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hambalkova_minedu_sk/Documents/Pracovná plocha/Príspevok PPV RZ/2026/"/>
    </mc:Choice>
  </mc:AlternateContent>
  <xr:revisionPtr revIDLastSave="0" documentId="8_{400711ED-E0E5-4ED4-AD4C-937AAEB067F1}" xr6:coauthVersionLast="47" xr6:coauthVersionMax="47" xr10:uidLastSave="{00000000-0000-0000-0000-000000000000}"/>
  <bookViews>
    <workbookView xWindow="-120" yWindow="-120" windowWidth="29040" windowHeight="15720" xr2:uid="{4128BDB8-EF6D-42DE-8C3A-AEDA1C929038}"/>
  </bookViews>
  <sheets>
    <sheet name="Databáza RZ" sheetId="37" r:id="rId1"/>
    <sheet name="Dazabáza zriaď. RZ" sheetId="36" r:id="rId2"/>
  </sheets>
  <externalReferences>
    <externalReference r:id="rId3"/>
  </externalReferences>
  <definedNames>
    <definedName name="_xlnm._FilterDatabase" localSheetId="0" hidden="1">'Databáza RZ'!$A$2:$R$44</definedName>
    <definedName name="_xlnm._FilterDatabase" localSheetId="1" hidden="1">'Dazabáza zriaď. RZ'!$A$3:$O$52</definedName>
    <definedName name="ja" localSheetId="0">#REF!</definedName>
    <definedName name="ja">#REF!</definedName>
    <definedName name="_xlnm.Print_Titles" localSheetId="0">'Databáza RZ'!$2:$2</definedName>
    <definedName name="_xlnm.Print_Area" localSheetId="1">'Dazabáza zriaď. RZ'!$A$1:$K$52</definedName>
    <definedName name="Výstup_pre_Sládečkovú" localSheetId="0">#REF!</definedName>
    <definedName name="Výstup_pre_Sládečkovú" localSheetId="1">#REF!</definedName>
    <definedName name="Výstup_pre_Sládečkov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4" i="37" l="1"/>
  <c r="P44" i="37"/>
  <c r="U43" i="37"/>
  <c r="V43" i="37" s="1"/>
  <c r="R43" i="37"/>
  <c r="U42" i="37"/>
  <c r="V42" i="37" s="1"/>
  <c r="R42" i="37"/>
  <c r="U41" i="37"/>
  <c r="V41" i="37" s="1"/>
  <c r="R41" i="37"/>
  <c r="U40" i="37"/>
  <c r="V40" i="37" s="1"/>
  <c r="R40" i="37"/>
  <c r="U39" i="37"/>
  <c r="V39" i="37" s="1"/>
  <c r="R39" i="37"/>
  <c r="U38" i="37"/>
  <c r="V38" i="37" s="1"/>
  <c r="R38" i="37"/>
  <c r="U37" i="37"/>
  <c r="V37" i="37" s="1"/>
  <c r="R37" i="37"/>
  <c r="U36" i="37"/>
  <c r="V36" i="37" s="1"/>
  <c r="R36" i="37"/>
  <c r="U35" i="37"/>
  <c r="V35" i="37" s="1"/>
  <c r="R35" i="37"/>
  <c r="U34" i="37"/>
  <c r="V34" i="37" s="1"/>
  <c r="R34" i="37"/>
  <c r="U33" i="37"/>
  <c r="V33" i="37" s="1"/>
  <c r="R33" i="37"/>
  <c r="U32" i="37"/>
  <c r="V32" i="37" s="1"/>
  <c r="R32" i="37"/>
  <c r="U31" i="37"/>
  <c r="V31" i="37" s="1"/>
  <c r="R31" i="37"/>
  <c r="U30" i="37"/>
  <c r="V30" i="37" s="1"/>
  <c r="R30" i="37"/>
  <c r="U29" i="37"/>
  <c r="V29" i="37" s="1"/>
  <c r="R29" i="37"/>
  <c r="U28" i="37"/>
  <c r="V28" i="37" s="1"/>
  <c r="R28" i="37"/>
  <c r="U27" i="37"/>
  <c r="V27" i="37" s="1"/>
  <c r="R27" i="37"/>
  <c r="U26" i="37"/>
  <c r="V26" i="37" s="1"/>
  <c r="R26" i="37"/>
  <c r="U25" i="37"/>
  <c r="V25" i="37" s="1"/>
  <c r="R25" i="37"/>
  <c r="U24" i="37"/>
  <c r="V24" i="37" s="1"/>
  <c r="R24" i="37"/>
  <c r="U23" i="37"/>
  <c r="V23" i="37" s="1"/>
  <c r="R23" i="37"/>
  <c r="U22" i="37"/>
  <c r="V22" i="37" s="1"/>
  <c r="R22" i="37"/>
  <c r="U21" i="37"/>
  <c r="V21" i="37" s="1"/>
  <c r="R21" i="37"/>
  <c r="U20" i="37"/>
  <c r="V20" i="37" s="1"/>
  <c r="R20" i="37"/>
  <c r="U19" i="37"/>
  <c r="V19" i="37" s="1"/>
  <c r="R19" i="37"/>
  <c r="U18" i="37"/>
  <c r="V18" i="37" s="1"/>
  <c r="R18" i="37"/>
  <c r="U17" i="37"/>
  <c r="V17" i="37" s="1"/>
  <c r="R17" i="37"/>
  <c r="U16" i="37"/>
  <c r="V16" i="37" s="1"/>
  <c r="R16" i="37"/>
  <c r="U15" i="37"/>
  <c r="V15" i="37" s="1"/>
  <c r="R15" i="37"/>
  <c r="U14" i="37"/>
  <c r="V14" i="37" s="1"/>
  <c r="R14" i="37"/>
  <c r="U13" i="37"/>
  <c r="V13" i="37" s="1"/>
  <c r="R13" i="37"/>
  <c r="U12" i="37"/>
  <c r="V12" i="37" s="1"/>
  <c r="R12" i="37"/>
  <c r="U11" i="37"/>
  <c r="V11" i="37" s="1"/>
  <c r="R11" i="37"/>
  <c r="U10" i="37"/>
  <c r="V10" i="37" s="1"/>
  <c r="R10" i="37"/>
  <c r="U9" i="37"/>
  <c r="V9" i="37" s="1"/>
  <c r="R9" i="37"/>
  <c r="U8" i="37"/>
  <c r="V8" i="37" s="1"/>
  <c r="R8" i="37"/>
  <c r="U7" i="37"/>
  <c r="V7" i="37" s="1"/>
  <c r="R7" i="37"/>
  <c r="U6" i="37"/>
  <c r="V6" i="37" s="1"/>
  <c r="R6" i="37"/>
  <c r="U5" i="37"/>
  <c r="V5" i="37" s="1"/>
  <c r="R5" i="37"/>
  <c r="R44" i="37" s="1"/>
  <c r="U4" i="37"/>
  <c r="U44" i="37" s="1"/>
  <c r="R4" i="37"/>
  <c r="K52" i="36"/>
  <c r="K51" i="36"/>
  <c r="K50" i="36"/>
  <c r="K49" i="36"/>
  <c r="K48" i="36"/>
  <c r="K47" i="36"/>
  <c r="K46" i="36"/>
  <c r="K45" i="36"/>
  <c r="K44" i="36"/>
  <c r="K43" i="36"/>
  <c r="K42" i="36"/>
  <c r="K41" i="36"/>
  <c r="K40" i="36"/>
  <c r="K39" i="36"/>
  <c r="K38" i="36"/>
  <c r="K37" i="36"/>
  <c r="K36" i="36"/>
  <c r="K35" i="36"/>
  <c r="K34" i="36"/>
  <c r="K33" i="36"/>
  <c r="K32" i="36"/>
  <c r="K31" i="36"/>
  <c r="K30" i="36"/>
  <c r="K29" i="36"/>
  <c r="K28" i="36"/>
  <c r="K27" i="36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K7" i="36"/>
  <c r="K6" i="36"/>
  <c r="K5" i="36"/>
  <c r="G52" i="36"/>
  <c r="I52" i="36"/>
  <c r="V4" i="37" l="1"/>
  <c r="V44" i="37" s="1"/>
</calcChain>
</file>

<file path=xl/sharedStrings.xml><?xml version="1.0" encoding="utf-8"?>
<sst xmlns="http://schemas.openxmlformats.org/spreadsheetml/2006/main" count="682" uniqueCount="264">
  <si>
    <t xml:space="preserve">Kraj </t>
  </si>
  <si>
    <t>Kategória</t>
  </si>
  <si>
    <t>Typ zriaďovateľa</t>
  </si>
  <si>
    <t>KODFIN</t>
  </si>
  <si>
    <t>IČO zriaďovateľa</t>
  </si>
  <si>
    <t>Názov zriaďovateľa</t>
  </si>
  <si>
    <t>Kraj zriaďovateľa</t>
  </si>
  <si>
    <t>EDUID</t>
  </si>
  <si>
    <t>PSČ</t>
  </si>
  <si>
    <t>Ulica</t>
  </si>
  <si>
    <t>a</t>
  </si>
  <si>
    <t>b</t>
  </si>
  <si>
    <t>c</t>
  </si>
  <si>
    <t>d</t>
  </si>
  <si>
    <t>e</t>
  </si>
  <si>
    <t>f</t>
  </si>
  <si>
    <t>g</t>
  </si>
  <si>
    <t>h</t>
  </si>
  <si>
    <t>k</t>
  </si>
  <si>
    <t>l</t>
  </si>
  <si>
    <t>n</t>
  </si>
  <si>
    <t>o</t>
  </si>
  <si>
    <t>p</t>
  </si>
  <si>
    <t>BA</t>
  </si>
  <si>
    <t>Bratislavský</t>
  </si>
  <si>
    <t>Senec</t>
  </si>
  <si>
    <t>Pezinok</t>
  </si>
  <si>
    <t>Bratislava-Staré Mesto</t>
  </si>
  <si>
    <t>Bratislava I</t>
  </si>
  <si>
    <t>Bratislava II</t>
  </si>
  <si>
    <t>Bratislava-Podunajské Biskupice</t>
  </si>
  <si>
    <t>Bratislava-Ružinov</t>
  </si>
  <si>
    <t>Bratislava-Vrakuňa</t>
  </si>
  <si>
    <t>Bratislava-Nové Mesto</t>
  </si>
  <si>
    <t>Bratislava-Petržalka</t>
  </si>
  <si>
    <t>Bratislava V</t>
  </si>
  <si>
    <t>Bratislava</t>
  </si>
  <si>
    <t>Dunajská Lužná</t>
  </si>
  <si>
    <t>KE</t>
  </si>
  <si>
    <t>TV</t>
  </si>
  <si>
    <t>Trnava</t>
  </si>
  <si>
    <t>BB</t>
  </si>
  <si>
    <t>Banskobystrický</t>
  </si>
  <si>
    <t>S</t>
  </si>
  <si>
    <t>Súkromná materská škola</t>
  </si>
  <si>
    <t>Banská Bystrica</t>
  </si>
  <si>
    <t>Košice-Nad jazerom</t>
  </si>
  <si>
    <t>S875</t>
  </si>
  <si>
    <t>Škôlka Benjamín, občianske združenie</t>
  </si>
  <si>
    <t>Súkromná materská škola Benjamín</t>
  </si>
  <si>
    <t>Bratislava III</t>
  </si>
  <si>
    <t>Trnavský</t>
  </si>
  <si>
    <t>Dunajská Streda</t>
  </si>
  <si>
    <t xml:space="preserve">Galanta                       </t>
  </si>
  <si>
    <t>Galanta</t>
  </si>
  <si>
    <t>NR</t>
  </si>
  <si>
    <t>TC</t>
  </si>
  <si>
    <t>Trenčiansky</t>
  </si>
  <si>
    <t>Trenčín</t>
  </si>
  <si>
    <t>Nitriansky</t>
  </si>
  <si>
    <t>Nové Zámky</t>
  </si>
  <si>
    <t>ZA</t>
  </si>
  <si>
    <t>Žilinský</t>
  </si>
  <si>
    <t>Čadca</t>
  </si>
  <si>
    <t>Žilina</t>
  </si>
  <si>
    <t>Košický</t>
  </si>
  <si>
    <t>Čínska 24</t>
  </si>
  <si>
    <t>Košice-Juh</t>
  </si>
  <si>
    <t>Košice IV</t>
  </si>
  <si>
    <t>040 01</t>
  </si>
  <si>
    <t>Košice</t>
  </si>
  <si>
    <t>DC, s.r.o. - Škôlka Babyfun</t>
  </si>
  <si>
    <t>Špaldová 38/B</t>
  </si>
  <si>
    <t>Henkel Kindergarden</t>
  </si>
  <si>
    <t>Záhradnícka 91</t>
  </si>
  <si>
    <t>Detský klub Zahrajda</t>
  </si>
  <si>
    <t>Hummelova 12</t>
  </si>
  <si>
    <t>Škôlka Montessori Horský park</t>
  </si>
  <si>
    <t>Ostravská 6</t>
  </si>
  <si>
    <t>AMOSkids montessori</t>
  </si>
  <si>
    <t>Padlých hrdinov 11</t>
  </si>
  <si>
    <t>OZ Vilka deťom</t>
  </si>
  <si>
    <t>Trnavská cesta 67</t>
  </si>
  <si>
    <t>Súkromná materská škola Talentovo</t>
  </si>
  <si>
    <t>Mierová 170</t>
  </si>
  <si>
    <t>Detské centrum Vrakuňáčik</t>
  </si>
  <si>
    <t>Železničná 34</t>
  </si>
  <si>
    <t>Škôlka Sovička</t>
  </si>
  <si>
    <t>Malodunajská 41</t>
  </si>
  <si>
    <t>English and Sport PRE-SCHOOL ACADEMY</t>
  </si>
  <si>
    <t>Príkopova 6</t>
  </si>
  <si>
    <t>Súkromná materská škôlka emJOY</t>
  </si>
  <si>
    <t>Kukučínova 32</t>
  </si>
  <si>
    <t>Detský klub Hájanka</t>
  </si>
  <si>
    <t>Kutlíkova 13/D</t>
  </si>
  <si>
    <t>Trnavská 1709</t>
  </si>
  <si>
    <t>HARMANČEK súkromná materská škola a zariadenie starostlivosti o deti do troch rokov veku dieťaťa</t>
  </si>
  <si>
    <t>Banícka 2137</t>
  </si>
  <si>
    <t>DC Festíkovo</t>
  </si>
  <si>
    <t>Orechová 117</t>
  </si>
  <si>
    <t>Waldorfská škôlka Studnička/zariadenie pre deti veku 3-6</t>
  </si>
  <si>
    <t>Polárna 1</t>
  </si>
  <si>
    <t>Montekid Súkromná škôlka</t>
  </si>
  <si>
    <t>Berehovská ulica 7764</t>
  </si>
  <si>
    <t>Montessori detské centrum Hrnček var</t>
  </si>
  <si>
    <t>Sl. Dobrovoľníkov 1100</t>
  </si>
  <si>
    <t>English Kids Club, n.o.</t>
  </si>
  <si>
    <t>English Kids Club</t>
  </si>
  <si>
    <t>M.R.Štefánika 840</t>
  </si>
  <si>
    <t>Montessori škôlka  MONTE SMILE</t>
  </si>
  <si>
    <t>Bajzová 41</t>
  </si>
  <si>
    <t>Zelená škôlka n.o.</t>
  </si>
  <si>
    <t>Jarná 2600</t>
  </si>
  <si>
    <t>Spolu</t>
  </si>
  <si>
    <t>m</t>
  </si>
  <si>
    <t>COGNITO, spol s.r.o.</t>
  </si>
  <si>
    <t>Harmanček, s.r.o.</t>
  </si>
  <si>
    <t>Montessori, s.r.o.</t>
  </si>
  <si>
    <t>Zahrajda o.z.</t>
  </si>
  <si>
    <t>Monteda s. r. o</t>
  </si>
  <si>
    <t>Amoskids montessori, s.r.o.</t>
  </si>
  <si>
    <t>Výchova srdcom, o.z.</t>
  </si>
  <si>
    <t>emJOY s.r.o.</t>
  </si>
  <si>
    <t>Raketka o.z.</t>
  </si>
  <si>
    <t>Festíkovo, s.r.o.</t>
  </si>
  <si>
    <t>Montekid o.z.</t>
  </si>
  <si>
    <t>Hrnček var- Materské centrum</t>
  </si>
  <si>
    <t>Občianske združenie MONTE SMILE</t>
  </si>
  <si>
    <t>Spoločnosť priateľov slobodnej výchovy a vzdelávania-"Krídla"</t>
  </si>
  <si>
    <t>RZ</t>
  </si>
  <si>
    <t>SP0014</t>
  </si>
  <si>
    <t>SP0006</t>
  </si>
  <si>
    <t>SP0008</t>
  </si>
  <si>
    <t>SP0013</t>
  </si>
  <si>
    <t>SP0015</t>
  </si>
  <si>
    <t>SP0017</t>
  </si>
  <si>
    <t>Detské centrum štvorlístok s.r.o.</t>
  </si>
  <si>
    <t>LOGOPÉDIA s.r.o.</t>
  </si>
  <si>
    <t>Montessori hranie</t>
  </si>
  <si>
    <t>Škôlky s.r.o.</t>
  </si>
  <si>
    <t>Detské centrum štvorlístok</t>
  </si>
  <si>
    <t>LOGOPEDICKÁ ŠKôLKA ASOBI</t>
  </si>
  <si>
    <t>Múdre hranie</t>
  </si>
  <si>
    <t>Domové role 61</t>
  </si>
  <si>
    <t>Rešetkova 3</t>
  </si>
  <si>
    <t>Pod Klepáčom 8</t>
  </si>
  <si>
    <t>Vlárska 25</t>
  </si>
  <si>
    <t>Hoxfort s.r.o.</t>
  </si>
  <si>
    <t>Súkromná škôlka HOXFORT s komunikačným jazykom maďarským</t>
  </si>
  <si>
    <t>Ružindolská 4</t>
  </si>
  <si>
    <t>Detský zámok Kvetinka</t>
  </si>
  <si>
    <t>Piaristická 254/6</t>
  </si>
  <si>
    <t>BABY ACADEMY n.o.</t>
  </si>
  <si>
    <t>Gúgska 91</t>
  </si>
  <si>
    <t>AP PREFEX s.r.o.</t>
  </si>
  <si>
    <t>DETSKÉ OPATROVATEĽSKÉ CENTRUM ŠTVORLÍSTOK</t>
  </si>
  <si>
    <t>Štefana Moyzesa 14</t>
  </si>
  <si>
    <t>Tv</t>
  </si>
  <si>
    <t>SP0019</t>
  </si>
  <si>
    <t>SP0021</t>
  </si>
  <si>
    <t>SP0022</t>
  </si>
  <si>
    <t>SP0024</t>
  </si>
  <si>
    <t>SP0027</t>
  </si>
  <si>
    <t>SP0028</t>
  </si>
  <si>
    <t>SP0029</t>
  </si>
  <si>
    <t>SP0031</t>
  </si>
  <si>
    <t>SP0037</t>
  </si>
  <si>
    <t>SP0038</t>
  </si>
  <si>
    <t>SP0039</t>
  </si>
  <si>
    <t>SP0059</t>
  </si>
  <si>
    <t>LITTLE KINGDOM, s. r. o.</t>
  </si>
  <si>
    <t>LITTLE KINGDOM</t>
  </si>
  <si>
    <t>Sídl. Hanza 380/19</t>
  </si>
  <si>
    <t>SP0045</t>
  </si>
  <si>
    <t>SP0049</t>
  </si>
  <si>
    <t>SP0050</t>
  </si>
  <si>
    <t>SP0057</t>
  </si>
  <si>
    <t>SP0052</t>
  </si>
  <si>
    <t>SP0044</t>
  </si>
  <si>
    <t>SP0054</t>
  </si>
  <si>
    <t>SP0058</t>
  </si>
  <si>
    <t>BA Súčet</t>
  </si>
  <si>
    <t>TV Súčet</t>
  </si>
  <si>
    <t>TC Súčet</t>
  </si>
  <si>
    <t>NR Súčet</t>
  </si>
  <si>
    <t>ZA Súčet</t>
  </si>
  <si>
    <t>BB Súčet</t>
  </si>
  <si>
    <t>KE Súčet</t>
  </si>
  <si>
    <t>S1055</t>
  </si>
  <si>
    <t>SP0060</t>
  </si>
  <si>
    <t>Občianske združenie Vrakuňáčik</t>
  </si>
  <si>
    <t>Zariadenie predprimárneho vzdelávania MAXIM</t>
  </si>
  <si>
    <t>CUBAN s. r. o.</t>
  </si>
  <si>
    <t>Detské centrum ZVEDAVČEK</t>
  </si>
  <si>
    <t>Veselé Hviezdičky</t>
  </si>
  <si>
    <t>OZ VESELÁ HVIEZDIČKA</t>
  </si>
  <si>
    <t>SMŠ Detský svet</t>
  </si>
  <si>
    <t>Daniela Gažová</t>
  </si>
  <si>
    <t>SP0042</t>
  </si>
  <si>
    <t>SP0062</t>
  </si>
  <si>
    <t>SP0063</t>
  </si>
  <si>
    <t>SP0064</t>
  </si>
  <si>
    <t>Srbská 6</t>
  </si>
  <si>
    <t>Námestie Štefana Moysesa 14</t>
  </si>
  <si>
    <t>Ulica Pieninská 29</t>
  </si>
  <si>
    <t>FOUR TRADE PLUS, s. r. o.</t>
  </si>
  <si>
    <t>SP0026</t>
  </si>
  <si>
    <t>SP0065</t>
  </si>
  <si>
    <t>MINILANDIA, s.r.o.</t>
  </si>
  <si>
    <t>Súkromná materská škola MINILANDIA</t>
  </si>
  <si>
    <t>Ul. Nová 341/5</t>
  </si>
  <si>
    <t>SP0066</t>
  </si>
  <si>
    <t>The Children's House</t>
  </si>
  <si>
    <t>Husova 2376/3</t>
  </si>
  <si>
    <t>4=2*3*12 mes.</t>
  </si>
  <si>
    <t>831 03</t>
  </si>
  <si>
    <t>Brtislava III</t>
  </si>
  <si>
    <t>040 12</t>
  </si>
  <si>
    <t>022 01</t>
  </si>
  <si>
    <t>010 01</t>
  </si>
  <si>
    <t xml:space="preserve"> 010 01</t>
  </si>
  <si>
    <t>040 13</t>
  </si>
  <si>
    <t>SP0041</t>
  </si>
  <si>
    <t>Happyland s.r.o.</t>
  </si>
  <si>
    <t>Malacky</t>
  </si>
  <si>
    <t>Pezinská 7</t>
  </si>
  <si>
    <t>SP0069</t>
  </si>
  <si>
    <t>Montessori Trenčín o. z.</t>
  </si>
  <si>
    <t>Janka Kráľa 19</t>
  </si>
  <si>
    <t>SP0067</t>
  </si>
  <si>
    <t>Dragon Education s.r.o.</t>
  </si>
  <si>
    <t>Dragon Kids</t>
  </si>
  <si>
    <t>Spojová 19</t>
  </si>
  <si>
    <t>SP0068</t>
  </si>
  <si>
    <t>Kali-NAJ s.r.o.</t>
  </si>
  <si>
    <t>Kalinajkovo</t>
  </si>
  <si>
    <t>Spišská Nová Ves</t>
  </si>
  <si>
    <t>05311</t>
  </si>
  <si>
    <t>Smižany</t>
  </si>
  <si>
    <t>Tatranská 334</t>
  </si>
  <si>
    <r>
      <rPr>
        <b/>
        <sz val="9"/>
        <rFont val="Arial"/>
        <family val="2"/>
        <charset val="238"/>
      </rPr>
      <t xml:space="preserve">Rozpis príspevku na rok 2026 </t>
    </r>
    <r>
      <rPr>
        <sz val="9"/>
        <rFont val="Arial"/>
        <family val="2"/>
        <charset val="238"/>
      </rPr>
      <t>v € na základe  počtu detí RZ, pre ktoré je predprimárne vzdelávanie povinné k 15.9.2025</t>
    </r>
  </si>
  <si>
    <t>Počet detí RZ, pre ktoré je predprimárne vzdelávanie povinné
 k 15.9.2025</t>
  </si>
  <si>
    <t>Výška sumy životného minima k 1.1.2026</t>
  </si>
  <si>
    <t xml:space="preserve"> 43,75% sumy životného minima v €</t>
  </si>
  <si>
    <t>Počet detí RZ, pre ktoré je predprimárne vzdelávanie povinné</t>
  </si>
  <si>
    <t>3=43,75% z 1</t>
  </si>
  <si>
    <t>Rozpis príspevku na výchovu a vzdelávanie detí registrovaných zariadení na rok 2026 podľa stavu k 15.9.2025 - V2</t>
  </si>
  <si>
    <t xml:space="preserve">Úprava </t>
  </si>
  <si>
    <t>6=4+5</t>
  </si>
  <si>
    <t>43,75% sumy životného minima v €</t>
  </si>
  <si>
    <t xml:space="preserve"> Rozpis príspevku na rok 2026 v € na základe  počtu detí RZ, pre ktoré je predprimárne vzdelávanie povinné k 15.9.2025</t>
  </si>
  <si>
    <t xml:space="preserve"> Rozpis príspevku na rok 2026 v € na základe  počtu detí RZ, pre ktoré je predprimárne vzdelávanie povinné k 15.9.2025 - V2</t>
  </si>
  <si>
    <t>Rozpis prívpevku na výchovu a vzdelávanie detí registrovaných zariadení rok 2026 - V2</t>
  </si>
  <si>
    <r>
      <rPr>
        <b/>
        <sz val="9"/>
        <rFont val="Arial"/>
        <family val="2"/>
        <charset val="238"/>
      </rPr>
      <t xml:space="preserve">Rozpis príspevku na rok 2026 </t>
    </r>
    <r>
      <rPr>
        <sz val="9"/>
        <rFont val="Arial"/>
        <family val="2"/>
        <charset val="238"/>
      </rPr>
      <t xml:space="preserve">v € na základe  počtu detí RZ, pre ktoré je predprimárne vzdelávanie povinné k 15.9.2025 - </t>
    </r>
    <r>
      <rPr>
        <b/>
        <sz val="9"/>
        <rFont val="Arial"/>
        <family val="2"/>
        <charset val="238"/>
      </rPr>
      <t>V2</t>
    </r>
  </si>
  <si>
    <t>Úprava V2</t>
  </si>
  <si>
    <t>Poznámky</t>
  </si>
  <si>
    <t>7=5*6*12 mes.</t>
  </si>
  <si>
    <t>8=7-4</t>
  </si>
  <si>
    <t>zrušenie prevádzky RZ</t>
  </si>
  <si>
    <t>X</t>
  </si>
  <si>
    <t>Názov RZ</t>
  </si>
  <si>
    <t>Krajsídla RZ</t>
  </si>
  <si>
    <t>Okres sídla RZ</t>
  </si>
  <si>
    <t>Názov obce, v ktorej RZ sídli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</si>
</sst>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right" vertical="center" wrapText="1"/>
    </xf>
    <xf numFmtId="0" fontId="4" fillId="2" borderId="1" xfId="1" applyFont="1" applyFill="1" applyBorder="1" applyAlignment="1">
      <alignment horizontal="left" vertical="center" textRotation="90" wrapText="1"/>
    </xf>
    <xf numFmtId="0" fontId="4" fillId="2" borderId="1" xfId="1" applyFont="1" applyFill="1" applyBorder="1" applyAlignment="1">
      <alignment horizontal="center" vertical="center" textRotation="90" wrapText="1"/>
    </xf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vertical="center" textRotation="90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11" fillId="0" borderId="0" xfId="0" applyFont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8" fillId="7" borderId="1" xfId="0" applyFon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3" fontId="0" fillId="0" borderId="0" xfId="0" applyNumberFormat="1"/>
    <xf numFmtId="0" fontId="4" fillId="6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0" fontId="9" fillId="0" borderId="1" xfId="1" applyFont="1" applyBorder="1" applyAlignment="1">
      <alignment horizontal="center" wrapText="1"/>
    </xf>
    <xf numFmtId="3" fontId="1" fillId="0" borderId="0" xfId="0" applyNumberFormat="1" applyFont="1"/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vertical="center"/>
    </xf>
    <xf numFmtId="3" fontId="1" fillId="8" borderId="1" xfId="0" applyNumberFormat="1" applyFont="1" applyFill="1" applyBorder="1"/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0" fontId="0" fillId="4" borderId="3" xfId="0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" fontId="6" fillId="0" borderId="1" xfId="2" applyNumberFormat="1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1" fontId="6" fillId="0" borderId="1" xfId="2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4" fontId="1" fillId="8" borderId="1" xfId="0" applyNumberFormat="1" applyFont="1" applyFill="1" applyBorder="1"/>
    <xf numFmtId="164" fontId="1" fillId="8" borderId="1" xfId="0" applyNumberFormat="1" applyFont="1" applyFill="1" applyBorder="1"/>
    <xf numFmtId="3" fontId="1" fillId="8" borderId="1" xfId="0" applyNumberFormat="1" applyFont="1" applyFill="1" applyBorder="1" applyAlignment="1">
      <alignment horizontal="center"/>
    </xf>
  </cellXfs>
  <cellStyles count="6">
    <cellStyle name="Normálna" xfId="0" builtinId="0"/>
    <cellStyle name="Normálna 2" xfId="3" xr:uid="{A777E4F1-9D8E-424B-BB6E-D3A5B5FBB61C}"/>
    <cellStyle name="Normálna 2 2" xfId="4" xr:uid="{717F6E73-9DCD-43DB-AA3F-872253094747}"/>
    <cellStyle name="Normálna 5 2" xfId="5" xr:uid="{4BA04F26-2103-4D0B-BDF0-F1CECA4DD2F7}"/>
    <cellStyle name="Normálna_Hárok1" xfId="2" xr:uid="{E3C50078-7D4E-4635-B96E-4DFB017801C5}"/>
    <cellStyle name="normálne_Hárok1" xfId="1" xr:uid="{5911424C-E38C-4AA4-BD7B-75C494D145C5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F5F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edu4-my.sharepoint.com/personal/katarina_hambalkova_minedu_sk/Documents/Pracovn&#225;%20plocha/Pr&#237;spevok%20PPV%20RZ/2026/Rozpis%20pr&#237;spevku%20na%20v&#253;chovu%20a%20vzdel&#225;vanie%20RZ%202026%20V2.xlsx" TargetMode="External"/><Relationship Id="rId1" Type="http://schemas.openxmlformats.org/officeDocument/2006/relationships/externalLinkPath" Target="Rozpis%20pr&#237;spevku%20na%20v&#253;chovu%20a%20vzdel&#225;vanie%20RZ%202026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 RO"/>
      <sheetName val=" Data V2"/>
      <sheetName val="KT zriaďovateľ"/>
      <sheetName val="Zriaďovatelia RO"/>
      <sheetName val="KT RO V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CE299-CEE4-4906-A171-64384F2ABF84}">
  <sheetPr>
    <tabColor theme="4" tint="0.39997558519241921"/>
    <pageSetUpPr fitToPage="1"/>
  </sheetPr>
  <dimension ref="A1:W46"/>
  <sheetViews>
    <sheetView tabSelected="1" topLeftCell="G1" zoomScaleNormal="100" workbookViewId="0">
      <selection activeCell="A2" sqref="A2"/>
    </sheetView>
  </sheetViews>
  <sheetFormatPr defaultRowHeight="15" x14ac:dyDescent="0.25"/>
  <cols>
    <col min="1" max="1" width="3.7109375" style="1" customWidth="1"/>
    <col min="2" max="2" width="4.85546875" style="1" customWidth="1"/>
    <col min="3" max="3" width="2.85546875" style="8" customWidth="1"/>
    <col min="4" max="4" width="8.42578125" style="1" customWidth="1"/>
    <col min="5" max="5" width="11.5703125" style="11" customWidth="1"/>
    <col min="6" max="6" width="32.28515625" style="1" customWidth="1"/>
    <col min="7" max="7" width="14.140625" style="1" customWidth="1"/>
    <col min="8" max="8" width="10.140625" style="11" customWidth="1"/>
    <col min="9" max="9" width="37.85546875" style="1" customWidth="1"/>
    <col min="10" max="10" width="7.7109375" style="2" customWidth="1"/>
    <col min="11" max="11" width="11.85546875" style="1" customWidth="1"/>
    <col min="12" max="12" width="7.85546875" style="1" customWidth="1"/>
    <col min="13" max="13" width="30.140625" style="1" bestFit="1" customWidth="1"/>
    <col min="14" max="14" width="27.85546875" style="1" bestFit="1" customWidth="1"/>
    <col min="15" max="15" width="15.28515625" style="1" customWidth="1"/>
    <col min="16" max="16" width="16.140625" customWidth="1"/>
    <col min="17" max="17" width="11.5703125" customWidth="1"/>
    <col min="18" max="18" width="13.140625" customWidth="1"/>
    <col min="19" max="19" width="10.28515625" customWidth="1"/>
    <col min="22" max="22" width="11.140625" customWidth="1"/>
    <col min="23" max="23" width="16.7109375" customWidth="1"/>
  </cols>
  <sheetData>
    <row r="1" spans="1:23" x14ac:dyDescent="0.25">
      <c r="A1" s="18" t="s">
        <v>252</v>
      </c>
      <c r="P1" s="32"/>
      <c r="Q1" s="32"/>
      <c r="R1" s="32"/>
    </row>
    <row r="2" spans="1:23" ht="193.5" customHeight="1" x14ac:dyDescent="0.25">
      <c r="A2" s="5" t="s">
        <v>0</v>
      </c>
      <c r="B2" s="6" t="s">
        <v>1</v>
      </c>
      <c r="C2" s="9" t="s">
        <v>2</v>
      </c>
      <c r="D2" s="6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24" t="s">
        <v>260</v>
      </c>
      <c r="J2" s="30" t="s">
        <v>261</v>
      </c>
      <c r="K2" s="3" t="s">
        <v>262</v>
      </c>
      <c r="L2" s="7" t="s">
        <v>8</v>
      </c>
      <c r="M2" s="7" t="s">
        <v>263</v>
      </c>
      <c r="N2" s="7" t="s">
        <v>9</v>
      </c>
      <c r="O2" s="7" t="s">
        <v>242</v>
      </c>
      <c r="P2" s="27" t="s">
        <v>241</v>
      </c>
      <c r="Q2" s="28" t="s">
        <v>243</v>
      </c>
      <c r="R2" s="29" t="s">
        <v>240</v>
      </c>
      <c r="S2" s="27" t="s">
        <v>241</v>
      </c>
      <c r="T2" s="28" t="s">
        <v>243</v>
      </c>
      <c r="U2" s="29" t="s">
        <v>253</v>
      </c>
      <c r="V2" s="27" t="s">
        <v>254</v>
      </c>
      <c r="W2" s="28" t="s">
        <v>255</v>
      </c>
    </row>
    <row r="3" spans="1:23" s="13" customFormat="1" ht="12.75" customHeight="1" x14ac:dyDescent="0.2">
      <c r="A3" s="10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25" t="s">
        <v>18</v>
      </c>
      <c r="J3" s="31" t="s">
        <v>19</v>
      </c>
      <c r="K3" s="10" t="s">
        <v>114</v>
      </c>
      <c r="L3" s="10" t="s">
        <v>20</v>
      </c>
      <c r="M3" s="10" t="s">
        <v>21</v>
      </c>
      <c r="N3" s="10" t="s">
        <v>22</v>
      </c>
      <c r="O3" s="10">
        <v>1</v>
      </c>
      <c r="P3" s="22">
        <v>2</v>
      </c>
      <c r="Q3" s="20">
        <v>3</v>
      </c>
      <c r="R3" s="17" t="s">
        <v>214</v>
      </c>
      <c r="S3" s="20">
        <v>5</v>
      </c>
      <c r="T3" s="20">
        <v>6</v>
      </c>
      <c r="U3" s="20" t="s">
        <v>256</v>
      </c>
      <c r="V3" s="20" t="s">
        <v>257</v>
      </c>
      <c r="W3" s="20">
        <v>9</v>
      </c>
    </row>
    <row r="4" spans="1:23" s="12" customFormat="1" ht="45" x14ac:dyDescent="0.25">
      <c r="A4" s="47" t="s">
        <v>23</v>
      </c>
      <c r="B4" s="48" t="s">
        <v>129</v>
      </c>
      <c r="C4" s="48" t="s">
        <v>43</v>
      </c>
      <c r="D4" s="48" t="s">
        <v>168</v>
      </c>
      <c r="E4" s="47">
        <v>46039678</v>
      </c>
      <c r="F4" s="49" t="s">
        <v>116</v>
      </c>
      <c r="G4" s="47" t="s">
        <v>24</v>
      </c>
      <c r="H4" s="50">
        <v>810000039</v>
      </c>
      <c r="I4" s="49" t="s">
        <v>96</v>
      </c>
      <c r="J4" s="51" t="s">
        <v>23</v>
      </c>
      <c r="K4" s="49" t="s">
        <v>26</v>
      </c>
      <c r="L4" s="47">
        <v>90201</v>
      </c>
      <c r="M4" s="47" t="s">
        <v>26</v>
      </c>
      <c r="N4" s="51" t="s">
        <v>97</v>
      </c>
      <c r="O4" s="4">
        <v>129.74</v>
      </c>
      <c r="P4" s="23">
        <v>9</v>
      </c>
      <c r="Q4" s="21">
        <v>56.761250000000004</v>
      </c>
      <c r="R4" s="52">
        <f>ROUND(P4*Q4*12,0)</f>
        <v>6130</v>
      </c>
      <c r="S4" s="23">
        <v>9</v>
      </c>
      <c r="T4" s="53">
        <v>56.761250000000004</v>
      </c>
      <c r="U4" s="52">
        <f t="shared" ref="U4:U43" si="0">ROUND(S4*T4*12,0)</f>
        <v>6130</v>
      </c>
      <c r="V4" s="52">
        <f t="shared" ref="V4:V43" si="1">+U4-R4</f>
        <v>0</v>
      </c>
      <c r="W4" s="41"/>
    </row>
    <row r="5" spans="1:23" s="12" customFormat="1" x14ac:dyDescent="0.25">
      <c r="A5" s="47" t="s">
        <v>23</v>
      </c>
      <c r="B5" s="48" t="s">
        <v>129</v>
      </c>
      <c r="C5" s="48" t="s">
        <v>43</v>
      </c>
      <c r="D5" s="48" t="s">
        <v>173</v>
      </c>
      <c r="E5" s="47">
        <v>46296255</v>
      </c>
      <c r="F5" s="49" t="s">
        <v>136</v>
      </c>
      <c r="G5" s="47" t="s">
        <v>24</v>
      </c>
      <c r="H5" s="50">
        <v>810000045</v>
      </c>
      <c r="I5" s="49" t="s">
        <v>140</v>
      </c>
      <c r="J5" s="51" t="s">
        <v>23</v>
      </c>
      <c r="K5" s="49" t="s">
        <v>36</v>
      </c>
      <c r="L5" s="47">
        <v>82105</v>
      </c>
      <c r="M5" s="47" t="s">
        <v>36</v>
      </c>
      <c r="N5" s="47" t="s">
        <v>143</v>
      </c>
      <c r="O5" s="4">
        <v>129.74</v>
      </c>
      <c r="P5" s="23">
        <v>5</v>
      </c>
      <c r="Q5" s="21">
        <v>56.761250000000004</v>
      </c>
      <c r="R5" s="52">
        <f t="shared" ref="R5:R39" si="2">ROUND(P5*Q5*12,0)</f>
        <v>3406</v>
      </c>
      <c r="S5" s="23">
        <v>5</v>
      </c>
      <c r="T5" s="53">
        <v>56.761250000000004</v>
      </c>
      <c r="U5" s="52">
        <f t="shared" si="0"/>
        <v>3406</v>
      </c>
      <c r="V5" s="52">
        <f t="shared" si="1"/>
        <v>0</v>
      </c>
      <c r="W5" s="41"/>
    </row>
    <row r="6" spans="1:23" s="12" customFormat="1" x14ac:dyDescent="0.25">
      <c r="A6" s="47" t="s">
        <v>23</v>
      </c>
      <c r="B6" s="48" t="s">
        <v>129</v>
      </c>
      <c r="C6" s="48" t="s">
        <v>43</v>
      </c>
      <c r="D6" s="48" t="s">
        <v>163</v>
      </c>
      <c r="E6" s="47">
        <v>50105051</v>
      </c>
      <c r="F6" s="49" t="s">
        <v>118</v>
      </c>
      <c r="G6" s="47" t="s">
        <v>24</v>
      </c>
      <c r="H6" s="50">
        <v>810000028</v>
      </c>
      <c r="I6" s="49" t="s">
        <v>75</v>
      </c>
      <c r="J6" s="51" t="s">
        <v>23</v>
      </c>
      <c r="K6" s="49" t="s">
        <v>28</v>
      </c>
      <c r="L6" s="47">
        <v>81103</v>
      </c>
      <c r="M6" s="47" t="s">
        <v>27</v>
      </c>
      <c r="N6" s="51" t="s">
        <v>76</v>
      </c>
      <c r="O6" s="4">
        <v>129.74</v>
      </c>
      <c r="P6" s="23">
        <v>5</v>
      </c>
      <c r="Q6" s="21">
        <v>56.761250000000004</v>
      </c>
      <c r="R6" s="52">
        <f t="shared" si="2"/>
        <v>3406</v>
      </c>
      <c r="S6" s="23">
        <v>5</v>
      </c>
      <c r="T6" s="53">
        <v>56.761250000000004</v>
      </c>
      <c r="U6" s="52">
        <f t="shared" si="0"/>
        <v>3406</v>
      </c>
      <c r="V6" s="52">
        <f t="shared" si="1"/>
        <v>0</v>
      </c>
      <c r="W6" s="41"/>
    </row>
    <row r="7" spans="1:23" s="12" customFormat="1" x14ac:dyDescent="0.25">
      <c r="A7" s="47" t="s">
        <v>23</v>
      </c>
      <c r="B7" s="48" t="s">
        <v>129</v>
      </c>
      <c r="C7" s="48" t="s">
        <v>43</v>
      </c>
      <c r="D7" s="48" t="s">
        <v>162</v>
      </c>
      <c r="E7" s="47">
        <v>50535056</v>
      </c>
      <c r="F7" s="49" t="s">
        <v>122</v>
      </c>
      <c r="G7" s="47" t="s">
        <v>24</v>
      </c>
      <c r="H7" s="50">
        <v>810000027</v>
      </c>
      <c r="I7" s="49" t="s">
        <v>91</v>
      </c>
      <c r="J7" s="51" t="s">
        <v>23</v>
      </c>
      <c r="K7" s="49" t="s">
        <v>50</v>
      </c>
      <c r="L7" s="47">
        <v>83103</v>
      </c>
      <c r="M7" s="47" t="s">
        <v>33</v>
      </c>
      <c r="N7" s="51" t="s">
        <v>92</v>
      </c>
      <c r="O7" s="4">
        <v>129.74</v>
      </c>
      <c r="P7" s="23">
        <v>6</v>
      </c>
      <c r="Q7" s="21">
        <v>56.761250000000004</v>
      </c>
      <c r="R7" s="52">
        <f t="shared" si="2"/>
        <v>4087</v>
      </c>
      <c r="S7" s="23">
        <v>6</v>
      </c>
      <c r="T7" s="53">
        <v>56.761250000000004</v>
      </c>
      <c r="U7" s="52">
        <f t="shared" si="0"/>
        <v>4087</v>
      </c>
      <c r="V7" s="52">
        <f t="shared" si="1"/>
        <v>0</v>
      </c>
      <c r="W7" s="41"/>
    </row>
    <row r="8" spans="1:23" s="12" customFormat="1" x14ac:dyDescent="0.25">
      <c r="A8" s="47" t="s">
        <v>23</v>
      </c>
      <c r="B8" s="48" t="s">
        <v>129</v>
      </c>
      <c r="C8" s="48" t="s">
        <v>43</v>
      </c>
      <c r="D8" s="48" t="s">
        <v>164</v>
      </c>
      <c r="E8" s="47">
        <v>50501909</v>
      </c>
      <c r="F8" s="49" t="s">
        <v>121</v>
      </c>
      <c r="G8" s="47" t="s">
        <v>24</v>
      </c>
      <c r="H8" s="50">
        <v>810000029</v>
      </c>
      <c r="I8" s="49" t="s">
        <v>93</v>
      </c>
      <c r="J8" s="51" t="s">
        <v>23</v>
      </c>
      <c r="K8" s="49" t="s">
        <v>35</v>
      </c>
      <c r="L8" s="47">
        <v>85102</v>
      </c>
      <c r="M8" s="47" t="s">
        <v>34</v>
      </c>
      <c r="N8" s="51" t="s">
        <v>94</v>
      </c>
      <c r="O8" s="4">
        <v>129.74</v>
      </c>
      <c r="P8" s="23">
        <v>8</v>
      </c>
      <c r="Q8" s="21">
        <v>56.761250000000004</v>
      </c>
      <c r="R8" s="52">
        <f t="shared" si="2"/>
        <v>5449</v>
      </c>
      <c r="S8" s="23">
        <v>8</v>
      </c>
      <c r="T8" s="53">
        <v>56.761250000000004</v>
      </c>
      <c r="U8" s="52">
        <f t="shared" si="0"/>
        <v>5449</v>
      </c>
      <c r="V8" s="52">
        <f t="shared" si="1"/>
        <v>0</v>
      </c>
      <c r="W8" s="41"/>
    </row>
    <row r="9" spans="1:23" s="12" customFormat="1" x14ac:dyDescent="0.25">
      <c r="A9" s="47" t="s">
        <v>23</v>
      </c>
      <c r="B9" s="48" t="s">
        <v>129</v>
      </c>
      <c r="C9" s="48" t="s">
        <v>43</v>
      </c>
      <c r="D9" s="48" t="s">
        <v>166</v>
      </c>
      <c r="E9" s="47">
        <v>4649813</v>
      </c>
      <c r="F9" s="49" t="s">
        <v>115</v>
      </c>
      <c r="G9" s="47" t="s">
        <v>24</v>
      </c>
      <c r="H9" s="50">
        <v>810000037</v>
      </c>
      <c r="I9" s="49" t="s">
        <v>87</v>
      </c>
      <c r="J9" s="51" t="s">
        <v>23</v>
      </c>
      <c r="K9" s="49" t="s">
        <v>29</v>
      </c>
      <c r="L9" s="47">
        <v>82107</v>
      </c>
      <c r="M9" s="47" t="s">
        <v>32</v>
      </c>
      <c r="N9" s="51" t="s">
        <v>88</v>
      </c>
      <c r="O9" s="4">
        <v>129.74</v>
      </c>
      <c r="P9" s="23">
        <v>1</v>
      </c>
      <c r="Q9" s="21">
        <v>56.761250000000004</v>
      </c>
      <c r="R9" s="52">
        <f t="shared" si="2"/>
        <v>681</v>
      </c>
      <c r="S9" s="23">
        <v>1</v>
      </c>
      <c r="T9" s="53">
        <v>56.761250000000004</v>
      </c>
      <c r="U9" s="52">
        <f t="shared" si="0"/>
        <v>681</v>
      </c>
      <c r="V9" s="52">
        <f t="shared" si="1"/>
        <v>0</v>
      </c>
      <c r="W9" s="41"/>
    </row>
    <row r="10" spans="1:23" s="12" customFormat="1" x14ac:dyDescent="0.25">
      <c r="A10" s="47" t="s">
        <v>23</v>
      </c>
      <c r="B10" s="48" t="s">
        <v>129</v>
      </c>
      <c r="C10" s="48" t="s">
        <v>43</v>
      </c>
      <c r="D10" s="48" t="s">
        <v>167</v>
      </c>
      <c r="E10" s="47">
        <v>50416022</v>
      </c>
      <c r="F10" s="49" t="s">
        <v>119</v>
      </c>
      <c r="G10" s="47" t="s">
        <v>24</v>
      </c>
      <c r="H10" s="50">
        <v>810000038</v>
      </c>
      <c r="I10" s="49" t="s">
        <v>83</v>
      </c>
      <c r="J10" s="51" t="s">
        <v>23</v>
      </c>
      <c r="K10" s="49" t="s">
        <v>29</v>
      </c>
      <c r="L10" s="47">
        <v>82105</v>
      </c>
      <c r="M10" s="47" t="s">
        <v>31</v>
      </c>
      <c r="N10" s="51" t="s">
        <v>84</v>
      </c>
      <c r="O10" s="4">
        <v>129.74</v>
      </c>
      <c r="P10" s="23">
        <v>23</v>
      </c>
      <c r="Q10" s="21">
        <v>56.761250000000004</v>
      </c>
      <c r="R10" s="52">
        <f t="shared" si="2"/>
        <v>15666</v>
      </c>
      <c r="S10" s="23">
        <v>23</v>
      </c>
      <c r="T10" s="53">
        <v>56.761250000000004</v>
      </c>
      <c r="U10" s="52">
        <f t="shared" si="0"/>
        <v>15666</v>
      </c>
      <c r="V10" s="52">
        <f t="shared" si="1"/>
        <v>0</v>
      </c>
      <c r="W10" s="41"/>
    </row>
    <row r="11" spans="1:23" s="12" customFormat="1" x14ac:dyDescent="0.25">
      <c r="A11" s="47" t="s">
        <v>23</v>
      </c>
      <c r="B11" s="48" t="s">
        <v>129</v>
      </c>
      <c r="C11" s="48" t="s">
        <v>43</v>
      </c>
      <c r="D11" s="48" t="s">
        <v>161</v>
      </c>
      <c r="E11" s="47">
        <v>51717255</v>
      </c>
      <c r="F11" s="49" t="s">
        <v>124</v>
      </c>
      <c r="G11" s="47" t="s">
        <v>24</v>
      </c>
      <c r="H11" s="50">
        <v>810000024</v>
      </c>
      <c r="I11" s="49" t="s">
        <v>98</v>
      </c>
      <c r="J11" s="51" t="s">
        <v>23</v>
      </c>
      <c r="K11" s="49" t="s">
        <v>25</v>
      </c>
      <c r="L11" s="47">
        <v>90042</v>
      </c>
      <c r="M11" s="47" t="s">
        <v>37</v>
      </c>
      <c r="N11" s="51" t="s">
        <v>99</v>
      </c>
      <c r="O11" s="4">
        <v>129.74</v>
      </c>
      <c r="P11" s="23">
        <v>13</v>
      </c>
      <c r="Q11" s="21">
        <v>56.761250000000004</v>
      </c>
      <c r="R11" s="52">
        <f t="shared" si="2"/>
        <v>8855</v>
      </c>
      <c r="S11" s="23">
        <v>13</v>
      </c>
      <c r="T11" s="53">
        <v>56.761250000000004</v>
      </c>
      <c r="U11" s="52">
        <f t="shared" si="0"/>
        <v>8855</v>
      </c>
      <c r="V11" s="52">
        <f t="shared" si="1"/>
        <v>0</v>
      </c>
      <c r="W11" s="41"/>
    </row>
    <row r="12" spans="1:23" s="12" customFormat="1" x14ac:dyDescent="0.25">
      <c r="A12" s="47" t="s">
        <v>23</v>
      </c>
      <c r="B12" s="48" t="s">
        <v>129</v>
      </c>
      <c r="C12" s="48" t="s">
        <v>43</v>
      </c>
      <c r="D12" s="48" t="s">
        <v>165</v>
      </c>
      <c r="E12" s="47">
        <v>47860014</v>
      </c>
      <c r="F12" s="49" t="s">
        <v>117</v>
      </c>
      <c r="G12" s="47" t="s">
        <v>24</v>
      </c>
      <c r="H12" s="50">
        <v>810000031</v>
      </c>
      <c r="I12" s="49" t="s">
        <v>77</v>
      </c>
      <c r="J12" s="51" t="s">
        <v>23</v>
      </c>
      <c r="K12" s="49" t="s">
        <v>28</v>
      </c>
      <c r="L12" s="47">
        <v>81104</v>
      </c>
      <c r="M12" s="47" t="s">
        <v>27</v>
      </c>
      <c r="N12" s="51" t="s">
        <v>78</v>
      </c>
      <c r="O12" s="4">
        <v>129.74</v>
      </c>
      <c r="P12" s="23">
        <v>4</v>
      </c>
      <c r="Q12" s="21">
        <v>56.761250000000004</v>
      </c>
      <c r="R12" s="52">
        <f t="shared" si="2"/>
        <v>2725</v>
      </c>
      <c r="S12" s="23">
        <v>4</v>
      </c>
      <c r="T12" s="53">
        <v>56.761250000000004</v>
      </c>
      <c r="U12" s="52">
        <f t="shared" si="0"/>
        <v>2725</v>
      </c>
      <c r="V12" s="52">
        <f t="shared" si="1"/>
        <v>0</v>
      </c>
      <c r="W12" s="41"/>
    </row>
    <row r="13" spans="1:23" s="12" customFormat="1" x14ac:dyDescent="0.25">
      <c r="A13" s="47" t="s">
        <v>23</v>
      </c>
      <c r="B13" s="48" t="s">
        <v>129</v>
      </c>
      <c r="C13" s="48" t="s">
        <v>43</v>
      </c>
      <c r="D13" s="48" t="s">
        <v>160</v>
      </c>
      <c r="E13" s="47">
        <v>50482211</v>
      </c>
      <c r="F13" s="49" t="s">
        <v>120</v>
      </c>
      <c r="G13" s="47" t="s">
        <v>24</v>
      </c>
      <c r="H13" s="50">
        <v>810000022</v>
      </c>
      <c r="I13" s="49" t="s">
        <v>79</v>
      </c>
      <c r="J13" s="51" t="s">
        <v>23</v>
      </c>
      <c r="K13" s="49" t="s">
        <v>29</v>
      </c>
      <c r="L13" s="47">
        <v>82106</v>
      </c>
      <c r="M13" s="47" t="s">
        <v>30</v>
      </c>
      <c r="N13" s="51" t="s">
        <v>80</v>
      </c>
      <c r="O13" s="4">
        <v>129.74</v>
      </c>
      <c r="P13" s="23">
        <v>4</v>
      </c>
      <c r="Q13" s="21">
        <v>56.761250000000004</v>
      </c>
      <c r="R13" s="52">
        <f t="shared" si="2"/>
        <v>2725</v>
      </c>
      <c r="S13" s="23">
        <v>4</v>
      </c>
      <c r="T13" s="53">
        <v>56.761250000000004</v>
      </c>
      <c r="U13" s="52">
        <f t="shared" si="0"/>
        <v>2725</v>
      </c>
      <c r="V13" s="52">
        <f t="shared" si="1"/>
        <v>0</v>
      </c>
      <c r="W13" s="41"/>
    </row>
    <row r="14" spans="1:23" s="12" customFormat="1" x14ac:dyDescent="0.25">
      <c r="A14" s="47" t="s">
        <v>23</v>
      </c>
      <c r="B14" s="48" t="s">
        <v>129</v>
      </c>
      <c r="C14" s="48" t="s">
        <v>43</v>
      </c>
      <c r="D14" s="48" t="s">
        <v>175</v>
      </c>
      <c r="E14" s="47">
        <v>42448794</v>
      </c>
      <c r="F14" s="49" t="s">
        <v>138</v>
      </c>
      <c r="G14" s="47" t="s">
        <v>24</v>
      </c>
      <c r="H14" s="50">
        <v>810000050</v>
      </c>
      <c r="I14" s="49" t="s">
        <v>142</v>
      </c>
      <c r="J14" s="51" t="s">
        <v>23</v>
      </c>
      <c r="K14" s="49" t="s">
        <v>36</v>
      </c>
      <c r="L14" s="47">
        <v>83101</v>
      </c>
      <c r="M14" s="47" t="s">
        <v>36</v>
      </c>
      <c r="N14" s="47" t="s">
        <v>145</v>
      </c>
      <c r="O14" s="4">
        <v>129.74</v>
      </c>
      <c r="P14" s="23">
        <v>7</v>
      </c>
      <c r="Q14" s="21">
        <v>56.761250000000004</v>
      </c>
      <c r="R14" s="52">
        <f t="shared" si="2"/>
        <v>4768</v>
      </c>
      <c r="S14" s="23">
        <v>7</v>
      </c>
      <c r="T14" s="53">
        <v>56.761250000000004</v>
      </c>
      <c r="U14" s="52">
        <f t="shared" si="0"/>
        <v>4768</v>
      </c>
      <c r="V14" s="52">
        <f t="shared" si="1"/>
        <v>0</v>
      </c>
      <c r="W14" s="41"/>
    </row>
    <row r="15" spans="1:23" s="12" customFormat="1" x14ac:dyDescent="0.25">
      <c r="A15" s="47" t="s">
        <v>23</v>
      </c>
      <c r="B15" s="48" t="s">
        <v>129</v>
      </c>
      <c r="C15" s="48" t="s">
        <v>43</v>
      </c>
      <c r="D15" s="48" t="s">
        <v>158</v>
      </c>
      <c r="E15" s="47">
        <v>50569481</v>
      </c>
      <c r="F15" s="49" t="s">
        <v>123</v>
      </c>
      <c r="G15" s="47" t="s">
        <v>24</v>
      </c>
      <c r="H15" s="50">
        <v>810000019</v>
      </c>
      <c r="I15" s="49" t="s">
        <v>89</v>
      </c>
      <c r="J15" s="51" t="s">
        <v>23</v>
      </c>
      <c r="K15" s="49" t="s">
        <v>50</v>
      </c>
      <c r="L15" s="47">
        <v>83103</v>
      </c>
      <c r="M15" s="47" t="s">
        <v>33</v>
      </c>
      <c r="N15" s="51" t="s">
        <v>90</v>
      </c>
      <c r="O15" s="4">
        <v>129.74</v>
      </c>
      <c r="P15" s="23">
        <v>5</v>
      </c>
      <c r="Q15" s="21">
        <v>56.761250000000004</v>
      </c>
      <c r="R15" s="52">
        <f t="shared" si="2"/>
        <v>3406</v>
      </c>
      <c r="S15" s="23">
        <v>5</v>
      </c>
      <c r="T15" s="53">
        <v>56.761250000000004</v>
      </c>
      <c r="U15" s="52">
        <f t="shared" si="0"/>
        <v>3406</v>
      </c>
      <c r="V15" s="52">
        <f t="shared" si="1"/>
        <v>0</v>
      </c>
      <c r="W15" s="41"/>
    </row>
    <row r="16" spans="1:23" s="12" customFormat="1" x14ac:dyDescent="0.25">
      <c r="A16" s="47" t="s">
        <v>23</v>
      </c>
      <c r="B16" s="48" t="s">
        <v>129</v>
      </c>
      <c r="C16" s="48" t="s">
        <v>43</v>
      </c>
      <c r="D16" s="48" t="s">
        <v>174</v>
      </c>
      <c r="E16" s="47">
        <v>36730904</v>
      </c>
      <c r="F16" s="49" t="s">
        <v>137</v>
      </c>
      <c r="G16" s="47" t="s">
        <v>24</v>
      </c>
      <c r="H16" s="50">
        <v>810000049</v>
      </c>
      <c r="I16" s="49" t="s">
        <v>141</v>
      </c>
      <c r="J16" s="51" t="s">
        <v>23</v>
      </c>
      <c r="K16" s="49" t="s">
        <v>50</v>
      </c>
      <c r="L16" s="47" t="s">
        <v>215</v>
      </c>
      <c r="M16" s="47" t="s">
        <v>33</v>
      </c>
      <c r="N16" s="47" t="s">
        <v>144</v>
      </c>
      <c r="O16" s="4">
        <v>129.74</v>
      </c>
      <c r="P16" s="23">
        <v>20</v>
      </c>
      <c r="Q16" s="21">
        <v>56.761250000000004</v>
      </c>
      <c r="R16" s="52">
        <f t="shared" si="2"/>
        <v>13623</v>
      </c>
      <c r="S16" s="23">
        <v>20</v>
      </c>
      <c r="T16" s="53">
        <v>56.761250000000004</v>
      </c>
      <c r="U16" s="52">
        <f t="shared" si="0"/>
        <v>13623</v>
      </c>
      <c r="V16" s="52">
        <f t="shared" si="1"/>
        <v>0</v>
      </c>
      <c r="W16" s="41"/>
    </row>
    <row r="17" spans="1:23" s="12" customFormat="1" x14ac:dyDescent="0.25">
      <c r="A17" s="47" t="s">
        <v>23</v>
      </c>
      <c r="B17" s="48" t="s">
        <v>129</v>
      </c>
      <c r="C17" s="48" t="s">
        <v>43</v>
      </c>
      <c r="D17" s="48" t="s">
        <v>130</v>
      </c>
      <c r="E17" s="47">
        <v>820000014</v>
      </c>
      <c r="F17" s="49" t="s">
        <v>71</v>
      </c>
      <c r="G17" s="47" t="s">
        <v>24</v>
      </c>
      <c r="H17" s="50">
        <v>810000014</v>
      </c>
      <c r="I17" s="49" t="s">
        <v>71</v>
      </c>
      <c r="J17" s="51" t="s">
        <v>23</v>
      </c>
      <c r="K17" s="49" t="s">
        <v>36</v>
      </c>
      <c r="L17" s="47">
        <v>82106</v>
      </c>
      <c r="M17" s="47" t="s">
        <v>36</v>
      </c>
      <c r="N17" s="51" t="s">
        <v>72</v>
      </c>
      <c r="O17" s="4">
        <v>129.74</v>
      </c>
      <c r="P17" s="23">
        <v>8</v>
      </c>
      <c r="Q17" s="21">
        <v>56.761250000000004</v>
      </c>
      <c r="R17" s="52">
        <f t="shared" si="2"/>
        <v>5449</v>
      </c>
      <c r="S17" s="23">
        <v>8</v>
      </c>
      <c r="T17" s="53">
        <v>56.761250000000004</v>
      </c>
      <c r="U17" s="52">
        <f t="shared" si="0"/>
        <v>5449</v>
      </c>
      <c r="V17" s="52">
        <f t="shared" si="1"/>
        <v>0</v>
      </c>
      <c r="W17" s="41"/>
    </row>
    <row r="18" spans="1:23" s="12" customFormat="1" ht="30" x14ac:dyDescent="0.25">
      <c r="A18" s="47" t="s">
        <v>23</v>
      </c>
      <c r="B18" s="48" t="s">
        <v>129</v>
      </c>
      <c r="C18" s="48" t="s">
        <v>43</v>
      </c>
      <c r="D18" s="48" t="s">
        <v>47</v>
      </c>
      <c r="E18" s="47">
        <v>50331884</v>
      </c>
      <c r="F18" s="49" t="s">
        <v>48</v>
      </c>
      <c r="G18" s="47" t="s">
        <v>24</v>
      </c>
      <c r="H18" s="50">
        <v>810000003</v>
      </c>
      <c r="I18" s="49" t="s">
        <v>49</v>
      </c>
      <c r="J18" s="51" t="s">
        <v>23</v>
      </c>
      <c r="K18" s="49" t="s">
        <v>26</v>
      </c>
      <c r="L18" s="47">
        <v>90201</v>
      </c>
      <c r="M18" s="47" t="s">
        <v>26</v>
      </c>
      <c r="N18" s="51" t="s">
        <v>95</v>
      </c>
      <c r="O18" s="4">
        <v>129.74</v>
      </c>
      <c r="P18" s="23">
        <v>5</v>
      </c>
      <c r="Q18" s="21">
        <v>56.761250000000004</v>
      </c>
      <c r="R18" s="52">
        <f t="shared" si="2"/>
        <v>3406</v>
      </c>
      <c r="S18" s="23">
        <v>5</v>
      </c>
      <c r="T18" s="53">
        <v>56.761250000000004</v>
      </c>
      <c r="U18" s="52">
        <f t="shared" si="0"/>
        <v>3406</v>
      </c>
      <c r="V18" s="52">
        <f t="shared" si="1"/>
        <v>0</v>
      </c>
      <c r="W18" s="41"/>
    </row>
    <row r="19" spans="1:23" s="12" customFormat="1" x14ac:dyDescent="0.25">
      <c r="A19" s="47" t="s">
        <v>23</v>
      </c>
      <c r="B19" s="48" t="s">
        <v>129</v>
      </c>
      <c r="C19" s="48" t="s">
        <v>43</v>
      </c>
      <c r="D19" s="48" t="s">
        <v>159</v>
      </c>
      <c r="E19" s="47">
        <v>42266971</v>
      </c>
      <c r="F19" s="49" t="s">
        <v>81</v>
      </c>
      <c r="G19" s="47" t="s">
        <v>24</v>
      </c>
      <c r="H19" s="50">
        <v>810000021</v>
      </c>
      <c r="I19" s="49" t="s">
        <v>81</v>
      </c>
      <c r="J19" s="51" t="s">
        <v>23</v>
      </c>
      <c r="K19" s="49" t="s">
        <v>29</v>
      </c>
      <c r="L19" s="47">
        <v>82104</v>
      </c>
      <c r="M19" s="47" t="s">
        <v>31</v>
      </c>
      <c r="N19" s="51" t="s">
        <v>82</v>
      </c>
      <c r="O19" s="4">
        <v>129.74</v>
      </c>
      <c r="P19" s="23">
        <v>10</v>
      </c>
      <c r="Q19" s="21">
        <v>56.761250000000004</v>
      </c>
      <c r="R19" s="52">
        <f t="shared" si="2"/>
        <v>6811</v>
      </c>
      <c r="S19" s="23">
        <v>10</v>
      </c>
      <c r="T19" s="53">
        <v>56.761250000000004</v>
      </c>
      <c r="U19" s="52">
        <f t="shared" si="0"/>
        <v>6811</v>
      </c>
      <c r="V19" s="52">
        <f t="shared" si="1"/>
        <v>0</v>
      </c>
      <c r="W19" s="41"/>
    </row>
    <row r="20" spans="1:23" s="12" customFormat="1" x14ac:dyDescent="0.25">
      <c r="A20" s="47" t="s">
        <v>23</v>
      </c>
      <c r="B20" s="48" t="s">
        <v>129</v>
      </c>
      <c r="C20" s="48" t="s">
        <v>43</v>
      </c>
      <c r="D20" s="48" t="s">
        <v>176</v>
      </c>
      <c r="E20" s="54">
        <v>53698983</v>
      </c>
      <c r="F20" s="49" t="s">
        <v>139</v>
      </c>
      <c r="G20" s="47" t="s">
        <v>24</v>
      </c>
      <c r="H20" s="50">
        <v>810000057</v>
      </c>
      <c r="I20" s="49" t="s">
        <v>87</v>
      </c>
      <c r="J20" s="51" t="s">
        <v>23</v>
      </c>
      <c r="K20" s="49" t="s">
        <v>28</v>
      </c>
      <c r="L20" s="47">
        <v>81101</v>
      </c>
      <c r="M20" s="47" t="s">
        <v>27</v>
      </c>
      <c r="N20" s="47" t="s">
        <v>146</v>
      </c>
      <c r="O20" s="4">
        <v>129.74</v>
      </c>
      <c r="P20" s="23">
        <v>16</v>
      </c>
      <c r="Q20" s="21">
        <v>56.761250000000004</v>
      </c>
      <c r="R20" s="52">
        <f t="shared" si="2"/>
        <v>10898</v>
      </c>
      <c r="S20" s="23">
        <v>16</v>
      </c>
      <c r="T20" s="53">
        <v>56.761250000000004</v>
      </c>
      <c r="U20" s="52">
        <f t="shared" si="0"/>
        <v>10898</v>
      </c>
      <c r="V20" s="52">
        <f t="shared" si="1"/>
        <v>0</v>
      </c>
      <c r="W20" s="41"/>
    </row>
    <row r="21" spans="1:23" s="12" customFormat="1" x14ac:dyDescent="0.25">
      <c r="A21" s="47" t="s">
        <v>23</v>
      </c>
      <c r="B21" s="48" t="s">
        <v>129</v>
      </c>
      <c r="C21" s="48" t="s">
        <v>43</v>
      </c>
      <c r="D21" s="48" t="s">
        <v>211</v>
      </c>
      <c r="E21" s="12">
        <v>53589416</v>
      </c>
      <c r="F21" s="49" t="s">
        <v>212</v>
      </c>
      <c r="G21" s="47" t="s">
        <v>24</v>
      </c>
      <c r="H21" s="50">
        <v>810000065</v>
      </c>
      <c r="I21" s="49" t="s">
        <v>212</v>
      </c>
      <c r="J21" s="51" t="s">
        <v>23</v>
      </c>
      <c r="K21" s="49" t="s">
        <v>216</v>
      </c>
      <c r="L21" s="47" t="s">
        <v>215</v>
      </c>
      <c r="M21" s="47" t="s">
        <v>33</v>
      </c>
      <c r="N21" s="51" t="s">
        <v>213</v>
      </c>
      <c r="O21" s="4">
        <v>129.74</v>
      </c>
      <c r="P21" s="23">
        <v>12</v>
      </c>
      <c r="Q21" s="21">
        <v>56.761250000000004</v>
      </c>
      <c r="R21" s="52">
        <f t="shared" si="2"/>
        <v>8174</v>
      </c>
      <c r="S21" s="23">
        <v>12</v>
      </c>
      <c r="T21" s="53">
        <v>56.761250000000004</v>
      </c>
      <c r="U21" s="52">
        <f t="shared" si="0"/>
        <v>8174</v>
      </c>
      <c r="V21" s="52">
        <f t="shared" si="1"/>
        <v>0</v>
      </c>
      <c r="W21" s="41"/>
    </row>
    <row r="22" spans="1:23" s="12" customFormat="1" x14ac:dyDescent="0.25">
      <c r="A22" s="47" t="s">
        <v>23</v>
      </c>
      <c r="B22" s="48" t="s">
        <v>129</v>
      </c>
      <c r="C22" s="48" t="s">
        <v>43</v>
      </c>
      <c r="D22" s="48" t="s">
        <v>189</v>
      </c>
      <c r="E22" s="55">
        <v>50617664</v>
      </c>
      <c r="F22" s="51" t="s">
        <v>190</v>
      </c>
      <c r="G22" s="51" t="s">
        <v>24</v>
      </c>
      <c r="H22" s="50">
        <v>810000002</v>
      </c>
      <c r="I22" s="49" t="s">
        <v>85</v>
      </c>
      <c r="J22" s="51" t="s">
        <v>23</v>
      </c>
      <c r="K22" s="49" t="s">
        <v>29</v>
      </c>
      <c r="L22" s="47">
        <v>82107</v>
      </c>
      <c r="M22" s="47" t="s">
        <v>32</v>
      </c>
      <c r="N22" s="51" t="s">
        <v>86</v>
      </c>
      <c r="O22" s="4">
        <v>129.74</v>
      </c>
      <c r="P22" s="23">
        <v>7</v>
      </c>
      <c r="Q22" s="21">
        <v>56.761250000000004</v>
      </c>
      <c r="R22" s="52">
        <f t="shared" si="2"/>
        <v>4768</v>
      </c>
      <c r="S22" s="23">
        <v>7</v>
      </c>
      <c r="T22" s="53">
        <v>56.761250000000004</v>
      </c>
      <c r="U22" s="52">
        <f t="shared" si="0"/>
        <v>4768</v>
      </c>
      <c r="V22" s="52">
        <f t="shared" si="1"/>
        <v>0</v>
      </c>
      <c r="W22" s="41"/>
    </row>
    <row r="23" spans="1:23" s="12" customFormat="1" x14ac:dyDescent="0.25">
      <c r="A23" s="47" t="s">
        <v>23</v>
      </c>
      <c r="B23" s="48" t="s">
        <v>129</v>
      </c>
      <c r="C23" s="48" t="s">
        <v>43</v>
      </c>
      <c r="D23" s="48" t="s">
        <v>222</v>
      </c>
      <c r="E23" s="47">
        <v>44341962</v>
      </c>
      <c r="F23" s="41" t="s">
        <v>223</v>
      </c>
      <c r="G23" s="47" t="s">
        <v>24</v>
      </c>
      <c r="H23" s="50">
        <v>810000041</v>
      </c>
      <c r="I23" s="41" t="s">
        <v>223</v>
      </c>
      <c r="J23" s="51" t="s">
        <v>23</v>
      </c>
      <c r="K23" s="56" t="s">
        <v>224</v>
      </c>
      <c r="L23" s="47">
        <v>90101</v>
      </c>
      <c r="M23" s="57" t="s">
        <v>224</v>
      </c>
      <c r="N23" s="51" t="s">
        <v>225</v>
      </c>
      <c r="O23" s="4">
        <v>129.74</v>
      </c>
      <c r="P23" s="23">
        <v>9</v>
      </c>
      <c r="Q23" s="21">
        <v>56.761250000000004</v>
      </c>
      <c r="R23" s="52">
        <f t="shared" si="2"/>
        <v>6130</v>
      </c>
      <c r="S23" s="23">
        <v>9</v>
      </c>
      <c r="T23" s="53">
        <v>56.761250000000004</v>
      </c>
      <c r="U23" s="52">
        <f t="shared" si="0"/>
        <v>6130</v>
      </c>
      <c r="V23" s="52">
        <f t="shared" si="1"/>
        <v>0</v>
      </c>
      <c r="W23" s="41"/>
    </row>
    <row r="24" spans="1:23" s="12" customFormat="1" ht="30" x14ac:dyDescent="0.25">
      <c r="A24" s="47" t="s">
        <v>39</v>
      </c>
      <c r="B24" s="48" t="s">
        <v>129</v>
      </c>
      <c r="C24" s="48" t="s">
        <v>43</v>
      </c>
      <c r="D24" s="48" t="s">
        <v>131</v>
      </c>
      <c r="E24" s="47">
        <v>52730263</v>
      </c>
      <c r="F24" s="49" t="s">
        <v>125</v>
      </c>
      <c r="G24" s="47" t="s">
        <v>51</v>
      </c>
      <c r="H24" s="50">
        <v>810000006</v>
      </c>
      <c r="I24" s="49" t="s">
        <v>102</v>
      </c>
      <c r="J24" s="47" t="s">
        <v>157</v>
      </c>
      <c r="K24" s="49" t="s">
        <v>52</v>
      </c>
      <c r="L24" s="47">
        <v>92901</v>
      </c>
      <c r="M24" s="47" t="s">
        <v>52</v>
      </c>
      <c r="N24" s="51" t="s">
        <v>103</v>
      </c>
      <c r="O24" s="4">
        <v>129.74</v>
      </c>
      <c r="P24" s="23">
        <v>13</v>
      </c>
      <c r="Q24" s="21">
        <v>56.761250000000004</v>
      </c>
      <c r="R24" s="52">
        <f t="shared" si="2"/>
        <v>8855</v>
      </c>
      <c r="S24" s="23">
        <v>13</v>
      </c>
      <c r="T24" s="53">
        <v>56.761250000000004</v>
      </c>
      <c r="U24" s="52">
        <f t="shared" si="0"/>
        <v>8855</v>
      </c>
      <c r="V24" s="52">
        <f t="shared" si="1"/>
        <v>0</v>
      </c>
      <c r="W24" s="41"/>
    </row>
    <row r="25" spans="1:23" s="12" customFormat="1" ht="30" x14ac:dyDescent="0.25">
      <c r="A25" s="47" t="s">
        <v>39</v>
      </c>
      <c r="B25" s="48" t="s">
        <v>129</v>
      </c>
      <c r="C25" s="48" t="s">
        <v>43</v>
      </c>
      <c r="D25" s="48" t="s">
        <v>177</v>
      </c>
      <c r="E25" s="47">
        <v>48065331</v>
      </c>
      <c r="F25" s="49" t="s">
        <v>147</v>
      </c>
      <c r="G25" s="47" t="s">
        <v>51</v>
      </c>
      <c r="H25" s="50">
        <v>810000052</v>
      </c>
      <c r="I25" s="49" t="s">
        <v>148</v>
      </c>
      <c r="J25" s="47" t="s">
        <v>39</v>
      </c>
      <c r="K25" s="49" t="s">
        <v>40</v>
      </c>
      <c r="L25" s="47">
        <v>91701</v>
      </c>
      <c r="M25" s="47" t="s">
        <v>40</v>
      </c>
      <c r="N25" s="47" t="s">
        <v>149</v>
      </c>
      <c r="O25" s="4">
        <v>129.74</v>
      </c>
      <c r="P25" s="23">
        <v>7</v>
      </c>
      <c r="Q25" s="21">
        <v>56.761250000000004</v>
      </c>
      <c r="R25" s="52">
        <f t="shared" si="2"/>
        <v>4768</v>
      </c>
      <c r="S25" s="23">
        <v>7</v>
      </c>
      <c r="T25" s="53">
        <v>56.761250000000004</v>
      </c>
      <c r="U25" s="52">
        <f t="shared" si="0"/>
        <v>4768</v>
      </c>
      <c r="V25" s="52">
        <f t="shared" si="1"/>
        <v>0</v>
      </c>
      <c r="W25" s="41"/>
    </row>
    <row r="26" spans="1:23" s="12" customFormat="1" x14ac:dyDescent="0.25">
      <c r="A26" s="47" t="s">
        <v>39</v>
      </c>
      <c r="B26" s="48" t="s">
        <v>129</v>
      </c>
      <c r="C26" s="48" t="s">
        <v>43</v>
      </c>
      <c r="D26" s="48" t="s">
        <v>169</v>
      </c>
      <c r="E26" s="47">
        <v>50458132</v>
      </c>
      <c r="F26" s="49" t="s">
        <v>170</v>
      </c>
      <c r="G26" s="47" t="s">
        <v>51</v>
      </c>
      <c r="H26" s="58">
        <v>810000059</v>
      </c>
      <c r="I26" s="49" t="s">
        <v>171</v>
      </c>
      <c r="J26" s="47" t="s">
        <v>39</v>
      </c>
      <c r="K26" s="49" t="s">
        <v>53</v>
      </c>
      <c r="L26" s="47">
        <v>92401</v>
      </c>
      <c r="M26" s="49" t="s">
        <v>54</v>
      </c>
      <c r="N26" s="47" t="s">
        <v>172</v>
      </c>
      <c r="O26" s="4">
        <v>129.74</v>
      </c>
      <c r="P26" s="23">
        <v>2</v>
      </c>
      <c r="Q26" s="21">
        <v>56.761250000000004</v>
      </c>
      <c r="R26" s="52">
        <f t="shared" si="2"/>
        <v>1362</v>
      </c>
      <c r="S26" s="23">
        <v>2</v>
      </c>
      <c r="T26" s="53">
        <v>56.761250000000004</v>
      </c>
      <c r="U26" s="52">
        <f t="shared" si="0"/>
        <v>1362</v>
      </c>
      <c r="V26" s="52">
        <f t="shared" si="1"/>
        <v>0</v>
      </c>
      <c r="W26" s="41"/>
    </row>
    <row r="27" spans="1:23" s="12" customFormat="1" x14ac:dyDescent="0.25">
      <c r="A27" s="47" t="s">
        <v>56</v>
      </c>
      <c r="B27" s="48" t="s">
        <v>129</v>
      </c>
      <c r="C27" s="48" t="s">
        <v>43</v>
      </c>
      <c r="D27" s="48" t="s">
        <v>178</v>
      </c>
      <c r="E27" s="47">
        <v>42145627</v>
      </c>
      <c r="F27" s="49" t="s">
        <v>150</v>
      </c>
      <c r="G27" s="47" t="s">
        <v>57</v>
      </c>
      <c r="H27" s="58">
        <v>810000044</v>
      </c>
      <c r="I27" s="49" t="s">
        <v>150</v>
      </c>
      <c r="J27" s="47" t="s">
        <v>56</v>
      </c>
      <c r="K27" s="49" t="s">
        <v>58</v>
      </c>
      <c r="L27" s="47">
        <v>91101</v>
      </c>
      <c r="M27" s="47" t="s">
        <v>58</v>
      </c>
      <c r="N27" s="47" t="s">
        <v>151</v>
      </c>
      <c r="O27" s="4">
        <v>129.74</v>
      </c>
      <c r="P27" s="23">
        <v>8</v>
      </c>
      <c r="Q27" s="21">
        <v>56.761250000000004</v>
      </c>
      <c r="R27" s="52">
        <f t="shared" si="2"/>
        <v>5449</v>
      </c>
      <c r="S27" s="23">
        <v>8</v>
      </c>
      <c r="T27" s="53">
        <v>56.761250000000004</v>
      </c>
      <c r="U27" s="52">
        <f t="shared" si="0"/>
        <v>5449</v>
      </c>
      <c r="V27" s="52">
        <f t="shared" si="1"/>
        <v>0</v>
      </c>
      <c r="W27" s="41"/>
    </row>
    <row r="28" spans="1:23" s="12" customFormat="1" x14ac:dyDescent="0.25">
      <c r="A28" s="47" t="s">
        <v>56</v>
      </c>
      <c r="B28" s="48" t="s">
        <v>129</v>
      </c>
      <c r="C28" s="48" t="s">
        <v>43</v>
      </c>
      <c r="D28" s="48" t="s">
        <v>226</v>
      </c>
      <c r="E28" s="41">
        <v>50434268</v>
      </c>
      <c r="F28" s="41" t="s">
        <v>227</v>
      </c>
      <c r="G28" s="47" t="s">
        <v>57</v>
      </c>
      <c r="H28" s="50">
        <v>810000069</v>
      </c>
      <c r="I28" s="41" t="s">
        <v>58</v>
      </c>
      <c r="J28" s="51" t="s">
        <v>56</v>
      </c>
      <c r="K28" s="56" t="s">
        <v>58</v>
      </c>
      <c r="L28" s="47">
        <v>91101</v>
      </c>
      <c r="M28" s="57" t="s">
        <v>58</v>
      </c>
      <c r="N28" s="57" t="s">
        <v>228</v>
      </c>
      <c r="O28" s="4">
        <v>129.74</v>
      </c>
      <c r="P28" s="23">
        <v>12</v>
      </c>
      <c r="Q28" s="21">
        <v>56.761250000000004</v>
      </c>
      <c r="R28" s="52">
        <f t="shared" si="2"/>
        <v>8174</v>
      </c>
      <c r="S28" s="23">
        <v>12</v>
      </c>
      <c r="T28" s="53">
        <v>56.761250000000004</v>
      </c>
      <c r="U28" s="52">
        <f t="shared" si="0"/>
        <v>8174</v>
      </c>
      <c r="V28" s="52">
        <f t="shared" si="1"/>
        <v>0</v>
      </c>
      <c r="W28" s="41"/>
    </row>
    <row r="29" spans="1:23" s="12" customFormat="1" x14ac:dyDescent="0.25">
      <c r="A29" s="47" t="s">
        <v>55</v>
      </c>
      <c r="B29" s="48" t="s">
        <v>129</v>
      </c>
      <c r="C29" s="48" t="s">
        <v>43</v>
      </c>
      <c r="D29" s="48" t="s">
        <v>179</v>
      </c>
      <c r="E29" s="47">
        <v>50622773</v>
      </c>
      <c r="F29" s="49" t="s">
        <v>152</v>
      </c>
      <c r="G29" s="47" t="s">
        <v>59</v>
      </c>
      <c r="H29" s="50">
        <v>810000054</v>
      </c>
      <c r="I29" s="49" t="s">
        <v>152</v>
      </c>
      <c r="J29" s="47" t="s">
        <v>55</v>
      </c>
      <c r="K29" s="49" t="s">
        <v>60</v>
      </c>
      <c r="L29" s="47">
        <v>94001</v>
      </c>
      <c r="M29" s="47" t="s">
        <v>60</v>
      </c>
      <c r="N29" s="47" t="s">
        <v>153</v>
      </c>
      <c r="O29" s="4">
        <v>129.74</v>
      </c>
      <c r="P29" s="23">
        <v>7</v>
      </c>
      <c r="Q29" s="21">
        <v>56.761250000000004</v>
      </c>
      <c r="R29" s="52">
        <f t="shared" si="2"/>
        <v>4768</v>
      </c>
      <c r="S29" s="23">
        <v>7</v>
      </c>
      <c r="T29" s="53">
        <v>56.761250000000004</v>
      </c>
      <c r="U29" s="52">
        <f t="shared" si="0"/>
        <v>4768</v>
      </c>
      <c r="V29" s="52">
        <f t="shared" si="1"/>
        <v>0</v>
      </c>
      <c r="W29" s="41"/>
    </row>
    <row r="30" spans="1:23" s="12" customFormat="1" x14ac:dyDescent="0.25">
      <c r="A30" s="47" t="s">
        <v>55</v>
      </c>
      <c r="B30" s="48" t="s">
        <v>129</v>
      </c>
      <c r="C30" s="48" t="s">
        <v>43</v>
      </c>
      <c r="D30" s="48" t="s">
        <v>198</v>
      </c>
      <c r="E30" s="47">
        <v>52973905</v>
      </c>
      <c r="F30" s="56" t="s">
        <v>195</v>
      </c>
      <c r="G30" s="47" t="s">
        <v>59</v>
      </c>
      <c r="H30" s="50">
        <v>810000042</v>
      </c>
      <c r="I30" s="56" t="s">
        <v>194</v>
      </c>
      <c r="J30" s="57" t="s">
        <v>38</v>
      </c>
      <c r="K30" s="56" t="s">
        <v>70</v>
      </c>
      <c r="L30" s="47" t="s">
        <v>221</v>
      </c>
      <c r="M30" s="57" t="s">
        <v>70</v>
      </c>
      <c r="N30" s="51" t="s">
        <v>66</v>
      </c>
      <c r="O30" s="4">
        <v>129.74</v>
      </c>
      <c r="P30" s="23">
        <v>10</v>
      </c>
      <c r="Q30" s="21">
        <v>56.761250000000004</v>
      </c>
      <c r="R30" s="52">
        <f t="shared" si="2"/>
        <v>6811</v>
      </c>
      <c r="S30" s="23">
        <v>10</v>
      </c>
      <c r="T30" s="53">
        <v>56.761250000000004</v>
      </c>
      <c r="U30" s="52">
        <f t="shared" si="0"/>
        <v>6811</v>
      </c>
      <c r="V30" s="52">
        <f t="shared" si="1"/>
        <v>0</v>
      </c>
      <c r="W30" s="41"/>
    </row>
    <row r="31" spans="1:23" s="12" customFormat="1" ht="30" x14ac:dyDescent="0.25">
      <c r="A31" s="47" t="s">
        <v>61</v>
      </c>
      <c r="B31" s="48" t="s">
        <v>129</v>
      </c>
      <c r="C31" s="48" t="s">
        <v>43</v>
      </c>
      <c r="D31" s="48" t="s">
        <v>134</v>
      </c>
      <c r="E31" s="47">
        <v>53300271</v>
      </c>
      <c r="F31" s="49" t="s">
        <v>127</v>
      </c>
      <c r="G31" s="47" t="s">
        <v>62</v>
      </c>
      <c r="H31" s="50">
        <v>810000015</v>
      </c>
      <c r="I31" s="49" t="s">
        <v>109</v>
      </c>
      <c r="J31" s="47" t="s">
        <v>61</v>
      </c>
      <c r="K31" s="49" t="s">
        <v>64</v>
      </c>
      <c r="L31" s="47" t="s">
        <v>220</v>
      </c>
      <c r="M31" s="47" t="s">
        <v>64</v>
      </c>
      <c r="N31" s="51" t="s">
        <v>110</v>
      </c>
      <c r="O31" s="4">
        <v>129.74</v>
      </c>
      <c r="P31" s="23">
        <v>23</v>
      </c>
      <c r="Q31" s="21">
        <v>56.761250000000004</v>
      </c>
      <c r="R31" s="52">
        <f t="shared" si="2"/>
        <v>15666</v>
      </c>
      <c r="S31" s="23">
        <v>23</v>
      </c>
      <c r="T31" s="53">
        <v>56.761250000000004</v>
      </c>
      <c r="U31" s="52">
        <f t="shared" si="0"/>
        <v>15666</v>
      </c>
      <c r="V31" s="52">
        <f t="shared" si="1"/>
        <v>0</v>
      </c>
      <c r="W31" s="41"/>
    </row>
    <row r="32" spans="1:23" s="12" customFormat="1" x14ac:dyDescent="0.25">
      <c r="A32" s="47" t="s">
        <v>61</v>
      </c>
      <c r="B32" s="48" t="s">
        <v>129</v>
      </c>
      <c r="C32" s="48" t="s">
        <v>43</v>
      </c>
      <c r="D32" s="48" t="s">
        <v>135</v>
      </c>
      <c r="E32" s="47">
        <v>50921797</v>
      </c>
      <c r="F32" s="49" t="s">
        <v>111</v>
      </c>
      <c r="G32" s="47" t="s">
        <v>62</v>
      </c>
      <c r="H32" s="50">
        <v>810000017</v>
      </c>
      <c r="I32" s="49" t="s">
        <v>111</v>
      </c>
      <c r="J32" s="47" t="s">
        <v>61</v>
      </c>
      <c r="K32" s="49" t="s">
        <v>64</v>
      </c>
      <c r="L32" s="47" t="s">
        <v>219</v>
      </c>
      <c r="M32" s="47" t="s">
        <v>64</v>
      </c>
      <c r="N32" s="51" t="s">
        <v>112</v>
      </c>
      <c r="O32" s="4">
        <v>129.74</v>
      </c>
      <c r="P32" s="23">
        <v>10</v>
      </c>
      <c r="Q32" s="21">
        <v>56.761250000000004</v>
      </c>
      <c r="R32" s="52">
        <f t="shared" si="2"/>
        <v>6811</v>
      </c>
      <c r="S32" s="23">
        <v>10</v>
      </c>
      <c r="T32" s="53">
        <v>56.761250000000004</v>
      </c>
      <c r="U32" s="52">
        <f t="shared" si="0"/>
        <v>6811</v>
      </c>
      <c r="V32" s="52">
        <f t="shared" si="1"/>
        <v>0</v>
      </c>
      <c r="W32" s="41"/>
    </row>
    <row r="33" spans="1:23" s="12" customFormat="1" x14ac:dyDescent="0.25">
      <c r="A33" s="47" t="s">
        <v>61</v>
      </c>
      <c r="B33" s="48" t="s">
        <v>129</v>
      </c>
      <c r="C33" s="48" t="s">
        <v>43</v>
      </c>
      <c r="D33" s="48" t="s">
        <v>207</v>
      </c>
      <c r="E33" s="47">
        <v>53943716</v>
      </c>
      <c r="F33" s="49" t="s">
        <v>208</v>
      </c>
      <c r="G33" s="47" t="s">
        <v>62</v>
      </c>
      <c r="H33" s="50">
        <v>810000064</v>
      </c>
      <c r="I33" s="49" t="s">
        <v>209</v>
      </c>
      <c r="J33" s="47" t="s">
        <v>61</v>
      </c>
      <c r="K33" s="49" t="s">
        <v>64</v>
      </c>
      <c r="L33" s="47" t="s">
        <v>219</v>
      </c>
      <c r="M33" s="47" t="s">
        <v>64</v>
      </c>
      <c r="N33" s="41" t="s">
        <v>210</v>
      </c>
      <c r="O33" s="4">
        <v>129.74</v>
      </c>
      <c r="P33" s="23">
        <v>4</v>
      </c>
      <c r="Q33" s="21">
        <v>56.761250000000004</v>
      </c>
      <c r="R33" s="52">
        <f t="shared" si="2"/>
        <v>2725</v>
      </c>
      <c r="S33" s="23">
        <v>4</v>
      </c>
      <c r="T33" s="53">
        <v>56.761250000000004</v>
      </c>
      <c r="U33" s="52">
        <f t="shared" si="0"/>
        <v>2725</v>
      </c>
      <c r="V33" s="52">
        <f t="shared" si="1"/>
        <v>0</v>
      </c>
      <c r="W33" s="41"/>
    </row>
    <row r="34" spans="1:23" s="12" customFormat="1" x14ac:dyDescent="0.25">
      <c r="A34" s="47" t="s">
        <v>61</v>
      </c>
      <c r="B34" s="48" t="s">
        <v>129</v>
      </c>
      <c r="C34" s="48" t="s">
        <v>43</v>
      </c>
      <c r="D34" s="48" t="s">
        <v>133</v>
      </c>
      <c r="E34" s="47">
        <v>50490281</v>
      </c>
      <c r="F34" s="49" t="s">
        <v>126</v>
      </c>
      <c r="G34" s="47" t="s">
        <v>62</v>
      </c>
      <c r="H34" s="50">
        <v>810000013</v>
      </c>
      <c r="I34" s="49" t="s">
        <v>104</v>
      </c>
      <c r="J34" s="47" t="s">
        <v>61</v>
      </c>
      <c r="K34" s="49" t="s">
        <v>63</v>
      </c>
      <c r="L34" s="47" t="s">
        <v>218</v>
      </c>
      <c r="M34" s="47" t="s">
        <v>63</v>
      </c>
      <c r="N34" s="51" t="s">
        <v>105</v>
      </c>
      <c r="O34" s="4">
        <v>129.74</v>
      </c>
      <c r="P34" s="23">
        <v>8</v>
      </c>
      <c r="Q34" s="21">
        <v>56.761250000000004</v>
      </c>
      <c r="R34" s="52">
        <f t="shared" si="2"/>
        <v>5449</v>
      </c>
      <c r="S34" s="23">
        <v>8</v>
      </c>
      <c r="T34" s="53">
        <v>56.761250000000004</v>
      </c>
      <c r="U34" s="52">
        <f t="shared" si="0"/>
        <v>5449</v>
      </c>
      <c r="V34" s="52">
        <f t="shared" si="1"/>
        <v>0</v>
      </c>
      <c r="W34" s="41"/>
    </row>
    <row r="35" spans="1:23" s="12" customFormat="1" x14ac:dyDescent="0.25">
      <c r="A35" s="47" t="s">
        <v>61</v>
      </c>
      <c r="B35" s="48" t="s">
        <v>129</v>
      </c>
      <c r="C35" s="48" t="s">
        <v>43</v>
      </c>
      <c r="D35" s="48" t="s">
        <v>132</v>
      </c>
      <c r="E35" s="47">
        <v>45736448</v>
      </c>
      <c r="F35" s="49" t="s">
        <v>106</v>
      </c>
      <c r="G35" s="47" t="s">
        <v>62</v>
      </c>
      <c r="H35" s="50">
        <v>810000008</v>
      </c>
      <c r="I35" s="49" t="s">
        <v>107</v>
      </c>
      <c r="J35" s="51" t="s">
        <v>61</v>
      </c>
      <c r="K35" s="49" t="s">
        <v>64</v>
      </c>
      <c r="L35" s="47" t="s">
        <v>219</v>
      </c>
      <c r="M35" s="47" t="s">
        <v>64</v>
      </c>
      <c r="N35" s="51" t="s">
        <v>108</v>
      </c>
      <c r="O35" s="4">
        <v>129.74</v>
      </c>
      <c r="P35" s="23">
        <v>24</v>
      </c>
      <c r="Q35" s="21">
        <v>56.761250000000004</v>
      </c>
      <c r="R35" s="52">
        <f t="shared" si="2"/>
        <v>16347</v>
      </c>
      <c r="S35" s="23">
        <v>24</v>
      </c>
      <c r="T35" s="53">
        <v>56.761250000000004</v>
      </c>
      <c r="U35" s="52">
        <f t="shared" si="0"/>
        <v>16347</v>
      </c>
      <c r="V35" s="52">
        <f t="shared" si="1"/>
        <v>0</v>
      </c>
      <c r="W35" s="41"/>
    </row>
    <row r="36" spans="1:23" s="12" customFormat="1" x14ac:dyDescent="0.25">
      <c r="A36" s="47" t="s">
        <v>41</v>
      </c>
      <c r="B36" s="48" t="s">
        <v>129</v>
      </c>
      <c r="C36" s="48" t="s">
        <v>43</v>
      </c>
      <c r="D36" s="48" t="s">
        <v>206</v>
      </c>
      <c r="E36" s="41">
        <v>54186005</v>
      </c>
      <c r="F36" s="49" t="s">
        <v>205</v>
      </c>
      <c r="G36" s="47" t="s">
        <v>42</v>
      </c>
      <c r="H36" s="50">
        <v>810000026</v>
      </c>
      <c r="I36" s="49" t="s">
        <v>73</v>
      </c>
      <c r="J36" s="51" t="s">
        <v>23</v>
      </c>
      <c r="K36" s="49" t="s">
        <v>36</v>
      </c>
      <c r="L36" s="47">
        <v>82108</v>
      </c>
      <c r="M36" s="47" t="s">
        <v>36</v>
      </c>
      <c r="N36" s="51" t="s">
        <v>74</v>
      </c>
      <c r="O36" s="4">
        <v>129.74</v>
      </c>
      <c r="P36" s="23">
        <v>21</v>
      </c>
      <c r="Q36" s="21">
        <v>56.761250000000004</v>
      </c>
      <c r="R36" s="52">
        <f t="shared" si="2"/>
        <v>14304</v>
      </c>
      <c r="S36" s="23">
        <v>21</v>
      </c>
      <c r="T36" s="53">
        <v>56.761250000000004</v>
      </c>
      <c r="U36" s="52">
        <f t="shared" si="0"/>
        <v>14304</v>
      </c>
      <c r="V36" s="52">
        <f t="shared" si="1"/>
        <v>0</v>
      </c>
      <c r="W36" s="41"/>
    </row>
    <row r="37" spans="1:23" s="13" customFormat="1" ht="30" x14ac:dyDescent="0.25">
      <c r="A37" s="47" t="s">
        <v>41</v>
      </c>
      <c r="B37" s="48" t="s">
        <v>129</v>
      </c>
      <c r="C37" s="48" t="s">
        <v>43</v>
      </c>
      <c r="D37" s="48" t="s">
        <v>180</v>
      </c>
      <c r="E37" s="47">
        <v>47884380</v>
      </c>
      <c r="F37" s="49" t="s">
        <v>154</v>
      </c>
      <c r="G37" s="47" t="s">
        <v>42</v>
      </c>
      <c r="H37" s="50">
        <v>810000058</v>
      </c>
      <c r="I37" s="49" t="s">
        <v>155</v>
      </c>
      <c r="J37" s="51" t="s">
        <v>41</v>
      </c>
      <c r="K37" s="49" t="s">
        <v>45</v>
      </c>
      <c r="L37" s="47">
        <v>97401</v>
      </c>
      <c r="M37" s="47" t="s">
        <v>45</v>
      </c>
      <c r="N37" s="47" t="s">
        <v>156</v>
      </c>
      <c r="O37" s="4">
        <v>129.74</v>
      </c>
      <c r="P37" s="23">
        <v>17</v>
      </c>
      <c r="Q37" s="21">
        <v>56.761250000000004</v>
      </c>
      <c r="R37" s="52">
        <f t="shared" si="2"/>
        <v>11579</v>
      </c>
      <c r="S37" s="23">
        <v>17</v>
      </c>
      <c r="T37" s="53">
        <v>56.761250000000004</v>
      </c>
      <c r="U37" s="52">
        <f t="shared" si="0"/>
        <v>11579</v>
      </c>
      <c r="V37" s="52">
        <f t="shared" si="1"/>
        <v>0</v>
      </c>
      <c r="W37" s="59"/>
    </row>
    <row r="38" spans="1:23" s="13" customFormat="1" ht="30" x14ac:dyDescent="0.25">
      <c r="A38" s="47" t="s">
        <v>41</v>
      </c>
      <c r="B38" s="48" t="s">
        <v>129</v>
      </c>
      <c r="C38" s="48" t="s">
        <v>43</v>
      </c>
      <c r="D38" s="48" t="s">
        <v>199</v>
      </c>
      <c r="E38" s="47">
        <v>5426604</v>
      </c>
      <c r="F38" s="56" t="s">
        <v>192</v>
      </c>
      <c r="G38" s="47" t="s">
        <v>42</v>
      </c>
      <c r="H38" s="50">
        <v>810000061</v>
      </c>
      <c r="I38" s="56" t="s">
        <v>191</v>
      </c>
      <c r="J38" s="57" t="s">
        <v>41</v>
      </c>
      <c r="K38" s="56" t="s">
        <v>45</v>
      </c>
      <c r="L38" s="47">
        <v>97401</v>
      </c>
      <c r="M38" s="57" t="s">
        <v>45</v>
      </c>
      <c r="N38" s="51" t="s">
        <v>203</v>
      </c>
      <c r="O38" s="4">
        <v>129.74</v>
      </c>
      <c r="P38" s="23">
        <v>4</v>
      </c>
      <c r="Q38" s="21">
        <v>56.761250000000004</v>
      </c>
      <c r="R38" s="52">
        <f t="shared" si="2"/>
        <v>2725</v>
      </c>
      <c r="S38" s="23">
        <v>4</v>
      </c>
      <c r="T38" s="53">
        <v>56.761250000000004</v>
      </c>
      <c r="U38" s="52">
        <f t="shared" si="0"/>
        <v>2725</v>
      </c>
      <c r="V38" s="52">
        <f t="shared" si="1"/>
        <v>0</v>
      </c>
      <c r="W38" s="59"/>
    </row>
    <row r="39" spans="1:23" s="13" customFormat="1" ht="30" x14ac:dyDescent="0.25">
      <c r="A39" s="47" t="s">
        <v>41</v>
      </c>
      <c r="B39" s="48" t="s">
        <v>129</v>
      </c>
      <c r="C39" s="48" t="s">
        <v>43</v>
      </c>
      <c r="D39" s="48" t="s">
        <v>201</v>
      </c>
      <c r="E39" s="47">
        <v>51317028</v>
      </c>
      <c r="F39" s="56" t="s">
        <v>193</v>
      </c>
      <c r="G39" s="47" t="s">
        <v>42</v>
      </c>
      <c r="H39" s="50">
        <v>810000063</v>
      </c>
      <c r="I39" s="56" t="s">
        <v>44</v>
      </c>
      <c r="J39" s="57" t="s">
        <v>41</v>
      </c>
      <c r="K39" s="56" t="s">
        <v>45</v>
      </c>
      <c r="L39" s="47">
        <v>97411</v>
      </c>
      <c r="M39" s="57" t="s">
        <v>45</v>
      </c>
      <c r="N39" s="51" t="s">
        <v>204</v>
      </c>
      <c r="O39" s="4">
        <v>129.74</v>
      </c>
      <c r="P39" s="23">
        <v>4</v>
      </c>
      <c r="Q39" s="21">
        <v>56.761250000000004</v>
      </c>
      <c r="R39" s="52">
        <f t="shared" si="2"/>
        <v>2725</v>
      </c>
      <c r="S39" s="23">
        <v>4</v>
      </c>
      <c r="T39" s="53">
        <v>56.761250000000004</v>
      </c>
      <c r="U39" s="52">
        <f t="shared" si="0"/>
        <v>2725</v>
      </c>
      <c r="V39" s="52">
        <f t="shared" si="1"/>
        <v>0</v>
      </c>
      <c r="W39" s="59"/>
    </row>
    <row r="40" spans="1:23" ht="30" x14ac:dyDescent="0.25">
      <c r="A40" s="47" t="s">
        <v>41</v>
      </c>
      <c r="B40" s="48" t="s">
        <v>129</v>
      </c>
      <c r="C40" s="48" t="s">
        <v>43</v>
      </c>
      <c r="D40" s="48" t="s">
        <v>229</v>
      </c>
      <c r="E40" s="47">
        <v>55593062</v>
      </c>
      <c r="F40" s="56" t="s">
        <v>230</v>
      </c>
      <c r="G40" s="47" t="s">
        <v>42</v>
      </c>
      <c r="H40" s="50">
        <v>810000067</v>
      </c>
      <c r="I40" s="41" t="s">
        <v>231</v>
      </c>
      <c r="J40" s="51" t="s">
        <v>41</v>
      </c>
      <c r="K40" s="56" t="s">
        <v>45</v>
      </c>
      <c r="L40" s="47">
        <v>97401</v>
      </c>
      <c r="M40" s="57" t="s">
        <v>45</v>
      </c>
      <c r="N40" s="51" t="s">
        <v>232</v>
      </c>
      <c r="O40" s="4">
        <v>129.74</v>
      </c>
      <c r="P40" s="23">
        <v>2</v>
      </c>
      <c r="Q40" s="21">
        <v>56.761250000000004</v>
      </c>
      <c r="R40" s="52">
        <f>ROUND(P40*Q40*12,0)</f>
        <v>1362</v>
      </c>
      <c r="S40" s="23">
        <v>0</v>
      </c>
      <c r="T40" s="53">
        <v>56.761250000000004</v>
      </c>
      <c r="U40" s="52">
        <f t="shared" si="0"/>
        <v>0</v>
      </c>
      <c r="V40" s="52">
        <f t="shared" si="1"/>
        <v>-1362</v>
      </c>
      <c r="W40" s="60" t="s">
        <v>258</v>
      </c>
    </row>
    <row r="41" spans="1:23" ht="30" x14ac:dyDescent="0.25">
      <c r="A41" s="47" t="s">
        <v>38</v>
      </c>
      <c r="B41" s="48" t="s">
        <v>129</v>
      </c>
      <c r="C41" s="48" t="s">
        <v>43</v>
      </c>
      <c r="D41" s="48" t="s">
        <v>188</v>
      </c>
      <c r="E41" s="47">
        <v>35522119</v>
      </c>
      <c r="F41" s="49" t="s">
        <v>128</v>
      </c>
      <c r="G41" s="47" t="s">
        <v>65</v>
      </c>
      <c r="H41" s="50">
        <v>810000030</v>
      </c>
      <c r="I41" s="61" t="s">
        <v>100</v>
      </c>
      <c r="J41" s="51" t="s">
        <v>38</v>
      </c>
      <c r="K41" s="49" t="s">
        <v>68</v>
      </c>
      <c r="L41" s="47" t="s">
        <v>217</v>
      </c>
      <c r="M41" s="47" t="s">
        <v>46</v>
      </c>
      <c r="N41" s="51" t="s">
        <v>101</v>
      </c>
      <c r="O41" s="4">
        <v>129.74</v>
      </c>
      <c r="P41" s="23">
        <v>12</v>
      </c>
      <c r="Q41" s="21">
        <v>56.761250000000004</v>
      </c>
      <c r="R41" s="52">
        <f t="shared" ref="R41:R43" si="3">ROUND(P41*Q41*12,0)</f>
        <v>8174</v>
      </c>
      <c r="S41" s="23">
        <v>12</v>
      </c>
      <c r="T41" s="53">
        <v>56.761250000000004</v>
      </c>
      <c r="U41" s="52">
        <f t="shared" si="0"/>
        <v>8174</v>
      </c>
      <c r="V41" s="52">
        <f t="shared" si="1"/>
        <v>0</v>
      </c>
      <c r="W41" s="14"/>
    </row>
    <row r="42" spans="1:23" x14ac:dyDescent="0.25">
      <c r="A42" s="47" t="s">
        <v>38</v>
      </c>
      <c r="B42" s="48" t="s">
        <v>129</v>
      </c>
      <c r="C42" s="48" t="s">
        <v>43</v>
      </c>
      <c r="D42" s="48" t="s">
        <v>200</v>
      </c>
      <c r="E42" s="47">
        <v>54929415</v>
      </c>
      <c r="F42" s="56" t="s">
        <v>197</v>
      </c>
      <c r="G42" s="47" t="s">
        <v>65</v>
      </c>
      <c r="H42" s="50">
        <v>810000062</v>
      </c>
      <c r="I42" s="56" t="s">
        <v>196</v>
      </c>
      <c r="J42" s="51" t="s">
        <v>38</v>
      </c>
      <c r="K42" s="56" t="s">
        <v>68</v>
      </c>
      <c r="L42" s="47" t="s">
        <v>69</v>
      </c>
      <c r="M42" s="57" t="s">
        <v>67</v>
      </c>
      <c r="N42" s="51" t="s">
        <v>202</v>
      </c>
      <c r="O42" s="4">
        <v>129.74</v>
      </c>
      <c r="P42" s="23">
        <v>2</v>
      </c>
      <c r="Q42" s="21">
        <v>56.761250000000004</v>
      </c>
      <c r="R42" s="52">
        <f t="shared" si="3"/>
        <v>1362</v>
      </c>
      <c r="S42" s="23">
        <v>2</v>
      </c>
      <c r="T42" s="53">
        <v>56.761250000000004</v>
      </c>
      <c r="U42" s="52">
        <f t="shared" si="0"/>
        <v>1362</v>
      </c>
      <c r="V42" s="52">
        <f t="shared" si="1"/>
        <v>0</v>
      </c>
      <c r="W42" s="14"/>
    </row>
    <row r="43" spans="1:23" ht="30" x14ac:dyDescent="0.25">
      <c r="A43" s="47" t="s">
        <v>38</v>
      </c>
      <c r="B43" s="48" t="s">
        <v>129</v>
      </c>
      <c r="C43" s="48" t="s">
        <v>43</v>
      </c>
      <c r="D43" s="48" t="s">
        <v>233</v>
      </c>
      <c r="E43" s="47">
        <v>54155142</v>
      </c>
      <c r="F43" s="41" t="s">
        <v>234</v>
      </c>
      <c r="G43" s="47" t="s">
        <v>65</v>
      </c>
      <c r="H43" s="50">
        <v>810000068</v>
      </c>
      <c r="I43" s="41" t="s">
        <v>235</v>
      </c>
      <c r="J43" s="51" t="s">
        <v>38</v>
      </c>
      <c r="K43" s="56" t="s">
        <v>236</v>
      </c>
      <c r="L43" s="47" t="s">
        <v>237</v>
      </c>
      <c r="M43" s="57" t="s">
        <v>238</v>
      </c>
      <c r="N43" s="51" t="s">
        <v>239</v>
      </c>
      <c r="O43" s="4">
        <v>129.74</v>
      </c>
      <c r="P43" s="23">
        <v>3</v>
      </c>
      <c r="Q43" s="21">
        <v>56.761250000000004</v>
      </c>
      <c r="R43" s="52">
        <f t="shared" si="3"/>
        <v>2043</v>
      </c>
      <c r="S43" s="23">
        <v>3</v>
      </c>
      <c r="T43" s="53">
        <v>56.761250000000004</v>
      </c>
      <c r="U43" s="52">
        <f t="shared" si="0"/>
        <v>2043</v>
      </c>
      <c r="V43" s="52">
        <f t="shared" si="1"/>
        <v>0</v>
      </c>
      <c r="W43" s="14"/>
    </row>
    <row r="44" spans="1:23" x14ac:dyDescent="0.25">
      <c r="A44" s="1" t="s">
        <v>113</v>
      </c>
      <c r="O44" s="62">
        <v>129.74</v>
      </c>
      <c r="P44" s="40">
        <f>SUM(P4:P43)</f>
        <v>370</v>
      </c>
      <c r="Q44" s="63">
        <v>56.761250000000004</v>
      </c>
      <c r="R44" s="40">
        <f>SUM(R4:R43)</f>
        <v>252022</v>
      </c>
      <c r="S44" s="40">
        <f>SUM(S4:S43)</f>
        <v>368</v>
      </c>
      <c r="T44" s="63">
        <v>56.761250000000004</v>
      </c>
      <c r="U44" s="40">
        <f t="shared" ref="U44:V44" si="4">SUM(U4:U43)</f>
        <v>250660</v>
      </c>
      <c r="V44" s="40">
        <f t="shared" si="4"/>
        <v>-1362</v>
      </c>
      <c r="W44" s="64" t="s">
        <v>259</v>
      </c>
    </row>
    <row r="46" spans="1:23" x14ac:dyDescent="0.25">
      <c r="S46" s="26"/>
    </row>
  </sheetData>
  <autoFilter ref="A2:R44" xr:uid="{B55D7AAE-E537-4A87-A1FD-820D97FD9FB5}"/>
  <conditionalFormatting sqref="H35">
    <cfRule type="duplicateValues" dxfId="15" priority="1"/>
    <cfRule type="duplicateValues" dxfId="14" priority="2"/>
    <cfRule type="duplicateValues" dxfId="13" priority="3"/>
    <cfRule type="duplicateValues" dxfId="12" priority="4"/>
  </conditionalFormatting>
  <conditionalFormatting sqref="H36:H42 H4:H34">
    <cfRule type="duplicateValues" dxfId="11" priority="13"/>
    <cfRule type="duplicateValues" dxfId="10" priority="14"/>
    <cfRule type="duplicateValues" dxfId="9" priority="15"/>
    <cfRule type="duplicateValues" dxfId="8" priority="16"/>
  </conditionalFormatting>
  <conditionalFormatting sqref="H43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H44:H1048576 H1:H3">
    <cfRule type="duplicateValues" dxfId="3" priority="9"/>
    <cfRule type="duplicateValues" dxfId="2" priority="10"/>
    <cfRule type="duplicateValues" dxfId="1" priority="11"/>
    <cfRule type="duplicateValues" dxfId="0" priority="12"/>
  </conditionalFormatting>
  <printOptions horizontalCentered="1"/>
  <pageMargins left="0.15748031496062992" right="0.15748031496062992" top="0.35433070866141736" bottom="0.39370078740157483" header="0.19685039370078741" footer="0.15748031496062992"/>
  <pageSetup paperSize="9" scale="10" orientation="landscape" r:id="rId1"/>
  <headerFooter>
    <oddHeader>&amp;LOFRŠ MŠVVaŠ SR&amp;RPríloha č. 2</oddHeader>
    <oddFooter>&amp;Lstrana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321B2-E22F-4725-B617-631A57EC8806}">
  <sheetPr>
    <pageSetUpPr fitToPage="1"/>
  </sheetPr>
  <dimension ref="A1:K52"/>
  <sheetViews>
    <sheetView zoomScaleNormal="100" workbookViewId="0">
      <selection sqref="A1:K52"/>
    </sheetView>
  </sheetViews>
  <sheetFormatPr defaultRowHeight="15" x14ac:dyDescent="0.25"/>
  <cols>
    <col min="1" max="1" width="6" customWidth="1"/>
    <col min="2" max="2" width="12" style="33" customWidth="1"/>
    <col min="3" max="3" width="8.7109375" customWidth="1"/>
    <col min="4" max="4" width="12.85546875" customWidth="1"/>
    <col min="5" max="5" width="41.140625" customWidth="1"/>
    <col min="6" max="7" width="15" customWidth="1"/>
    <col min="8" max="8" width="12.7109375" customWidth="1"/>
    <col min="9" max="9" width="19.140625" customWidth="1"/>
    <col min="10" max="10" width="14.140625" customWidth="1"/>
    <col min="11" max="11" width="19.42578125" customWidth="1"/>
  </cols>
  <sheetData>
    <row r="1" spans="1:11" ht="15.75" x14ac:dyDescent="0.25">
      <c r="A1" s="15" t="s">
        <v>246</v>
      </c>
    </row>
    <row r="3" spans="1:11" ht="126" customHeight="1" x14ac:dyDescent="0.25">
      <c r="A3" s="19" t="s">
        <v>0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242</v>
      </c>
      <c r="G3" s="19" t="s">
        <v>244</v>
      </c>
      <c r="H3" s="19" t="s">
        <v>249</v>
      </c>
      <c r="I3" s="19" t="s">
        <v>250</v>
      </c>
      <c r="J3" s="19" t="s">
        <v>247</v>
      </c>
      <c r="K3" s="19" t="s">
        <v>251</v>
      </c>
    </row>
    <row r="4" spans="1:11" ht="15.75" thickBot="1" x14ac:dyDescent="0.3">
      <c r="A4" s="46" t="s">
        <v>10</v>
      </c>
      <c r="B4" s="46" t="s">
        <v>11</v>
      </c>
      <c r="C4" s="46" t="s">
        <v>12</v>
      </c>
      <c r="D4" s="46" t="s">
        <v>13</v>
      </c>
      <c r="E4" s="46" t="s">
        <v>14</v>
      </c>
      <c r="F4" s="46">
        <v>1</v>
      </c>
      <c r="G4" s="46">
        <v>2</v>
      </c>
      <c r="H4" s="46" t="s">
        <v>245</v>
      </c>
      <c r="I4" s="46" t="s">
        <v>214</v>
      </c>
      <c r="J4" s="46">
        <v>5</v>
      </c>
      <c r="K4" s="46" t="s">
        <v>248</v>
      </c>
    </row>
    <row r="5" spans="1:11" s="12" customFormat="1" ht="15.75" thickTop="1" x14ac:dyDescent="0.25">
      <c r="A5" s="43" t="s">
        <v>23</v>
      </c>
      <c r="B5" s="44" t="s">
        <v>43</v>
      </c>
      <c r="C5" s="43" t="s">
        <v>47</v>
      </c>
      <c r="D5" s="43">
        <v>50331884</v>
      </c>
      <c r="E5" s="43" t="s">
        <v>48</v>
      </c>
      <c r="F5" s="43">
        <v>129.74</v>
      </c>
      <c r="G5" s="43">
        <v>5</v>
      </c>
      <c r="H5" s="43">
        <v>56.761249999999997</v>
      </c>
      <c r="I5" s="45">
        <v>3406</v>
      </c>
      <c r="J5" s="45"/>
      <c r="K5" s="45">
        <f>+I5+J5</f>
        <v>3406</v>
      </c>
    </row>
    <row r="6" spans="1:11" s="12" customFormat="1" x14ac:dyDescent="0.25">
      <c r="A6" s="41" t="s">
        <v>23</v>
      </c>
      <c r="B6" s="16" t="s">
        <v>43</v>
      </c>
      <c r="C6" s="41" t="s">
        <v>130</v>
      </c>
      <c r="D6" s="41">
        <v>820000014</v>
      </c>
      <c r="E6" s="41" t="s">
        <v>71</v>
      </c>
      <c r="F6" s="41">
        <v>129.74</v>
      </c>
      <c r="G6" s="41">
        <v>8</v>
      </c>
      <c r="H6" s="41">
        <v>56.761250000000004</v>
      </c>
      <c r="I6" s="42">
        <v>5449</v>
      </c>
      <c r="J6" s="42"/>
      <c r="K6" s="42">
        <f t="shared" ref="K6:K52" si="0">+I6+J6</f>
        <v>5449</v>
      </c>
    </row>
    <row r="7" spans="1:11" s="12" customFormat="1" x14ac:dyDescent="0.25">
      <c r="A7" s="41" t="s">
        <v>23</v>
      </c>
      <c r="B7" s="16" t="s">
        <v>43</v>
      </c>
      <c r="C7" s="41" t="s">
        <v>158</v>
      </c>
      <c r="D7" s="41">
        <v>50569481</v>
      </c>
      <c r="E7" s="41" t="s">
        <v>123</v>
      </c>
      <c r="F7" s="41">
        <v>129.74</v>
      </c>
      <c r="G7" s="41">
        <v>5</v>
      </c>
      <c r="H7" s="41">
        <v>56.761250000000004</v>
      </c>
      <c r="I7" s="42">
        <v>3406</v>
      </c>
      <c r="J7" s="42"/>
      <c r="K7" s="42">
        <f t="shared" si="0"/>
        <v>3406</v>
      </c>
    </row>
    <row r="8" spans="1:11" s="12" customFormat="1" x14ac:dyDescent="0.25">
      <c r="A8" s="41" t="s">
        <v>23</v>
      </c>
      <c r="B8" s="16" t="s">
        <v>43</v>
      </c>
      <c r="C8" s="41" t="s">
        <v>159</v>
      </c>
      <c r="D8" s="41">
        <v>42266971</v>
      </c>
      <c r="E8" s="41" t="s">
        <v>81</v>
      </c>
      <c r="F8" s="41">
        <v>129.74</v>
      </c>
      <c r="G8" s="41">
        <v>10</v>
      </c>
      <c r="H8" s="41">
        <v>56.761250000000004</v>
      </c>
      <c r="I8" s="42">
        <v>6811</v>
      </c>
      <c r="J8" s="42"/>
      <c r="K8" s="42">
        <f t="shared" si="0"/>
        <v>6811</v>
      </c>
    </row>
    <row r="9" spans="1:11" s="12" customFormat="1" x14ac:dyDescent="0.25">
      <c r="A9" s="41" t="s">
        <v>23</v>
      </c>
      <c r="B9" s="16" t="s">
        <v>43</v>
      </c>
      <c r="C9" s="41" t="s">
        <v>160</v>
      </c>
      <c r="D9" s="41">
        <v>50482211</v>
      </c>
      <c r="E9" s="41" t="s">
        <v>120</v>
      </c>
      <c r="F9" s="41">
        <v>129.74</v>
      </c>
      <c r="G9" s="41">
        <v>4</v>
      </c>
      <c r="H9" s="41">
        <v>56.761250000000004</v>
      </c>
      <c r="I9" s="42">
        <v>2725</v>
      </c>
      <c r="J9" s="42"/>
      <c r="K9" s="42">
        <f t="shared" si="0"/>
        <v>2725</v>
      </c>
    </row>
    <row r="10" spans="1:11" s="12" customFormat="1" x14ac:dyDescent="0.25">
      <c r="A10" s="41" t="s">
        <v>23</v>
      </c>
      <c r="B10" s="16" t="s">
        <v>43</v>
      </c>
      <c r="C10" s="41" t="s">
        <v>161</v>
      </c>
      <c r="D10" s="41">
        <v>51717255</v>
      </c>
      <c r="E10" s="41" t="s">
        <v>124</v>
      </c>
      <c r="F10" s="41">
        <v>129.74</v>
      </c>
      <c r="G10" s="41">
        <v>13</v>
      </c>
      <c r="H10" s="41">
        <v>56.761250000000004</v>
      </c>
      <c r="I10" s="42">
        <v>8855</v>
      </c>
      <c r="J10" s="42"/>
      <c r="K10" s="42">
        <f t="shared" si="0"/>
        <v>8855</v>
      </c>
    </row>
    <row r="11" spans="1:11" s="12" customFormat="1" x14ac:dyDescent="0.25">
      <c r="A11" s="41" t="s">
        <v>23</v>
      </c>
      <c r="B11" s="16" t="s">
        <v>43</v>
      </c>
      <c r="C11" s="41" t="s">
        <v>162</v>
      </c>
      <c r="D11" s="41">
        <v>50535056</v>
      </c>
      <c r="E11" s="41" t="s">
        <v>122</v>
      </c>
      <c r="F11" s="41">
        <v>129.74</v>
      </c>
      <c r="G11" s="41">
        <v>6</v>
      </c>
      <c r="H11" s="41">
        <v>56.761250000000004</v>
      </c>
      <c r="I11" s="42">
        <v>4087</v>
      </c>
      <c r="J11" s="42"/>
      <c r="K11" s="42">
        <f t="shared" si="0"/>
        <v>4087</v>
      </c>
    </row>
    <row r="12" spans="1:11" s="12" customFormat="1" x14ac:dyDescent="0.25">
      <c r="A12" s="41" t="s">
        <v>23</v>
      </c>
      <c r="B12" s="16" t="s">
        <v>43</v>
      </c>
      <c r="C12" s="41" t="s">
        <v>163</v>
      </c>
      <c r="D12" s="41">
        <v>50105051</v>
      </c>
      <c r="E12" s="41" t="s">
        <v>118</v>
      </c>
      <c r="F12" s="41">
        <v>129.74</v>
      </c>
      <c r="G12" s="41">
        <v>5</v>
      </c>
      <c r="H12" s="41">
        <v>56.761250000000004</v>
      </c>
      <c r="I12" s="42">
        <v>3406</v>
      </c>
      <c r="J12" s="42"/>
      <c r="K12" s="42">
        <f t="shared" si="0"/>
        <v>3406</v>
      </c>
    </row>
    <row r="13" spans="1:11" s="12" customFormat="1" x14ac:dyDescent="0.25">
      <c r="A13" s="41" t="s">
        <v>23</v>
      </c>
      <c r="B13" s="16" t="s">
        <v>43</v>
      </c>
      <c r="C13" s="41" t="s">
        <v>164</v>
      </c>
      <c r="D13" s="41">
        <v>50501909</v>
      </c>
      <c r="E13" s="41" t="s">
        <v>121</v>
      </c>
      <c r="F13" s="41">
        <v>129.74</v>
      </c>
      <c r="G13" s="41">
        <v>8</v>
      </c>
      <c r="H13" s="41">
        <v>56.761250000000004</v>
      </c>
      <c r="I13" s="42">
        <v>5449</v>
      </c>
      <c r="J13" s="42"/>
      <c r="K13" s="42">
        <f t="shared" si="0"/>
        <v>5449</v>
      </c>
    </row>
    <row r="14" spans="1:11" s="12" customFormat="1" x14ac:dyDescent="0.25">
      <c r="A14" s="41" t="s">
        <v>23</v>
      </c>
      <c r="B14" s="16" t="s">
        <v>43</v>
      </c>
      <c r="C14" s="41" t="s">
        <v>165</v>
      </c>
      <c r="D14" s="41">
        <v>47860014</v>
      </c>
      <c r="E14" s="41" t="s">
        <v>117</v>
      </c>
      <c r="F14" s="41">
        <v>129.74</v>
      </c>
      <c r="G14" s="41">
        <v>4</v>
      </c>
      <c r="H14" s="41">
        <v>56.761250000000004</v>
      </c>
      <c r="I14" s="42">
        <v>2725</v>
      </c>
      <c r="J14" s="42"/>
      <c r="K14" s="42">
        <f t="shared" si="0"/>
        <v>2725</v>
      </c>
    </row>
    <row r="15" spans="1:11" s="12" customFormat="1" x14ac:dyDescent="0.25">
      <c r="A15" s="41" t="s">
        <v>23</v>
      </c>
      <c r="B15" s="16" t="s">
        <v>43</v>
      </c>
      <c r="C15" s="41" t="s">
        <v>166</v>
      </c>
      <c r="D15" s="41">
        <v>4649813</v>
      </c>
      <c r="E15" s="41" t="s">
        <v>115</v>
      </c>
      <c r="F15" s="41">
        <v>129.74</v>
      </c>
      <c r="G15" s="41">
        <v>1</v>
      </c>
      <c r="H15" s="41">
        <v>56.761250000000004</v>
      </c>
      <c r="I15" s="42">
        <v>681</v>
      </c>
      <c r="J15" s="42"/>
      <c r="K15" s="42">
        <f t="shared" si="0"/>
        <v>681</v>
      </c>
    </row>
    <row r="16" spans="1:11" s="12" customFormat="1" x14ac:dyDescent="0.25">
      <c r="A16" s="41" t="s">
        <v>23</v>
      </c>
      <c r="B16" s="16" t="s">
        <v>43</v>
      </c>
      <c r="C16" s="41" t="s">
        <v>167</v>
      </c>
      <c r="D16" s="41">
        <v>50416022</v>
      </c>
      <c r="E16" s="41" t="s">
        <v>119</v>
      </c>
      <c r="F16" s="41">
        <v>129.74</v>
      </c>
      <c r="G16" s="41">
        <v>23</v>
      </c>
      <c r="H16" s="41">
        <v>56.761250000000004</v>
      </c>
      <c r="I16" s="42">
        <v>15666</v>
      </c>
      <c r="J16" s="42"/>
      <c r="K16" s="42">
        <f t="shared" si="0"/>
        <v>15666</v>
      </c>
    </row>
    <row r="17" spans="1:11" s="12" customFormat="1" x14ac:dyDescent="0.25">
      <c r="A17" s="41" t="s">
        <v>23</v>
      </c>
      <c r="B17" s="16" t="s">
        <v>43</v>
      </c>
      <c r="C17" s="41" t="s">
        <v>168</v>
      </c>
      <c r="D17" s="41">
        <v>46039678</v>
      </c>
      <c r="E17" s="41" t="s">
        <v>116</v>
      </c>
      <c r="F17" s="41">
        <v>129.74</v>
      </c>
      <c r="G17" s="41">
        <v>9</v>
      </c>
      <c r="H17" s="41">
        <v>56.761250000000004</v>
      </c>
      <c r="I17" s="42">
        <v>6130</v>
      </c>
      <c r="J17" s="42"/>
      <c r="K17" s="42">
        <f t="shared" si="0"/>
        <v>6130</v>
      </c>
    </row>
    <row r="18" spans="1:11" s="12" customFormat="1" x14ac:dyDescent="0.25">
      <c r="A18" s="41" t="s">
        <v>23</v>
      </c>
      <c r="B18" s="16" t="s">
        <v>43</v>
      </c>
      <c r="C18" s="41" t="s">
        <v>222</v>
      </c>
      <c r="D18" s="41">
        <v>44341962</v>
      </c>
      <c r="E18" s="41" t="s">
        <v>223</v>
      </c>
      <c r="F18" s="41">
        <v>129.74</v>
      </c>
      <c r="G18" s="41">
        <v>9</v>
      </c>
      <c r="H18" s="41">
        <v>56.761250000000004</v>
      </c>
      <c r="I18" s="42">
        <v>6130</v>
      </c>
      <c r="J18" s="42"/>
      <c r="K18" s="42">
        <f t="shared" si="0"/>
        <v>6130</v>
      </c>
    </row>
    <row r="19" spans="1:11" s="12" customFormat="1" x14ac:dyDescent="0.25">
      <c r="A19" s="41" t="s">
        <v>23</v>
      </c>
      <c r="B19" s="16" t="s">
        <v>43</v>
      </c>
      <c r="C19" s="41" t="s">
        <v>173</v>
      </c>
      <c r="D19" s="41">
        <v>46296255</v>
      </c>
      <c r="E19" s="41" t="s">
        <v>136</v>
      </c>
      <c r="F19" s="41">
        <v>129.74</v>
      </c>
      <c r="G19" s="41">
        <v>5</v>
      </c>
      <c r="H19" s="41">
        <v>56.761250000000004</v>
      </c>
      <c r="I19" s="42">
        <v>3406</v>
      </c>
      <c r="J19" s="42"/>
      <c r="K19" s="42">
        <f t="shared" si="0"/>
        <v>3406</v>
      </c>
    </row>
    <row r="20" spans="1:11" s="12" customFormat="1" x14ac:dyDescent="0.25">
      <c r="A20" s="41" t="s">
        <v>23</v>
      </c>
      <c r="B20" s="16" t="s">
        <v>43</v>
      </c>
      <c r="C20" s="41" t="s">
        <v>174</v>
      </c>
      <c r="D20" s="41">
        <v>36730904</v>
      </c>
      <c r="E20" s="41" t="s">
        <v>137</v>
      </c>
      <c r="F20" s="41">
        <v>129.74</v>
      </c>
      <c r="G20" s="41">
        <v>20</v>
      </c>
      <c r="H20" s="41">
        <v>56.761250000000004</v>
      </c>
      <c r="I20" s="42">
        <v>13623</v>
      </c>
      <c r="J20" s="42"/>
      <c r="K20" s="42">
        <f t="shared" si="0"/>
        <v>13623</v>
      </c>
    </row>
    <row r="21" spans="1:11" s="12" customFormat="1" x14ac:dyDescent="0.25">
      <c r="A21" s="41" t="s">
        <v>23</v>
      </c>
      <c r="B21" s="16" t="s">
        <v>43</v>
      </c>
      <c r="C21" s="41" t="s">
        <v>175</v>
      </c>
      <c r="D21" s="41">
        <v>42448794</v>
      </c>
      <c r="E21" s="41" t="s">
        <v>138</v>
      </c>
      <c r="F21" s="41">
        <v>129.74</v>
      </c>
      <c r="G21" s="41">
        <v>7</v>
      </c>
      <c r="H21" s="41">
        <v>56.761250000000004</v>
      </c>
      <c r="I21" s="42">
        <v>4768</v>
      </c>
      <c r="J21" s="42"/>
      <c r="K21" s="42">
        <f t="shared" si="0"/>
        <v>4768</v>
      </c>
    </row>
    <row r="22" spans="1:11" s="12" customFormat="1" x14ac:dyDescent="0.25">
      <c r="A22" s="41" t="s">
        <v>23</v>
      </c>
      <c r="B22" s="16" t="s">
        <v>43</v>
      </c>
      <c r="C22" s="41" t="s">
        <v>176</v>
      </c>
      <c r="D22" s="41">
        <v>53698983</v>
      </c>
      <c r="E22" s="41" t="s">
        <v>139</v>
      </c>
      <c r="F22" s="41">
        <v>129.74</v>
      </c>
      <c r="G22" s="41">
        <v>16</v>
      </c>
      <c r="H22" s="41">
        <v>56.761250000000004</v>
      </c>
      <c r="I22" s="42">
        <v>10898</v>
      </c>
      <c r="J22" s="42"/>
      <c r="K22" s="42">
        <f t="shared" si="0"/>
        <v>10898</v>
      </c>
    </row>
    <row r="23" spans="1:11" s="12" customFormat="1" x14ac:dyDescent="0.25">
      <c r="A23" s="41" t="s">
        <v>23</v>
      </c>
      <c r="B23" s="16" t="s">
        <v>43</v>
      </c>
      <c r="C23" s="41" t="s">
        <v>189</v>
      </c>
      <c r="D23" s="41">
        <v>50617664</v>
      </c>
      <c r="E23" s="41" t="s">
        <v>190</v>
      </c>
      <c r="F23" s="41">
        <v>129.74</v>
      </c>
      <c r="G23" s="41">
        <v>7</v>
      </c>
      <c r="H23" s="41">
        <v>56.761250000000004</v>
      </c>
      <c r="I23" s="42">
        <v>4768</v>
      </c>
      <c r="J23" s="42"/>
      <c r="K23" s="42">
        <f t="shared" si="0"/>
        <v>4768</v>
      </c>
    </row>
    <row r="24" spans="1:11" s="12" customFormat="1" x14ac:dyDescent="0.25">
      <c r="A24" s="41" t="s">
        <v>23</v>
      </c>
      <c r="B24" s="16" t="s">
        <v>43</v>
      </c>
      <c r="C24" s="41" t="s">
        <v>211</v>
      </c>
      <c r="D24" s="41">
        <v>53589416</v>
      </c>
      <c r="E24" s="41" t="s">
        <v>212</v>
      </c>
      <c r="F24" s="41">
        <v>129.74</v>
      </c>
      <c r="G24" s="41">
        <v>12</v>
      </c>
      <c r="H24" s="41">
        <v>56.761250000000004</v>
      </c>
      <c r="I24" s="42">
        <v>8174</v>
      </c>
      <c r="J24" s="42"/>
      <c r="K24" s="42">
        <f t="shared" si="0"/>
        <v>8174</v>
      </c>
    </row>
    <row r="25" spans="1:11" s="12" customFormat="1" x14ac:dyDescent="0.25">
      <c r="A25" s="34" t="s">
        <v>181</v>
      </c>
      <c r="B25" s="35"/>
      <c r="C25" s="34"/>
      <c r="D25" s="34"/>
      <c r="E25" s="34"/>
      <c r="F25" s="34">
        <v>129.74</v>
      </c>
      <c r="G25" s="34">
        <v>177</v>
      </c>
      <c r="H25" s="34">
        <v>56.761250000000004</v>
      </c>
      <c r="I25" s="36">
        <v>120563</v>
      </c>
      <c r="J25" s="36"/>
      <c r="K25" s="36">
        <f t="shared" si="0"/>
        <v>120563</v>
      </c>
    </row>
    <row r="26" spans="1:11" s="12" customFormat="1" x14ac:dyDescent="0.25">
      <c r="A26" s="41" t="s">
        <v>39</v>
      </c>
      <c r="B26" s="16" t="s">
        <v>43</v>
      </c>
      <c r="C26" s="41" t="s">
        <v>131</v>
      </c>
      <c r="D26" s="41">
        <v>52730263</v>
      </c>
      <c r="E26" s="41" t="s">
        <v>125</v>
      </c>
      <c r="F26" s="41">
        <v>129.74</v>
      </c>
      <c r="G26" s="41">
        <v>13</v>
      </c>
      <c r="H26" s="41">
        <v>56.761250000000004</v>
      </c>
      <c r="I26" s="42">
        <v>8855</v>
      </c>
      <c r="J26" s="42"/>
      <c r="K26" s="42">
        <f t="shared" si="0"/>
        <v>8855</v>
      </c>
    </row>
    <row r="27" spans="1:11" s="12" customFormat="1" x14ac:dyDescent="0.25">
      <c r="A27" s="41" t="s">
        <v>39</v>
      </c>
      <c r="B27" s="16" t="s">
        <v>43</v>
      </c>
      <c r="C27" s="41" t="s">
        <v>177</v>
      </c>
      <c r="D27" s="41">
        <v>48065331</v>
      </c>
      <c r="E27" s="41" t="s">
        <v>147</v>
      </c>
      <c r="F27" s="41">
        <v>129.74</v>
      </c>
      <c r="G27" s="41">
        <v>7</v>
      </c>
      <c r="H27" s="41">
        <v>56.761250000000004</v>
      </c>
      <c r="I27" s="42">
        <v>4768</v>
      </c>
      <c r="J27" s="42"/>
      <c r="K27" s="42">
        <f t="shared" si="0"/>
        <v>4768</v>
      </c>
    </row>
    <row r="28" spans="1:11" s="12" customFormat="1" x14ac:dyDescent="0.25">
      <c r="A28" s="41" t="s">
        <v>39</v>
      </c>
      <c r="B28" s="16" t="s">
        <v>43</v>
      </c>
      <c r="C28" s="41" t="s">
        <v>169</v>
      </c>
      <c r="D28" s="41">
        <v>50458132</v>
      </c>
      <c r="E28" s="41" t="s">
        <v>170</v>
      </c>
      <c r="F28" s="41">
        <v>129.74</v>
      </c>
      <c r="G28" s="41">
        <v>2</v>
      </c>
      <c r="H28" s="41">
        <v>56.761250000000004</v>
      </c>
      <c r="I28" s="42">
        <v>1362</v>
      </c>
      <c r="J28" s="42"/>
      <c r="K28" s="42">
        <f t="shared" si="0"/>
        <v>1362</v>
      </c>
    </row>
    <row r="29" spans="1:11" s="12" customFormat="1" x14ac:dyDescent="0.25">
      <c r="A29" s="34" t="s">
        <v>182</v>
      </c>
      <c r="B29" s="35"/>
      <c r="C29" s="34"/>
      <c r="D29" s="34"/>
      <c r="E29" s="34"/>
      <c r="F29" s="34">
        <v>129.74</v>
      </c>
      <c r="G29" s="34">
        <v>22</v>
      </c>
      <c r="H29" s="34">
        <v>56.761250000000004</v>
      </c>
      <c r="I29" s="36">
        <v>14985</v>
      </c>
      <c r="J29" s="36"/>
      <c r="K29" s="36">
        <f t="shared" si="0"/>
        <v>14985</v>
      </c>
    </row>
    <row r="30" spans="1:11" s="12" customFormat="1" x14ac:dyDescent="0.25">
      <c r="A30" s="41" t="s">
        <v>56</v>
      </c>
      <c r="B30" s="16" t="s">
        <v>43</v>
      </c>
      <c r="C30" s="41" t="s">
        <v>178</v>
      </c>
      <c r="D30" s="41">
        <v>42145627</v>
      </c>
      <c r="E30" s="41" t="s">
        <v>150</v>
      </c>
      <c r="F30" s="41">
        <v>129.74</v>
      </c>
      <c r="G30" s="41">
        <v>8</v>
      </c>
      <c r="H30" s="41">
        <v>56.761250000000004</v>
      </c>
      <c r="I30" s="42">
        <v>5449</v>
      </c>
      <c r="J30" s="42"/>
      <c r="K30" s="42">
        <f t="shared" si="0"/>
        <v>5449</v>
      </c>
    </row>
    <row r="31" spans="1:11" s="12" customFormat="1" x14ac:dyDescent="0.25">
      <c r="A31" s="41" t="s">
        <v>56</v>
      </c>
      <c r="B31" s="16" t="s">
        <v>43</v>
      </c>
      <c r="C31" s="41" t="s">
        <v>226</v>
      </c>
      <c r="D31" s="41">
        <v>50434268</v>
      </c>
      <c r="E31" s="41" t="s">
        <v>227</v>
      </c>
      <c r="F31" s="41">
        <v>129.74</v>
      </c>
      <c r="G31" s="41">
        <v>12</v>
      </c>
      <c r="H31" s="41">
        <v>56.761250000000004</v>
      </c>
      <c r="I31" s="42">
        <v>8174</v>
      </c>
      <c r="J31" s="42"/>
      <c r="K31" s="42">
        <f t="shared" si="0"/>
        <v>8174</v>
      </c>
    </row>
    <row r="32" spans="1:11" s="12" customFormat="1" x14ac:dyDescent="0.25">
      <c r="A32" s="34" t="s">
        <v>183</v>
      </c>
      <c r="B32" s="35"/>
      <c r="C32" s="34"/>
      <c r="D32" s="34"/>
      <c r="E32" s="34"/>
      <c r="F32" s="34">
        <v>129.74</v>
      </c>
      <c r="G32" s="34">
        <v>20</v>
      </c>
      <c r="H32" s="34">
        <v>56.761250000000004</v>
      </c>
      <c r="I32" s="36">
        <v>13623</v>
      </c>
      <c r="J32" s="36"/>
      <c r="K32" s="36">
        <f t="shared" si="0"/>
        <v>13623</v>
      </c>
    </row>
    <row r="33" spans="1:11" s="12" customFormat="1" x14ac:dyDescent="0.25">
      <c r="A33" s="41" t="s">
        <v>55</v>
      </c>
      <c r="B33" s="16" t="s">
        <v>43</v>
      </c>
      <c r="C33" s="41" t="s">
        <v>179</v>
      </c>
      <c r="D33" s="41">
        <v>50622773</v>
      </c>
      <c r="E33" s="41" t="s">
        <v>152</v>
      </c>
      <c r="F33" s="41">
        <v>129.74</v>
      </c>
      <c r="G33" s="41">
        <v>7</v>
      </c>
      <c r="H33" s="41">
        <v>56.761250000000004</v>
      </c>
      <c r="I33" s="42">
        <v>4768</v>
      </c>
      <c r="J33" s="42"/>
      <c r="K33" s="42">
        <f t="shared" si="0"/>
        <v>4768</v>
      </c>
    </row>
    <row r="34" spans="1:11" s="12" customFormat="1" x14ac:dyDescent="0.25">
      <c r="A34" s="41" t="s">
        <v>55</v>
      </c>
      <c r="B34" s="16" t="s">
        <v>43</v>
      </c>
      <c r="C34" s="41" t="s">
        <v>198</v>
      </c>
      <c r="D34" s="41">
        <v>52973905</v>
      </c>
      <c r="E34" s="41" t="s">
        <v>195</v>
      </c>
      <c r="F34" s="41">
        <v>129.74</v>
      </c>
      <c r="G34" s="41">
        <v>10</v>
      </c>
      <c r="H34" s="41">
        <v>56.761250000000004</v>
      </c>
      <c r="I34" s="42">
        <v>6811</v>
      </c>
      <c r="J34" s="42"/>
      <c r="K34" s="42">
        <f t="shared" si="0"/>
        <v>6811</v>
      </c>
    </row>
    <row r="35" spans="1:11" s="12" customFormat="1" x14ac:dyDescent="0.25">
      <c r="A35" s="34" t="s">
        <v>184</v>
      </c>
      <c r="B35" s="35"/>
      <c r="C35" s="34"/>
      <c r="D35" s="34"/>
      <c r="E35" s="34"/>
      <c r="F35" s="34">
        <v>129.74</v>
      </c>
      <c r="G35" s="34">
        <v>17</v>
      </c>
      <c r="H35" s="34">
        <v>56.761250000000004</v>
      </c>
      <c r="I35" s="36">
        <v>11579</v>
      </c>
      <c r="J35" s="36"/>
      <c r="K35" s="36">
        <f t="shared" si="0"/>
        <v>11579</v>
      </c>
    </row>
    <row r="36" spans="1:11" s="12" customFormat="1" x14ac:dyDescent="0.25">
      <c r="A36" s="41" t="s">
        <v>61</v>
      </c>
      <c r="B36" s="16" t="s">
        <v>43</v>
      </c>
      <c r="C36" s="41" t="s">
        <v>132</v>
      </c>
      <c r="D36" s="41">
        <v>45736448</v>
      </c>
      <c r="E36" s="41" t="s">
        <v>106</v>
      </c>
      <c r="F36" s="41">
        <v>129.74</v>
      </c>
      <c r="G36" s="41">
        <v>24</v>
      </c>
      <c r="H36" s="41">
        <v>56.761250000000004</v>
      </c>
      <c r="I36" s="42">
        <v>16347</v>
      </c>
      <c r="J36" s="42"/>
      <c r="K36" s="42">
        <f t="shared" si="0"/>
        <v>16347</v>
      </c>
    </row>
    <row r="37" spans="1:11" s="12" customFormat="1" x14ac:dyDescent="0.25">
      <c r="A37" s="41" t="s">
        <v>61</v>
      </c>
      <c r="B37" s="16" t="s">
        <v>43</v>
      </c>
      <c r="C37" s="41" t="s">
        <v>133</v>
      </c>
      <c r="D37" s="41">
        <v>50490281</v>
      </c>
      <c r="E37" s="41" t="s">
        <v>126</v>
      </c>
      <c r="F37" s="41">
        <v>129.74</v>
      </c>
      <c r="G37" s="41">
        <v>8</v>
      </c>
      <c r="H37" s="41">
        <v>56.761250000000004</v>
      </c>
      <c r="I37" s="42">
        <v>5449</v>
      </c>
      <c r="J37" s="42"/>
      <c r="K37" s="42">
        <f t="shared" si="0"/>
        <v>5449</v>
      </c>
    </row>
    <row r="38" spans="1:11" s="12" customFormat="1" x14ac:dyDescent="0.25">
      <c r="A38" s="41" t="s">
        <v>61</v>
      </c>
      <c r="B38" s="16" t="s">
        <v>43</v>
      </c>
      <c r="C38" s="41" t="s">
        <v>134</v>
      </c>
      <c r="D38" s="41">
        <v>53300271</v>
      </c>
      <c r="E38" s="41" t="s">
        <v>127</v>
      </c>
      <c r="F38" s="41">
        <v>129.74</v>
      </c>
      <c r="G38" s="41">
        <v>23</v>
      </c>
      <c r="H38" s="41">
        <v>56.761250000000004</v>
      </c>
      <c r="I38" s="42">
        <v>15666</v>
      </c>
      <c r="J38" s="42"/>
      <c r="K38" s="42">
        <f t="shared" si="0"/>
        <v>15666</v>
      </c>
    </row>
    <row r="39" spans="1:11" s="12" customFormat="1" x14ac:dyDescent="0.25">
      <c r="A39" s="41" t="s">
        <v>61</v>
      </c>
      <c r="B39" s="16" t="s">
        <v>43</v>
      </c>
      <c r="C39" s="41" t="s">
        <v>135</v>
      </c>
      <c r="D39" s="41">
        <v>50921797</v>
      </c>
      <c r="E39" s="41" t="s">
        <v>111</v>
      </c>
      <c r="F39" s="41">
        <v>129.74</v>
      </c>
      <c r="G39" s="41">
        <v>10</v>
      </c>
      <c r="H39" s="41">
        <v>56.761250000000004</v>
      </c>
      <c r="I39" s="42">
        <v>6811</v>
      </c>
      <c r="J39" s="42"/>
      <c r="K39" s="42">
        <f t="shared" si="0"/>
        <v>6811</v>
      </c>
    </row>
    <row r="40" spans="1:11" s="12" customFormat="1" x14ac:dyDescent="0.25">
      <c r="A40" s="41" t="s">
        <v>61</v>
      </c>
      <c r="B40" s="16" t="s">
        <v>43</v>
      </c>
      <c r="C40" s="41" t="s">
        <v>207</v>
      </c>
      <c r="D40" s="41">
        <v>53943716</v>
      </c>
      <c r="E40" s="41" t="s">
        <v>208</v>
      </c>
      <c r="F40" s="41">
        <v>129.74</v>
      </c>
      <c r="G40" s="41">
        <v>4</v>
      </c>
      <c r="H40" s="41">
        <v>56.761250000000004</v>
      </c>
      <c r="I40" s="42">
        <v>2725</v>
      </c>
      <c r="J40" s="42"/>
      <c r="K40" s="42">
        <f t="shared" si="0"/>
        <v>2725</v>
      </c>
    </row>
    <row r="41" spans="1:11" s="12" customFormat="1" x14ac:dyDescent="0.25">
      <c r="A41" s="34" t="s">
        <v>185</v>
      </c>
      <c r="B41" s="35"/>
      <c r="C41" s="34"/>
      <c r="D41" s="34"/>
      <c r="E41" s="34"/>
      <c r="F41" s="34">
        <v>129.74</v>
      </c>
      <c r="G41" s="34">
        <v>69</v>
      </c>
      <c r="H41" s="34">
        <v>56.761250000000004</v>
      </c>
      <c r="I41" s="36">
        <v>46998</v>
      </c>
      <c r="J41" s="36"/>
      <c r="K41" s="36">
        <f t="shared" si="0"/>
        <v>46998</v>
      </c>
    </row>
    <row r="42" spans="1:11" s="12" customFormat="1" x14ac:dyDescent="0.25">
      <c r="A42" s="41" t="s">
        <v>41</v>
      </c>
      <c r="B42" s="16" t="s">
        <v>43</v>
      </c>
      <c r="C42" s="41" t="s">
        <v>180</v>
      </c>
      <c r="D42" s="41">
        <v>47884380</v>
      </c>
      <c r="E42" s="41" t="s">
        <v>154</v>
      </c>
      <c r="F42" s="41">
        <v>129.74</v>
      </c>
      <c r="G42" s="41">
        <v>17</v>
      </c>
      <c r="H42" s="41">
        <v>56.761250000000004</v>
      </c>
      <c r="I42" s="42">
        <v>11579</v>
      </c>
      <c r="J42" s="42"/>
      <c r="K42" s="42">
        <f t="shared" si="0"/>
        <v>11579</v>
      </c>
    </row>
    <row r="43" spans="1:11" s="12" customFormat="1" x14ac:dyDescent="0.25">
      <c r="A43" s="41" t="s">
        <v>41</v>
      </c>
      <c r="B43" s="16" t="s">
        <v>43</v>
      </c>
      <c r="C43" s="41" t="s">
        <v>199</v>
      </c>
      <c r="D43" s="41">
        <v>5426604</v>
      </c>
      <c r="E43" s="41" t="s">
        <v>192</v>
      </c>
      <c r="F43" s="41">
        <v>129.74</v>
      </c>
      <c r="G43" s="41">
        <v>4</v>
      </c>
      <c r="H43" s="41">
        <v>56.761250000000004</v>
      </c>
      <c r="I43" s="42">
        <v>2725</v>
      </c>
      <c r="J43" s="42"/>
      <c r="K43" s="42">
        <f t="shared" si="0"/>
        <v>2725</v>
      </c>
    </row>
    <row r="44" spans="1:11" s="12" customFormat="1" ht="17.25" customHeight="1" x14ac:dyDescent="0.25">
      <c r="A44" s="41" t="s">
        <v>41</v>
      </c>
      <c r="B44" s="16" t="s">
        <v>43</v>
      </c>
      <c r="C44" s="41" t="s">
        <v>201</v>
      </c>
      <c r="D44" s="41">
        <v>51317028</v>
      </c>
      <c r="E44" s="41" t="s">
        <v>193</v>
      </c>
      <c r="F44" s="41">
        <v>129.74</v>
      </c>
      <c r="G44" s="41">
        <v>4</v>
      </c>
      <c r="H44" s="41">
        <v>56.761250000000004</v>
      </c>
      <c r="I44" s="42">
        <v>2725</v>
      </c>
      <c r="J44" s="42"/>
      <c r="K44" s="42">
        <f t="shared" si="0"/>
        <v>2725</v>
      </c>
    </row>
    <row r="45" spans="1:11" s="12" customFormat="1" ht="9" customHeight="1" x14ac:dyDescent="0.25">
      <c r="A45" s="41" t="s">
        <v>41</v>
      </c>
      <c r="B45" s="16" t="s">
        <v>43</v>
      </c>
      <c r="C45" s="41" t="s">
        <v>206</v>
      </c>
      <c r="D45" s="41">
        <v>54186005</v>
      </c>
      <c r="E45" s="41" t="s">
        <v>205</v>
      </c>
      <c r="F45" s="41">
        <v>129.74</v>
      </c>
      <c r="G45" s="41">
        <v>21</v>
      </c>
      <c r="H45" s="41">
        <v>56.761250000000004</v>
      </c>
      <c r="I45" s="42">
        <v>14304</v>
      </c>
      <c r="J45" s="42"/>
      <c r="K45" s="42">
        <f t="shared" si="0"/>
        <v>14304</v>
      </c>
    </row>
    <row r="46" spans="1:11" s="12" customFormat="1" x14ac:dyDescent="0.25">
      <c r="A46" s="41" t="s">
        <v>41</v>
      </c>
      <c r="B46" s="16" t="s">
        <v>43</v>
      </c>
      <c r="C46" s="41" t="s">
        <v>229</v>
      </c>
      <c r="D46" s="41">
        <v>55593062</v>
      </c>
      <c r="E46" s="41" t="s">
        <v>230</v>
      </c>
      <c r="F46" s="41">
        <v>129.74</v>
      </c>
      <c r="G46" s="41">
        <v>2</v>
      </c>
      <c r="H46" s="41">
        <v>56.761250000000004</v>
      </c>
      <c r="I46" s="42">
        <v>1362</v>
      </c>
      <c r="J46" s="42">
        <v>-1362</v>
      </c>
      <c r="K46" s="42">
        <f t="shared" si="0"/>
        <v>0</v>
      </c>
    </row>
    <row r="47" spans="1:11" s="12" customFormat="1" x14ac:dyDescent="0.25">
      <c r="A47" s="34" t="s">
        <v>186</v>
      </c>
      <c r="B47" s="35"/>
      <c r="C47" s="34"/>
      <c r="D47" s="34"/>
      <c r="E47" s="34"/>
      <c r="F47" s="34">
        <v>129.74</v>
      </c>
      <c r="G47" s="34">
        <v>48</v>
      </c>
      <c r="H47" s="34">
        <v>56.761250000000004</v>
      </c>
      <c r="I47" s="36">
        <v>32695</v>
      </c>
      <c r="J47" s="36">
        <v>-1362</v>
      </c>
      <c r="K47" s="36">
        <f t="shared" si="0"/>
        <v>31333</v>
      </c>
    </row>
    <row r="48" spans="1:11" s="12" customFormat="1" x14ac:dyDescent="0.25">
      <c r="A48" s="41" t="s">
        <v>38</v>
      </c>
      <c r="B48" s="16" t="s">
        <v>43</v>
      </c>
      <c r="C48" s="41" t="s">
        <v>188</v>
      </c>
      <c r="D48" s="41">
        <v>35522119</v>
      </c>
      <c r="E48" s="41" t="s">
        <v>128</v>
      </c>
      <c r="F48" s="41">
        <v>129.74</v>
      </c>
      <c r="G48" s="41">
        <v>12</v>
      </c>
      <c r="H48" s="41">
        <v>56.761250000000004</v>
      </c>
      <c r="I48" s="42">
        <v>8174</v>
      </c>
      <c r="J48" s="42"/>
      <c r="K48" s="42">
        <f t="shared" si="0"/>
        <v>8174</v>
      </c>
    </row>
    <row r="49" spans="1:11" s="12" customFormat="1" x14ac:dyDescent="0.25">
      <c r="A49" s="41" t="s">
        <v>38</v>
      </c>
      <c r="B49" s="16" t="s">
        <v>43</v>
      </c>
      <c r="C49" s="41" t="s">
        <v>200</v>
      </c>
      <c r="D49" s="41">
        <v>54929415</v>
      </c>
      <c r="E49" s="41" t="s">
        <v>197</v>
      </c>
      <c r="F49" s="41">
        <v>129.74</v>
      </c>
      <c r="G49" s="41">
        <v>2</v>
      </c>
      <c r="H49" s="41">
        <v>56.761250000000004</v>
      </c>
      <c r="I49" s="42">
        <v>1362</v>
      </c>
      <c r="J49" s="42"/>
      <c r="K49" s="42">
        <f t="shared" si="0"/>
        <v>1362</v>
      </c>
    </row>
    <row r="50" spans="1:11" s="12" customFormat="1" x14ac:dyDescent="0.25">
      <c r="A50" s="41" t="s">
        <v>38</v>
      </c>
      <c r="B50" s="16" t="s">
        <v>43</v>
      </c>
      <c r="C50" s="41" t="s">
        <v>233</v>
      </c>
      <c r="D50" s="41">
        <v>54155142</v>
      </c>
      <c r="E50" s="41" t="s">
        <v>234</v>
      </c>
      <c r="F50" s="41">
        <v>129.74</v>
      </c>
      <c r="G50" s="41">
        <v>3</v>
      </c>
      <c r="H50" s="41">
        <v>56.761250000000004</v>
      </c>
      <c r="I50" s="42">
        <v>2043</v>
      </c>
      <c r="J50" s="42"/>
      <c r="K50" s="42">
        <f t="shared" si="0"/>
        <v>2043</v>
      </c>
    </row>
    <row r="51" spans="1:11" s="12" customFormat="1" x14ac:dyDescent="0.25">
      <c r="A51" s="34" t="s">
        <v>187</v>
      </c>
      <c r="B51" s="35"/>
      <c r="C51" s="34"/>
      <c r="D51" s="34"/>
      <c r="E51" s="34"/>
      <c r="F51" s="34">
        <v>129.74</v>
      </c>
      <c r="G51" s="34">
        <v>17</v>
      </c>
      <c r="H51" s="34">
        <v>56.761250000000004</v>
      </c>
      <c r="I51" s="36">
        <v>11579</v>
      </c>
      <c r="J51" s="36"/>
      <c r="K51" s="36">
        <f t="shared" si="0"/>
        <v>11579</v>
      </c>
    </row>
    <row r="52" spans="1:11" s="12" customFormat="1" x14ac:dyDescent="0.25">
      <c r="A52" s="37"/>
      <c r="B52" s="38"/>
      <c r="C52" s="37"/>
      <c r="D52" s="37"/>
      <c r="E52" s="37"/>
      <c r="F52" s="37"/>
      <c r="G52" s="37">
        <f>+G25+G29+G32+G35+G41+G47+G51</f>
        <v>370</v>
      </c>
      <c r="H52" s="37"/>
      <c r="I52" s="39">
        <f>+I25+I29+I32+I35+I41+I47+I51</f>
        <v>252022</v>
      </c>
      <c r="J52" s="39">
        <v>-1362</v>
      </c>
      <c r="K52" s="39">
        <f t="shared" si="0"/>
        <v>250660</v>
      </c>
    </row>
  </sheetData>
  <autoFilter ref="A3:O52" xr:uid="{007D2560-D756-4009-8A98-4549B91A2E12}"/>
  <conditionalFormatting sqref="D1:D1048576">
    <cfRule type="duplicateValues" dxfId="16" priority="8"/>
  </conditionalFormatting>
  <printOptions horizontalCentered="1"/>
  <pageMargins left="0.11811023622047245" right="0.11811023622047245" top="0.35433070866141736" bottom="0.35433070866141736" header="0.11811023622047245" footer="0.11811023622047245"/>
  <pageSetup paperSize="9" scale="63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Databáza RZ</vt:lpstr>
      <vt:lpstr>Dazabáza zriaď. RZ</vt:lpstr>
      <vt:lpstr>'Databáza RZ'!Názvy_tlače</vt:lpstr>
      <vt:lpstr>'Dazabáza zriaď. RZ'!Oblasť_tlače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cp:lastPrinted>2026-04-08T07:28:14Z</cp:lastPrinted>
  <dcterms:created xsi:type="dcterms:W3CDTF">2021-12-02T14:02:36Z</dcterms:created>
  <dcterms:modified xsi:type="dcterms:W3CDTF">2026-04-08T07:30:41Z</dcterms:modified>
</cp:coreProperties>
</file>