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AppData\Local\Microsoft\Windows\INetCache\Content.Outlook\XKXY8UGN\"/>
    </mc:Choice>
  </mc:AlternateContent>
  <xr:revisionPtr revIDLastSave="0" documentId="13_ncr:1_{8F5246B5-656C-4769-8C06-E6ACBA5B14C0}" xr6:coauthVersionLast="36" xr6:coauthVersionMax="36" xr10:uidLastSave="{00000000-0000-0000-0000-000000000000}"/>
  <bookViews>
    <workbookView xWindow="0" yWindow="0" windowWidth="28800" windowHeight="11025" xr2:uid="{DB708BDA-5C8F-4F89-97D3-A6D5782CDD83}"/>
  </bookViews>
  <sheets>
    <sheet name="zriaďovatelia" sheetId="1" r:id="rId1"/>
    <sheet name="MŠ" sheetId="2" r:id="rId2"/>
  </sheets>
  <externalReferences>
    <externalReference r:id="rId3"/>
  </externalReferences>
  <definedNames>
    <definedName name="_xlnm._FilterDatabase" localSheetId="1" hidden="1">MŠ!$A$6:$AE$80</definedName>
    <definedName name="_xlnm._FilterDatabase" localSheetId="0" hidden="1">zriaďovatelia!$A$5:$L$52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1" i="2" l="1"/>
  <c r="N81" i="2"/>
  <c r="K81" i="2"/>
  <c r="Q81" i="2"/>
  <c r="T81" i="2"/>
  <c r="W81" i="2"/>
  <c r="Z81" i="2"/>
  <c r="AE80" i="2"/>
  <c r="AD80" i="2"/>
  <c r="AE79" i="2"/>
  <c r="AD79" i="2"/>
  <c r="AE78" i="2"/>
  <c r="AD78" i="2"/>
  <c r="AE77" i="2"/>
  <c r="AD77" i="2"/>
  <c r="AE76" i="2"/>
  <c r="AD76" i="2"/>
  <c r="AE75" i="2"/>
  <c r="AD75" i="2"/>
  <c r="AE74" i="2"/>
  <c r="AD74" i="2"/>
  <c r="AE73" i="2"/>
  <c r="AD73" i="2"/>
  <c r="AE72" i="2"/>
  <c r="AD72" i="2"/>
  <c r="AE71" i="2"/>
  <c r="AD71" i="2"/>
  <c r="AE70" i="2"/>
  <c r="AD70" i="2"/>
  <c r="AE69" i="2"/>
  <c r="AD69" i="2"/>
  <c r="AE68" i="2"/>
  <c r="AD68" i="2"/>
  <c r="AE67" i="2"/>
  <c r="AD67" i="2"/>
  <c r="AE66" i="2"/>
  <c r="AD66" i="2"/>
  <c r="AE65" i="2"/>
  <c r="AD65" i="2"/>
  <c r="AE64" i="2"/>
  <c r="AD64" i="2"/>
  <c r="AE63" i="2"/>
  <c r="AD63" i="2"/>
  <c r="AE62" i="2"/>
  <c r="AD62" i="2"/>
  <c r="AE61" i="2"/>
  <c r="AD61" i="2"/>
  <c r="AE60" i="2"/>
  <c r="AD60" i="2"/>
  <c r="AE59" i="2"/>
  <c r="AD59" i="2"/>
  <c r="AE58" i="2"/>
  <c r="AD58" i="2"/>
  <c r="AE57" i="2"/>
  <c r="AD57" i="2"/>
  <c r="AE56" i="2"/>
  <c r="AD56" i="2"/>
  <c r="AE55" i="2"/>
  <c r="AD55" i="2"/>
  <c r="AE54" i="2"/>
  <c r="AE53" i="2"/>
  <c r="AE52" i="2"/>
  <c r="AD52" i="2"/>
  <c r="AE51" i="2"/>
  <c r="AD51" i="2"/>
  <c r="AE50" i="2"/>
  <c r="AD50" i="2"/>
  <c r="AE49" i="2"/>
  <c r="AD49" i="2"/>
  <c r="AE48" i="2"/>
  <c r="AD48" i="2"/>
  <c r="AE47" i="2"/>
  <c r="AD47" i="2"/>
  <c r="AE46" i="2"/>
  <c r="AD46" i="2"/>
  <c r="AE45" i="2"/>
  <c r="AD45" i="2"/>
  <c r="AE44" i="2"/>
  <c r="AD44" i="2"/>
  <c r="AE43" i="2"/>
  <c r="AD43" i="2"/>
  <c r="AE42" i="2"/>
  <c r="AD42" i="2"/>
  <c r="AE41" i="2"/>
  <c r="AD41" i="2"/>
  <c r="AE40" i="2"/>
  <c r="AD40" i="2"/>
  <c r="AE39" i="2"/>
  <c r="AD39" i="2"/>
  <c r="AE38" i="2"/>
  <c r="AD38" i="2"/>
  <c r="AE37" i="2"/>
  <c r="AD37" i="2"/>
  <c r="AE36" i="2"/>
  <c r="AD36" i="2"/>
  <c r="AE35" i="2"/>
  <c r="AD35" i="2"/>
  <c r="AE34" i="2"/>
  <c r="AD34" i="2"/>
  <c r="AE33" i="2"/>
  <c r="AD33" i="2"/>
  <c r="AE32" i="2"/>
  <c r="AD32" i="2"/>
  <c r="AE31" i="2"/>
  <c r="AD31" i="2"/>
  <c r="AE30" i="2"/>
  <c r="AD30" i="2"/>
  <c r="AE29" i="2"/>
  <c r="AD29" i="2"/>
  <c r="AE28" i="2"/>
  <c r="AD28" i="2"/>
  <c r="AE27" i="2"/>
  <c r="AD27" i="2"/>
  <c r="AE26" i="2"/>
  <c r="AD26" i="2"/>
  <c r="AE25" i="2"/>
  <c r="AD25" i="2"/>
  <c r="AE24" i="2"/>
  <c r="AD24" i="2"/>
  <c r="AE23" i="2"/>
  <c r="AD23" i="2"/>
  <c r="AE22" i="2"/>
  <c r="AD22" i="2"/>
  <c r="AE21" i="2"/>
  <c r="AD21" i="2"/>
  <c r="AE20" i="2"/>
  <c r="AD20" i="2"/>
  <c r="AE19" i="2"/>
  <c r="AD19" i="2"/>
  <c r="AE18" i="2"/>
  <c r="AD18" i="2"/>
  <c r="AE17" i="2"/>
  <c r="AD17" i="2"/>
  <c r="AE16" i="2"/>
  <c r="AD16" i="2"/>
  <c r="AE15" i="2"/>
  <c r="AD15" i="2"/>
  <c r="AE14" i="2"/>
  <c r="AD14" i="2"/>
  <c r="AE13" i="2"/>
  <c r="AE12" i="2"/>
  <c r="AD12" i="2"/>
  <c r="AE11" i="2"/>
  <c r="AD11" i="2"/>
  <c r="AE10" i="2"/>
  <c r="AE9" i="2"/>
  <c r="AD9" i="2"/>
  <c r="AE8" i="2"/>
  <c r="AE7" i="2"/>
  <c r="AD7" i="2"/>
  <c r="AE81" i="2" l="1"/>
  <c r="L53" i="1" l="1"/>
  <c r="K53" i="1"/>
  <c r="J53" i="1"/>
  <c r="I53" i="1"/>
  <c r="H53" i="1"/>
  <c r="G53" i="1"/>
  <c r="F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3" i="1" l="1"/>
</calcChain>
</file>

<file path=xl/sharedStrings.xml><?xml version="1.0" encoding="utf-8"?>
<sst xmlns="http://schemas.openxmlformats.org/spreadsheetml/2006/main" count="2065" uniqueCount="461">
  <si>
    <t>Finančná pomoc pre materské školy s právnou subjektivitou z dôvodu nárastu cien energií v roku 2023 - 6. kolo dofinancovania
 za obdobie apríl až október 2023</t>
  </si>
  <si>
    <t>Prehľad po zriaďovateľoch</t>
  </si>
  <si>
    <t>Kraj sídla zriaďovateľa</t>
  </si>
  <si>
    <t>Typ zriaďovateľa</t>
  </si>
  <si>
    <t>Kód zriaďovateľa pre financovanie</t>
  </si>
  <si>
    <t>IČO zriaďovateĺa</t>
  </si>
  <si>
    <t>Názov zriaďovateľa</t>
  </si>
  <si>
    <t>Poskytnuté finančné prostriedky v  €
za mesiac</t>
  </si>
  <si>
    <t xml:space="preserve">Apríl 2023
</t>
  </si>
  <si>
    <t xml:space="preserve">Máj 2023
</t>
  </si>
  <si>
    <t xml:space="preserve">Jún 2023
</t>
  </si>
  <si>
    <t xml:space="preserve">Júl 
2023
</t>
  </si>
  <si>
    <t xml:space="preserve">August
2023
</t>
  </si>
  <si>
    <t xml:space="preserve">September
2023
</t>
  </si>
  <si>
    <t xml:space="preserve">Október
2023
</t>
  </si>
  <si>
    <t xml:space="preserve">Spolu poskytnuté FP v 6. kole
</t>
  </si>
  <si>
    <t>a</t>
  </si>
  <si>
    <t>b</t>
  </si>
  <si>
    <t>c</t>
  </si>
  <si>
    <t>d</t>
  </si>
  <si>
    <t>e</t>
  </si>
  <si>
    <t>9=1+2+3+4+5+6+7+8</t>
  </si>
  <si>
    <t>BA</t>
  </si>
  <si>
    <t>O</t>
  </si>
  <si>
    <t>O507890</t>
  </si>
  <si>
    <t>Obec Gajary</t>
  </si>
  <si>
    <t>O508055</t>
  </si>
  <si>
    <t>Obec Lozorno</t>
  </si>
  <si>
    <t>O508063</t>
  </si>
  <si>
    <t>Mesto Malacky</t>
  </si>
  <si>
    <t>O508101</t>
  </si>
  <si>
    <t>Mesto Modra</t>
  </si>
  <si>
    <t>O508233</t>
  </si>
  <si>
    <t>Mesto Stupava</t>
  </si>
  <si>
    <t>O528595</t>
  </si>
  <si>
    <t>Mestská časť Bratislava - Staré Mesto</t>
  </si>
  <si>
    <t>O529338</t>
  </si>
  <si>
    <t>Mestská časť Bratislava - Vrakuňa</t>
  </si>
  <si>
    <t>C</t>
  </si>
  <si>
    <t>C58</t>
  </si>
  <si>
    <t>Rímskokatolícka cirkev, Bratislavská arcidiecéza</t>
  </si>
  <si>
    <t>TV</t>
  </si>
  <si>
    <t>O504203</t>
  </si>
  <si>
    <t>Mesto Senica</t>
  </si>
  <si>
    <t>O504238</t>
  </si>
  <si>
    <t>Obec Borský Mikuláš</t>
  </si>
  <si>
    <t>O504378</t>
  </si>
  <si>
    <t>Mesto Holíč</t>
  </si>
  <si>
    <t>O504513</t>
  </si>
  <si>
    <t>Obec Kúty</t>
  </si>
  <si>
    <t>O504891</t>
  </si>
  <si>
    <t>Mesto Šaštín - Stráže</t>
  </si>
  <si>
    <t>O506877</t>
  </si>
  <si>
    <t>Obec Cífer</t>
  </si>
  <si>
    <t>TC</t>
  </si>
  <si>
    <t>O504581</t>
  </si>
  <si>
    <t>Mesto Myjava</t>
  </si>
  <si>
    <t>O506281</t>
  </si>
  <si>
    <t>Mesto Nemšová</t>
  </si>
  <si>
    <t>O512842</t>
  </si>
  <si>
    <t>Mesto Považská Bystrica</t>
  </si>
  <si>
    <t>O512851</t>
  </si>
  <si>
    <t>Obec Beluša</t>
  </si>
  <si>
    <t>O514233</t>
  </si>
  <si>
    <t>Obec Nitrianske Rudno</t>
  </si>
  <si>
    <t>NR</t>
  </si>
  <si>
    <t>O503011</t>
  </si>
  <si>
    <t>Mesto Nové Zámky</t>
  </si>
  <si>
    <t>O556262</t>
  </si>
  <si>
    <t>Obec Dvorany nad Nitrou</t>
  </si>
  <si>
    <t>ZA</t>
  </si>
  <si>
    <t>O509132</t>
  </si>
  <si>
    <t>Mesto Čadca</t>
  </si>
  <si>
    <t>O509256</t>
  </si>
  <si>
    <t>Mesto Kysucké Nové Mesto</t>
  </si>
  <si>
    <t>O509264</t>
  </si>
  <si>
    <t>Obec Kysucký Lieskovec</t>
  </si>
  <si>
    <t>O509680</t>
  </si>
  <si>
    <t>Obec Hruštín</t>
  </si>
  <si>
    <t>O510106</t>
  </si>
  <si>
    <t>Mesto Trstená</t>
  </si>
  <si>
    <t>O510262</t>
  </si>
  <si>
    <t>Mesto Liptovský Mikuláš</t>
  </si>
  <si>
    <t>O512036</t>
  </si>
  <si>
    <t>Mesto Martin</t>
  </si>
  <si>
    <t>O557935</t>
  </si>
  <si>
    <t>Obec Lietavská Lúčka</t>
  </si>
  <si>
    <t>BB</t>
  </si>
  <si>
    <t>O514462</t>
  </si>
  <si>
    <t>Mesto Rimavská Sobota</t>
  </si>
  <si>
    <t>O516589</t>
  </si>
  <si>
    <t>Mesto Žiar nad Hronom</t>
  </si>
  <si>
    <t>O516970</t>
  </si>
  <si>
    <t>Mesto Kremnica</t>
  </si>
  <si>
    <t>O518158</t>
  </si>
  <si>
    <t>Mesto Zvolen</t>
  </si>
  <si>
    <t>O518263</t>
  </si>
  <si>
    <t>Mesto Detva</t>
  </si>
  <si>
    <t>O558133</t>
  </si>
  <si>
    <t>Obec Lieskovec</t>
  </si>
  <si>
    <t>PO</t>
  </si>
  <si>
    <t>O520004</t>
  </si>
  <si>
    <t>Mesto Humenné</t>
  </si>
  <si>
    <t>O520802</t>
  </si>
  <si>
    <t>Mesto Snina</t>
  </si>
  <si>
    <t>O523828</t>
  </si>
  <si>
    <t>Mesto Spišská Belá</t>
  </si>
  <si>
    <t>O523925</t>
  </si>
  <si>
    <t>Mesto Svit</t>
  </si>
  <si>
    <t>O526665</t>
  </si>
  <si>
    <t>Mesto Stará Ľubovňa</t>
  </si>
  <si>
    <t>O543292</t>
  </si>
  <si>
    <t>Mesto Levoča</t>
  </si>
  <si>
    <t>KE</t>
  </si>
  <si>
    <t>O521671</t>
  </si>
  <si>
    <t>Mesto Medzev</t>
  </si>
  <si>
    <t>O528099</t>
  </si>
  <si>
    <t>Mesto Trebišov</t>
  </si>
  <si>
    <t>O543594</t>
  </si>
  <si>
    <t>Mesto Spišské Vlachy</t>
  </si>
  <si>
    <t>O598186</t>
  </si>
  <si>
    <t>Mestská časť Košice - Staré Mesto</t>
  </si>
  <si>
    <t>O888888</t>
  </si>
  <si>
    <t>Mesto Košice</t>
  </si>
  <si>
    <t>C08</t>
  </si>
  <si>
    <t>Gréckokatolícka eparchia Košice</t>
  </si>
  <si>
    <t>SPOLU:</t>
  </si>
  <si>
    <t>Prehľad po materských školách</t>
  </si>
  <si>
    <t xml:space="preserve">Kraj sídla zriaďovateľa </t>
  </si>
  <si>
    <t>IČO zriaďovateľa</t>
  </si>
  <si>
    <t>IČO</t>
  </si>
  <si>
    <t>Názov materskej školy</t>
  </si>
  <si>
    <t>Obec</t>
  </si>
  <si>
    <t>Ulica</t>
  </si>
  <si>
    <t>Poskytnuté finančné prostriedky v €
za mesiac</t>
  </si>
  <si>
    <t>Typ zriaď.</t>
  </si>
  <si>
    <t>Kód zriaď. pre fin.</t>
  </si>
  <si>
    <t>IČO zriaď.</t>
  </si>
  <si>
    <t>Žiadosť kód</t>
  </si>
  <si>
    <t>Apríl 2023</t>
  </si>
  <si>
    <t>Dôvod neposkytnutia FP apríl 2023</t>
  </si>
  <si>
    <t>Máj 2023</t>
  </si>
  <si>
    <t>Dôvod neposkytnutia FP máj 2023</t>
  </si>
  <si>
    <t>Jún 2023</t>
  </si>
  <si>
    <t>Dôvod neposkytnutia FP jún 2023</t>
  </si>
  <si>
    <t>Júl 2023</t>
  </si>
  <si>
    <t>Dôvod neposkytnutia FP júl 2023</t>
  </si>
  <si>
    <t>August 2023</t>
  </si>
  <si>
    <t>Dôvod neposkytnutia FP august 2023</t>
  </si>
  <si>
    <t>September 2023</t>
  </si>
  <si>
    <t>Dôvod neposkytnutia FP september 2023</t>
  </si>
  <si>
    <t>Október 2023</t>
  </si>
  <si>
    <t>Dôvod neposkytnutia FP október 2023</t>
  </si>
  <si>
    <t>SPOLU poskytnuté FP v 6. kole
v €</t>
  </si>
  <si>
    <t>f</t>
  </si>
  <si>
    <t>g</t>
  </si>
  <si>
    <t>h</t>
  </si>
  <si>
    <t>i</t>
  </si>
  <si>
    <t>ž1</t>
  </si>
  <si>
    <t>1</t>
  </si>
  <si>
    <t>2</t>
  </si>
  <si>
    <t>ž2</t>
  </si>
  <si>
    <t>3</t>
  </si>
  <si>
    <t>4</t>
  </si>
  <si>
    <t>ž3</t>
  </si>
  <si>
    <t>5</t>
  </si>
  <si>
    <t>6</t>
  </si>
  <si>
    <t>ž4</t>
  </si>
  <si>
    <t>7</t>
  </si>
  <si>
    <t>8</t>
  </si>
  <si>
    <t>ž5</t>
  </si>
  <si>
    <t>9</t>
  </si>
  <si>
    <t>10</t>
  </si>
  <si>
    <t>ž6</t>
  </si>
  <si>
    <t>11</t>
  </si>
  <si>
    <t>12</t>
  </si>
  <si>
    <t>ž7</t>
  </si>
  <si>
    <t>13</t>
  </si>
  <si>
    <t>14</t>
  </si>
  <si>
    <t>15=1+3+5+7+9+11+13</t>
  </si>
  <si>
    <t>Materská škola</t>
  </si>
  <si>
    <t>Gajary</t>
  </si>
  <si>
    <t>Hlavná</t>
  </si>
  <si>
    <t/>
  </si>
  <si>
    <t>ZESOWTX16N</t>
  </si>
  <si>
    <t>ZENX8BVL0M</t>
  </si>
  <si>
    <t>ZE93Y2KDZL</t>
  </si>
  <si>
    <t>Lozorno</t>
  </si>
  <si>
    <t>Orechová</t>
  </si>
  <si>
    <t>ZESUVGW04O</t>
  </si>
  <si>
    <t>ZEAM5V7S8K</t>
  </si>
  <si>
    <t>Malacky</t>
  </si>
  <si>
    <t>Jána Kollára</t>
  </si>
  <si>
    <t>ZEWO93DAEZ</t>
  </si>
  <si>
    <t>Modra</t>
  </si>
  <si>
    <t>Ul. SNP</t>
  </si>
  <si>
    <t>ZERFPZ7WUO</t>
  </si>
  <si>
    <t>ZE0YRF7XZK</t>
  </si>
  <si>
    <t>Stupava</t>
  </si>
  <si>
    <t>J. Kráľa</t>
  </si>
  <si>
    <t>ZER4L0Z27K</t>
  </si>
  <si>
    <t>ZEBKN7JQM8</t>
  </si>
  <si>
    <t>Bratislava-Staré Mesto</t>
  </si>
  <si>
    <t>Šulekova</t>
  </si>
  <si>
    <t>ZEVUXLMRCY</t>
  </si>
  <si>
    <t>ZEE89ACN1K</t>
  </si>
  <si>
    <t>ZEFMZ3DBI1</t>
  </si>
  <si>
    <t>ZEENWR0HSZ</t>
  </si>
  <si>
    <t>Timravina</t>
  </si>
  <si>
    <t>ZESQY8O54G</t>
  </si>
  <si>
    <t>ZE32CDNA7S</t>
  </si>
  <si>
    <t>Bratislava-Vrakuňa</t>
  </si>
  <si>
    <t>Bodvianska</t>
  </si>
  <si>
    <t>ZEC93VA6RU</t>
  </si>
  <si>
    <t>ZEXKCQ4UL1</t>
  </si>
  <si>
    <t>ZEZSF8NE2O</t>
  </si>
  <si>
    <t>ZE48ZLY3CG</t>
  </si>
  <si>
    <t>Materská škola sv. Vincenta de Paul</t>
  </si>
  <si>
    <t>Bratislava-Ružinov</t>
  </si>
  <si>
    <t>Chlumeckého</t>
  </si>
  <si>
    <t>ZER7N903KG</t>
  </si>
  <si>
    <t>Senica</t>
  </si>
  <si>
    <t>L. Novomeského</t>
  </si>
  <si>
    <t>ZE3DGMV4Q7</t>
  </si>
  <si>
    <t>Borský Mikuláš</t>
  </si>
  <si>
    <t>Na výhone</t>
  </si>
  <si>
    <t>ZE2B6FZYRW</t>
  </si>
  <si>
    <t>ZERTBG319K</t>
  </si>
  <si>
    <t>ZER7LDIG58</t>
  </si>
  <si>
    <t>Holíč</t>
  </si>
  <si>
    <t>Lúčky</t>
  </si>
  <si>
    <t>ZEOTCUYK8Z</t>
  </si>
  <si>
    <t>ZECDV1RBX0</t>
  </si>
  <si>
    <t>Kúty</t>
  </si>
  <si>
    <t>Dr. Štefana Heska</t>
  </si>
  <si>
    <t>ZEDUHK4IFL</t>
  </si>
  <si>
    <t>ZERG1EUC3P</t>
  </si>
  <si>
    <t>ZE2TNFCW1E</t>
  </si>
  <si>
    <t>ZE5MIYK8HP</t>
  </si>
  <si>
    <t>ZEC6S8BJ52</t>
  </si>
  <si>
    <t>Šaštín-Stráže</t>
  </si>
  <si>
    <t>M. Nešpora</t>
  </si>
  <si>
    <t>ZEVW48QPS3</t>
  </si>
  <si>
    <t>Cífer</t>
  </si>
  <si>
    <t>Nám. A.Hlinku</t>
  </si>
  <si>
    <t>ZEG07PJXUC</t>
  </si>
  <si>
    <t>ZEL7YT1RZ6</t>
  </si>
  <si>
    <t>Myjava</t>
  </si>
  <si>
    <t>Bradáčova</t>
  </si>
  <si>
    <t>ZE412SZRCL</t>
  </si>
  <si>
    <t>Nemšová</t>
  </si>
  <si>
    <t>Odbojárov</t>
  </si>
  <si>
    <t>ZED9EW3VZ5</t>
  </si>
  <si>
    <t>ZEPK6AJZ47</t>
  </si>
  <si>
    <t>Považská Bystrica</t>
  </si>
  <si>
    <t>Dukelská</t>
  </si>
  <si>
    <t>ZETR5SBV1I</t>
  </si>
  <si>
    <t>Lánska</t>
  </si>
  <si>
    <t>ZEZ5LB2K4J</t>
  </si>
  <si>
    <t>ZEMRA1BGUE</t>
  </si>
  <si>
    <t>Mierová</t>
  </si>
  <si>
    <t>ZE28DQVJU4</t>
  </si>
  <si>
    <t>ZEOIT6ELGV</t>
  </si>
  <si>
    <t>Železničná</t>
  </si>
  <si>
    <t>ZE3GUQJN52</t>
  </si>
  <si>
    <t>ZEGYDFH6J2</t>
  </si>
  <si>
    <t>ZEOQD6CWKR</t>
  </si>
  <si>
    <t>Beluša</t>
  </si>
  <si>
    <t>Ľ. Štúra</t>
  </si>
  <si>
    <t>ZEJE2K6MW1</t>
  </si>
  <si>
    <t>Nitrianske Rudno</t>
  </si>
  <si>
    <t>ZENQR7L591</t>
  </si>
  <si>
    <t>Nové Zámky</t>
  </si>
  <si>
    <t>Bitúnková</t>
  </si>
  <si>
    <t>ZE0BNVK1C2</t>
  </si>
  <si>
    <t>ZEGPS3D0UM</t>
  </si>
  <si>
    <t>ZE2W39MFN1</t>
  </si>
  <si>
    <t>Šoltésovej</t>
  </si>
  <si>
    <t>ZENK85AVI1</t>
  </si>
  <si>
    <t>ZEKNDY0Z5P</t>
  </si>
  <si>
    <t>ZEBY0JDC72</t>
  </si>
  <si>
    <t>Dvorany nad Nitrou</t>
  </si>
  <si>
    <t>(prázdne)</t>
  </si>
  <si>
    <t>ZEFKI239V0</t>
  </si>
  <si>
    <t>ZE59X3T7EZ</t>
  </si>
  <si>
    <t>Čadca</t>
  </si>
  <si>
    <t>Fraňa Kráľa</t>
  </si>
  <si>
    <t>ZE8GPJIEFU</t>
  </si>
  <si>
    <t>Hurbanova</t>
  </si>
  <si>
    <t>ZEOLI3TCRJ</t>
  </si>
  <si>
    <t>SNP</t>
  </si>
  <si>
    <t>ZENKVULRD7</t>
  </si>
  <si>
    <t>Kysucké Nové Mesto</t>
  </si>
  <si>
    <t>Komenského</t>
  </si>
  <si>
    <t>ZEI4RDMJ03</t>
  </si>
  <si>
    <t>ZE345J8DF9</t>
  </si>
  <si>
    <t>ZEM64EZ3SA</t>
  </si>
  <si>
    <t>ZEE9B532GI</t>
  </si>
  <si>
    <t>ZEMEYX1OG4</t>
  </si>
  <si>
    <t>ZER34ZIPA2</t>
  </si>
  <si>
    <t>Litovelská</t>
  </si>
  <si>
    <t>ZEKIC9PU5T</t>
  </si>
  <si>
    <t>ZEWSFM4IO2</t>
  </si>
  <si>
    <t>ZERNOW9X82</t>
  </si>
  <si>
    <t>Ulica 9.mája</t>
  </si>
  <si>
    <t>ZEDGZS1F9Q</t>
  </si>
  <si>
    <t>ZEJ06U2CXL</t>
  </si>
  <si>
    <t>ZEWG2PS7OT</t>
  </si>
  <si>
    <t>ZE4MR3VPSE</t>
  </si>
  <si>
    <t>ZEQP9AB5HI</t>
  </si>
  <si>
    <t>ZEUG8ZKNQD</t>
  </si>
  <si>
    <t>Kysucký Lieskovec</t>
  </si>
  <si>
    <t>ZE0K9SIBDL</t>
  </si>
  <si>
    <t>Hruštín</t>
  </si>
  <si>
    <t>ZEK5021ZPX</t>
  </si>
  <si>
    <t>ZEZM57QHEY</t>
  </si>
  <si>
    <t>ZEW1AJSNGE</t>
  </si>
  <si>
    <t>Trstená</t>
  </si>
  <si>
    <t>Oslobodenia</t>
  </si>
  <si>
    <t>ZEB5E0JKYF</t>
  </si>
  <si>
    <t>ZEHGWJLXT9</t>
  </si>
  <si>
    <t>Liptovský Mikuláš</t>
  </si>
  <si>
    <t>Ul. čs. brigády</t>
  </si>
  <si>
    <t>ZEMD6T1JGK</t>
  </si>
  <si>
    <t>Ul. Vranovská</t>
  </si>
  <si>
    <t>ZEKPMXS7GO</t>
  </si>
  <si>
    <t>Martin</t>
  </si>
  <si>
    <t>Š. Furdeka</t>
  </si>
  <si>
    <t>ZEWYTDS9N4</t>
  </si>
  <si>
    <t>ZE53IJF6XC</t>
  </si>
  <si>
    <t>Družstevná</t>
  </si>
  <si>
    <t>ZEAPK41YT9</t>
  </si>
  <si>
    <t>ZE6ABR70CP</t>
  </si>
  <si>
    <t>ZEDJUEVCMH</t>
  </si>
  <si>
    <t>Lietavská Lúčka</t>
  </si>
  <si>
    <t>Skalka</t>
  </si>
  <si>
    <t>ZEBUC4AKT2</t>
  </si>
  <si>
    <t>Materská škola - Óvoda</t>
  </si>
  <si>
    <t>Rimavská Sobota</t>
  </si>
  <si>
    <t>Daxnerova</t>
  </si>
  <si>
    <t>ZEN9EFG8XH</t>
  </si>
  <si>
    <t>ZEKWGHMRVY</t>
  </si>
  <si>
    <t>ZE6KYVSF9E</t>
  </si>
  <si>
    <t>I. Hatvaniho</t>
  </si>
  <si>
    <t>ZE9IZD81HJ</t>
  </si>
  <si>
    <t>ZEAFYN487E</t>
  </si>
  <si>
    <t>Rožňavská</t>
  </si>
  <si>
    <t>ZE5T0GDLX3</t>
  </si>
  <si>
    <t>ZE159YRNFP</t>
  </si>
  <si>
    <t>Žiar nad Hronom</t>
  </si>
  <si>
    <t>Dr. Janského</t>
  </si>
  <si>
    <t>ZE702Y5LZH</t>
  </si>
  <si>
    <t>Kremnica</t>
  </si>
  <si>
    <t>Dolná</t>
  </si>
  <si>
    <t>ZE02ZA8BV7</t>
  </si>
  <si>
    <t>Zvolen</t>
  </si>
  <si>
    <t>Hrnčiarska</t>
  </si>
  <si>
    <t>ZELHTAPKYR</t>
  </si>
  <si>
    <t xml:space="preserve">Nesprávna spotreba el. energie, chýbajúci alebo nesprávny EIC kód pri vyúčt. faktúrach. </t>
  </si>
  <si>
    <t>Detva</t>
  </si>
  <si>
    <t>M. R. Štefánika</t>
  </si>
  <si>
    <t>ZENSXCK2LI</t>
  </si>
  <si>
    <t>ZENSI7JODF</t>
  </si>
  <si>
    <t>Lieskovec</t>
  </si>
  <si>
    <t>Nová</t>
  </si>
  <si>
    <t>ZED5N0PAMJ</t>
  </si>
  <si>
    <t>ZE0B9WM14J</t>
  </si>
  <si>
    <t>ZEE2ST9PLB</t>
  </si>
  <si>
    <t>Humenné</t>
  </si>
  <si>
    <t>Partizánska</t>
  </si>
  <si>
    <t>ZEQ7XS0HM3</t>
  </si>
  <si>
    <t>Snina</t>
  </si>
  <si>
    <t>Čs. armády</t>
  </si>
  <si>
    <t>ZEHV1TUF4A</t>
  </si>
  <si>
    <t>ZEP4STDJIK</t>
  </si>
  <si>
    <t>ZE5HI7O21R</t>
  </si>
  <si>
    <t>Duk. hrdinov</t>
  </si>
  <si>
    <t>ZEURS4VJPX</t>
  </si>
  <si>
    <t>Spišská Belá</t>
  </si>
  <si>
    <t>ZE1PIJCENF</t>
  </si>
  <si>
    <t>Svit</t>
  </si>
  <si>
    <t>ZEJBSX10OD</t>
  </si>
  <si>
    <t>ZEKG198EFH</t>
  </si>
  <si>
    <t>ZEXFI3VKAZ</t>
  </si>
  <si>
    <t>Stará Ľubovňa</t>
  </si>
  <si>
    <t>Vsetínska</t>
  </si>
  <si>
    <t>ZEDHT1MNVP</t>
  </si>
  <si>
    <t>ZEUX5KSEYA</t>
  </si>
  <si>
    <t>Levoča</t>
  </si>
  <si>
    <t>Železničný riadok</t>
  </si>
  <si>
    <t>ZEYOHQ08XW</t>
  </si>
  <si>
    <t>Ulica Gašpara Haina</t>
  </si>
  <si>
    <t>ZE7DXYJNQB</t>
  </si>
  <si>
    <t>Predmestie</t>
  </si>
  <si>
    <t>ZEJXE7G8WV</t>
  </si>
  <si>
    <t>Ulica Gustáva Hermanna</t>
  </si>
  <si>
    <t>ZEJP1CXSE5</t>
  </si>
  <si>
    <t>Medzev</t>
  </si>
  <si>
    <t>Mariánske nám.</t>
  </si>
  <si>
    <t>ZE1J8ONMI4</t>
  </si>
  <si>
    <t>Trebišov</t>
  </si>
  <si>
    <t>ZE4AY0FDLG</t>
  </si>
  <si>
    <t>Spišské Vlachy</t>
  </si>
  <si>
    <t>ZE5NQDBWU8</t>
  </si>
  <si>
    <t>Košice-Staré Mesto</t>
  </si>
  <si>
    <t>Tatranská</t>
  </si>
  <si>
    <t>ZE6YWENAJU</t>
  </si>
  <si>
    <t>ZE5R9QU3OC</t>
  </si>
  <si>
    <t>Košice-Sídlisko Ťahanovce</t>
  </si>
  <si>
    <t>Belehradská</t>
  </si>
  <si>
    <t>ZE9COTQ086</t>
  </si>
  <si>
    <t>Budapeštianska</t>
  </si>
  <si>
    <t>ZEXD09NHWY</t>
  </si>
  <si>
    <t>ZEPWKB7YSI</t>
  </si>
  <si>
    <t>ZENADHO4SE</t>
  </si>
  <si>
    <t>ZE0SNK941A</t>
  </si>
  <si>
    <t>Havanská</t>
  </si>
  <si>
    <t>ZELS4V5FAE</t>
  </si>
  <si>
    <t>Juhoslovanská</t>
  </si>
  <si>
    <t>ZEAH3WVRZQ</t>
  </si>
  <si>
    <t>ZESVF342P9</t>
  </si>
  <si>
    <t>Košice-Západ</t>
  </si>
  <si>
    <t>Trebišovská</t>
  </si>
  <si>
    <t>ZEQNTJ1WL4</t>
  </si>
  <si>
    <t>ZED7W96RQ0</t>
  </si>
  <si>
    <t>ZEN38GDMXC</t>
  </si>
  <si>
    <t>ZEH9FSZWY8</t>
  </si>
  <si>
    <t>Zuzkin park</t>
  </si>
  <si>
    <t>ZEAPZLW58U</t>
  </si>
  <si>
    <t>Košice-Juh</t>
  </si>
  <si>
    <t>Smetanova</t>
  </si>
  <si>
    <t>ZEVY4J697H</t>
  </si>
  <si>
    <t>ZE146FP03K</t>
  </si>
  <si>
    <t>Materská škola s vyučovacím jazykom maďarským - Óvoda</t>
  </si>
  <si>
    <t>Žižkova</t>
  </si>
  <si>
    <t>ZE20H8AMKR</t>
  </si>
  <si>
    <t>ZE2JWA1TMB</t>
  </si>
  <si>
    <t>Košice-Krásna</t>
  </si>
  <si>
    <t>Žiacka</t>
  </si>
  <si>
    <t>ZE41F8UAEN</t>
  </si>
  <si>
    <t>Košice-Nad jazerom</t>
  </si>
  <si>
    <t>Dneperská</t>
  </si>
  <si>
    <t>ZEIZ0NMABJ</t>
  </si>
  <si>
    <t>ZETGD2P7V6</t>
  </si>
  <si>
    <t>Galaktická</t>
  </si>
  <si>
    <t>ZE9QT7ZN83</t>
  </si>
  <si>
    <t>Cirkevná materská škola blahoslaveného biskupa Vasiľa Hopku</t>
  </si>
  <si>
    <t>Michalovce</t>
  </si>
  <si>
    <t>ul. J. Švermu</t>
  </si>
  <si>
    <t>ZE0MOLQZJ6</t>
  </si>
  <si>
    <t>ZEYN6HJVMS</t>
  </si>
  <si>
    <t>Materská škola nie je oprávnený žiadateľ z dôvodu, že jednotková cena elektriny a plynu neprekročila zastropované ceny.</t>
  </si>
  <si>
    <t xml:space="preserve">Materská škola nie je oprávnený žiadateľ z dôvodu, že nezadala údaje o el. energii ani plyne. </t>
  </si>
  <si>
    <t xml:space="preserve">Materská škola nie je oprávnený žiadateľ dofinancovania el. energie z dôvodu, že zadaná jednotková cena neprekročila zastropované ceny. </t>
  </si>
  <si>
    <t>Materská škola nie je oprávnený žiadateľ dofinancovania plynu z dôvodu, že zadaná jednotková cena neprekročila zastropované ceny.</t>
  </si>
  <si>
    <t xml:space="preserve">Materská škola nie je oprávnený žiadateľ z dôvodu, že jednotková cena elektriny a plynu neprekročila zastropované ceny. </t>
  </si>
  <si>
    <t>Výsledná suma fin. prostriedkov je nižšia ako 50 €.</t>
  </si>
  <si>
    <t>Materská škola nie je oprávnený žiadateľ dofinancovania el. energie z dôvodu, že zadaná jednotková cena neprekročila zastropované ceny.</t>
  </si>
  <si>
    <t xml:space="preserve">Nesprávna spotreba el. energie pri zálohových faktúrach. </t>
  </si>
  <si>
    <t xml:space="preserve">Nereálna jednotková cena el. energie. </t>
  </si>
  <si>
    <t xml:space="preserve">Nereálna jednotková cena zem. plynu.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</si>
</sst>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i/>
      <sz val="9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4" fillId="3" borderId="2" xfId="1" applyNumberFormat="1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horizontal="right" vertical="top"/>
    </xf>
    <xf numFmtId="0" fontId="1" fillId="0" borderId="0" xfId="0" applyFont="1"/>
    <xf numFmtId="0" fontId="9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3" fontId="7" fillId="3" borderId="4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álna" xfId="0" builtinId="0"/>
    <cellStyle name="Normálna 2 3" xfId="1" xr:uid="{222F7194-ACB5-4925-B2F0-0CEF1851C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3/4%20&#352;pecifik&#225;/Energie/6_kolo%20Laura%20M&#352;%20Pomoc_energie_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OCS"/>
      <sheetName val="db"/>
      <sheetName val="El. energia"/>
      <sheetName val="Plyn"/>
      <sheetName val="2022"/>
      <sheetName val="Teplo"/>
      <sheetName val="Tuhé palivo"/>
      <sheetName val="školy web"/>
      <sheetName val="úspešní"/>
      <sheetName val="neúspešní"/>
      <sheetName val="EK"/>
      <sheetName val="kont usp"/>
      <sheetName val="kont neusp"/>
      <sheetName val="kontEK"/>
    </sheetNames>
    <sheetDataSet>
      <sheetData sheetId="0"/>
      <sheetData sheetId="1">
        <row r="4">
          <cell r="N4" t="str">
            <v>ZEHV1TUF4A</v>
          </cell>
          <cell r="BV4" t="str">
            <v>Výsledná suma fin. prostriedkov je nižšia ako 50 €.</v>
          </cell>
        </row>
        <row r="5">
          <cell r="N5" t="str">
            <v>ZEP4STDJIK</v>
          </cell>
          <cell r="BV5" t="str">
            <v>Výsledná suma fin. prostriedkov je nižšia ako 50 €.</v>
          </cell>
        </row>
        <row r="6">
          <cell r="N6" t="str">
            <v>ZEAPK41YT9</v>
          </cell>
          <cell r="BV6" t="str">
            <v>Materská škola nie je oprávnený žiadateľ z dôvodu, že jednotková cena elektriny a plynu neprekročila zastropované ceny.</v>
          </cell>
        </row>
        <row r="7">
          <cell r="N7" t="str">
            <v>ZE6ABR70CP</v>
          </cell>
          <cell r="BV7" t="str">
            <v>Materská škola nie je oprávnený žiadateľ z dôvodu, že jednotková cena elektriny a plynu neprekročila zastropované ceny.</v>
          </cell>
        </row>
        <row r="8">
          <cell r="N8" t="str">
            <v>ZE6YWENAJU</v>
          </cell>
          <cell r="BV8" t="str">
            <v xml:space="preserve">Nereálna jednotková cena el. energie. </v>
          </cell>
        </row>
        <row r="9">
          <cell r="N9" t="str">
            <v>ZENK85AVI1</v>
          </cell>
          <cell r="BV9" t="str">
            <v>Materská škola nie je oprávnený žiadateľ dofinancovania el. energie z dôvodu, že zadaná jednotková cena neprekročila zastropované ceny.</v>
          </cell>
        </row>
        <row r="10">
          <cell r="N10" t="str">
            <v>ZE5R9QU3OC</v>
          </cell>
          <cell r="BV10"/>
        </row>
        <row r="11">
          <cell r="N11" t="str">
            <v>ZEKNDY0Z5P</v>
          </cell>
          <cell r="BV11" t="str">
            <v>Materská škola nie je oprávnený žiadateľ dofinancovania el. energie z dôvodu, že zadaná jednotková cena neprekročila zastropované ceny.</v>
          </cell>
        </row>
        <row r="12">
          <cell r="N12" t="str">
            <v>ZEBY0JDC72</v>
          </cell>
          <cell r="BV12" t="str">
            <v>Materská škola nie je oprávnený žiadateľ dofinancovania el. energie z dôvodu, že zadaná jednotková cena neprekročila zastropované ceny.</v>
          </cell>
        </row>
        <row r="13">
          <cell r="N13" t="str">
            <v>ZEOTCUYK8Z</v>
          </cell>
          <cell r="BV13"/>
        </row>
        <row r="14">
          <cell r="N14" t="str">
            <v>ZEB5E0JKYF</v>
          </cell>
          <cell r="BV14"/>
        </row>
        <row r="15">
          <cell r="N15" t="str">
            <v>ZE5T0GDLX3</v>
          </cell>
          <cell r="BV15"/>
        </row>
        <row r="16">
          <cell r="N16" t="str">
            <v>ZEWYTDS9N4</v>
          </cell>
          <cell r="BV16" t="str">
            <v xml:space="preserve">Materská škola nie je oprávnený žiadateľ dofinancovania el. energie z dôvodu, že zadaná jednotková cena neprekročila zastropované ceny. </v>
          </cell>
        </row>
        <row r="17">
          <cell r="N17" t="str">
            <v>ZE28DQVJU4</v>
          </cell>
          <cell r="BV17" t="str">
            <v xml:space="preserve">Materská škola nie je oprávnený žiadateľ z dôvodu, že jednotková cena elektriny a plynu neprekročila zastropované ceny. </v>
          </cell>
        </row>
        <row r="18">
          <cell r="N18" t="str">
            <v>ZEOIT6ELGV</v>
          </cell>
          <cell r="BV18" t="str">
            <v xml:space="preserve">Materská škola nie je oprávnený žiadateľ z dôvodu, že jednotková cena elektriny a plynu neprekročila zastropované ceny. </v>
          </cell>
        </row>
        <row r="19">
          <cell r="N19" t="str">
            <v>ZEQ7XS0HM3</v>
          </cell>
          <cell r="BV19" t="str">
            <v>Materská škola nie je oprávnený žiadateľ z dôvodu, že jednotková cena elektriny a plynu neprekročila zastropované ceny.</v>
          </cell>
        </row>
        <row r="20">
          <cell r="N20" t="str">
            <v>ZEXD09NHWY</v>
          </cell>
          <cell r="BV20"/>
        </row>
        <row r="21">
          <cell r="N21" t="str">
            <v>ZEPWKB7YSI</v>
          </cell>
          <cell r="BV21"/>
        </row>
        <row r="22">
          <cell r="N22" t="str">
            <v>ZENADHO4SE</v>
          </cell>
          <cell r="BV22"/>
        </row>
        <row r="23">
          <cell r="N23" t="str">
            <v>ZE702Y5LZH</v>
          </cell>
          <cell r="BV23"/>
        </row>
        <row r="24">
          <cell r="N24" t="str">
            <v>ZEOLI3TCRJ</v>
          </cell>
          <cell r="BV24" t="str">
            <v>Výsledná suma fin. prostriedkov je nižšia ako 50 €.</v>
          </cell>
        </row>
        <row r="25">
          <cell r="N25" t="str">
            <v>ZER4L0Z27K</v>
          </cell>
          <cell r="BV25" t="str">
            <v xml:space="preserve">Materská škola nie je oprávnený žiadateľ z dôvodu, že nezadala údaje o el. energii ani plyne. </v>
          </cell>
        </row>
        <row r="26">
          <cell r="N26" t="str">
            <v>ZEBKN7JQM8</v>
          </cell>
          <cell r="BV26" t="str">
            <v xml:space="preserve">Materská škola nie je oprávnený žiadateľ z dôvodu, že nezadala údaje o el. energii ani plyne. </v>
          </cell>
        </row>
        <row r="27">
          <cell r="N27" t="str">
            <v>ZENKVULRD7</v>
          </cell>
          <cell r="BV27" t="str">
            <v xml:space="preserve">Materská škola nie je oprávnený žiadateľ z dôvodu, že nezadala údaje o el. energii ani plyne. </v>
          </cell>
        </row>
        <row r="28">
          <cell r="N28" t="str">
            <v>ZEFKI239V0</v>
          </cell>
          <cell r="BV28" t="str">
            <v>Výsledná suma fin. prostriedkov je nižšia ako 50 €.</v>
          </cell>
        </row>
        <row r="29">
          <cell r="N29" t="str">
            <v>ZE5NQDBWU8</v>
          </cell>
          <cell r="BV29"/>
        </row>
        <row r="30">
          <cell r="N30" t="str">
            <v>ZE2B6FZYRW</v>
          </cell>
          <cell r="BV30"/>
        </row>
        <row r="31">
          <cell r="N31" t="str">
            <v>ZERTBG319K</v>
          </cell>
          <cell r="BV31"/>
        </row>
        <row r="32">
          <cell r="N32" t="str">
            <v>ZENSXCK2LI</v>
          </cell>
          <cell r="BV32"/>
        </row>
        <row r="33">
          <cell r="N33" t="str">
            <v>ZEAFYN487E</v>
          </cell>
          <cell r="BV33" t="str">
            <v xml:space="preserve">Nesprávna spotreba el. energie pri zálohových faktúrach. </v>
          </cell>
        </row>
        <row r="34">
          <cell r="N34" t="str">
            <v>ZETR5SBV1I</v>
          </cell>
          <cell r="BV34"/>
        </row>
        <row r="35">
          <cell r="N35" t="str">
            <v>ZE7DXYJNQB</v>
          </cell>
          <cell r="BV35"/>
        </row>
        <row r="36">
          <cell r="N36" t="str">
            <v>ZEJXE7G8WV</v>
          </cell>
          <cell r="BV36"/>
        </row>
        <row r="37">
          <cell r="N37" t="str">
            <v>ZEJP1CXSE5</v>
          </cell>
          <cell r="BV37" t="str">
            <v xml:space="preserve">Materská škola nie je oprávnený žiadateľ z dôvodu, že jednotková cena elektriny a plynu neprekročila zastropované ceny. </v>
          </cell>
        </row>
        <row r="38">
          <cell r="N38" t="str">
            <v>ZEYOHQ08XW</v>
          </cell>
          <cell r="BV38" t="str">
            <v xml:space="preserve">Materská škola nie je oprávnený žiadateľ z dôvodu, že jednotková cena elektriny a plynu neprekročila zastropované ceny. </v>
          </cell>
        </row>
        <row r="39">
          <cell r="N39" t="str">
            <v>ZE9IZD81HJ</v>
          </cell>
          <cell r="BV39" t="str">
            <v xml:space="preserve">Nesprávna spotreba el. energie pri zálohových faktúrach. </v>
          </cell>
        </row>
        <row r="40">
          <cell r="N40" t="str">
            <v>ZEBUC4AKT2</v>
          </cell>
          <cell r="BV40"/>
        </row>
        <row r="41">
          <cell r="N41" t="str">
            <v>ZEMRA1BGUE</v>
          </cell>
          <cell r="BV41"/>
        </row>
        <row r="42">
          <cell r="N42" t="str">
            <v>ZERFPZ7WUO</v>
          </cell>
          <cell r="BV42"/>
        </row>
        <row r="43">
          <cell r="N43" t="str">
            <v>ZEN9EFG8XH</v>
          </cell>
          <cell r="BV43" t="str">
            <v>Materská škola nie je oprávnený žiadateľ z dôvodu, že jednotková cena elektriny a plynu neprekročila zastropované ceny.</v>
          </cell>
        </row>
        <row r="44">
          <cell r="N44" t="str">
            <v>ZEKWGHMRVY</v>
          </cell>
          <cell r="BV44" t="str">
            <v>Materská škola nie je oprávnený žiadateľ z dôvodu, že jednotková cena elektriny a plynu neprekročila zastropované ceny.</v>
          </cell>
        </row>
        <row r="45">
          <cell r="N45" t="str">
            <v>ZE6KYVSF9E</v>
          </cell>
          <cell r="BV45" t="str">
            <v>Materská škola nie je oprávnený žiadateľ z dôvodu, že jednotková cena elektriny a plynu neprekročila zastropované ceny.</v>
          </cell>
        </row>
        <row r="46">
          <cell r="N46" t="str">
            <v>ZE1PIJCENF</v>
          </cell>
          <cell r="BV46" t="str">
            <v xml:space="preserve">Nereálna jednotková cena el. energie. </v>
          </cell>
        </row>
        <row r="47">
          <cell r="N47" t="str">
            <v>ZEURS4VJPX</v>
          </cell>
          <cell r="BV47"/>
        </row>
        <row r="48">
          <cell r="N48" t="str">
            <v>ZESQY8O54G</v>
          </cell>
          <cell r="BV48"/>
        </row>
        <row r="49">
          <cell r="N49" t="str">
            <v>ZE8GPJIEFU</v>
          </cell>
          <cell r="BV49"/>
        </row>
        <row r="50">
          <cell r="N50" t="str">
            <v>ZED5N0PAMJ</v>
          </cell>
          <cell r="BV50"/>
        </row>
        <row r="51">
          <cell r="N51" t="str">
            <v>ZE0B9WM14J</v>
          </cell>
          <cell r="BV51"/>
        </row>
        <row r="52">
          <cell r="N52" t="str">
            <v>ZEE2ST9PLB</v>
          </cell>
          <cell r="BV52"/>
        </row>
        <row r="53">
          <cell r="N53" t="str">
            <v>ZE1J8ONMI4</v>
          </cell>
          <cell r="BV53"/>
        </row>
        <row r="54">
          <cell r="N54" t="str">
            <v>ZENSI7JODF</v>
          </cell>
          <cell r="BV54"/>
        </row>
        <row r="55">
          <cell r="N55" t="str">
            <v>ZENQR7L591</v>
          </cell>
          <cell r="BV55" t="str">
            <v>Výsledná suma fin. prostriedkov je nižšia ako 50 €.</v>
          </cell>
        </row>
        <row r="56">
          <cell r="N56" t="str">
            <v>ZE0YRF7XZK</v>
          </cell>
          <cell r="BV56"/>
        </row>
        <row r="57">
          <cell r="N57" t="str">
            <v>ZEK5021ZPX</v>
          </cell>
          <cell r="BV57"/>
        </row>
        <row r="58">
          <cell r="N58" t="str">
            <v>ZEZM57QHEY</v>
          </cell>
          <cell r="BV58"/>
        </row>
        <row r="59">
          <cell r="N59" t="str">
            <v>ZEW1AJSNGE</v>
          </cell>
          <cell r="BV59"/>
        </row>
        <row r="60">
          <cell r="N60" t="str">
            <v>ZEDHT1MNVP</v>
          </cell>
          <cell r="BV60"/>
        </row>
        <row r="61">
          <cell r="N61" t="str">
            <v>ZEC93VA6RU</v>
          </cell>
          <cell r="BV61"/>
        </row>
        <row r="62">
          <cell r="N62" t="str">
            <v>ZEXKCQ4UL1</v>
          </cell>
          <cell r="BV62"/>
        </row>
        <row r="63">
          <cell r="N63" t="str">
            <v>ZEZSF8NE2O</v>
          </cell>
          <cell r="BV63"/>
        </row>
        <row r="64">
          <cell r="N64" t="str">
            <v>ZE48ZLY3CG</v>
          </cell>
          <cell r="BV64"/>
        </row>
        <row r="65">
          <cell r="N65" t="str">
            <v>ZEQNTJ1WL4</v>
          </cell>
          <cell r="BV65" t="str">
            <v>Materská škola nie je oprávnený žiadateľ z dôvodu, že jednotková cena elektriny a plynu neprekročila zastropované ceny.</v>
          </cell>
        </row>
        <row r="66">
          <cell r="N66" t="str">
            <v>ZE9QT7ZN83</v>
          </cell>
          <cell r="BV66" t="str">
            <v xml:space="preserve">Nereálna jednotková cena zem. plynu. </v>
          </cell>
        </row>
        <row r="67">
          <cell r="N67" t="str">
            <v>ZE412SZRCL</v>
          </cell>
          <cell r="BV67"/>
        </row>
        <row r="68">
          <cell r="N68" t="str">
            <v>ZE5HI7O21R</v>
          </cell>
          <cell r="BV68" t="str">
            <v>Výsledná suma fin. prostriedkov je nižšia ako 50 €.</v>
          </cell>
        </row>
        <row r="69">
          <cell r="N69" t="str">
            <v>ZE4AY0FDLG</v>
          </cell>
          <cell r="BV69"/>
        </row>
        <row r="70">
          <cell r="N70" t="str">
            <v>ZEJBSX10OD</v>
          </cell>
          <cell r="BV70"/>
        </row>
        <row r="71">
          <cell r="N71" t="str">
            <v>ZED7W96RQ0</v>
          </cell>
          <cell r="BV71" t="str">
            <v>Materská škola nie je oprávnený žiadateľ z dôvodu, že jednotková cena elektriny a plynu neprekročila zastropované ceny.</v>
          </cell>
        </row>
        <row r="72">
          <cell r="N72" t="str">
            <v>ZEVW48QPS3</v>
          </cell>
          <cell r="BV72"/>
        </row>
        <row r="73">
          <cell r="N73" t="str">
            <v>ZEKG198EFH</v>
          </cell>
          <cell r="BV73"/>
        </row>
        <row r="74">
          <cell r="N74" t="str">
            <v>ZEXFI3VKAZ</v>
          </cell>
          <cell r="BV74"/>
        </row>
        <row r="75">
          <cell r="N75" t="str">
            <v>ZEVY4J697H</v>
          </cell>
          <cell r="BV75"/>
        </row>
        <row r="76">
          <cell r="N76" t="str">
            <v>ZEN38GDMXC</v>
          </cell>
          <cell r="BV76" t="str">
            <v>Materská škola nie je oprávnený žiadateľ z dôvodu, že jednotková cena elektriny a plynu neprekročila zastropované ceny.</v>
          </cell>
        </row>
        <row r="77">
          <cell r="N77" t="str">
            <v>ZEH9FSZWY8</v>
          </cell>
          <cell r="BV77" t="str">
            <v>Materská škola nie je oprávnený žiadateľ z dôvodu, že jednotková cena elektriny a plynu neprekročila zastropované ceny.</v>
          </cell>
        </row>
        <row r="78">
          <cell r="N78" t="str">
            <v>ZE02ZA8BV7</v>
          </cell>
          <cell r="BV78"/>
        </row>
        <row r="79">
          <cell r="N79" t="str">
            <v>ZELHTAPKYR</v>
          </cell>
          <cell r="BV79" t="str">
            <v xml:space="preserve">Nesprávna spotreba el. energie, chýbajúci alebo nesprávny EIC kód pri vyúčt. faktúrach. </v>
          </cell>
        </row>
        <row r="80">
          <cell r="N80" t="str">
            <v>ZE3GUQJN52</v>
          </cell>
          <cell r="BV80"/>
        </row>
        <row r="81">
          <cell r="N81" t="str">
            <v>ZED9EW3VZ5</v>
          </cell>
          <cell r="BV81"/>
        </row>
        <row r="82">
          <cell r="N82" t="str">
            <v>ZEGYDFH6J2</v>
          </cell>
          <cell r="BV82"/>
        </row>
        <row r="83">
          <cell r="N83" t="str">
            <v>ZEPK6AJZ47</v>
          </cell>
          <cell r="BV83"/>
        </row>
        <row r="84">
          <cell r="N84" t="str">
            <v>ZEDUHK4IFL</v>
          </cell>
          <cell r="BV84" t="str">
            <v>Materská škola nie je oprávnený žiadateľ dofinancovania plynu z dôvodu, že zadaná jednotková cena neprekročila zastropované ceny.</v>
          </cell>
        </row>
        <row r="85">
          <cell r="N85" t="str">
            <v>ZERG1EUC3P</v>
          </cell>
          <cell r="BV85" t="str">
            <v>Materská škola nie je oprávnený žiadateľ dofinancovania plynu z dôvodu, že zadaná jednotková cena neprekročila zastropované ceny.</v>
          </cell>
        </row>
        <row r="86">
          <cell r="N86" t="str">
            <v>ZEOQD6CWKR</v>
          </cell>
          <cell r="BV86"/>
        </row>
        <row r="87">
          <cell r="N87" t="str">
            <v>ZE2TNFCW1E</v>
          </cell>
          <cell r="BV87" t="str">
            <v>Materská škola nie je oprávnený žiadateľ dofinancovania plynu z dôvodu, že zadaná jednotková cena neprekročila zastropované ceny.</v>
          </cell>
        </row>
        <row r="88">
          <cell r="N88" t="str">
            <v>ZE5MIYK8HP</v>
          </cell>
          <cell r="BV88" t="str">
            <v>Materská škola nie je oprávnený žiadateľ dofinancovania plynu z dôvodu, že zadaná jednotková cena neprekročila zastropované ceny.</v>
          </cell>
        </row>
        <row r="89">
          <cell r="N89" t="str">
            <v>ZEC6S8BJ52</v>
          </cell>
          <cell r="BV89" t="str">
            <v>Materská škola nie je oprávnený žiadateľ dofinancovania plynu z dôvodu, že zadaná jednotková cena neprekročila zastropované ceny.</v>
          </cell>
        </row>
        <row r="90">
          <cell r="N90" t="str">
            <v>ZEIZ0NMABJ</v>
          </cell>
          <cell r="BV90" t="str">
            <v>Výsledná suma fin. prostriedkov je nižšia ako 50 €.</v>
          </cell>
        </row>
        <row r="91">
          <cell r="N91" t="str">
            <v>ZE159YRNFP</v>
          </cell>
          <cell r="BV91"/>
        </row>
        <row r="92">
          <cell r="N92" t="str">
            <v>ZEUX5KSEYA</v>
          </cell>
          <cell r="BV92"/>
        </row>
        <row r="93">
          <cell r="N93" t="str">
            <v>ZE32CDNA7S</v>
          </cell>
          <cell r="BV93"/>
        </row>
        <row r="94">
          <cell r="N94" t="str">
            <v>ZEMD6T1JGK</v>
          </cell>
          <cell r="BV94" t="str">
            <v xml:space="preserve">Materská škola nie je oprávnený žiadateľ z dôvodu, že jednotková cena elektriny a plynu neprekročila zastropované ceny. </v>
          </cell>
        </row>
        <row r="95">
          <cell r="N95" t="str">
            <v>ZE0MOLQZJ6</v>
          </cell>
          <cell r="BV95" t="str">
            <v xml:space="preserve">Nesprávna spotreba el. energie, chýbajúci alebo nesprávny EIC kód pri vyúčt. faktúrach. </v>
          </cell>
        </row>
        <row r="96">
          <cell r="N96" t="str">
            <v>ZEYN6HJVMS</v>
          </cell>
          <cell r="BV96"/>
        </row>
        <row r="97">
          <cell r="N97" t="str">
            <v>ZESOWTX16N</v>
          </cell>
          <cell r="BV97" t="str">
            <v>Materská škola nie je oprávnený žiadateľ z dôvodu, že jednotková cena elektriny a plynu neprekročila zastropované ceny.</v>
          </cell>
        </row>
        <row r="98">
          <cell r="N98" t="str">
            <v>ZESUVGW04O</v>
          </cell>
          <cell r="BV98"/>
        </row>
        <row r="99">
          <cell r="N99" t="str">
            <v>ZEAM5V7S8K</v>
          </cell>
          <cell r="BV99"/>
        </row>
        <row r="100">
          <cell r="N100" t="str">
            <v>ZENX8BVL0M</v>
          </cell>
          <cell r="BV100" t="str">
            <v>Materská škola nie je oprávnený žiadateľ z dôvodu, že jednotková cena elektriny a plynu neprekročila zastropované ceny.</v>
          </cell>
        </row>
        <row r="101">
          <cell r="N101" t="str">
            <v>ZE93Y2KDZL</v>
          </cell>
          <cell r="BV101" t="str">
            <v>Materská škola nie je oprávnený žiadateľ z dôvodu, že jednotková cena elektriny a plynu neprekročila zastropované ceny.</v>
          </cell>
        </row>
        <row r="102">
          <cell r="N102" t="str">
            <v>ZECDV1RBX0</v>
          </cell>
          <cell r="BV102"/>
        </row>
        <row r="103">
          <cell r="N103" t="str">
            <v>ZE0SNK941A</v>
          </cell>
          <cell r="BV103"/>
        </row>
        <row r="104">
          <cell r="N104" t="str">
            <v>ZEFMZ3DBI1</v>
          </cell>
          <cell r="BV104"/>
        </row>
        <row r="105">
          <cell r="N105" t="str">
            <v>ZEENWR0HSZ</v>
          </cell>
          <cell r="BV105"/>
        </row>
        <row r="106">
          <cell r="N106" t="str">
            <v>ZER7N903KG</v>
          </cell>
          <cell r="BV106"/>
        </row>
        <row r="107">
          <cell r="N107" t="str">
            <v>ZEDJUEVCMH</v>
          </cell>
          <cell r="BV107" t="str">
            <v>Materská škola nie je oprávnený žiadateľ z dôvodu, že jednotková cena elektriny a plynu neprekročila zastropované ceny.</v>
          </cell>
        </row>
        <row r="108">
          <cell r="N108" t="str">
            <v>ZEAH3WVRZQ</v>
          </cell>
          <cell r="BV108"/>
        </row>
        <row r="109">
          <cell r="N109" t="str">
            <v>ZESVF342P9</v>
          </cell>
          <cell r="BV109"/>
        </row>
        <row r="110">
          <cell r="N110" t="str">
            <v>ZELS4V5FAE</v>
          </cell>
          <cell r="BV110" t="str">
            <v>Materská škola nie je oprávnený žiadateľ z dôvodu, že jednotková cena elektriny a plynu neprekročila zastropované ceny.</v>
          </cell>
        </row>
        <row r="111">
          <cell r="N111" t="str">
            <v>ZEVUXLMRCY</v>
          </cell>
          <cell r="BV111"/>
        </row>
        <row r="112">
          <cell r="N112" t="str">
            <v>ZEE89ACN1K</v>
          </cell>
          <cell r="BV112"/>
        </row>
        <row r="113">
          <cell r="N113" t="str">
            <v>ZEG07PJXUC</v>
          </cell>
          <cell r="BV113"/>
        </row>
        <row r="114">
          <cell r="N114" t="str">
            <v>ZEL7YT1RZ6</v>
          </cell>
          <cell r="BV114"/>
        </row>
        <row r="115">
          <cell r="N115" t="str">
            <v>ZEAPZLW58U</v>
          </cell>
          <cell r="BV115" t="str">
            <v>Materská škola nie je oprávnený žiadateľ z dôvodu, že jednotková cena elektriny a plynu neprekročila zastropované ceny.</v>
          </cell>
        </row>
        <row r="116">
          <cell r="N116" t="str">
            <v>ZE3DGMV4Q7</v>
          </cell>
          <cell r="BV116" t="str">
            <v xml:space="preserve">Materská škola nie je oprávnený žiadateľ dofinancovania el. energie z dôvodu, že zadaná jednotková cena neprekročila zastropované ceny. </v>
          </cell>
        </row>
        <row r="117">
          <cell r="N117" t="str">
            <v>ZEZ5LB2K4J</v>
          </cell>
          <cell r="BV117"/>
        </row>
        <row r="118">
          <cell r="N118" t="str">
            <v>ZEKIC9PU5T</v>
          </cell>
          <cell r="BV118"/>
        </row>
        <row r="119">
          <cell r="N119" t="str">
            <v>ZEWSFM4IO2</v>
          </cell>
          <cell r="BV119"/>
        </row>
        <row r="120">
          <cell r="N120" t="str">
            <v>ZERNOW9X82</v>
          </cell>
          <cell r="BV120" t="str">
            <v>Výsledná suma fin. prostriedkov je nižšia ako 50 €.</v>
          </cell>
        </row>
        <row r="121">
          <cell r="N121" t="str">
            <v>ZEHGWJLXT9</v>
          </cell>
          <cell r="BV121"/>
        </row>
        <row r="122">
          <cell r="N122" t="str">
            <v>ZER7LDIG58</v>
          </cell>
          <cell r="BV122"/>
        </row>
        <row r="123">
          <cell r="N123" t="str">
            <v>ZE41F8UAEN</v>
          </cell>
          <cell r="BV123" t="str">
            <v>Výsledná suma fin. prostriedkov je nižšia ako 50 €.</v>
          </cell>
        </row>
        <row r="124">
          <cell r="N124" t="str">
            <v>ZE146FP03K</v>
          </cell>
          <cell r="BV124"/>
        </row>
        <row r="125">
          <cell r="N125" t="str">
            <v>ZE20H8AMKR</v>
          </cell>
          <cell r="BV125"/>
        </row>
        <row r="126">
          <cell r="N126" t="str">
            <v>ZE9COTQ086</v>
          </cell>
          <cell r="BV126"/>
        </row>
        <row r="127">
          <cell r="N127" t="str">
            <v>ZE2JWA1TMB</v>
          </cell>
          <cell r="BV127" t="str">
            <v xml:space="preserve">Nesprávna spotreba el. energie, chýbajúci alebo nesprávny EIC kód pri vyúčt. faktúrach. </v>
          </cell>
        </row>
        <row r="128">
          <cell r="N128" t="str">
            <v>ZEI4RDMJ03</v>
          </cell>
          <cell r="BV128" t="str">
            <v>Materská škola nie je oprávnený žiadateľ z dôvodu, že jednotková cena elektriny a plynu neprekročila zastropované ceny.</v>
          </cell>
        </row>
        <row r="129">
          <cell r="N129" t="str">
            <v>ZE345J8DF9</v>
          </cell>
          <cell r="BV129" t="str">
            <v>Materská škola nie je oprávnený žiadateľ z dôvodu, že jednotková cena elektriny a plynu neprekročila zastropované ceny.</v>
          </cell>
        </row>
        <row r="130">
          <cell r="N130" t="str">
            <v>ZEM64EZ3SA</v>
          </cell>
          <cell r="BV130" t="str">
            <v>Materská škola nie je oprávnený žiadateľ z dôvodu, že jednotková cena elektriny a plynu neprekročila zastropované ceny.</v>
          </cell>
        </row>
        <row r="131">
          <cell r="N131" t="str">
            <v>ZEE9B532GI</v>
          </cell>
          <cell r="BV131" t="str">
            <v>Materská škola nie je oprávnený žiadateľ z dôvodu, že jednotková cena elektriny a plynu neprekročila zastropované ceny.</v>
          </cell>
        </row>
        <row r="132">
          <cell r="N132" t="str">
            <v>ZEDGZS1F9Q</v>
          </cell>
          <cell r="BV132" t="str">
            <v xml:space="preserve">Materská škola nie je oprávnený žiadateľ dofinancovania el. energie z dôvodu, že zadaná jednotková cena neprekročila zastropované ceny. </v>
          </cell>
        </row>
        <row r="133">
          <cell r="N133" t="str">
            <v>ZEJ06U2CXL</v>
          </cell>
          <cell r="BV133" t="str">
            <v xml:space="preserve">Materská škola nie je oprávnený žiadateľ dofinancovania el. energie z dôvodu, že zadaná jednotková cena neprekročila zastropované ceny. </v>
          </cell>
        </row>
        <row r="134">
          <cell r="N134" t="str">
            <v>ZEWG2PS7OT</v>
          </cell>
          <cell r="BV134" t="str">
            <v xml:space="preserve">Materská škola nie je oprávnený žiadateľ dofinancovania el. energie z dôvodu, že zadaná jednotková cena neprekročila zastropované ceny. </v>
          </cell>
        </row>
        <row r="135">
          <cell r="N135" t="str">
            <v>ZE4MR3VPSE</v>
          </cell>
          <cell r="BV135" t="str">
            <v xml:space="preserve">Materská škola nie je oprávnený žiadateľ dofinancovania el. energie z dôvodu, že zadaná jednotková cena neprekročila zastropované ceny. </v>
          </cell>
        </row>
        <row r="136">
          <cell r="N136" t="str">
            <v>ZEQP9AB5HI</v>
          </cell>
          <cell r="BV136" t="str">
            <v xml:space="preserve">Materská škola nie je oprávnený žiadateľ dofinancovania el. energie z dôvodu, že zadaná jednotková cena neprekročila zastropované ceny. </v>
          </cell>
        </row>
        <row r="137">
          <cell r="N137" t="str">
            <v>ZEUG8ZKNQD</v>
          </cell>
          <cell r="BV137" t="str">
            <v xml:space="preserve">Materská škola nie je oprávnený žiadateľ dofinancovania el. energie z dôvodu, že zadaná jednotková cena neprekročila zastropované ceny. </v>
          </cell>
        </row>
        <row r="138">
          <cell r="N138" t="str">
            <v>ZE0K9SIBDL</v>
          </cell>
          <cell r="BV138"/>
        </row>
        <row r="139">
          <cell r="N139" t="str">
            <v>ZEWO93DAEZ</v>
          </cell>
          <cell r="BV139"/>
        </row>
        <row r="140">
          <cell r="N140" t="str">
            <v>ZETGD2P7V6</v>
          </cell>
          <cell r="BV140"/>
        </row>
        <row r="141">
          <cell r="N141" t="str">
            <v>ZEMEYX1OG4</v>
          </cell>
          <cell r="BV141" t="str">
            <v>Materská škola nie je oprávnený žiadateľ z dôvodu, že jednotková cena elektriny a plynu neprekročila zastropované ceny.</v>
          </cell>
        </row>
        <row r="142">
          <cell r="N142" t="str">
            <v>ZER34ZIPA2</v>
          </cell>
          <cell r="BV142" t="str">
            <v>Materská škola nie je oprávnený žiadateľ z dôvodu, že jednotková cena elektriny a plynu neprekročila zastropované ceny.</v>
          </cell>
        </row>
        <row r="143">
          <cell r="N143" t="str">
            <v>ZEJE2K6MW1</v>
          </cell>
          <cell r="BV143"/>
        </row>
        <row r="144">
          <cell r="N144" t="str">
            <v>ZE53IJF6XC</v>
          </cell>
          <cell r="BV144" t="str">
            <v xml:space="preserve">Materská škola nie je oprávnený žiadateľ dofinancovania el. energie z dôvodu, že zadaná jednotková cena neprekročila zastropované ceny. </v>
          </cell>
        </row>
        <row r="145">
          <cell r="N145" t="str">
            <v>ZE59X3T7EZ</v>
          </cell>
          <cell r="BV145" t="str">
            <v>Výsledná suma fin. prostriedkov je nižšia ako 50 €.</v>
          </cell>
        </row>
        <row r="146">
          <cell r="N146" t="str">
            <v>ZEKPMXS7GO</v>
          </cell>
          <cell r="BV146" t="str">
            <v xml:space="preserve">Materská škola nie je oprávnený žiadateľ z dôvodu, že jednotková cena elektriny a plynu neprekročila zastropované ceny. </v>
          </cell>
        </row>
        <row r="147">
          <cell r="N147" t="str">
            <v>ZE0BNVK1C2</v>
          </cell>
          <cell r="BV147" t="str">
            <v>Materská škola nie je oprávnený žiadateľ z dôvodu, že jednotková cena elektriny a plynu neprekročila zastropované ceny.</v>
          </cell>
        </row>
        <row r="148">
          <cell r="N148" t="str">
            <v>ZEGPS3D0UM</v>
          </cell>
          <cell r="BV148" t="str">
            <v>Materská škola nie je oprávnený žiadateľ z dôvodu, že jednotková cena elektriny a plynu neprekročila zastropované ceny.</v>
          </cell>
        </row>
        <row r="149">
          <cell r="N149" t="str">
            <v>ZE2W39MFN1</v>
          </cell>
          <cell r="BV149" t="str">
            <v>Materská škola nie je oprávnený žiadateľ z dôvodu, že jednotková cena elektriny a plynu neprekročila zastropované ceny.</v>
          </cell>
        </row>
      </sheetData>
      <sheetData sheetId="2"/>
      <sheetData sheetId="3"/>
      <sheetData sheetId="4"/>
      <sheetData sheetId="5"/>
      <sheetData sheetId="6"/>
      <sheetData sheetId="7">
        <row r="7">
          <cell r="AB7">
            <v>1255</v>
          </cell>
        </row>
        <row r="9">
          <cell r="AB9">
            <v>0</v>
          </cell>
        </row>
        <row r="11">
          <cell r="AB11">
            <v>426</v>
          </cell>
        </row>
        <row r="12">
          <cell r="AB12">
            <v>622</v>
          </cell>
        </row>
        <row r="14">
          <cell r="AB14">
            <v>0</v>
          </cell>
        </row>
        <row r="15">
          <cell r="AB15">
            <v>242</v>
          </cell>
        </row>
        <row r="16">
          <cell r="AB16">
            <v>729</v>
          </cell>
        </row>
        <row r="17">
          <cell r="AB17">
            <v>0</v>
          </cell>
        </row>
        <row r="18">
          <cell r="AB18">
            <v>812</v>
          </cell>
        </row>
        <row r="19">
          <cell r="AB19">
            <v>975</v>
          </cell>
        </row>
        <row r="20">
          <cell r="AB20">
            <v>684</v>
          </cell>
        </row>
        <row r="21">
          <cell r="AB21">
            <v>721</v>
          </cell>
        </row>
        <row r="22">
          <cell r="AB22" t="str">
            <v/>
          </cell>
        </row>
        <row r="23">
          <cell r="AB23" t="str">
            <v/>
          </cell>
        </row>
        <row r="24">
          <cell r="AB24" t="str">
            <v/>
          </cell>
        </row>
        <row r="25">
          <cell r="AB25">
            <v>449</v>
          </cell>
        </row>
        <row r="26">
          <cell r="AB26">
            <v>1927</v>
          </cell>
        </row>
        <row r="27">
          <cell r="AB27" t="str">
            <v/>
          </cell>
        </row>
        <row r="28">
          <cell r="AB28">
            <v>0</v>
          </cell>
        </row>
        <row r="29">
          <cell r="AB29" t="str">
            <v/>
          </cell>
        </row>
        <row r="30">
          <cell r="AB30">
            <v>0</v>
          </cell>
        </row>
        <row r="31">
          <cell r="AB31">
            <v>490</v>
          </cell>
        </row>
        <row r="32">
          <cell r="AB32" t="str">
            <v/>
          </cell>
        </row>
        <row r="33">
          <cell r="AB33" t="str">
            <v/>
          </cell>
        </row>
        <row r="34">
          <cell r="AB34">
            <v>0</v>
          </cell>
        </row>
        <row r="35">
          <cell r="AB35" t="str">
            <v/>
          </cell>
        </row>
        <row r="36">
          <cell r="AB36">
            <v>0</v>
          </cell>
        </row>
        <row r="37">
          <cell r="AB37">
            <v>1263</v>
          </cell>
        </row>
        <row r="38">
          <cell r="AB38">
            <v>566</v>
          </cell>
        </row>
        <row r="39">
          <cell r="AB39">
            <v>497</v>
          </cell>
        </row>
        <row r="40">
          <cell r="AB40">
            <v>0</v>
          </cell>
        </row>
        <row r="41">
          <cell r="AB41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920</v>
          </cell>
        </row>
        <row r="45">
          <cell r="AB45">
            <v>0</v>
          </cell>
        </row>
        <row r="46">
          <cell r="AB46" t="str">
            <v/>
          </cell>
        </row>
        <row r="47">
          <cell r="AB47">
            <v>189</v>
          </cell>
        </row>
        <row r="48">
          <cell r="AB48">
            <v>398</v>
          </cell>
        </row>
        <row r="49">
          <cell r="AB49">
            <v>125</v>
          </cell>
        </row>
        <row r="50">
          <cell r="AB50" t="str">
            <v/>
          </cell>
        </row>
        <row r="51">
          <cell r="AB51">
            <v>651</v>
          </cell>
        </row>
        <row r="52">
          <cell r="AB52">
            <v>275</v>
          </cell>
        </row>
        <row r="55">
          <cell r="AB55">
            <v>506</v>
          </cell>
        </row>
        <row r="56">
          <cell r="AB56" t="str">
            <v/>
          </cell>
        </row>
        <row r="57">
          <cell r="AB57" t="str">
            <v/>
          </cell>
        </row>
        <row r="58">
          <cell r="AB58">
            <v>1934</v>
          </cell>
        </row>
        <row r="59">
          <cell r="AB59" t="str">
            <v/>
          </cell>
        </row>
        <row r="60">
          <cell r="AB60" t="str">
            <v/>
          </cell>
        </row>
        <row r="61">
          <cell r="AB61" t="str">
            <v/>
          </cell>
        </row>
        <row r="62">
          <cell r="AB62" t="str">
            <v/>
          </cell>
        </row>
        <row r="63">
          <cell r="AB63">
            <v>919</v>
          </cell>
        </row>
        <row r="64">
          <cell r="AB64">
            <v>401</v>
          </cell>
        </row>
        <row r="65">
          <cell r="AB65" t="str">
            <v/>
          </cell>
        </row>
        <row r="66">
          <cell r="AB66" t="str">
            <v/>
          </cell>
        </row>
        <row r="67">
          <cell r="AB67">
            <v>114</v>
          </cell>
        </row>
        <row r="68">
          <cell r="AB68">
            <v>458</v>
          </cell>
        </row>
        <row r="69">
          <cell r="AB69">
            <v>0</v>
          </cell>
        </row>
        <row r="70">
          <cell r="AB70">
            <v>145</v>
          </cell>
        </row>
        <row r="71">
          <cell r="AB71" t="str">
            <v/>
          </cell>
        </row>
        <row r="72">
          <cell r="AB72">
            <v>0</v>
          </cell>
        </row>
        <row r="73">
          <cell r="AB73">
            <v>62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97</v>
          </cell>
        </row>
        <row r="77">
          <cell r="AB77" t="str">
            <v/>
          </cell>
        </row>
        <row r="78">
          <cell r="AB78">
            <v>1012</v>
          </cell>
        </row>
        <row r="79">
          <cell r="AB79">
            <v>22525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A484-A388-4E81-8E10-18314128AB90}">
  <dimension ref="A1:M53"/>
  <sheetViews>
    <sheetView tabSelected="1" workbookViewId="0">
      <selection sqref="A1:L1"/>
    </sheetView>
  </sheetViews>
  <sheetFormatPr defaultRowHeight="15" x14ac:dyDescent="0.25"/>
  <cols>
    <col min="4" max="4" width="23.85546875" customWidth="1"/>
    <col min="5" max="5" width="58.42578125" customWidth="1"/>
    <col min="11" max="11" width="11.5703125" customWidth="1"/>
    <col min="12" max="12" width="9.140625" customWidth="1"/>
    <col min="13" max="13" width="19.85546875" customWidth="1"/>
  </cols>
  <sheetData>
    <row r="1" spans="1:13" ht="44.2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3" ht="25.5" customHeigh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33.75" customHeight="1" x14ac:dyDescent="0.25">
      <c r="A3" s="33" t="s">
        <v>2</v>
      </c>
      <c r="B3" s="33" t="s">
        <v>3</v>
      </c>
      <c r="C3" s="34" t="s">
        <v>4</v>
      </c>
      <c r="D3" s="34" t="s">
        <v>5</v>
      </c>
      <c r="E3" s="35" t="s">
        <v>6</v>
      </c>
      <c r="F3" s="36" t="s">
        <v>7</v>
      </c>
      <c r="G3" s="36"/>
      <c r="H3" s="36"/>
      <c r="I3" s="36"/>
      <c r="J3" s="36"/>
      <c r="K3" s="36"/>
      <c r="L3" s="36"/>
      <c r="M3" s="36"/>
    </row>
    <row r="4" spans="1:13" ht="75" customHeight="1" x14ac:dyDescent="0.25">
      <c r="A4" s="33"/>
      <c r="B4" s="33"/>
      <c r="C4" s="34"/>
      <c r="D4" s="34"/>
      <c r="E4" s="35"/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2" t="s">
        <v>15</v>
      </c>
    </row>
    <row r="5" spans="1:13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>
        <v>1</v>
      </c>
      <c r="G5" s="3">
        <v>2</v>
      </c>
      <c r="H5" s="4">
        <v>3</v>
      </c>
      <c r="I5" s="4">
        <v>4</v>
      </c>
      <c r="J5" s="4">
        <v>5</v>
      </c>
      <c r="K5" s="4">
        <v>6</v>
      </c>
      <c r="L5" s="4">
        <v>7</v>
      </c>
      <c r="M5" s="5" t="s">
        <v>21</v>
      </c>
    </row>
    <row r="6" spans="1:13" x14ac:dyDescent="0.25">
      <c r="A6" s="6" t="s">
        <v>22</v>
      </c>
      <c r="B6" s="6" t="s">
        <v>23</v>
      </c>
      <c r="C6" s="6" t="s">
        <v>24</v>
      </c>
      <c r="D6" s="6">
        <v>304743</v>
      </c>
      <c r="E6" s="7" t="s">
        <v>25</v>
      </c>
      <c r="F6" s="8"/>
      <c r="G6" s="8"/>
      <c r="H6" s="8"/>
      <c r="I6" s="8">
        <v>0</v>
      </c>
      <c r="J6" s="8">
        <v>0</v>
      </c>
      <c r="K6" s="8">
        <v>0</v>
      </c>
      <c r="L6" s="8"/>
      <c r="M6" s="9">
        <f t="shared" ref="M6:M52" si="0">SUM(F6:L6)</f>
        <v>0</v>
      </c>
    </row>
    <row r="7" spans="1:13" x14ac:dyDescent="0.25">
      <c r="A7" s="6" t="s">
        <v>22</v>
      </c>
      <c r="B7" s="6" t="s">
        <v>23</v>
      </c>
      <c r="C7" s="6" t="s">
        <v>26</v>
      </c>
      <c r="D7" s="6">
        <v>304905</v>
      </c>
      <c r="E7" s="7" t="s">
        <v>27</v>
      </c>
      <c r="F7" s="8"/>
      <c r="G7" s="8"/>
      <c r="H7" s="8"/>
      <c r="I7" s="8"/>
      <c r="J7" s="8"/>
      <c r="K7" s="8">
        <v>188</v>
      </c>
      <c r="L7" s="8">
        <v>188</v>
      </c>
      <c r="M7" s="9">
        <f t="shared" si="0"/>
        <v>376</v>
      </c>
    </row>
    <row r="8" spans="1:13" x14ac:dyDescent="0.25">
      <c r="A8" s="6" t="s">
        <v>22</v>
      </c>
      <c r="B8" s="6" t="s">
        <v>23</v>
      </c>
      <c r="C8" s="6" t="s">
        <v>28</v>
      </c>
      <c r="D8" s="6">
        <v>304913</v>
      </c>
      <c r="E8" s="7" t="s">
        <v>29</v>
      </c>
      <c r="F8" s="8"/>
      <c r="G8" s="8"/>
      <c r="H8" s="8"/>
      <c r="I8" s="8"/>
      <c r="J8" s="8"/>
      <c r="K8" s="8">
        <v>1255</v>
      </c>
      <c r="L8" s="8"/>
      <c r="M8" s="9">
        <f t="shared" si="0"/>
        <v>1255</v>
      </c>
    </row>
    <row r="9" spans="1:13" x14ac:dyDescent="0.25">
      <c r="A9" s="6" t="s">
        <v>22</v>
      </c>
      <c r="B9" s="6" t="s">
        <v>23</v>
      </c>
      <c r="C9" s="6" t="s">
        <v>30</v>
      </c>
      <c r="D9" s="6">
        <v>304956</v>
      </c>
      <c r="E9" s="7" t="s">
        <v>31</v>
      </c>
      <c r="F9" s="8"/>
      <c r="G9" s="8"/>
      <c r="H9" s="8"/>
      <c r="I9" s="8"/>
      <c r="J9" s="8"/>
      <c r="K9" s="8">
        <v>1409</v>
      </c>
      <c r="L9" s="8">
        <v>1409</v>
      </c>
      <c r="M9" s="9">
        <f t="shared" si="0"/>
        <v>2818</v>
      </c>
    </row>
    <row r="10" spans="1:13" x14ac:dyDescent="0.25">
      <c r="A10" s="6" t="s">
        <v>22</v>
      </c>
      <c r="B10" s="6" t="s">
        <v>23</v>
      </c>
      <c r="C10" s="6" t="s">
        <v>32</v>
      </c>
      <c r="D10" s="6">
        <v>305081</v>
      </c>
      <c r="E10" s="7" t="s">
        <v>33</v>
      </c>
      <c r="F10" s="8"/>
      <c r="G10" s="8"/>
      <c r="H10" s="8"/>
      <c r="I10" s="8"/>
      <c r="J10" s="8">
        <v>0</v>
      </c>
      <c r="K10" s="8">
        <v>0</v>
      </c>
      <c r="L10" s="8"/>
      <c r="M10" s="9">
        <f t="shared" si="0"/>
        <v>0</v>
      </c>
    </row>
    <row r="11" spans="1:13" x14ac:dyDescent="0.25">
      <c r="A11" s="6" t="s">
        <v>22</v>
      </c>
      <c r="B11" s="6" t="s">
        <v>23</v>
      </c>
      <c r="C11" s="6" t="s">
        <v>34</v>
      </c>
      <c r="D11" s="6">
        <v>603147</v>
      </c>
      <c r="E11" s="7" t="s">
        <v>35</v>
      </c>
      <c r="F11" s="8"/>
      <c r="G11" s="8"/>
      <c r="H11" s="8">
        <v>516</v>
      </c>
      <c r="I11" s="8">
        <v>516</v>
      </c>
      <c r="J11" s="8">
        <v>516</v>
      </c>
      <c r="K11" s="8">
        <v>942</v>
      </c>
      <c r="L11" s="8">
        <v>426</v>
      </c>
      <c r="M11" s="9">
        <f t="shared" si="0"/>
        <v>2916</v>
      </c>
    </row>
    <row r="12" spans="1:13" x14ac:dyDescent="0.25">
      <c r="A12" s="6" t="s">
        <v>22</v>
      </c>
      <c r="B12" s="6" t="s">
        <v>23</v>
      </c>
      <c r="C12" s="6" t="s">
        <v>36</v>
      </c>
      <c r="D12" s="6">
        <v>603295</v>
      </c>
      <c r="E12" s="7" t="s">
        <v>37</v>
      </c>
      <c r="F12" s="8"/>
      <c r="G12" s="8"/>
      <c r="H12" s="8">
        <v>622</v>
      </c>
      <c r="I12" s="8">
        <v>622</v>
      </c>
      <c r="J12" s="8">
        <v>622</v>
      </c>
      <c r="K12" s="8">
        <v>622</v>
      </c>
      <c r="L12" s="8"/>
      <c r="M12" s="9">
        <f t="shared" si="0"/>
        <v>2488</v>
      </c>
    </row>
    <row r="13" spans="1:13" x14ac:dyDescent="0.25">
      <c r="A13" s="6" t="s">
        <v>22</v>
      </c>
      <c r="B13" s="6" t="s">
        <v>38</v>
      </c>
      <c r="C13" s="6" t="s">
        <v>39</v>
      </c>
      <c r="D13" s="6">
        <v>42131685</v>
      </c>
      <c r="E13" s="7" t="s">
        <v>40</v>
      </c>
      <c r="F13" s="8"/>
      <c r="G13" s="8"/>
      <c r="H13" s="8"/>
      <c r="I13" s="8"/>
      <c r="J13" s="8"/>
      <c r="K13" s="8">
        <v>548</v>
      </c>
      <c r="L13" s="8"/>
      <c r="M13" s="9">
        <f t="shared" si="0"/>
        <v>548</v>
      </c>
    </row>
    <row r="14" spans="1:13" x14ac:dyDescent="0.25">
      <c r="A14" s="6" t="s">
        <v>41</v>
      </c>
      <c r="B14" s="6" t="s">
        <v>23</v>
      </c>
      <c r="C14" s="6" t="s">
        <v>42</v>
      </c>
      <c r="D14" s="6">
        <v>309974</v>
      </c>
      <c r="E14" s="7" t="s">
        <v>43</v>
      </c>
      <c r="F14" s="8"/>
      <c r="G14" s="8"/>
      <c r="H14" s="8"/>
      <c r="I14" s="8"/>
      <c r="J14" s="8"/>
      <c r="K14" s="8">
        <v>0</v>
      </c>
      <c r="L14" s="8"/>
      <c r="M14" s="9">
        <f t="shared" si="0"/>
        <v>0</v>
      </c>
    </row>
    <row r="15" spans="1:13" x14ac:dyDescent="0.25">
      <c r="A15" s="6" t="s">
        <v>41</v>
      </c>
      <c r="B15" s="6" t="s">
        <v>23</v>
      </c>
      <c r="C15" s="6" t="s">
        <v>44</v>
      </c>
      <c r="D15" s="6">
        <v>309419</v>
      </c>
      <c r="E15" s="7" t="s">
        <v>45</v>
      </c>
      <c r="F15" s="8"/>
      <c r="G15" s="8"/>
      <c r="H15" s="8"/>
      <c r="I15" s="8">
        <v>216</v>
      </c>
      <c r="J15" s="8">
        <v>216</v>
      </c>
      <c r="K15" s="8">
        <v>242</v>
      </c>
      <c r="L15" s="8"/>
      <c r="M15" s="9">
        <f t="shared" si="0"/>
        <v>674</v>
      </c>
    </row>
    <row r="16" spans="1:13" x14ac:dyDescent="0.25">
      <c r="A16" s="6" t="s">
        <v>41</v>
      </c>
      <c r="B16" s="6" t="s">
        <v>23</v>
      </c>
      <c r="C16" s="6" t="s">
        <v>46</v>
      </c>
      <c r="D16" s="6">
        <v>309541</v>
      </c>
      <c r="E16" s="7" t="s">
        <v>47</v>
      </c>
      <c r="F16" s="8"/>
      <c r="G16" s="8"/>
      <c r="H16" s="8"/>
      <c r="I16" s="8"/>
      <c r="J16" s="8">
        <v>420</v>
      </c>
      <c r="K16" s="8">
        <v>729</v>
      </c>
      <c r="L16" s="8"/>
      <c r="M16" s="9">
        <f t="shared" si="0"/>
        <v>1149</v>
      </c>
    </row>
    <row r="17" spans="1:13" x14ac:dyDescent="0.25">
      <c r="A17" s="6" t="s">
        <v>41</v>
      </c>
      <c r="B17" s="6" t="s">
        <v>23</v>
      </c>
      <c r="C17" s="6" t="s">
        <v>48</v>
      </c>
      <c r="D17" s="6">
        <v>309672</v>
      </c>
      <c r="E17" s="7" t="s">
        <v>49</v>
      </c>
      <c r="F17" s="8"/>
      <c r="G17" s="8"/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9">
        <f t="shared" si="0"/>
        <v>0</v>
      </c>
    </row>
    <row r="18" spans="1:13" x14ac:dyDescent="0.25">
      <c r="A18" s="6" t="s">
        <v>41</v>
      </c>
      <c r="B18" s="6" t="s">
        <v>23</v>
      </c>
      <c r="C18" s="6" t="s">
        <v>50</v>
      </c>
      <c r="D18" s="6">
        <v>310069</v>
      </c>
      <c r="E18" s="7" t="s">
        <v>51</v>
      </c>
      <c r="F18" s="8"/>
      <c r="G18" s="8"/>
      <c r="H18" s="8"/>
      <c r="I18" s="8"/>
      <c r="J18" s="8"/>
      <c r="K18" s="8">
        <v>812</v>
      </c>
      <c r="L18" s="8"/>
      <c r="M18" s="9">
        <f t="shared" si="0"/>
        <v>812</v>
      </c>
    </row>
    <row r="19" spans="1:13" x14ac:dyDescent="0.25">
      <c r="A19" s="6" t="s">
        <v>41</v>
      </c>
      <c r="B19" s="6" t="s">
        <v>23</v>
      </c>
      <c r="C19" s="6" t="s">
        <v>52</v>
      </c>
      <c r="D19" s="6">
        <v>312347</v>
      </c>
      <c r="E19" s="7" t="s">
        <v>53</v>
      </c>
      <c r="F19" s="8"/>
      <c r="G19" s="8"/>
      <c r="H19" s="8"/>
      <c r="I19" s="8"/>
      <c r="J19" s="8">
        <v>954</v>
      </c>
      <c r="K19" s="8">
        <v>975</v>
      </c>
      <c r="L19" s="8"/>
      <c r="M19" s="9">
        <f t="shared" si="0"/>
        <v>1929</v>
      </c>
    </row>
    <row r="20" spans="1:13" x14ac:dyDescent="0.25">
      <c r="A20" s="6" t="s">
        <v>54</v>
      </c>
      <c r="B20" s="6" t="s">
        <v>23</v>
      </c>
      <c r="C20" s="6" t="s">
        <v>55</v>
      </c>
      <c r="D20" s="6">
        <v>309745</v>
      </c>
      <c r="E20" s="7" t="s">
        <v>56</v>
      </c>
      <c r="F20" s="8"/>
      <c r="G20" s="8"/>
      <c r="H20" s="8"/>
      <c r="I20" s="8"/>
      <c r="J20" s="8"/>
      <c r="K20" s="8">
        <v>684</v>
      </c>
      <c r="L20" s="8"/>
      <c r="M20" s="9">
        <f t="shared" si="0"/>
        <v>684</v>
      </c>
    </row>
    <row r="21" spans="1:13" x14ac:dyDescent="0.25">
      <c r="A21" s="6" t="s">
        <v>54</v>
      </c>
      <c r="B21" s="6" t="s">
        <v>23</v>
      </c>
      <c r="C21" s="6" t="s">
        <v>57</v>
      </c>
      <c r="D21" s="6">
        <v>311812</v>
      </c>
      <c r="E21" s="7" t="s">
        <v>58</v>
      </c>
      <c r="F21" s="8"/>
      <c r="G21" s="8"/>
      <c r="H21" s="8"/>
      <c r="I21" s="8"/>
      <c r="J21" s="8">
        <v>560</v>
      </c>
      <c r="K21" s="8">
        <v>721</v>
      </c>
      <c r="L21" s="8"/>
      <c r="M21" s="9">
        <f t="shared" si="0"/>
        <v>1281</v>
      </c>
    </row>
    <row r="22" spans="1:13" x14ac:dyDescent="0.25">
      <c r="A22" s="6" t="s">
        <v>54</v>
      </c>
      <c r="B22" s="6" t="s">
        <v>23</v>
      </c>
      <c r="C22" s="6" t="s">
        <v>59</v>
      </c>
      <c r="D22" s="6">
        <v>317667</v>
      </c>
      <c r="E22" s="7" t="s">
        <v>60</v>
      </c>
      <c r="F22" s="8">
        <v>325</v>
      </c>
      <c r="G22" s="8">
        <v>0</v>
      </c>
      <c r="H22" s="8"/>
      <c r="I22" s="8">
        <v>367</v>
      </c>
      <c r="J22" s="8">
        <v>615</v>
      </c>
      <c r="K22" s="8">
        <v>449</v>
      </c>
      <c r="L22" s="8"/>
      <c r="M22" s="9">
        <f t="shared" si="0"/>
        <v>1756</v>
      </c>
    </row>
    <row r="23" spans="1:13" x14ac:dyDescent="0.25">
      <c r="A23" s="6" t="s">
        <v>54</v>
      </c>
      <c r="B23" s="6" t="s">
        <v>23</v>
      </c>
      <c r="C23" s="6" t="s">
        <v>61</v>
      </c>
      <c r="D23" s="6">
        <v>317063</v>
      </c>
      <c r="E23" s="7" t="s">
        <v>62</v>
      </c>
      <c r="F23" s="8"/>
      <c r="G23" s="8"/>
      <c r="H23" s="8"/>
      <c r="I23" s="8"/>
      <c r="J23" s="8"/>
      <c r="K23" s="8">
        <v>1927</v>
      </c>
      <c r="L23" s="8"/>
      <c r="M23" s="9">
        <f t="shared" si="0"/>
        <v>1927</v>
      </c>
    </row>
    <row r="24" spans="1:13" x14ac:dyDescent="0.25">
      <c r="A24" s="6" t="s">
        <v>54</v>
      </c>
      <c r="B24" s="6" t="s">
        <v>23</v>
      </c>
      <c r="C24" s="6" t="s">
        <v>63</v>
      </c>
      <c r="D24" s="6">
        <v>318345</v>
      </c>
      <c r="E24" s="7" t="s">
        <v>64</v>
      </c>
      <c r="F24" s="8"/>
      <c r="G24" s="8"/>
      <c r="H24" s="8"/>
      <c r="I24" s="8"/>
      <c r="J24" s="8">
        <v>0</v>
      </c>
      <c r="K24" s="8"/>
      <c r="L24" s="8"/>
      <c r="M24" s="9">
        <f t="shared" si="0"/>
        <v>0</v>
      </c>
    </row>
    <row r="25" spans="1:13" x14ac:dyDescent="0.25">
      <c r="A25" s="6" t="s">
        <v>65</v>
      </c>
      <c r="B25" s="6" t="s">
        <v>23</v>
      </c>
      <c r="C25" s="6" t="s">
        <v>66</v>
      </c>
      <c r="D25" s="6">
        <v>309150</v>
      </c>
      <c r="E25" s="7" t="s">
        <v>67</v>
      </c>
      <c r="F25" s="8"/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/>
      <c r="M25" s="9">
        <f t="shared" si="0"/>
        <v>0</v>
      </c>
    </row>
    <row r="26" spans="1:13" x14ac:dyDescent="0.25">
      <c r="A26" s="6" t="s">
        <v>65</v>
      </c>
      <c r="B26" s="6" t="s">
        <v>23</v>
      </c>
      <c r="C26" s="6" t="s">
        <v>68</v>
      </c>
      <c r="D26" s="6">
        <v>699161</v>
      </c>
      <c r="E26" s="7" t="s">
        <v>69</v>
      </c>
      <c r="F26" s="8"/>
      <c r="G26" s="8"/>
      <c r="H26" s="8"/>
      <c r="I26" s="8"/>
      <c r="J26" s="8">
        <v>0</v>
      </c>
      <c r="K26" s="8">
        <v>0</v>
      </c>
      <c r="L26" s="8"/>
      <c r="M26" s="9">
        <f t="shared" si="0"/>
        <v>0</v>
      </c>
    </row>
    <row r="27" spans="1:13" x14ac:dyDescent="0.25">
      <c r="A27" s="6" t="s">
        <v>70</v>
      </c>
      <c r="B27" s="6" t="s">
        <v>23</v>
      </c>
      <c r="C27" s="6" t="s">
        <v>71</v>
      </c>
      <c r="D27" s="6">
        <v>313971</v>
      </c>
      <c r="E27" s="7" t="s">
        <v>72</v>
      </c>
      <c r="F27" s="8"/>
      <c r="G27" s="8"/>
      <c r="H27" s="8"/>
      <c r="I27" s="8"/>
      <c r="J27" s="8">
        <v>0</v>
      </c>
      <c r="K27" s="8">
        <v>490</v>
      </c>
      <c r="L27" s="8"/>
      <c r="M27" s="9">
        <f t="shared" si="0"/>
        <v>490</v>
      </c>
    </row>
    <row r="28" spans="1:13" x14ac:dyDescent="0.25">
      <c r="A28" s="6" t="s">
        <v>70</v>
      </c>
      <c r="B28" s="6" t="s">
        <v>23</v>
      </c>
      <c r="C28" s="6" t="s">
        <v>73</v>
      </c>
      <c r="D28" s="6">
        <v>314099</v>
      </c>
      <c r="E28" s="7" t="s">
        <v>74</v>
      </c>
      <c r="F28" s="8">
        <v>0</v>
      </c>
      <c r="G28" s="8">
        <v>0</v>
      </c>
      <c r="H28" s="8">
        <v>141</v>
      </c>
      <c r="I28" s="8">
        <v>56</v>
      </c>
      <c r="J28" s="8">
        <v>0</v>
      </c>
      <c r="K28" s="8">
        <v>0</v>
      </c>
      <c r="L28" s="8"/>
      <c r="M28" s="9">
        <f t="shared" si="0"/>
        <v>197</v>
      </c>
    </row>
    <row r="29" spans="1:13" x14ac:dyDescent="0.25">
      <c r="A29" s="6" t="s">
        <v>70</v>
      </c>
      <c r="B29" s="6" t="s">
        <v>23</v>
      </c>
      <c r="C29" s="6" t="s">
        <v>75</v>
      </c>
      <c r="D29" s="6">
        <v>314081</v>
      </c>
      <c r="E29" s="7" t="s">
        <v>76</v>
      </c>
      <c r="F29" s="8"/>
      <c r="G29" s="8"/>
      <c r="H29" s="8"/>
      <c r="I29" s="8"/>
      <c r="J29" s="8"/>
      <c r="K29" s="8">
        <v>1263</v>
      </c>
      <c r="L29" s="8"/>
      <c r="M29" s="9">
        <f t="shared" si="0"/>
        <v>1263</v>
      </c>
    </row>
    <row r="30" spans="1:13" x14ac:dyDescent="0.25">
      <c r="A30" s="6" t="s">
        <v>70</v>
      </c>
      <c r="B30" s="6" t="s">
        <v>23</v>
      </c>
      <c r="C30" s="6" t="s">
        <v>77</v>
      </c>
      <c r="D30" s="6">
        <v>314501</v>
      </c>
      <c r="E30" s="7" t="s">
        <v>78</v>
      </c>
      <c r="F30" s="8"/>
      <c r="G30" s="8"/>
      <c r="H30" s="8"/>
      <c r="I30" s="8">
        <v>566</v>
      </c>
      <c r="J30" s="8">
        <v>566</v>
      </c>
      <c r="K30" s="8">
        <v>566</v>
      </c>
      <c r="L30" s="8"/>
      <c r="M30" s="9">
        <f t="shared" si="0"/>
        <v>1698</v>
      </c>
    </row>
    <row r="31" spans="1:13" x14ac:dyDescent="0.25">
      <c r="A31" s="6" t="s">
        <v>70</v>
      </c>
      <c r="B31" s="6" t="s">
        <v>23</v>
      </c>
      <c r="C31" s="6" t="s">
        <v>79</v>
      </c>
      <c r="D31" s="6">
        <v>314897</v>
      </c>
      <c r="E31" s="7" t="s">
        <v>80</v>
      </c>
      <c r="F31" s="8"/>
      <c r="G31" s="8"/>
      <c r="H31" s="8"/>
      <c r="I31" s="8"/>
      <c r="J31" s="8">
        <v>297</v>
      </c>
      <c r="K31" s="8">
        <v>497</v>
      </c>
      <c r="L31" s="8"/>
      <c r="M31" s="9">
        <f t="shared" si="0"/>
        <v>794</v>
      </c>
    </row>
    <row r="32" spans="1:13" x14ac:dyDescent="0.25">
      <c r="A32" s="6" t="s">
        <v>70</v>
      </c>
      <c r="B32" s="6" t="s">
        <v>23</v>
      </c>
      <c r="C32" s="6" t="s">
        <v>81</v>
      </c>
      <c r="D32" s="6">
        <v>315524</v>
      </c>
      <c r="E32" s="7" t="s">
        <v>82</v>
      </c>
      <c r="F32" s="8"/>
      <c r="G32" s="8"/>
      <c r="H32" s="8"/>
      <c r="I32" s="8"/>
      <c r="J32" s="8"/>
      <c r="K32" s="8">
        <v>0</v>
      </c>
      <c r="L32" s="8"/>
      <c r="M32" s="9">
        <f t="shared" si="0"/>
        <v>0</v>
      </c>
    </row>
    <row r="33" spans="1:13" x14ac:dyDescent="0.25">
      <c r="A33" s="6" t="s">
        <v>70</v>
      </c>
      <c r="B33" s="6" t="s">
        <v>23</v>
      </c>
      <c r="C33" s="6" t="s">
        <v>83</v>
      </c>
      <c r="D33" s="6">
        <v>316792</v>
      </c>
      <c r="E33" s="7" t="s">
        <v>84</v>
      </c>
      <c r="F33" s="8"/>
      <c r="G33" s="8"/>
      <c r="H33" s="8"/>
      <c r="I33" s="8">
        <v>0</v>
      </c>
      <c r="J33" s="8">
        <v>0</v>
      </c>
      <c r="K33" s="8">
        <v>0</v>
      </c>
      <c r="L33" s="8"/>
      <c r="M33" s="9">
        <f t="shared" si="0"/>
        <v>0</v>
      </c>
    </row>
    <row r="34" spans="1:13" x14ac:dyDescent="0.25">
      <c r="A34" s="6" t="s">
        <v>70</v>
      </c>
      <c r="B34" s="6" t="s">
        <v>23</v>
      </c>
      <c r="C34" s="6" t="s">
        <v>85</v>
      </c>
      <c r="D34" s="6">
        <v>648981</v>
      </c>
      <c r="E34" s="7" t="s">
        <v>86</v>
      </c>
      <c r="F34" s="8"/>
      <c r="G34" s="8"/>
      <c r="H34" s="8"/>
      <c r="I34" s="8"/>
      <c r="J34" s="8"/>
      <c r="K34" s="8">
        <v>920</v>
      </c>
      <c r="L34" s="8"/>
      <c r="M34" s="9">
        <f t="shared" si="0"/>
        <v>920</v>
      </c>
    </row>
    <row r="35" spans="1:13" x14ac:dyDescent="0.25">
      <c r="A35" s="6" t="s">
        <v>87</v>
      </c>
      <c r="B35" s="6" t="s">
        <v>23</v>
      </c>
      <c r="C35" s="6" t="s">
        <v>88</v>
      </c>
      <c r="D35" s="6">
        <v>319031</v>
      </c>
      <c r="E35" s="7" t="s">
        <v>89</v>
      </c>
      <c r="F35" s="8"/>
      <c r="G35" s="8"/>
      <c r="H35" s="8"/>
      <c r="I35" s="8">
        <v>0</v>
      </c>
      <c r="J35" s="8">
        <v>189</v>
      </c>
      <c r="K35" s="8">
        <v>189</v>
      </c>
      <c r="L35" s="8"/>
      <c r="M35" s="9">
        <f t="shared" si="0"/>
        <v>378</v>
      </c>
    </row>
    <row r="36" spans="1:13" x14ac:dyDescent="0.25">
      <c r="A36" s="6" t="s">
        <v>87</v>
      </c>
      <c r="B36" s="6" t="s">
        <v>23</v>
      </c>
      <c r="C36" s="6" t="s">
        <v>90</v>
      </c>
      <c r="D36" s="6">
        <v>321125</v>
      </c>
      <c r="E36" s="7" t="s">
        <v>91</v>
      </c>
      <c r="F36" s="8"/>
      <c r="G36" s="8"/>
      <c r="H36" s="8"/>
      <c r="I36" s="8"/>
      <c r="J36" s="8"/>
      <c r="K36" s="8">
        <v>398</v>
      </c>
      <c r="L36" s="8"/>
      <c r="M36" s="9">
        <f t="shared" si="0"/>
        <v>398</v>
      </c>
    </row>
    <row r="37" spans="1:13" x14ac:dyDescent="0.25">
      <c r="A37" s="6" t="s">
        <v>87</v>
      </c>
      <c r="B37" s="6" t="s">
        <v>23</v>
      </c>
      <c r="C37" s="6" t="s">
        <v>92</v>
      </c>
      <c r="D37" s="6">
        <v>320781</v>
      </c>
      <c r="E37" s="7" t="s">
        <v>93</v>
      </c>
      <c r="F37" s="8"/>
      <c r="G37" s="8"/>
      <c r="H37" s="8"/>
      <c r="I37" s="8"/>
      <c r="J37" s="8"/>
      <c r="K37" s="8">
        <v>125</v>
      </c>
      <c r="L37" s="8"/>
      <c r="M37" s="9">
        <f t="shared" si="0"/>
        <v>125</v>
      </c>
    </row>
    <row r="38" spans="1:13" x14ac:dyDescent="0.25">
      <c r="A38" s="6" t="s">
        <v>87</v>
      </c>
      <c r="B38" s="6" t="s">
        <v>23</v>
      </c>
      <c r="C38" s="6" t="s">
        <v>94</v>
      </c>
      <c r="D38" s="6">
        <v>320439</v>
      </c>
      <c r="E38" s="7" t="s">
        <v>95</v>
      </c>
      <c r="F38" s="8"/>
      <c r="G38" s="8"/>
      <c r="H38" s="8"/>
      <c r="I38" s="8">
        <v>0</v>
      </c>
      <c r="J38" s="8"/>
      <c r="K38" s="8"/>
      <c r="L38" s="8"/>
      <c r="M38" s="9">
        <f t="shared" si="0"/>
        <v>0</v>
      </c>
    </row>
    <row r="39" spans="1:13" x14ac:dyDescent="0.25">
      <c r="A39" s="6" t="s">
        <v>87</v>
      </c>
      <c r="B39" s="6" t="s">
        <v>23</v>
      </c>
      <c r="C39" s="6" t="s">
        <v>96</v>
      </c>
      <c r="D39" s="6">
        <v>319805</v>
      </c>
      <c r="E39" s="7" t="s">
        <v>97</v>
      </c>
      <c r="F39" s="8"/>
      <c r="G39" s="8"/>
      <c r="H39" s="8"/>
      <c r="I39" s="8"/>
      <c r="J39" s="8"/>
      <c r="K39" s="8">
        <v>651</v>
      </c>
      <c r="L39" s="8">
        <v>651</v>
      </c>
      <c r="M39" s="9">
        <f t="shared" si="0"/>
        <v>1302</v>
      </c>
    </row>
    <row r="40" spans="1:13" x14ac:dyDescent="0.25">
      <c r="A40" s="6" t="s">
        <v>87</v>
      </c>
      <c r="B40" s="6" t="s">
        <v>23</v>
      </c>
      <c r="C40" s="6" t="s">
        <v>98</v>
      </c>
      <c r="D40" s="6">
        <v>647861</v>
      </c>
      <c r="E40" s="7" t="s">
        <v>99</v>
      </c>
      <c r="F40" s="8"/>
      <c r="G40" s="8"/>
      <c r="H40" s="8"/>
      <c r="I40" s="8"/>
      <c r="J40" s="8">
        <v>275</v>
      </c>
      <c r="K40" s="8">
        <v>275</v>
      </c>
      <c r="L40" s="8">
        <v>275</v>
      </c>
      <c r="M40" s="9">
        <f t="shared" si="0"/>
        <v>825</v>
      </c>
    </row>
    <row r="41" spans="1:13" x14ac:dyDescent="0.25">
      <c r="A41" s="6" t="s">
        <v>100</v>
      </c>
      <c r="B41" s="6" t="s">
        <v>23</v>
      </c>
      <c r="C41" s="6" t="s">
        <v>101</v>
      </c>
      <c r="D41" s="6">
        <v>323021</v>
      </c>
      <c r="E41" s="7" t="s">
        <v>102</v>
      </c>
      <c r="F41" s="8"/>
      <c r="G41" s="8"/>
      <c r="H41" s="8"/>
      <c r="I41" s="8"/>
      <c r="J41" s="8">
        <v>0</v>
      </c>
      <c r="K41" s="8"/>
      <c r="L41" s="8"/>
      <c r="M41" s="9">
        <f t="shared" si="0"/>
        <v>0</v>
      </c>
    </row>
    <row r="42" spans="1:13" x14ac:dyDescent="0.25">
      <c r="A42" s="6" t="s">
        <v>100</v>
      </c>
      <c r="B42" s="6" t="s">
        <v>23</v>
      </c>
      <c r="C42" s="6" t="s">
        <v>103</v>
      </c>
      <c r="D42" s="6">
        <v>323560</v>
      </c>
      <c r="E42" s="7" t="s">
        <v>104</v>
      </c>
      <c r="F42" s="8"/>
      <c r="G42" s="8"/>
      <c r="H42" s="8"/>
      <c r="I42" s="8">
        <v>0</v>
      </c>
      <c r="J42" s="8">
        <v>0</v>
      </c>
      <c r="K42" s="8">
        <v>506</v>
      </c>
      <c r="L42" s="8"/>
      <c r="M42" s="9">
        <f t="shared" si="0"/>
        <v>506</v>
      </c>
    </row>
    <row r="43" spans="1:13" x14ac:dyDescent="0.25">
      <c r="A43" s="6" t="s">
        <v>100</v>
      </c>
      <c r="B43" s="6" t="s">
        <v>23</v>
      </c>
      <c r="C43" s="6" t="s">
        <v>105</v>
      </c>
      <c r="D43" s="6">
        <v>326518</v>
      </c>
      <c r="E43" s="7" t="s">
        <v>106</v>
      </c>
      <c r="F43" s="8"/>
      <c r="G43" s="8"/>
      <c r="H43" s="8"/>
      <c r="I43" s="8"/>
      <c r="J43" s="8">
        <v>0</v>
      </c>
      <c r="K43" s="8"/>
      <c r="L43" s="8"/>
      <c r="M43" s="9">
        <f t="shared" si="0"/>
        <v>0</v>
      </c>
    </row>
    <row r="44" spans="1:13" x14ac:dyDescent="0.25">
      <c r="A44" s="6" t="s">
        <v>100</v>
      </c>
      <c r="B44" s="6" t="s">
        <v>23</v>
      </c>
      <c r="C44" s="6" t="s">
        <v>107</v>
      </c>
      <c r="D44" s="6">
        <v>326607</v>
      </c>
      <c r="E44" s="7" t="s">
        <v>108</v>
      </c>
      <c r="F44" s="8"/>
      <c r="G44" s="8"/>
      <c r="H44" s="8">
        <v>416</v>
      </c>
      <c r="I44" s="8">
        <v>191</v>
      </c>
      <c r="J44" s="8">
        <v>150</v>
      </c>
      <c r="K44" s="8"/>
      <c r="L44" s="8"/>
      <c r="M44" s="9">
        <f t="shared" si="0"/>
        <v>757</v>
      </c>
    </row>
    <row r="45" spans="1:13" x14ac:dyDescent="0.25">
      <c r="A45" s="6" t="s">
        <v>100</v>
      </c>
      <c r="B45" s="6" t="s">
        <v>23</v>
      </c>
      <c r="C45" s="6" t="s">
        <v>109</v>
      </c>
      <c r="D45" s="6">
        <v>330167</v>
      </c>
      <c r="E45" s="7" t="s">
        <v>110</v>
      </c>
      <c r="F45" s="8"/>
      <c r="G45" s="8"/>
      <c r="H45" s="8"/>
      <c r="I45" s="8"/>
      <c r="J45" s="8">
        <v>1911</v>
      </c>
      <c r="K45" s="8">
        <v>1934</v>
      </c>
      <c r="L45" s="8"/>
      <c r="M45" s="9">
        <f t="shared" si="0"/>
        <v>3845</v>
      </c>
    </row>
    <row r="46" spans="1:13" x14ac:dyDescent="0.25">
      <c r="A46" s="6" t="s">
        <v>100</v>
      </c>
      <c r="B46" s="6" t="s">
        <v>23</v>
      </c>
      <c r="C46" s="6" t="s">
        <v>111</v>
      </c>
      <c r="D46" s="6">
        <v>329321</v>
      </c>
      <c r="E46" s="7" t="s">
        <v>112</v>
      </c>
      <c r="F46" s="8"/>
      <c r="G46" s="8"/>
      <c r="H46" s="8"/>
      <c r="I46" s="8"/>
      <c r="J46" s="8">
        <v>1331</v>
      </c>
      <c r="K46" s="8"/>
      <c r="L46" s="8"/>
      <c r="M46" s="9">
        <f t="shared" si="0"/>
        <v>1331</v>
      </c>
    </row>
    <row r="47" spans="1:13" x14ac:dyDescent="0.25">
      <c r="A47" s="6" t="s">
        <v>113</v>
      </c>
      <c r="B47" s="6" t="s">
        <v>23</v>
      </c>
      <c r="C47" s="6" t="s">
        <v>114</v>
      </c>
      <c r="D47" s="6">
        <v>324442</v>
      </c>
      <c r="E47" s="7" t="s">
        <v>115</v>
      </c>
      <c r="F47" s="8"/>
      <c r="G47" s="8"/>
      <c r="H47" s="8"/>
      <c r="I47" s="8"/>
      <c r="J47" s="8"/>
      <c r="K47" s="8">
        <v>919</v>
      </c>
      <c r="L47" s="8"/>
      <c r="M47" s="9">
        <f t="shared" si="0"/>
        <v>919</v>
      </c>
    </row>
    <row r="48" spans="1:13" x14ac:dyDescent="0.25">
      <c r="A48" s="6" t="s">
        <v>113</v>
      </c>
      <c r="B48" s="6" t="s">
        <v>23</v>
      </c>
      <c r="C48" s="6" t="s">
        <v>116</v>
      </c>
      <c r="D48" s="6">
        <v>331996</v>
      </c>
      <c r="E48" s="7" t="s">
        <v>117</v>
      </c>
      <c r="F48" s="8"/>
      <c r="G48" s="8"/>
      <c r="H48" s="8"/>
      <c r="I48" s="8"/>
      <c r="J48" s="8"/>
      <c r="K48" s="8">
        <v>401</v>
      </c>
      <c r="L48" s="8"/>
      <c r="M48" s="9">
        <f t="shared" si="0"/>
        <v>401</v>
      </c>
    </row>
    <row r="49" spans="1:13" x14ac:dyDescent="0.25">
      <c r="A49" s="6" t="s">
        <v>113</v>
      </c>
      <c r="B49" s="6" t="s">
        <v>23</v>
      </c>
      <c r="C49" s="6" t="s">
        <v>118</v>
      </c>
      <c r="D49" s="6">
        <v>329657</v>
      </c>
      <c r="E49" s="7" t="s">
        <v>119</v>
      </c>
      <c r="F49" s="8"/>
      <c r="G49" s="8"/>
      <c r="H49" s="8"/>
      <c r="I49" s="8"/>
      <c r="J49" s="8">
        <v>1841</v>
      </c>
      <c r="K49" s="8"/>
      <c r="L49" s="8"/>
      <c r="M49" s="9">
        <f t="shared" si="0"/>
        <v>1841</v>
      </c>
    </row>
    <row r="50" spans="1:13" x14ac:dyDescent="0.25">
      <c r="A50" s="6" t="s">
        <v>113</v>
      </c>
      <c r="B50" s="6" t="s">
        <v>23</v>
      </c>
      <c r="C50" s="6" t="s">
        <v>120</v>
      </c>
      <c r="D50" s="6">
        <v>690937</v>
      </c>
      <c r="E50" s="7" t="s">
        <v>121</v>
      </c>
      <c r="F50" s="8"/>
      <c r="G50" s="8"/>
      <c r="H50" s="8"/>
      <c r="I50" s="8">
        <v>0</v>
      </c>
      <c r="J50" s="8">
        <v>151</v>
      </c>
      <c r="K50" s="8"/>
      <c r="L50" s="8"/>
      <c r="M50" s="9">
        <f t="shared" si="0"/>
        <v>151</v>
      </c>
    </row>
    <row r="51" spans="1:13" x14ac:dyDescent="0.25">
      <c r="A51" s="6" t="s">
        <v>113</v>
      </c>
      <c r="B51" s="6" t="s">
        <v>23</v>
      </c>
      <c r="C51" s="6" t="s">
        <v>122</v>
      </c>
      <c r="D51" s="6">
        <v>691135</v>
      </c>
      <c r="E51" s="7" t="s">
        <v>123</v>
      </c>
      <c r="F51" s="8">
        <v>0</v>
      </c>
      <c r="G51" s="8">
        <v>0</v>
      </c>
      <c r="H51" s="8">
        <v>458</v>
      </c>
      <c r="I51" s="8">
        <v>305</v>
      </c>
      <c r="J51" s="8">
        <v>1383</v>
      </c>
      <c r="K51" s="8">
        <v>876</v>
      </c>
      <c r="L51" s="8"/>
      <c r="M51" s="9">
        <f t="shared" si="0"/>
        <v>3022</v>
      </c>
    </row>
    <row r="52" spans="1:13" x14ac:dyDescent="0.25">
      <c r="A52" s="6" t="s">
        <v>113</v>
      </c>
      <c r="B52" s="6" t="s">
        <v>38</v>
      </c>
      <c r="C52" s="6" t="s">
        <v>124</v>
      </c>
      <c r="D52" s="6">
        <v>30305624</v>
      </c>
      <c r="E52" s="7" t="s">
        <v>125</v>
      </c>
      <c r="F52" s="8"/>
      <c r="G52" s="8"/>
      <c r="H52" s="8"/>
      <c r="I52" s="8"/>
      <c r="J52" s="8">
        <v>0</v>
      </c>
      <c r="K52" s="8">
        <v>1012</v>
      </c>
      <c r="L52" s="8"/>
      <c r="M52" s="9">
        <f t="shared" si="0"/>
        <v>1012</v>
      </c>
    </row>
    <row r="53" spans="1:13" x14ac:dyDescent="0.25">
      <c r="A53" s="10" t="s">
        <v>126</v>
      </c>
      <c r="B53" s="10"/>
      <c r="C53" s="10"/>
      <c r="D53" s="10"/>
      <c r="E53" s="10"/>
      <c r="F53" s="11">
        <f t="shared" ref="F53:M53" si="1">SUBTOTAL(9,F6:F52)</f>
        <v>325</v>
      </c>
      <c r="G53" s="11">
        <f t="shared" si="1"/>
        <v>0</v>
      </c>
      <c r="H53" s="11">
        <f t="shared" si="1"/>
        <v>2153</v>
      </c>
      <c r="I53" s="11">
        <f t="shared" si="1"/>
        <v>2839</v>
      </c>
      <c r="J53" s="11">
        <f t="shared" si="1"/>
        <v>11997</v>
      </c>
      <c r="K53" s="11">
        <f t="shared" si="1"/>
        <v>22525</v>
      </c>
      <c r="L53" s="11">
        <f t="shared" si="1"/>
        <v>2949</v>
      </c>
      <c r="M53" s="11">
        <f t="shared" si="1"/>
        <v>42788</v>
      </c>
    </row>
  </sheetData>
  <autoFilter ref="A5:L52" xr:uid="{464A30F2-B74A-4E89-B9CA-0F7F79C18E3E}"/>
  <mergeCells count="8">
    <mergeCell ref="A1:L1"/>
    <mergeCell ref="A2:L2"/>
    <mergeCell ref="A3:A4"/>
    <mergeCell ref="B3:B4"/>
    <mergeCell ref="C3:C4"/>
    <mergeCell ref="D3:D4"/>
    <mergeCell ref="E3:E4"/>
    <mergeCell ref="F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6CB5-7583-4165-AA09-6625E45B22D7}">
  <dimension ref="A1:AE81"/>
  <sheetViews>
    <sheetView topLeftCell="Q29" workbookViewId="0"/>
  </sheetViews>
  <sheetFormatPr defaultRowHeight="15" x14ac:dyDescent="0.25"/>
  <cols>
    <col min="4" max="4" width="13.42578125" customWidth="1"/>
    <col min="5" max="5" width="32.85546875" customWidth="1"/>
    <col min="6" max="6" width="16.85546875" customWidth="1"/>
    <col min="7" max="7" width="31.28515625" customWidth="1"/>
    <col min="8" max="8" width="14.42578125" customWidth="1"/>
    <col min="9" max="9" width="17.42578125" customWidth="1"/>
    <col min="11" max="11" width="15.140625" customWidth="1"/>
    <col min="12" max="12" width="27.140625" customWidth="1"/>
    <col min="13" max="13" width="13.140625" customWidth="1"/>
    <col min="15" max="15" width="32.28515625" customWidth="1"/>
    <col min="18" max="18" width="34.7109375" customWidth="1"/>
    <col min="21" max="21" width="28.140625" customWidth="1"/>
    <col min="24" max="24" width="28.7109375" customWidth="1"/>
    <col min="26" max="26" width="12.28515625" customWidth="1"/>
    <col min="27" max="27" width="31.140625" customWidth="1"/>
    <col min="30" max="30" width="29.28515625" customWidth="1"/>
    <col min="31" max="31" width="24.85546875" customWidth="1"/>
  </cols>
  <sheetData>
    <row r="1" spans="1:31" x14ac:dyDescent="0.25">
      <c r="K1" s="12"/>
      <c r="L1" s="13"/>
      <c r="N1" s="12"/>
      <c r="Q1" s="14"/>
    </row>
    <row r="2" spans="1:31" ht="39.7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45.75" customHeight="1" x14ac:dyDescent="0.25">
      <c r="A3" s="38" t="s">
        <v>127</v>
      </c>
      <c r="B3" s="38"/>
      <c r="C3" s="38"/>
      <c r="D3" s="38"/>
      <c r="E3" s="38"/>
      <c r="F3" s="38"/>
      <c r="G3" s="38"/>
      <c r="H3" s="38"/>
      <c r="I3" s="38"/>
      <c r="K3" s="12"/>
      <c r="N3" s="12"/>
      <c r="Q3" s="14"/>
    </row>
    <row r="4" spans="1:31" ht="51" customHeight="1" x14ac:dyDescent="0.25">
      <c r="A4" s="34" t="s">
        <v>128</v>
      </c>
      <c r="B4" s="34" t="s">
        <v>3</v>
      </c>
      <c r="C4" s="34" t="s">
        <v>4</v>
      </c>
      <c r="D4" s="34" t="s">
        <v>129</v>
      </c>
      <c r="E4" s="37" t="s">
        <v>6</v>
      </c>
      <c r="F4" s="37" t="s">
        <v>130</v>
      </c>
      <c r="G4" s="37" t="s">
        <v>131</v>
      </c>
      <c r="H4" s="37" t="s">
        <v>132</v>
      </c>
      <c r="I4" s="37" t="s">
        <v>133</v>
      </c>
      <c r="J4" s="37" t="s">
        <v>134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5" spans="1:31" ht="93" customHeight="1" x14ac:dyDescent="0.25">
      <c r="A5" s="34"/>
      <c r="B5" s="34" t="s">
        <v>135</v>
      </c>
      <c r="C5" s="34" t="s">
        <v>136</v>
      </c>
      <c r="D5" s="34" t="s">
        <v>137</v>
      </c>
      <c r="E5" s="37" t="s">
        <v>6</v>
      </c>
      <c r="F5" s="37" t="s">
        <v>130</v>
      </c>
      <c r="G5" s="37" t="s">
        <v>131</v>
      </c>
      <c r="H5" s="37" t="s">
        <v>132</v>
      </c>
      <c r="I5" s="37" t="s">
        <v>133</v>
      </c>
      <c r="J5" s="16" t="s">
        <v>138</v>
      </c>
      <c r="K5" s="17" t="s">
        <v>139</v>
      </c>
      <c r="L5" s="17" t="s">
        <v>140</v>
      </c>
      <c r="M5" s="16" t="s">
        <v>138</v>
      </c>
      <c r="N5" s="17" t="s">
        <v>141</v>
      </c>
      <c r="O5" s="17" t="s">
        <v>142</v>
      </c>
      <c r="P5" s="16" t="s">
        <v>138</v>
      </c>
      <c r="Q5" s="17" t="s">
        <v>143</v>
      </c>
      <c r="R5" s="17" t="s">
        <v>144</v>
      </c>
      <c r="S5" s="16" t="s">
        <v>138</v>
      </c>
      <c r="T5" s="17" t="s">
        <v>145</v>
      </c>
      <c r="U5" s="17" t="s">
        <v>146</v>
      </c>
      <c r="V5" s="16" t="s">
        <v>138</v>
      </c>
      <c r="W5" s="17" t="s">
        <v>147</v>
      </c>
      <c r="X5" s="17" t="s">
        <v>148</v>
      </c>
      <c r="Y5" s="16" t="s">
        <v>138</v>
      </c>
      <c r="Z5" s="17" t="s">
        <v>149</v>
      </c>
      <c r="AA5" s="17" t="s">
        <v>150</v>
      </c>
      <c r="AB5" s="16" t="s">
        <v>138</v>
      </c>
      <c r="AC5" s="17" t="s">
        <v>151</v>
      </c>
      <c r="AD5" s="17" t="s">
        <v>152</v>
      </c>
      <c r="AE5" s="17" t="s">
        <v>153</v>
      </c>
    </row>
    <row r="6" spans="1:31" s="19" customFormat="1" ht="14.25" x14ac:dyDescent="0.25">
      <c r="A6" s="18" t="s">
        <v>16</v>
      </c>
      <c r="B6" s="18" t="s">
        <v>17</v>
      </c>
      <c r="C6" s="18" t="s">
        <v>18</v>
      </c>
      <c r="D6" s="18" t="s">
        <v>19</v>
      </c>
      <c r="E6" s="18" t="s">
        <v>20</v>
      </c>
      <c r="F6" s="18" t="s">
        <v>154</v>
      </c>
      <c r="G6" s="18" t="s">
        <v>155</v>
      </c>
      <c r="H6" s="18" t="s">
        <v>156</v>
      </c>
      <c r="I6" s="18" t="s">
        <v>157</v>
      </c>
      <c r="J6" s="18" t="s">
        <v>158</v>
      </c>
      <c r="K6" s="18" t="s">
        <v>159</v>
      </c>
      <c r="L6" s="18" t="s">
        <v>160</v>
      </c>
      <c r="M6" s="18" t="s">
        <v>161</v>
      </c>
      <c r="N6" s="18" t="s">
        <v>162</v>
      </c>
      <c r="O6" s="18" t="s">
        <v>163</v>
      </c>
      <c r="P6" s="18" t="s">
        <v>164</v>
      </c>
      <c r="Q6" s="18" t="s">
        <v>165</v>
      </c>
      <c r="R6" s="18" t="s">
        <v>166</v>
      </c>
      <c r="S6" s="18" t="s">
        <v>167</v>
      </c>
      <c r="T6" s="18" t="s">
        <v>168</v>
      </c>
      <c r="U6" s="18" t="s">
        <v>169</v>
      </c>
      <c r="V6" s="18" t="s">
        <v>170</v>
      </c>
      <c r="W6" s="18" t="s">
        <v>171</v>
      </c>
      <c r="X6" s="18" t="s">
        <v>172</v>
      </c>
      <c r="Y6" s="18" t="s">
        <v>173</v>
      </c>
      <c r="Z6" s="18" t="s">
        <v>174</v>
      </c>
      <c r="AA6" s="18" t="s">
        <v>175</v>
      </c>
      <c r="AB6" s="18" t="s">
        <v>176</v>
      </c>
      <c r="AC6" s="18" t="s">
        <v>177</v>
      </c>
      <c r="AD6" s="18" t="s">
        <v>178</v>
      </c>
      <c r="AE6" s="18" t="s">
        <v>179</v>
      </c>
    </row>
    <row r="7" spans="1:31" ht="75" x14ac:dyDescent="0.25">
      <c r="A7" s="20" t="s">
        <v>22</v>
      </c>
      <c r="B7" s="20" t="s">
        <v>23</v>
      </c>
      <c r="C7" s="21" t="s">
        <v>24</v>
      </c>
      <c r="D7" s="21">
        <v>304743</v>
      </c>
      <c r="E7" s="21" t="s">
        <v>25</v>
      </c>
      <c r="F7" s="21">
        <v>31811523</v>
      </c>
      <c r="G7" s="21" t="s">
        <v>180</v>
      </c>
      <c r="H7" s="26" t="s">
        <v>181</v>
      </c>
      <c r="I7" s="26" t="s">
        <v>182</v>
      </c>
      <c r="J7" s="27" t="s">
        <v>183</v>
      </c>
      <c r="K7" s="26" t="s">
        <v>183</v>
      </c>
      <c r="L7" s="26" t="s">
        <v>183</v>
      </c>
      <c r="M7" s="27" t="s">
        <v>183</v>
      </c>
      <c r="N7" s="26" t="s">
        <v>183</v>
      </c>
      <c r="O7" s="26" t="s">
        <v>183</v>
      </c>
      <c r="P7" s="27" t="s">
        <v>183</v>
      </c>
      <c r="Q7" s="26" t="s">
        <v>183</v>
      </c>
      <c r="R7" s="26" t="s">
        <v>183</v>
      </c>
      <c r="S7" s="27" t="s">
        <v>184</v>
      </c>
      <c r="T7" s="26">
        <v>0</v>
      </c>
      <c r="U7" s="26" t="s">
        <v>451</v>
      </c>
      <c r="V7" s="27" t="s">
        <v>185</v>
      </c>
      <c r="W7" s="26">
        <v>0</v>
      </c>
      <c r="X7" s="26" t="s">
        <v>451</v>
      </c>
      <c r="Y7" s="27" t="s">
        <v>186</v>
      </c>
      <c r="Z7" s="26">
        <v>0</v>
      </c>
      <c r="AA7" s="26" t="s">
        <v>451</v>
      </c>
      <c r="AB7" s="27" t="s">
        <v>183</v>
      </c>
      <c r="AC7" s="30" t="s">
        <v>183</v>
      </c>
      <c r="AD7" s="28" t="str">
        <f>IFERROR(INDEX([1]db!$BV$4:$BV$149,MATCH('[1]školy web'!AB7,[1]db!$N$4:$N$149,0)),"")</f>
        <v/>
      </c>
      <c r="AE7" s="29">
        <f>IF(AC7="",0,AC7)+IF(Z7="",0,Z7)+IF(W7="",0,W7)+IF(T7="",0,T7)+IF(Q7="",0,Q7)+IF(N7="",0,N7)+IF(K7="",0,K7)</f>
        <v>0</v>
      </c>
    </row>
    <row r="8" spans="1:31" ht="30" x14ac:dyDescent="0.25">
      <c r="A8" s="20" t="s">
        <v>22</v>
      </c>
      <c r="B8" s="20" t="s">
        <v>23</v>
      </c>
      <c r="C8" s="21" t="s">
        <v>26</v>
      </c>
      <c r="D8" s="21">
        <v>304905</v>
      </c>
      <c r="E8" s="21" t="s">
        <v>27</v>
      </c>
      <c r="F8" s="21">
        <v>30846889</v>
      </c>
      <c r="G8" s="21" t="s">
        <v>180</v>
      </c>
      <c r="H8" s="26" t="s">
        <v>187</v>
      </c>
      <c r="I8" s="26" t="s">
        <v>188</v>
      </c>
      <c r="J8" s="27" t="s">
        <v>183</v>
      </c>
      <c r="K8" s="26" t="s">
        <v>183</v>
      </c>
      <c r="L8" s="26" t="s">
        <v>183</v>
      </c>
      <c r="M8" s="27" t="s">
        <v>183</v>
      </c>
      <c r="N8" s="26" t="s">
        <v>183</v>
      </c>
      <c r="O8" s="26" t="s">
        <v>183</v>
      </c>
      <c r="P8" s="27" t="s">
        <v>183</v>
      </c>
      <c r="Q8" s="26" t="s">
        <v>183</v>
      </c>
      <c r="R8" s="26" t="s">
        <v>183</v>
      </c>
      <c r="S8" s="27" t="s">
        <v>183</v>
      </c>
      <c r="T8" s="26" t="s">
        <v>183</v>
      </c>
      <c r="U8" s="26" t="s">
        <v>183</v>
      </c>
      <c r="V8" s="27" t="s">
        <v>183</v>
      </c>
      <c r="W8" s="26" t="s">
        <v>183</v>
      </c>
      <c r="X8" s="26" t="s">
        <v>183</v>
      </c>
      <c r="Y8" s="27" t="s">
        <v>189</v>
      </c>
      <c r="Z8" s="26">
        <v>188</v>
      </c>
      <c r="AA8" s="26"/>
      <c r="AB8" s="27" t="s">
        <v>190</v>
      </c>
      <c r="AC8" s="30">
        <v>188</v>
      </c>
      <c r="AD8" s="28"/>
      <c r="AE8" s="29">
        <f t="shared" ref="AE8:AE71" si="0">IF(AC8="",0,AC8)+IF(Z8="",0,Z8)+IF(W8="",0,W8)+IF(T8="",0,T8)+IF(Q8="",0,Q8)+IF(N8="",0,N8)+IF(K8="",0,K8)</f>
        <v>376</v>
      </c>
    </row>
    <row r="9" spans="1:31" ht="64.5" customHeight="1" x14ac:dyDescent="0.25">
      <c r="A9" s="20" t="s">
        <v>22</v>
      </c>
      <c r="B9" s="20" t="s">
        <v>23</v>
      </c>
      <c r="C9" s="21" t="s">
        <v>28</v>
      </c>
      <c r="D9" s="21">
        <v>304913</v>
      </c>
      <c r="E9" s="21" t="s">
        <v>29</v>
      </c>
      <c r="F9" s="21">
        <v>36064335</v>
      </c>
      <c r="G9" s="21" t="s">
        <v>180</v>
      </c>
      <c r="H9" s="26" t="s">
        <v>191</v>
      </c>
      <c r="I9" s="26" t="s">
        <v>192</v>
      </c>
      <c r="J9" s="27" t="s">
        <v>183</v>
      </c>
      <c r="K9" s="26" t="s">
        <v>183</v>
      </c>
      <c r="L9" s="26" t="s">
        <v>183</v>
      </c>
      <c r="M9" s="27" t="s">
        <v>183</v>
      </c>
      <c r="N9" s="26" t="s">
        <v>183</v>
      </c>
      <c r="O9" s="26" t="s">
        <v>183</v>
      </c>
      <c r="P9" s="27" t="s">
        <v>183</v>
      </c>
      <c r="Q9" s="26" t="s">
        <v>183</v>
      </c>
      <c r="R9" s="26" t="s">
        <v>183</v>
      </c>
      <c r="S9" s="27" t="s">
        <v>183</v>
      </c>
      <c r="T9" s="26" t="s">
        <v>183</v>
      </c>
      <c r="U9" s="26" t="s">
        <v>183</v>
      </c>
      <c r="V9" s="27" t="s">
        <v>183</v>
      </c>
      <c r="W9" s="26" t="s">
        <v>183</v>
      </c>
      <c r="X9" s="26" t="s">
        <v>183</v>
      </c>
      <c r="Y9" s="27" t="s">
        <v>193</v>
      </c>
      <c r="Z9" s="26">
        <v>1255</v>
      </c>
      <c r="AA9" s="26"/>
      <c r="AB9" s="27" t="s">
        <v>183</v>
      </c>
      <c r="AC9" s="30" t="s">
        <v>183</v>
      </c>
      <c r="AD9" s="28" t="str">
        <f>IFERROR(INDEX([1]db!$BV$4:$BV$149,MATCH('[1]školy web'!AB9,[1]db!$N$4:$N$149,0)),"")</f>
        <v/>
      </c>
      <c r="AE9" s="29">
        <f t="shared" si="0"/>
        <v>1255</v>
      </c>
    </row>
    <row r="10" spans="1:31" ht="30" x14ac:dyDescent="0.25">
      <c r="A10" s="20" t="s">
        <v>22</v>
      </c>
      <c r="B10" s="20" t="s">
        <v>23</v>
      </c>
      <c r="C10" s="21" t="s">
        <v>30</v>
      </c>
      <c r="D10" s="21">
        <v>304956</v>
      </c>
      <c r="E10" s="21" t="s">
        <v>31</v>
      </c>
      <c r="F10" s="21">
        <v>30864411</v>
      </c>
      <c r="G10" s="21" t="s">
        <v>180</v>
      </c>
      <c r="H10" s="26" t="s">
        <v>194</v>
      </c>
      <c r="I10" s="26" t="s">
        <v>195</v>
      </c>
      <c r="J10" s="27" t="s">
        <v>183</v>
      </c>
      <c r="K10" s="26" t="s">
        <v>183</v>
      </c>
      <c r="L10" s="26" t="s">
        <v>183</v>
      </c>
      <c r="M10" s="27" t="s">
        <v>183</v>
      </c>
      <c r="N10" s="26" t="s">
        <v>183</v>
      </c>
      <c r="O10" s="26" t="s">
        <v>183</v>
      </c>
      <c r="P10" s="27" t="s">
        <v>183</v>
      </c>
      <c r="Q10" s="26" t="s">
        <v>183</v>
      </c>
      <c r="R10" s="26" t="s">
        <v>183</v>
      </c>
      <c r="S10" s="27" t="s">
        <v>183</v>
      </c>
      <c r="T10" s="26" t="s">
        <v>183</v>
      </c>
      <c r="U10" s="26" t="s">
        <v>183</v>
      </c>
      <c r="V10" s="27" t="s">
        <v>183</v>
      </c>
      <c r="W10" s="26" t="s">
        <v>183</v>
      </c>
      <c r="X10" s="26" t="s">
        <v>183</v>
      </c>
      <c r="Y10" s="27" t="s">
        <v>196</v>
      </c>
      <c r="Z10" s="26">
        <v>1409</v>
      </c>
      <c r="AA10" s="26"/>
      <c r="AB10" s="27" t="s">
        <v>197</v>
      </c>
      <c r="AC10" s="30">
        <v>1409</v>
      </c>
      <c r="AD10" s="28"/>
      <c r="AE10" s="29">
        <f t="shared" si="0"/>
        <v>2818</v>
      </c>
    </row>
    <row r="11" spans="1:31" ht="45" customHeight="1" x14ac:dyDescent="0.25">
      <c r="A11" s="20" t="s">
        <v>22</v>
      </c>
      <c r="B11" s="20" t="s">
        <v>23</v>
      </c>
      <c r="C11" s="21" t="s">
        <v>32</v>
      </c>
      <c r="D11" s="21">
        <v>305081</v>
      </c>
      <c r="E11" s="21" t="s">
        <v>33</v>
      </c>
      <c r="F11" s="21">
        <v>31813011</v>
      </c>
      <c r="G11" s="21" t="s">
        <v>180</v>
      </c>
      <c r="H11" s="26" t="s">
        <v>198</v>
      </c>
      <c r="I11" s="26" t="s">
        <v>199</v>
      </c>
      <c r="J11" s="27" t="s">
        <v>183</v>
      </c>
      <c r="K11" s="26" t="s">
        <v>183</v>
      </c>
      <c r="L11" s="26" t="s">
        <v>183</v>
      </c>
      <c r="M11" s="27" t="s">
        <v>183</v>
      </c>
      <c r="N11" s="26" t="s">
        <v>183</v>
      </c>
      <c r="O11" s="26" t="s">
        <v>183</v>
      </c>
      <c r="P11" s="27" t="s">
        <v>183</v>
      </c>
      <c r="Q11" s="26" t="s">
        <v>183</v>
      </c>
      <c r="R11" s="26" t="s">
        <v>183</v>
      </c>
      <c r="S11" s="27" t="s">
        <v>183</v>
      </c>
      <c r="T11" s="26" t="s">
        <v>183</v>
      </c>
      <c r="U11" s="26" t="s">
        <v>183</v>
      </c>
      <c r="V11" s="27" t="s">
        <v>200</v>
      </c>
      <c r="W11" s="26">
        <v>0</v>
      </c>
      <c r="X11" s="26" t="s">
        <v>452</v>
      </c>
      <c r="Y11" s="27" t="s">
        <v>201</v>
      </c>
      <c r="Z11" s="26">
        <v>0</v>
      </c>
      <c r="AA11" s="26" t="s">
        <v>452</v>
      </c>
      <c r="AB11" s="27" t="s">
        <v>183</v>
      </c>
      <c r="AC11" s="30" t="s">
        <v>183</v>
      </c>
      <c r="AD11" s="28" t="str">
        <f>IFERROR(INDEX([1]db!$BV$4:$BV$149,MATCH('[1]školy web'!AB11,[1]db!$N$4:$N$149,0)),"")</f>
        <v/>
      </c>
      <c r="AE11" s="29">
        <f t="shared" si="0"/>
        <v>0</v>
      </c>
    </row>
    <row r="12" spans="1:31" ht="86.25" customHeight="1" x14ac:dyDescent="0.25">
      <c r="A12" s="20" t="s">
        <v>22</v>
      </c>
      <c r="B12" s="20" t="s">
        <v>23</v>
      </c>
      <c r="C12" s="21" t="s">
        <v>34</v>
      </c>
      <c r="D12" s="21">
        <v>603147</v>
      </c>
      <c r="E12" s="21" t="s">
        <v>35</v>
      </c>
      <c r="F12" s="21">
        <v>30791863</v>
      </c>
      <c r="G12" s="21" t="s">
        <v>180</v>
      </c>
      <c r="H12" s="26" t="s">
        <v>202</v>
      </c>
      <c r="I12" s="26" t="s">
        <v>203</v>
      </c>
      <c r="J12" s="27" t="s">
        <v>183</v>
      </c>
      <c r="K12" s="26" t="s">
        <v>183</v>
      </c>
      <c r="L12" s="26" t="s">
        <v>183</v>
      </c>
      <c r="M12" s="27" t="s">
        <v>183</v>
      </c>
      <c r="N12" s="26" t="s">
        <v>183</v>
      </c>
      <c r="O12" s="26" t="s">
        <v>183</v>
      </c>
      <c r="P12" s="27" t="s">
        <v>204</v>
      </c>
      <c r="Q12" s="26">
        <v>516</v>
      </c>
      <c r="R12" s="26"/>
      <c r="S12" s="27" t="s">
        <v>205</v>
      </c>
      <c r="T12" s="26">
        <v>516</v>
      </c>
      <c r="U12" s="26"/>
      <c r="V12" s="27" t="s">
        <v>206</v>
      </c>
      <c r="W12" s="26">
        <v>516</v>
      </c>
      <c r="X12" s="26"/>
      <c r="Y12" s="27" t="s">
        <v>207</v>
      </c>
      <c r="Z12" s="26">
        <v>516</v>
      </c>
      <c r="AA12" s="26"/>
      <c r="AB12" s="27" t="s">
        <v>183</v>
      </c>
      <c r="AC12" s="30" t="s">
        <v>183</v>
      </c>
      <c r="AD12" s="28" t="str">
        <f>IFERROR(INDEX([1]db!$BV$4:$BV$149,MATCH('[1]školy web'!AB12,[1]db!$N$4:$N$149,0)),"")</f>
        <v/>
      </c>
      <c r="AE12" s="29">
        <f t="shared" si="0"/>
        <v>2064</v>
      </c>
    </row>
    <row r="13" spans="1:31" ht="30" x14ac:dyDescent="0.25">
      <c r="A13" s="20" t="s">
        <v>22</v>
      </c>
      <c r="B13" s="20" t="s">
        <v>23</v>
      </c>
      <c r="C13" s="21" t="s">
        <v>34</v>
      </c>
      <c r="D13" s="21">
        <v>603147</v>
      </c>
      <c r="E13" s="21" t="s">
        <v>35</v>
      </c>
      <c r="F13" s="21">
        <v>30791871</v>
      </c>
      <c r="G13" s="21" t="s">
        <v>180</v>
      </c>
      <c r="H13" s="26" t="s">
        <v>202</v>
      </c>
      <c r="I13" s="26" t="s">
        <v>208</v>
      </c>
      <c r="J13" s="27" t="s">
        <v>183</v>
      </c>
      <c r="K13" s="26" t="s">
        <v>183</v>
      </c>
      <c r="L13" s="26" t="s">
        <v>183</v>
      </c>
      <c r="M13" s="27" t="s">
        <v>183</v>
      </c>
      <c r="N13" s="26" t="s">
        <v>183</v>
      </c>
      <c r="O13" s="26" t="s">
        <v>183</v>
      </c>
      <c r="P13" s="27" t="s">
        <v>183</v>
      </c>
      <c r="Q13" s="26" t="s">
        <v>183</v>
      </c>
      <c r="R13" s="26" t="s">
        <v>183</v>
      </c>
      <c r="S13" s="27" t="s">
        <v>183</v>
      </c>
      <c r="T13" s="26" t="s">
        <v>183</v>
      </c>
      <c r="U13" s="26" t="s">
        <v>183</v>
      </c>
      <c r="V13" s="27" t="s">
        <v>183</v>
      </c>
      <c r="W13" s="26" t="s">
        <v>183</v>
      </c>
      <c r="X13" s="26" t="s">
        <v>183</v>
      </c>
      <c r="Y13" s="27" t="s">
        <v>209</v>
      </c>
      <c r="Z13" s="26">
        <v>426</v>
      </c>
      <c r="AA13" s="26"/>
      <c r="AB13" s="27" t="s">
        <v>210</v>
      </c>
      <c r="AC13" s="30">
        <v>426</v>
      </c>
      <c r="AD13" s="28"/>
      <c r="AE13" s="29">
        <f t="shared" si="0"/>
        <v>852</v>
      </c>
    </row>
    <row r="14" spans="1:31" ht="30" x14ac:dyDescent="0.25">
      <c r="A14" s="20" t="s">
        <v>22</v>
      </c>
      <c r="B14" s="20" t="s">
        <v>23</v>
      </c>
      <c r="C14" s="21" t="s">
        <v>36</v>
      </c>
      <c r="D14" s="21">
        <v>603295</v>
      </c>
      <c r="E14" s="21" t="s">
        <v>37</v>
      </c>
      <c r="F14" s="21">
        <v>53200331</v>
      </c>
      <c r="G14" s="21" t="s">
        <v>180</v>
      </c>
      <c r="H14" s="26" t="s">
        <v>211</v>
      </c>
      <c r="I14" s="26" t="s">
        <v>212</v>
      </c>
      <c r="J14" s="27" t="s">
        <v>183</v>
      </c>
      <c r="K14" s="26" t="s">
        <v>183</v>
      </c>
      <c r="L14" s="26" t="s">
        <v>183</v>
      </c>
      <c r="M14" s="27" t="s">
        <v>183</v>
      </c>
      <c r="N14" s="26" t="s">
        <v>183</v>
      </c>
      <c r="O14" s="26" t="s">
        <v>183</v>
      </c>
      <c r="P14" s="27" t="s">
        <v>213</v>
      </c>
      <c r="Q14" s="26">
        <v>622</v>
      </c>
      <c r="R14" s="26"/>
      <c r="S14" s="27" t="s">
        <v>214</v>
      </c>
      <c r="T14" s="26">
        <v>622</v>
      </c>
      <c r="U14" s="26"/>
      <c r="V14" s="27" t="s">
        <v>215</v>
      </c>
      <c r="W14" s="26">
        <v>622</v>
      </c>
      <c r="X14" s="26"/>
      <c r="Y14" s="27" t="s">
        <v>216</v>
      </c>
      <c r="Z14" s="26">
        <v>622</v>
      </c>
      <c r="AA14" s="26"/>
      <c r="AB14" s="27" t="s">
        <v>183</v>
      </c>
      <c r="AC14" s="30" t="s">
        <v>183</v>
      </c>
      <c r="AD14" s="28" t="str">
        <f>IFERROR(INDEX([1]db!$BV$4:$BV$149,MATCH('[1]školy web'!AB14,[1]db!$N$4:$N$149,0)),"")</f>
        <v/>
      </c>
      <c r="AE14" s="29">
        <f t="shared" si="0"/>
        <v>2488</v>
      </c>
    </row>
    <row r="15" spans="1:31" ht="30" x14ac:dyDescent="0.25">
      <c r="A15" s="20" t="s">
        <v>22</v>
      </c>
      <c r="B15" s="20" t="s">
        <v>38</v>
      </c>
      <c r="C15" s="21" t="s">
        <v>39</v>
      </c>
      <c r="D15" s="21">
        <v>42131685</v>
      </c>
      <c r="E15" s="21" t="s">
        <v>40</v>
      </c>
      <c r="F15" s="21">
        <v>50089811</v>
      </c>
      <c r="G15" s="21" t="s">
        <v>217</v>
      </c>
      <c r="H15" s="26" t="s">
        <v>218</v>
      </c>
      <c r="I15" s="26" t="s">
        <v>219</v>
      </c>
      <c r="J15" s="27" t="s">
        <v>183</v>
      </c>
      <c r="K15" s="26" t="s">
        <v>183</v>
      </c>
      <c r="L15" s="26" t="s">
        <v>183</v>
      </c>
      <c r="M15" s="27" t="s">
        <v>183</v>
      </c>
      <c r="N15" s="26" t="s">
        <v>183</v>
      </c>
      <c r="O15" s="26" t="s">
        <v>183</v>
      </c>
      <c r="P15" s="27" t="s">
        <v>183</v>
      </c>
      <c r="Q15" s="26" t="s">
        <v>183</v>
      </c>
      <c r="R15" s="26" t="s">
        <v>183</v>
      </c>
      <c r="S15" s="27" t="s">
        <v>183</v>
      </c>
      <c r="T15" s="26" t="s">
        <v>183</v>
      </c>
      <c r="U15" s="26" t="s">
        <v>183</v>
      </c>
      <c r="V15" s="27" t="s">
        <v>183</v>
      </c>
      <c r="W15" s="26" t="s">
        <v>183</v>
      </c>
      <c r="X15" s="26" t="s">
        <v>183</v>
      </c>
      <c r="Y15" s="27" t="s">
        <v>220</v>
      </c>
      <c r="Z15" s="26">
        <v>548</v>
      </c>
      <c r="AA15" s="26"/>
      <c r="AB15" s="27" t="s">
        <v>183</v>
      </c>
      <c r="AC15" s="30" t="s">
        <v>183</v>
      </c>
      <c r="AD15" s="28" t="str">
        <f>IFERROR(INDEX([1]db!$BV$4:$BV$149,MATCH('[1]školy web'!AB15,[1]db!$N$4:$N$149,0)),"")</f>
        <v/>
      </c>
      <c r="AE15" s="29">
        <f t="shared" si="0"/>
        <v>548</v>
      </c>
    </row>
    <row r="16" spans="1:31" ht="75" x14ac:dyDescent="0.25">
      <c r="A16" s="20" t="s">
        <v>41</v>
      </c>
      <c r="B16" s="20" t="s">
        <v>23</v>
      </c>
      <c r="C16" s="21" t="s">
        <v>42</v>
      </c>
      <c r="D16" s="21">
        <v>309974</v>
      </c>
      <c r="E16" s="21" t="s">
        <v>43</v>
      </c>
      <c r="F16" s="21">
        <v>37840550</v>
      </c>
      <c r="G16" s="21" t="s">
        <v>180</v>
      </c>
      <c r="H16" s="26" t="s">
        <v>221</v>
      </c>
      <c r="I16" s="26" t="s">
        <v>222</v>
      </c>
      <c r="J16" s="27" t="s">
        <v>183</v>
      </c>
      <c r="K16" s="26" t="s">
        <v>183</v>
      </c>
      <c r="L16" s="26" t="s">
        <v>183</v>
      </c>
      <c r="M16" s="27" t="s">
        <v>183</v>
      </c>
      <c r="N16" s="26" t="s">
        <v>183</v>
      </c>
      <c r="O16" s="26" t="s">
        <v>183</v>
      </c>
      <c r="P16" s="27" t="s">
        <v>183</v>
      </c>
      <c r="Q16" s="26" t="s">
        <v>183</v>
      </c>
      <c r="R16" s="26" t="s">
        <v>183</v>
      </c>
      <c r="S16" s="27" t="s">
        <v>183</v>
      </c>
      <c r="T16" s="26" t="s">
        <v>183</v>
      </c>
      <c r="U16" s="26" t="s">
        <v>183</v>
      </c>
      <c r="V16" s="27" t="s">
        <v>183</v>
      </c>
      <c r="W16" s="26" t="s">
        <v>183</v>
      </c>
      <c r="X16" s="26" t="s">
        <v>183</v>
      </c>
      <c r="Y16" s="27" t="s">
        <v>223</v>
      </c>
      <c r="Z16" s="26">
        <v>0</v>
      </c>
      <c r="AA16" s="26" t="s">
        <v>453</v>
      </c>
      <c r="AB16" s="27" t="s">
        <v>183</v>
      </c>
      <c r="AC16" s="30" t="s">
        <v>183</v>
      </c>
      <c r="AD16" s="28" t="str">
        <f>IFERROR(INDEX([1]db!$BV$4:$BV$149,MATCH('[1]školy web'!AB16,[1]db!$N$4:$N$149,0)),"")</f>
        <v/>
      </c>
      <c r="AE16" s="29">
        <f t="shared" si="0"/>
        <v>0</v>
      </c>
    </row>
    <row r="17" spans="1:31" ht="30" x14ac:dyDescent="0.25">
      <c r="A17" s="20" t="s">
        <v>41</v>
      </c>
      <c r="B17" s="20" t="s">
        <v>23</v>
      </c>
      <c r="C17" s="21" t="s">
        <v>44</v>
      </c>
      <c r="D17" s="21">
        <v>309419</v>
      </c>
      <c r="E17" s="21" t="s">
        <v>45</v>
      </c>
      <c r="F17" s="21">
        <v>37840614</v>
      </c>
      <c r="G17" s="21" t="s">
        <v>180</v>
      </c>
      <c r="H17" s="26" t="s">
        <v>224</v>
      </c>
      <c r="I17" s="26" t="s">
        <v>225</v>
      </c>
      <c r="J17" s="27" t="s">
        <v>183</v>
      </c>
      <c r="K17" s="26" t="s">
        <v>183</v>
      </c>
      <c r="L17" s="26" t="s">
        <v>183</v>
      </c>
      <c r="M17" s="27" t="s">
        <v>183</v>
      </c>
      <c r="N17" s="26" t="s">
        <v>183</v>
      </c>
      <c r="O17" s="26" t="s">
        <v>183</v>
      </c>
      <c r="P17" s="27" t="s">
        <v>183</v>
      </c>
      <c r="Q17" s="26" t="s">
        <v>183</v>
      </c>
      <c r="R17" s="26" t="s">
        <v>183</v>
      </c>
      <c r="S17" s="27" t="s">
        <v>226</v>
      </c>
      <c r="T17" s="26">
        <v>216</v>
      </c>
      <c r="U17" s="26"/>
      <c r="V17" s="27" t="s">
        <v>227</v>
      </c>
      <c r="W17" s="26">
        <v>216</v>
      </c>
      <c r="X17" s="26"/>
      <c r="Y17" s="27" t="s">
        <v>228</v>
      </c>
      <c r="Z17" s="26">
        <v>242</v>
      </c>
      <c r="AA17" s="26"/>
      <c r="AB17" s="27" t="s">
        <v>183</v>
      </c>
      <c r="AC17" s="30" t="s">
        <v>183</v>
      </c>
      <c r="AD17" s="28" t="str">
        <f>IFERROR(INDEX([1]db!$BV$4:$BV$149,MATCH('[1]školy web'!AB17,[1]db!$N$4:$N$149,0)),"")</f>
        <v/>
      </c>
      <c r="AE17" s="29">
        <f t="shared" si="0"/>
        <v>674</v>
      </c>
    </row>
    <row r="18" spans="1:31" ht="30" x14ac:dyDescent="0.25">
      <c r="A18" s="20" t="s">
        <v>41</v>
      </c>
      <c r="B18" s="20" t="s">
        <v>23</v>
      </c>
      <c r="C18" s="21" t="s">
        <v>46</v>
      </c>
      <c r="D18" s="21">
        <v>309541</v>
      </c>
      <c r="E18" s="21" t="s">
        <v>47</v>
      </c>
      <c r="F18" s="21">
        <v>37990411</v>
      </c>
      <c r="G18" s="21" t="s">
        <v>180</v>
      </c>
      <c r="H18" s="26" t="s">
        <v>229</v>
      </c>
      <c r="I18" s="26" t="s">
        <v>230</v>
      </c>
      <c r="J18" s="27" t="s">
        <v>183</v>
      </c>
      <c r="K18" s="26" t="s">
        <v>183</v>
      </c>
      <c r="L18" s="26" t="s">
        <v>183</v>
      </c>
      <c r="M18" s="27" t="s">
        <v>183</v>
      </c>
      <c r="N18" s="26" t="s">
        <v>183</v>
      </c>
      <c r="O18" s="26" t="s">
        <v>183</v>
      </c>
      <c r="P18" s="27" t="s">
        <v>183</v>
      </c>
      <c r="Q18" s="26" t="s">
        <v>183</v>
      </c>
      <c r="R18" s="26" t="s">
        <v>183</v>
      </c>
      <c r="S18" s="27" t="s">
        <v>183</v>
      </c>
      <c r="T18" s="26" t="s">
        <v>183</v>
      </c>
      <c r="U18" s="26" t="s">
        <v>183</v>
      </c>
      <c r="V18" s="27" t="s">
        <v>231</v>
      </c>
      <c r="W18" s="26">
        <v>420</v>
      </c>
      <c r="X18" s="26"/>
      <c r="Y18" s="27" t="s">
        <v>232</v>
      </c>
      <c r="Z18" s="26">
        <v>729</v>
      </c>
      <c r="AA18" s="26"/>
      <c r="AB18" s="27" t="s">
        <v>183</v>
      </c>
      <c r="AC18" s="30" t="s">
        <v>183</v>
      </c>
      <c r="AD18" s="28" t="str">
        <f>IFERROR(INDEX([1]db!$BV$4:$BV$149,MATCH('[1]školy web'!AB18,[1]db!$N$4:$N$149,0)),"")</f>
        <v/>
      </c>
      <c r="AE18" s="29">
        <f t="shared" si="0"/>
        <v>1149</v>
      </c>
    </row>
    <row r="19" spans="1:31" ht="90" x14ac:dyDescent="0.25">
      <c r="A19" s="20" t="s">
        <v>41</v>
      </c>
      <c r="B19" s="20" t="s">
        <v>23</v>
      </c>
      <c r="C19" s="21" t="s">
        <v>48</v>
      </c>
      <c r="D19" s="21">
        <v>309672</v>
      </c>
      <c r="E19" s="21" t="s">
        <v>49</v>
      </c>
      <c r="F19" s="21">
        <v>37840622</v>
      </c>
      <c r="G19" s="21" t="s">
        <v>180</v>
      </c>
      <c r="H19" s="26" t="s">
        <v>233</v>
      </c>
      <c r="I19" s="26" t="s">
        <v>234</v>
      </c>
      <c r="J19" s="27" t="s">
        <v>183</v>
      </c>
      <c r="K19" s="26" t="s">
        <v>183</v>
      </c>
      <c r="L19" s="26" t="s">
        <v>183</v>
      </c>
      <c r="M19" s="27" t="s">
        <v>183</v>
      </c>
      <c r="N19" s="26" t="s">
        <v>183</v>
      </c>
      <c r="O19" s="26" t="s">
        <v>183</v>
      </c>
      <c r="P19" s="27" t="s">
        <v>235</v>
      </c>
      <c r="Q19" s="26">
        <v>0</v>
      </c>
      <c r="R19" s="26" t="s">
        <v>454</v>
      </c>
      <c r="S19" s="27" t="s">
        <v>236</v>
      </c>
      <c r="T19" s="26">
        <v>0</v>
      </c>
      <c r="U19" s="26" t="s">
        <v>454</v>
      </c>
      <c r="V19" s="27" t="s">
        <v>237</v>
      </c>
      <c r="W19" s="26">
        <v>0</v>
      </c>
      <c r="X19" s="26" t="s">
        <v>454</v>
      </c>
      <c r="Y19" s="27" t="s">
        <v>238</v>
      </c>
      <c r="Z19" s="26">
        <v>0</v>
      </c>
      <c r="AA19" s="26" t="s">
        <v>454</v>
      </c>
      <c r="AB19" s="27" t="s">
        <v>239</v>
      </c>
      <c r="AC19" s="30">
        <v>0</v>
      </c>
      <c r="AD19" s="28" t="str">
        <f>IFERROR(INDEX([1]db!$BV$4:$BV$149,MATCH('[1]školy web'!AB19,[1]db!$N$4:$N$149,0)),"")</f>
        <v/>
      </c>
      <c r="AE19" s="29">
        <f t="shared" si="0"/>
        <v>0</v>
      </c>
    </row>
    <row r="20" spans="1:31" ht="30" x14ac:dyDescent="0.25">
      <c r="A20" s="20" t="s">
        <v>41</v>
      </c>
      <c r="B20" s="20" t="s">
        <v>23</v>
      </c>
      <c r="C20" s="21" t="s">
        <v>50</v>
      </c>
      <c r="D20" s="21">
        <v>310069</v>
      </c>
      <c r="E20" s="21" t="s">
        <v>51</v>
      </c>
      <c r="F20" s="21">
        <v>37840649</v>
      </c>
      <c r="G20" s="21" t="s">
        <v>180</v>
      </c>
      <c r="H20" s="26" t="s">
        <v>240</v>
      </c>
      <c r="I20" s="26" t="s">
        <v>241</v>
      </c>
      <c r="J20" s="27" t="s">
        <v>183</v>
      </c>
      <c r="K20" s="26" t="s">
        <v>183</v>
      </c>
      <c r="L20" s="26" t="s">
        <v>183</v>
      </c>
      <c r="M20" s="27" t="s">
        <v>183</v>
      </c>
      <c r="N20" s="26" t="s">
        <v>183</v>
      </c>
      <c r="O20" s="26" t="s">
        <v>183</v>
      </c>
      <c r="P20" s="27" t="s">
        <v>183</v>
      </c>
      <c r="Q20" s="26" t="s">
        <v>183</v>
      </c>
      <c r="R20" s="26" t="s">
        <v>183</v>
      </c>
      <c r="S20" s="27" t="s">
        <v>183</v>
      </c>
      <c r="T20" s="26" t="s">
        <v>183</v>
      </c>
      <c r="U20" s="26" t="s">
        <v>183</v>
      </c>
      <c r="V20" s="27" t="s">
        <v>183</v>
      </c>
      <c r="W20" s="26" t="s">
        <v>183</v>
      </c>
      <c r="X20" s="26" t="s">
        <v>183</v>
      </c>
      <c r="Y20" s="27" t="s">
        <v>242</v>
      </c>
      <c r="Z20" s="26">
        <v>812</v>
      </c>
      <c r="AA20" s="26"/>
      <c r="AB20" s="27" t="s">
        <v>183</v>
      </c>
      <c r="AC20" s="30" t="s">
        <v>183</v>
      </c>
      <c r="AD20" s="28" t="str">
        <f>IFERROR(INDEX([1]db!$BV$4:$BV$149,MATCH('[1]školy web'!AB20,[1]db!$N$4:$N$149,0)),"")</f>
        <v/>
      </c>
      <c r="AE20" s="29">
        <f t="shared" si="0"/>
        <v>812</v>
      </c>
    </row>
    <row r="21" spans="1:31" ht="30" x14ac:dyDescent="0.25">
      <c r="A21" s="20" t="s">
        <v>41</v>
      </c>
      <c r="B21" s="20" t="s">
        <v>23</v>
      </c>
      <c r="C21" s="21" t="s">
        <v>52</v>
      </c>
      <c r="D21" s="21">
        <v>312347</v>
      </c>
      <c r="E21" s="21" t="s">
        <v>53</v>
      </c>
      <c r="F21" s="21">
        <v>37841491</v>
      </c>
      <c r="G21" s="21" t="s">
        <v>180</v>
      </c>
      <c r="H21" s="26" t="s">
        <v>243</v>
      </c>
      <c r="I21" s="26" t="s">
        <v>244</v>
      </c>
      <c r="J21" s="27" t="s">
        <v>183</v>
      </c>
      <c r="K21" s="26" t="s">
        <v>183</v>
      </c>
      <c r="L21" s="26" t="s">
        <v>183</v>
      </c>
      <c r="M21" s="27" t="s">
        <v>183</v>
      </c>
      <c r="N21" s="26" t="s">
        <v>183</v>
      </c>
      <c r="O21" s="26" t="s">
        <v>183</v>
      </c>
      <c r="P21" s="27" t="s">
        <v>183</v>
      </c>
      <c r="Q21" s="26" t="s">
        <v>183</v>
      </c>
      <c r="R21" s="26" t="s">
        <v>183</v>
      </c>
      <c r="S21" s="27" t="s">
        <v>183</v>
      </c>
      <c r="T21" s="26" t="s">
        <v>183</v>
      </c>
      <c r="U21" s="26" t="s">
        <v>183</v>
      </c>
      <c r="V21" s="27" t="s">
        <v>245</v>
      </c>
      <c r="W21" s="26">
        <v>954</v>
      </c>
      <c r="X21" s="26"/>
      <c r="Y21" s="27" t="s">
        <v>246</v>
      </c>
      <c r="Z21" s="26">
        <v>975</v>
      </c>
      <c r="AA21" s="26"/>
      <c r="AB21" s="27" t="s">
        <v>183</v>
      </c>
      <c r="AC21" s="30" t="s">
        <v>183</v>
      </c>
      <c r="AD21" s="28" t="str">
        <f>IFERROR(INDEX([1]db!$BV$4:$BV$149,MATCH('[1]školy web'!AB21,[1]db!$N$4:$N$149,0)),"")</f>
        <v/>
      </c>
      <c r="AE21" s="29">
        <f t="shared" si="0"/>
        <v>1929</v>
      </c>
    </row>
    <row r="22" spans="1:31" ht="30" x14ac:dyDescent="0.25">
      <c r="A22" s="20" t="s">
        <v>54</v>
      </c>
      <c r="B22" s="20" t="s">
        <v>23</v>
      </c>
      <c r="C22" s="21" t="s">
        <v>55</v>
      </c>
      <c r="D22" s="21">
        <v>309745</v>
      </c>
      <c r="E22" s="21" t="s">
        <v>56</v>
      </c>
      <c r="F22" s="21">
        <v>42378508</v>
      </c>
      <c r="G22" s="21" t="s">
        <v>180</v>
      </c>
      <c r="H22" s="26" t="s">
        <v>247</v>
      </c>
      <c r="I22" s="26" t="s">
        <v>248</v>
      </c>
      <c r="J22" s="27" t="s">
        <v>183</v>
      </c>
      <c r="K22" s="26" t="s">
        <v>183</v>
      </c>
      <c r="L22" s="26" t="s">
        <v>183</v>
      </c>
      <c r="M22" s="27" t="s">
        <v>183</v>
      </c>
      <c r="N22" s="26" t="s">
        <v>183</v>
      </c>
      <c r="O22" s="26" t="s">
        <v>183</v>
      </c>
      <c r="P22" s="27" t="s">
        <v>183</v>
      </c>
      <c r="Q22" s="26" t="s">
        <v>183</v>
      </c>
      <c r="R22" s="26" t="s">
        <v>183</v>
      </c>
      <c r="S22" s="27" t="s">
        <v>183</v>
      </c>
      <c r="T22" s="26" t="s">
        <v>183</v>
      </c>
      <c r="U22" s="26" t="s">
        <v>183</v>
      </c>
      <c r="V22" s="27" t="s">
        <v>183</v>
      </c>
      <c r="W22" s="26" t="s">
        <v>183</v>
      </c>
      <c r="X22" s="26" t="s">
        <v>183</v>
      </c>
      <c r="Y22" s="27" t="s">
        <v>249</v>
      </c>
      <c r="Z22" s="26">
        <v>684</v>
      </c>
      <c r="AA22" s="26"/>
      <c r="AB22" s="27" t="s">
        <v>183</v>
      </c>
      <c r="AC22" s="30" t="s">
        <v>183</v>
      </c>
      <c r="AD22" s="28" t="str">
        <f>IFERROR(INDEX([1]db!$BV$4:$BV$149,MATCH('[1]školy web'!AB22,[1]db!$N$4:$N$149,0)),"")</f>
        <v/>
      </c>
      <c r="AE22" s="29">
        <f t="shared" si="0"/>
        <v>684</v>
      </c>
    </row>
    <row r="23" spans="1:31" ht="30" x14ac:dyDescent="0.25">
      <c r="A23" s="20" t="s">
        <v>54</v>
      </c>
      <c r="B23" s="20" t="s">
        <v>23</v>
      </c>
      <c r="C23" s="21" t="s">
        <v>57</v>
      </c>
      <c r="D23" s="21">
        <v>311812</v>
      </c>
      <c r="E23" s="21" t="s">
        <v>58</v>
      </c>
      <c r="F23" s="21">
        <v>42281806</v>
      </c>
      <c r="G23" s="21" t="s">
        <v>180</v>
      </c>
      <c r="H23" s="26" t="s">
        <v>250</v>
      </c>
      <c r="I23" s="26" t="s">
        <v>251</v>
      </c>
      <c r="J23" s="27" t="s">
        <v>183</v>
      </c>
      <c r="K23" s="26" t="s">
        <v>183</v>
      </c>
      <c r="L23" s="26" t="s">
        <v>183</v>
      </c>
      <c r="M23" s="27" t="s">
        <v>183</v>
      </c>
      <c r="N23" s="26" t="s">
        <v>183</v>
      </c>
      <c r="O23" s="26" t="s">
        <v>183</v>
      </c>
      <c r="P23" s="27" t="s">
        <v>183</v>
      </c>
      <c r="Q23" s="26" t="s">
        <v>183</v>
      </c>
      <c r="R23" s="26" t="s">
        <v>183</v>
      </c>
      <c r="S23" s="27" t="s">
        <v>183</v>
      </c>
      <c r="T23" s="26" t="s">
        <v>183</v>
      </c>
      <c r="U23" s="26" t="s">
        <v>183</v>
      </c>
      <c r="V23" s="27" t="s">
        <v>252</v>
      </c>
      <c r="W23" s="26">
        <v>560</v>
      </c>
      <c r="X23" s="26"/>
      <c r="Y23" s="27" t="s">
        <v>253</v>
      </c>
      <c r="Z23" s="26">
        <v>721</v>
      </c>
      <c r="AA23" s="26"/>
      <c r="AB23" s="27" t="s">
        <v>183</v>
      </c>
      <c r="AC23" s="30" t="s">
        <v>183</v>
      </c>
      <c r="AD23" s="28" t="str">
        <f>IFERROR(INDEX([1]db!$BV$4:$BV$149,MATCH('[1]školy web'!AB23,[1]db!$N$4:$N$149,0)),"")</f>
        <v/>
      </c>
      <c r="AE23" s="29">
        <f t="shared" si="0"/>
        <v>1281</v>
      </c>
    </row>
    <row r="24" spans="1:31" ht="30" x14ac:dyDescent="0.25">
      <c r="A24" s="20" t="s">
        <v>54</v>
      </c>
      <c r="B24" s="20" t="s">
        <v>23</v>
      </c>
      <c r="C24" s="21" t="s">
        <v>59</v>
      </c>
      <c r="D24" s="21">
        <v>317667</v>
      </c>
      <c r="E24" s="21" t="s">
        <v>60</v>
      </c>
      <c r="F24" s="21">
        <v>42276624</v>
      </c>
      <c r="G24" s="21" t="s">
        <v>180</v>
      </c>
      <c r="H24" s="26" t="s">
        <v>254</v>
      </c>
      <c r="I24" s="26" t="s">
        <v>255</v>
      </c>
      <c r="J24" s="27" t="s">
        <v>183</v>
      </c>
      <c r="K24" s="26" t="s">
        <v>183</v>
      </c>
      <c r="L24" s="26" t="s">
        <v>183</v>
      </c>
      <c r="M24" s="27" t="s">
        <v>183</v>
      </c>
      <c r="N24" s="26" t="s">
        <v>183</v>
      </c>
      <c r="O24" s="26" t="s">
        <v>183</v>
      </c>
      <c r="P24" s="27" t="s">
        <v>183</v>
      </c>
      <c r="Q24" s="26" t="s">
        <v>183</v>
      </c>
      <c r="R24" s="26" t="s">
        <v>183</v>
      </c>
      <c r="S24" s="27" t="s">
        <v>183</v>
      </c>
      <c r="T24" s="26" t="s">
        <v>183</v>
      </c>
      <c r="U24" s="26" t="s">
        <v>183</v>
      </c>
      <c r="V24" s="27" t="s">
        <v>256</v>
      </c>
      <c r="W24" s="26">
        <v>203</v>
      </c>
      <c r="X24" s="26"/>
      <c r="Y24" s="27" t="s">
        <v>183</v>
      </c>
      <c r="Z24" s="26" t="s">
        <v>183</v>
      </c>
      <c r="AA24" s="26" t="s">
        <v>183</v>
      </c>
      <c r="AB24" s="27" t="s">
        <v>183</v>
      </c>
      <c r="AC24" s="30" t="s">
        <v>183</v>
      </c>
      <c r="AD24" s="28" t="str">
        <f>IFERROR(INDEX([1]db!$BV$4:$BV$149,MATCH('[1]školy web'!AB24,[1]db!$N$4:$N$149,0)),"")</f>
        <v/>
      </c>
      <c r="AE24" s="29">
        <f t="shared" si="0"/>
        <v>203</v>
      </c>
    </row>
    <row r="25" spans="1:31" ht="30" x14ac:dyDescent="0.25">
      <c r="A25" s="20" t="s">
        <v>54</v>
      </c>
      <c r="B25" s="20" t="s">
        <v>23</v>
      </c>
      <c r="C25" s="21" t="s">
        <v>59</v>
      </c>
      <c r="D25" s="21">
        <v>317667</v>
      </c>
      <c r="E25" s="21" t="s">
        <v>60</v>
      </c>
      <c r="F25" s="21">
        <v>42276098</v>
      </c>
      <c r="G25" s="21" t="s">
        <v>180</v>
      </c>
      <c r="H25" s="26" t="s">
        <v>254</v>
      </c>
      <c r="I25" s="26" t="s">
        <v>257</v>
      </c>
      <c r="J25" s="27" t="s">
        <v>258</v>
      </c>
      <c r="K25" s="26">
        <v>325</v>
      </c>
      <c r="L25" s="26"/>
      <c r="M25" s="27" t="s">
        <v>183</v>
      </c>
      <c r="N25" s="26" t="s">
        <v>183</v>
      </c>
      <c r="O25" s="26" t="s">
        <v>183</v>
      </c>
      <c r="P25" s="27" t="s">
        <v>183</v>
      </c>
      <c r="Q25" s="26" t="s">
        <v>183</v>
      </c>
      <c r="R25" s="26" t="s">
        <v>183</v>
      </c>
      <c r="S25" s="27" t="s">
        <v>183</v>
      </c>
      <c r="T25" s="26" t="s">
        <v>183</v>
      </c>
      <c r="U25" s="26" t="s">
        <v>183</v>
      </c>
      <c r="V25" s="27" t="s">
        <v>259</v>
      </c>
      <c r="W25" s="26">
        <v>229</v>
      </c>
      <c r="X25" s="26"/>
      <c r="Y25" s="27" t="s">
        <v>183</v>
      </c>
      <c r="Z25" s="26" t="s">
        <v>183</v>
      </c>
      <c r="AA25" s="26" t="s">
        <v>183</v>
      </c>
      <c r="AB25" s="27" t="s">
        <v>183</v>
      </c>
      <c r="AC25" s="30" t="s">
        <v>183</v>
      </c>
      <c r="AD25" s="28" t="str">
        <f>IFERROR(INDEX([1]db!$BV$4:$BV$149,MATCH('[1]školy web'!AB25,[1]db!$N$4:$N$149,0)),"")</f>
        <v/>
      </c>
      <c r="AE25" s="29">
        <f t="shared" si="0"/>
        <v>554</v>
      </c>
    </row>
    <row r="26" spans="1:31" ht="74.25" customHeight="1" x14ac:dyDescent="0.25">
      <c r="A26" s="20" t="s">
        <v>54</v>
      </c>
      <c r="B26" s="20" t="s">
        <v>23</v>
      </c>
      <c r="C26" s="21" t="s">
        <v>59</v>
      </c>
      <c r="D26" s="21">
        <v>317667</v>
      </c>
      <c r="E26" s="21" t="s">
        <v>60</v>
      </c>
      <c r="F26" s="21">
        <v>42276616</v>
      </c>
      <c r="G26" s="21" t="s">
        <v>180</v>
      </c>
      <c r="H26" s="26" t="s">
        <v>254</v>
      </c>
      <c r="I26" s="26" t="s">
        <v>260</v>
      </c>
      <c r="J26" s="27" t="s">
        <v>261</v>
      </c>
      <c r="K26" s="26">
        <v>0</v>
      </c>
      <c r="L26" s="26" t="s">
        <v>455</v>
      </c>
      <c r="M26" s="27" t="s">
        <v>262</v>
      </c>
      <c r="N26" s="26">
        <v>0</v>
      </c>
      <c r="O26" s="26" t="s">
        <v>455</v>
      </c>
      <c r="P26" s="27" t="s">
        <v>183</v>
      </c>
      <c r="Q26" s="26" t="s">
        <v>183</v>
      </c>
      <c r="R26" s="26" t="s">
        <v>183</v>
      </c>
      <c r="S26" s="27" t="s">
        <v>183</v>
      </c>
      <c r="T26" s="26" t="s">
        <v>183</v>
      </c>
      <c r="U26" s="26" t="s">
        <v>183</v>
      </c>
      <c r="V26" s="27" t="s">
        <v>183</v>
      </c>
      <c r="W26" s="26" t="s">
        <v>183</v>
      </c>
      <c r="X26" s="26" t="s">
        <v>183</v>
      </c>
      <c r="Y26" s="27" t="s">
        <v>183</v>
      </c>
      <c r="Z26" s="26" t="s">
        <v>183</v>
      </c>
      <c r="AA26" s="26" t="s">
        <v>183</v>
      </c>
      <c r="AB26" s="27" t="s">
        <v>183</v>
      </c>
      <c r="AC26" s="30" t="s">
        <v>183</v>
      </c>
      <c r="AD26" s="28" t="str">
        <f>IFERROR(INDEX([1]db!$BV$4:$BV$149,MATCH('[1]školy web'!AB26,[1]db!$N$4:$N$149,0)),"")</f>
        <v/>
      </c>
      <c r="AE26" s="29">
        <f t="shared" si="0"/>
        <v>0</v>
      </c>
    </row>
    <row r="27" spans="1:31" ht="30" x14ac:dyDescent="0.25">
      <c r="A27" s="20" t="s">
        <v>54</v>
      </c>
      <c r="B27" s="20" t="s">
        <v>23</v>
      </c>
      <c r="C27" s="21" t="s">
        <v>59</v>
      </c>
      <c r="D27" s="21">
        <v>317667</v>
      </c>
      <c r="E27" s="21" t="s">
        <v>60</v>
      </c>
      <c r="F27" s="21">
        <v>36128431</v>
      </c>
      <c r="G27" s="21" t="s">
        <v>180</v>
      </c>
      <c r="H27" s="26" t="s">
        <v>254</v>
      </c>
      <c r="I27" s="26" t="s">
        <v>263</v>
      </c>
      <c r="J27" s="27" t="s">
        <v>183</v>
      </c>
      <c r="K27" s="26" t="s">
        <v>183</v>
      </c>
      <c r="L27" s="26" t="s">
        <v>183</v>
      </c>
      <c r="M27" s="27" t="s">
        <v>183</v>
      </c>
      <c r="N27" s="26" t="s">
        <v>183</v>
      </c>
      <c r="O27" s="26" t="s">
        <v>183</v>
      </c>
      <c r="P27" s="27" t="s">
        <v>183</v>
      </c>
      <c r="Q27" s="26" t="s">
        <v>183</v>
      </c>
      <c r="R27" s="26" t="s">
        <v>183</v>
      </c>
      <c r="S27" s="27" t="s">
        <v>264</v>
      </c>
      <c r="T27" s="26">
        <v>367</v>
      </c>
      <c r="U27" s="26"/>
      <c r="V27" s="27" t="s">
        <v>265</v>
      </c>
      <c r="W27" s="26">
        <v>183</v>
      </c>
      <c r="X27" s="26"/>
      <c r="Y27" s="27" t="s">
        <v>266</v>
      </c>
      <c r="Z27" s="26">
        <v>449</v>
      </c>
      <c r="AA27" s="26"/>
      <c r="AB27" s="27" t="s">
        <v>183</v>
      </c>
      <c r="AC27" s="30" t="s">
        <v>183</v>
      </c>
      <c r="AD27" s="28" t="str">
        <f>IFERROR(INDEX([1]db!$BV$4:$BV$149,MATCH('[1]školy web'!AB27,[1]db!$N$4:$N$149,0)),"")</f>
        <v/>
      </c>
      <c r="AE27" s="29">
        <f t="shared" si="0"/>
        <v>999</v>
      </c>
    </row>
    <row r="28" spans="1:31" ht="53.25" customHeight="1" x14ac:dyDescent="0.25">
      <c r="A28" s="20" t="s">
        <v>54</v>
      </c>
      <c r="B28" s="20" t="s">
        <v>23</v>
      </c>
      <c r="C28" s="21" t="s">
        <v>61</v>
      </c>
      <c r="D28" s="21">
        <v>317063</v>
      </c>
      <c r="E28" s="21" t="s">
        <v>62</v>
      </c>
      <c r="F28" s="21">
        <v>36129712</v>
      </c>
      <c r="G28" s="21" t="s">
        <v>180</v>
      </c>
      <c r="H28" s="26" t="s">
        <v>267</v>
      </c>
      <c r="I28" s="26" t="s">
        <v>268</v>
      </c>
      <c r="J28" s="27" t="s">
        <v>183</v>
      </c>
      <c r="K28" s="26" t="s">
        <v>183</v>
      </c>
      <c r="L28" s="26" t="s">
        <v>183</v>
      </c>
      <c r="M28" s="27" t="s">
        <v>183</v>
      </c>
      <c r="N28" s="26" t="s">
        <v>183</v>
      </c>
      <c r="O28" s="26" t="s">
        <v>183</v>
      </c>
      <c r="P28" s="27" t="s">
        <v>183</v>
      </c>
      <c r="Q28" s="26" t="s">
        <v>183</v>
      </c>
      <c r="R28" s="26" t="s">
        <v>183</v>
      </c>
      <c r="S28" s="27" t="s">
        <v>183</v>
      </c>
      <c r="T28" s="26" t="s">
        <v>183</v>
      </c>
      <c r="U28" s="26" t="s">
        <v>183</v>
      </c>
      <c r="V28" s="27" t="s">
        <v>183</v>
      </c>
      <c r="W28" s="26" t="s">
        <v>183</v>
      </c>
      <c r="X28" s="26" t="s">
        <v>183</v>
      </c>
      <c r="Y28" s="27" t="s">
        <v>269</v>
      </c>
      <c r="Z28" s="26">
        <v>1927</v>
      </c>
      <c r="AA28" s="26"/>
      <c r="AB28" s="27" t="s">
        <v>183</v>
      </c>
      <c r="AC28" s="30" t="s">
        <v>183</v>
      </c>
      <c r="AD28" s="28" t="str">
        <f>IFERROR(INDEX([1]db!$BV$4:$BV$149,MATCH('[1]školy web'!AB28,[1]db!$N$4:$N$149,0)),"")</f>
        <v/>
      </c>
      <c r="AE28" s="29">
        <f t="shared" si="0"/>
        <v>1927</v>
      </c>
    </row>
    <row r="29" spans="1:31" ht="36.75" customHeight="1" x14ac:dyDescent="0.25">
      <c r="A29" s="20" t="s">
        <v>54</v>
      </c>
      <c r="B29" s="20" t="s">
        <v>23</v>
      </c>
      <c r="C29" s="21" t="s">
        <v>63</v>
      </c>
      <c r="D29" s="21">
        <v>318345</v>
      </c>
      <c r="E29" s="21" t="s">
        <v>64</v>
      </c>
      <c r="F29" s="21">
        <v>37915673</v>
      </c>
      <c r="G29" s="21" t="s">
        <v>180</v>
      </c>
      <c r="H29" s="26" t="s">
        <v>270</v>
      </c>
      <c r="I29" s="26" t="s">
        <v>182</v>
      </c>
      <c r="J29" s="27" t="s">
        <v>183</v>
      </c>
      <c r="K29" s="26" t="s">
        <v>183</v>
      </c>
      <c r="L29" s="26" t="s">
        <v>183</v>
      </c>
      <c r="M29" s="27" t="s">
        <v>183</v>
      </c>
      <c r="N29" s="26" t="s">
        <v>183</v>
      </c>
      <c r="O29" s="26" t="s">
        <v>183</v>
      </c>
      <c r="P29" s="27" t="s">
        <v>183</v>
      </c>
      <c r="Q29" s="26" t="s">
        <v>183</v>
      </c>
      <c r="R29" s="26" t="s">
        <v>183</v>
      </c>
      <c r="S29" s="27" t="s">
        <v>183</v>
      </c>
      <c r="T29" s="26" t="s">
        <v>183</v>
      </c>
      <c r="U29" s="26" t="s">
        <v>183</v>
      </c>
      <c r="V29" s="27" t="s">
        <v>271</v>
      </c>
      <c r="W29" s="26">
        <v>0</v>
      </c>
      <c r="X29" s="26" t="s">
        <v>456</v>
      </c>
      <c r="Y29" s="27" t="s">
        <v>183</v>
      </c>
      <c r="Z29" s="26" t="s">
        <v>183</v>
      </c>
      <c r="AA29" s="26" t="s">
        <v>183</v>
      </c>
      <c r="AB29" s="27" t="s">
        <v>183</v>
      </c>
      <c r="AC29" s="30" t="s">
        <v>183</v>
      </c>
      <c r="AD29" s="28" t="str">
        <f>IFERROR(INDEX([1]db!$BV$4:$BV$149,MATCH('[1]školy web'!AB29,[1]db!$N$4:$N$149,0)),"")</f>
        <v/>
      </c>
      <c r="AE29" s="29">
        <f t="shared" si="0"/>
        <v>0</v>
      </c>
    </row>
    <row r="30" spans="1:31" ht="83.25" customHeight="1" x14ac:dyDescent="0.25">
      <c r="A30" s="20" t="s">
        <v>65</v>
      </c>
      <c r="B30" s="20" t="s">
        <v>23</v>
      </c>
      <c r="C30" s="21" t="s">
        <v>66</v>
      </c>
      <c r="D30" s="21">
        <v>309150</v>
      </c>
      <c r="E30" s="21" t="s">
        <v>67</v>
      </c>
      <c r="F30" s="21">
        <v>37961292</v>
      </c>
      <c r="G30" s="21" t="s">
        <v>180</v>
      </c>
      <c r="H30" s="26" t="s">
        <v>272</v>
      </c>
      <c r="I30" s="26" t="s">
        <v>273</v>
      </c>
      <c r="J30" s="27" t="s">
        <v>183</v>
      </c>
      <c r="K30" s="26" t="s">
        <v>183</v>
      </c>
      <c r="L30" s="26" t="s">
        <v>183</v>
      </c>
      <c r="M30" s="27" t="s">
        <v>183</v>
      </c>
      <c r="N30" s="26" t="s">
        <v>183</v>
      </c>
      <c r="O30" s="26" t="s">
        <v>183</v>
      </c>
      <c r="P30" s="27" t="s">
        <v>183</v>
      </c>
      <c r="Q30" s="26" t="s">
        <v>183</v>
      </c>
      <c r="R30" s="26" t="s">
        <v>183</v>
      </c>
      <c r="S30" s="27" t="s">
        <v>274</v>
      </c>
      <c r="T30" s="26">
        <v>0</v>
      </c>
      <c r="U30" s="26" t="s">
        <v>451</v>
      </c>
      <c r="V30" s="27" t="s">
        <v>275</v>
      </c>
      <c r="W30" s="26">
        <v>0</v>
      </c>
      <c r="X30" s="26" t="s">
        <v>451</v>
      </c>
      <c r="Y30" s="27" t="s">
        <v>276</v>
      </c>
      <c r="Z30" s="26">
        <v>0</v>
      </c>
      <c r="AA30" s="26" t="s">
        <v>451</v>
      </c>
      <c r="AB30" s="27" t="s">
        <v>183</v>
      </c>
      <c r="AC30" s="30" t="s">
        <v>183</v>
      </c>
      <c r="AD30" s="28" t="str">
        <f>IFERROR(INDEX([1]db!$BV$4:$BV$149,MATCH('[1]školy web'!AB30,[1]db!$N$4:$N$149,0)),"")</f>
        <v/>
      </c>
      <c r="AE30" s="29">
        <f t="shared" si="0"/>
        <v>0</v>
      </c>
    </row>
    <row r="31" spans="1:31" ht="90" x14ac:dyDescent="0.25">
      <c r="A31" s="20" t="s">
        <v>65</v>
      </c>
      <c r="B31" s="20" t="s">
        <v>23</v>
      </c>
      <c r="C31" s="21" t="s">
        <v>66</v>
      </c>
      <c r="D31" s="21">
        <v>309150</v>
      </c>
      <c r="E31" s="21" t="s">
        <v>67</v>
      </c>
      <c r="F31" s="21">
        <v>37961314</v>
      </c>
      <c r="G31" s="21" t="s">
        <v>180</v>
      </c>
      <c r="H31" s="26" t="s">
        <v>272</v>
      </c>
      <c r="I31" s="26" t="s">
        <v>277</v>
      </c>
      <c r="J31" s="27" t="s">
        <v>183</v>
      </c>
      <c r="K31" s="26" t="s">
        <v>183</v>
      </c>
      <c r="L31" s="26" t="s">
        <v>183</v>
      </c>
      <c r="M31" s="27" t="s">
        <v>278</v>
      </c>
      <c r="N31" s="26">
        <v>0</v>
      </c>
      <c r="O31" s="26" t="s">
        <v>457</v>
      </c>
      <c r="P31" s="27" t="s">
        <v>279</v>
      </c>
      <c r="Q31" s="26">
        <v>0</v>
      </c>
      <c r="R31" s="26" t="s">
        <v>457</v>
      </c>
      <c r="S31" s="27" t="s">
        <v>280</v>
      </c>
      <c r="T31" s="26">
        <v>0</v>
      </c>
      <c r="U31" s="26" t="s">
        <v>457</v>
      </c>
      <c r="V31" s="27" t="s">
        <v>183</v>
      </c>
      <c r="W31" s="26" t="s">
        <v>183</v>
      </c>
      <c r="X31" s="26" t="s">
        <v>183</v>
      </c>
      <c r="Y31" s="27" t="s">
        <v>183</v>
      </c>
      <c r="Z31" s="26" t="s">
        <v>183</v>
      </c>
      <c r="AA31" s="26" t="s">
        <v>183</v>
      </c>
      <c r="AB31" s="27" t="s">
        <v>183</v>
      </c>
      <c r="AC31" s="30" t="s">
        <v>183</v>
      </c>
      <c r="AD31" s="28" t="str">
        <f>IFERROR(INDEX([1]db!$BV$4:$BV$149,MATCH('[1]školy web'!AB31,[1]db!$N$4:$N$149,0)),"")</f>
        <v/>
      </c>
      <c r="AE31" s="29">
        <f t="shared" si="0"/>
        <v>0</v>
      </c>
    </row>
    <row r="32" spans="1:31" ht="30" x14ac:dyDescent="0.25">
      <c r="A32" s="20" t="s">
        <v>65</v>
      </c>
      <c r="B32" s="20" t="s">
        <v>23</v>
      </c>
      <c r="C32" s="21" t="s">
        <v>68</v>
      </c>
      <c r="D32" s="21">
        <v>699161</v>
      </c>
      <c r="E32" s="21" t="s">
        <v>69</v>
      </c>
      <c r="F32" s="21">
        <v>37855735</v>
      </c>
      <c r="G32" s="21" t="s">
        <v>180</v>
      </c>
      <c r="H32" s="26" t="s">
        <v>281</v>
      </c>
      <c r="I32" s="26" t="s">
        <v>282</v>
      </c>
      <c r="J32" s="27" t="s">
        <v>183</v>
      </c>
      <c r="K32" s="26" t="s">
        <v>183</v>
      </c>
      <c r="L32" s="26" t="s">
        <v>183</v>
      </c>
      <c r="M32" s="27" t="s">
        <v>183</v>
      </c>
      <c r="N32" s="26" t="s">
        <v>183</v>
      </c>
      <c r="O32" s="26" t="s">
        <v>183</v>
      </c>
      <c r="P32" s="27" t="s">
        <v>183</v>
      </c>
      <c r="Q32" s="26" t="s">
        <v>183</v>
      </c>
      <c r="R32" s="26" t="s">
        <v>183</v>
      </c>
      <c r="S32" s="27" t="s">
        <v>183</v>
      </c>
      <c r="T32" s="26" t="s">
        <v>183</v>
      </c>
      <c r="U32" s="26" t="s">
        <v>183</v>
      </c>
      <c r="V32" s="27" t="s">
        <v>283</v>
      </c>
      <c r="W32" s="26">
        <v>0</v>
      </c>
      <c r="X32" s="26" t="s">
        <v>456</v>
      </c>
      <c r="Y32" s="27" t="s">
        <v>284</v>
      </c>
      <c r="Z32" s="26">
        <v>0</v>
      </c>
      <c r="AA32" s="26" t="s">
        <v>456</v>
      </c>
      <c r="AB32" s="27" t="s">
        <v>183</v>
      </c>
      <c r="AC32" s="30" t="s">
        <v>183</v>
      </c>
      <c r="AD32" s="28" t="str">
        <f>IFERROR(INDEX([1]db!$BV$4:$BV$149,MATCH('[1]školy web'!AB32,[1]db!$N$4:$N$149,0)),"")</f>
        <v/>
      </c>
      <c r="AE32" s="29">
        <f t="shared" si="0"/>
        <v>0</v>
      </c>
    </row>
    <row r="33" spans="1:31" ht="30" x14ac:dyDescent="0.25">
      <c r="A33" s="20" t="s">
        <v>70</v>
      </c>
      <c r="B33" s="20" t="s">
        <v>23</v>
      </c>
      <c r="C33" s="21" t="s">
        <v>71</v>
      </c>
      <c r="D33" s="21">
        <v>313971</v>
      </c>
      <c r="E33" s="21" t="s">
        <v>72</v>
      </c>
      <c r="F33" s="21">
        <v>37900838</v>
      </c>
      <c r="G33" s="21" t="s">
        <v>180</v>
      </c>
      <c r="H33" s="26" t="s">
        <v>285</v>
      </c>
      <c r="I33" s="26" t="s">
        <v>286</v>
      </c>
      <c r="J33" s="27" t="s">
        <v>183</v>
      </c>
      <c r="K33" s="26" t="s">
        <v>183</v>
      </c>
      <c r="L33" s="26" t="s">
        <v>183</v>
      </c>
      <c r="M33" s="27" t="s">
        <v>183</v>
      </c>
      <c r="N33" s="26" t="s">
        <v>183</v>
      </c>
      <c r="O33" s="26" t="s">
        <v>183</v>
      </c>
      <c r="P33" s="27" t="s">
        <v>183</v>
      </c>
      <c r="Q33" s="26" t="s">
        <v>183</v>
      </c>
      <c r="R33" s="26" t="s">
        <v>183</v>
      </c>
      <c r="S33" s="27" t="s">
        <v>183</v>
      </c>
      <c r="T33" s="26" t="s">
        <v>183</v>
      </c>
      <c r="U33" s="26" t="s">
        <v>183</v>
      </c>
      <c r="V33" s="27" t="s">
        <v>183</v>
      </c>
      <c r="W33" s="26" t="s">
        <v>183</v>
      </c>
      <c r="X33" s="26" t="s">
        <v>183</v>
      </c>
      <c r="Y33" s="27" t="s">
        <v>287</v>
      </c>
      <c r="Z33" s="26">
        <v>490</v>
      </c>
      <c r="AA33" s="26"/>
      <c r="AB33" s="27" t="s">
        <v>183</v>
      </c>
      <c r="AC33" s="30" t="s">
        <v>183</v>
      </c>
      <c r="AD33" s="28" t="str">
        <f>IFERROR(INDEX([1]db!$BV$4:$BV$149,MATCH('[1]školy web'!AB33,[1]db!$N$4:$N$149,0)),"")</f>
        <v/>
      </c>
      <c r="AE33" s="29">
        <f t="shared" si="0"/>
        <v>490</v>
      </c>
    </row>
    <row r="34" spans="1:31" ht="30" x14ac:dyDescent="0.25">
      <c r="A34" s="20" t="s">
        <v>70</v>
      </c>
      <c r="B34" s="20" t="s">
        <v>23</v>
      </c>
      <c r="C34" s="21" t="s">
        <v>71</v>
      </c>
      <c r="D34" s="21">
        <v>313971</v>
      </c>
      <c r="E34" s="21" t="s">
        <v>72</v>
      </c>
      <c r="F34" s="21">
        <v>37900927</v>
      </c>
      <c r="G34" s="21" t="s">
        <v>180</v>
      </c>
      <c r="H34" s="26" t="s">
        <v>285</v>
      </c>
      <c r="I34" s="26" t="s">
        <v>288</v>
      </c>
      <c r="J34" s="27" t="s">
        <v>183</v>
      </c>
      <c r="K34" s="26" t="s">
        <v>183</v>
      </c>
      <c r="L34" s="26" t="s">
        <v>183</v>
      </c>
      <c r="M34" s="27" t="s">
        <v>183</v>
      </c>
      <c r="N34" s="26" t="s">
        <v>183</v>
      </c>
      <c r="O34" s="26" t="s">
        <v>183</v>
      </c>
      <c r="P34" s="27" t="s">
        <v>183</v>
      </c>
      <c r="Q34" s="26" t="s">
        <v>183</v>
      </c>
      <c r="R34" s="26" t="s">
        <v>183</v>
      </c>
      <c r="S34" s="27" t="s">
        <v>183</v>
      </c>
      <c r="T34" s="26" t="s">
        <v>183</v>
      </c>
      <c r="U34" s="26" t="s">
        <v>183</v>
      </c>
      <c r="V34" s="27" t="s">
        <v>289</v>
      </c>
      <c r="W34" s="26">
        <v>0</v>
      </c>
      <c r="X34" s="26" t="s">
        <v>456</v>
      </c>
      <c r="Y34" s="27" t="s">
        <v>183</v>
      </c>
      <c r="Z34" s="26" t="s">
        <v>183</v>
      </c>
      <c r="AA34" s="26" t="s">
        <v>183</v>
      </c>
      <c r="AB34" s="27" t="s">
        <v>183</v>
      </c>
      <c r="AC34" s="30" t="s">
        <v>183</v>
      </c>
      <c r="AD34" s="28" t="str">
        <f>IFERROR(INDEX([1]db!$BV$4:$BV$149,MATCH('[1]školy web'!AB34,[1]db!$N$4:$N$149,0)),"")</f>
        <v/>
      </c>
      <c r="AE34" s="29">
        <f t="shared" si="0"/>
        <v>0</v>
      </c>
    </row>
    <row r="35" spans="1:31" ht="45" x14ac:dyDescent="0.25">
      <c r="A35" s="20" t="s">
        <v>70</v>
      </c>
      <c r="B35" s="20" t="s">
        <v>23</v>
      </c>
      <c r="C35" s="21" t="s">
        <v>71</v>
      </c>
      <c r="D35" s="21">
        <v>313971</v>
      </c>
      <c r="E35" s="21" t="s">
        <v>72</v>
      </c>
      <c r="F35" s="21">
        <v>37812645</v>
      </c>
      <c r="G35" s="21" t="s">
        <v>180</v>
      </c>
      <c r="H35" s="26" t="s">
        <v>285</v>
      </c>
      <c r="I35" s="26" t="s">
        <v>290</v>
      </c>
      <c r="J35" s="27" t="s">
        <v>183</v>
      </c>
      <c r="K35" s="26" t="s">
        <v>183</v>
      </c>
      <c r="L35" s="26" t="s">
        <v>183</v>
      </c>
      <c r="M35" s="27" t="s">
        <v>183</v>
      </c>
      <c r="N35" s="26" t="s">
        <v>183</v>
      </c>
      <c r="O35" s="26" t="s">
        <v>183</v>
      </c>
      <c r="P35" s="27" t="s">
        <v>183</v>
      </c>
      <c r="Q35" s="26" t="s">
        <v>183</v>
      </c>
      <c r="R35" s="26" t="s">
        <v>183</v>
      </c>
      <c r="S35" s="27" t="s">
        <v>183</v>
      </c>
      <c r="T35" s="26" t="s">
        <v>183</v>
      </c>
      <c r="U35" s="26" t="s">
        <v>183</v>
      </c>
      <c r="V35" s="27" t="s">
        <v>291</v>
      </c>
      <c r="W35" s="26">
        <v>0</v>
      </c>
      <c r="X35" s="26" t="s">
        <v>452</v>
      </c>
      <c r="Y35" s="27" t="s">
        <v>183</v>
      </c>
      <c r="Z35" s="26" t="s">
        <v>183</v>
      </c>
      <c r="AA35" s="26" t="s">
        <v>183</v>
      </c>
      <c r="AB35" s="27" t="s">
        <v>183</v>
      </c>
      <c r="AC35" s="30" t="s">
        <v>183</v>
      </c>
      <c r="AD35" s="28" t="str">
        <f>IFERROR(INDEX([1]db!$BV$4:$BV$149,MATCH('[1]školy web'!AB35,[1]db!$N$4:$N$149,0)),"")</f>
        <v/>
      </c>
      <c r="AE35" s="29">
        <f t="shared" si="0"/>
        <v>0</v>
      </c>
    </row>
    <row r="36" spans="1:31" ht="75" x14ac:dyDescent="0.25">
      <c r="A36" s="20" t="s">
        <v>70</v>
      </c>
      <c r="B36" s="20" t="s">
        <v>23</v>
      </c>
      <c r="C36" s="21" t="s">
        <v>73</v>
      </c>
      <c r="D36" s="21">
        <v>314099</v>
      </c>
      <c r="E36" s="21" t="s">
        <v>74</v>
      </c>
      <c r="F36" s="21">
        <v>37812602</v>
      </c>
      <c r="G36" s="21" t="s">
        <v>180</v>
      </c>
      <c r="H36" s="26" t="s">
        <v>292</v>
      </c>
      <c r="I36" s="26" t="s">
        <v>293</v>
      </c>
      <c r="J36" s="27" t="s">
        <v>294</v>
      </c>
      <c r="K36" s="26">
        <v>0</v>
      </c>
      <c r="L36" s="26" t="s">
        <v>451</v>
      </c>
      <c r="M36" s="27" t="s">
        <v>295</v>
      </c>
      <c r="N36" s="26">
        <v>0</v>
      </c>
      <c r="O36" s="26" t="s">
        <v>451</v>
      </c>
      <c r="P36" s="27" t="s">
        <v>296</v>
      </c>
      <c r="Q36" s="26">
        <v>0</v>
      </c>
      <c r="R36" s="26" t="s">
        <v>451</v>
      </c>
      <c r="S36" s="27" t="s">
        <v>297</v>
      </c>
      <c r="T36" s="26">
        <v>0</v>
      </c>
      <c r="U36" s="26" t="s">
        <v>451</v>
      </c>
      <c r="V36" s="27" t="s">
        <v>298</v>
      </c>
      <c r="W36" s="26">
        <v>0</v>
      </c>
      <c r="X36" s="26" t="s">
        <v>451</v>
      </c>
      <c r="Y36" s="27" t="s">
        <v>299</v>
      </c>
      <c r="Z36" s="26">
        <v>0</v>
      </c>
      <c r="AA36" s="26" t="s">
        <v>451</v>
      </c>
      <c r="AB36" s="27" t="s">
        <v>183</v>
      </c>
      <c r="AC36" s="30" t="s">
        <v>183</v>
      </c>
      <c r="AD36" s="28" t="str">
        <f>IFERROR(INDEX([1]db!$BV$4:$BV$149,MATCH('[1]školy web'!AB36,[1]db!$N$4:$N$149,0)),"")</f>
        <v/>
      </c>
      <c r="AE36" s="29">
        <f t="shared" si="0"/>
        <v>0</v>
      </c>
    </row>
    <row r="37" spans="1:31" ht="30" x14ac:dyDescent="0.25">
      <c r="A37" s="20" t="s">
        <v>70</v>
      </c>
      <c r="B37" s="20" t="s">
        <v>23</v>
      </c>
      <c r="C37" s="21" t="s">
        <v>73</v>
      </c>
      <c r="D37" s="21">
        <v>314099</v>
      </c>
      <c r="E37" s="21" t="s">
        <v>74</v>
      </c>
      <c r="F37" s="21">
        <v>37812599</v>
      </c>
      <c r="G37" s="21" t="s">
        <v>180</v>
      </c>
      <c r="H37" s="26" t="s">
        <v>292</v>
      </c>
      <c r="I37" s="26" t="s">
        <v>300</v>
      </c>
      <c r="J37" s="27" t="s">
        <v>183</v>
      </c>
      <c r="K37" s="26" t="s">
        <v>183</v>
      </c>
      <c r="L37" s="26" t="s">
        <v>183</v>
      </c>
      <c r="M37" s="27" t="s">
        <v>183</v>
      </c>
      <c r="N37" s="26" t="s">
        <v>183</v>
      </c>
      <c r="O37" s="26" t="s">
        <v>183</v>
      </c>
      <c r="P37" s="27" t="s">
        <v>301</v>
      </c>
      <c r="Q37" s="26">
        <v>141</v>
      </c>
      <c r="R37" s="26"/>
      <c r="S37" s="27" t="s">
        <v>302</v>
      </c>
      <c r="T37" s="26">
        <v>56</v>
      </c>
      <c r="U37" s="26"/>
      <c r="V37" s="27" t="s">
        <v>303</v>
      </c>
      <c r="W37" s="26">
        <v>0</v>
      </c>
      <c r="X37" s="26" t="s">
        <v>456</v>
      </c>
      <c r="Y37" s="27" t="s">
        <v>183</v>
      </c>
      <c r="Z37" s="26" t="s">
        <v>183</v>
      </c>
      <c r="AA37" s="26" t="s">
        <v>183</v>
      </c>
      <c r="AB37" s="27" t="s">
        <v>183</v>
      </c>
      <c r="AC37" s="30" t="s">
        <v>183</v>
      </c>
      <c r="AD37" s="28" t="str">
        <f>IFERROR(INDEX([1]db!$BV$4:$BV$149,MATCH('[1]školy web'!AB37,[1]db!$N$4:$N$149,0)),"")</f>
        <v/>
      </c>
      <c r="AE37" s="29">
        <f t="shared" si="0"/>
        <v>197</v>
      </c>
    </row>
    <row r="38" spans="1:31" ht="68.25" customHeight="1" x14ac:dyDescent="0.25">
      <c r="A38" s="20" t="s">
        <v>70</v>
      </c>
      <c r="B38" s="20" t="s">
        <v>23</v>
      </c>
      <c r="C38" s="21" t="s">
        <v>73</v>
      </c>
      <c r="D38" s="21">
        <v>314099</v>
      </c>
      <c r="E38" s="21" t="s">
        <v>74</v>
      </c>
      <c r="F38" s="21">
        <v>37812611</v>
      </c>
      <c r="G38" s="21" t="s">
        <v>180</v>
      </c>
      <c r="H38" s="26" t="s">
        <v>292</v>
      </c>
      <c r="I38" s="26" t="s">
        <v>304</v>
      </c>
      <c r="J38" s="27" t="s">
        <v>305</v>
      </c>
      <c r="K38" s="26">
        <v>0</v>
      </c>
      <c r="L38" s="26" t="s">
        <v>453</v>
      </c>
      <c r="M38" s="27" t="s">
        <v>306</v>
      </c>
      <c r="N38" s="26">
        <v>0</v>
      </c>
      <c r="O38" s="26" t="s">
        <v>453</v>
      </c>
      <c r="P38" s="27" t="s">
        <v>307</v>
      </c>
      <c r="Q38" s="26">
        <v>0</v>
      </c>
      <c r="R38" s="26" t="s">
        <v>453</v>
      </c>
      <c r="S38" s="27" t="s">
        <v>308</v>
      </c>
      <c r="T38" s="26">
        <v>0</v>
      </c>
      <c r="U38" s="26" t="s">
        <v>453</v>
      </c>
      <c r="V38" s="27" t="s">
        <v>309</v>
      </c>
      <c r="W38" s="26">
        <v>0</v>
      </c>
      <c r="X38" s="26" t="s">
        <v>453</v>
      </c>
      <c r="Y38" s="27" t="s">
        <v>310</v>
      </c>
      <c r="Z38" s="26">
        <v>0</v>
      </c>
      <c r="AA38" s="26" t="s">
        <v>453</v>
      </c>
      <c r="AB38" s="27" t="s">
        <v>183</v>
      </c>
      <c r="AC38" s="30" t="s">
        <v>183</v>
      </c>
      <c r="AD38" s="28" t="str">
        <f>IFERROR(INDEX([1]db!$BV$4:$BV$149,MATCH('[1]školy web'!AB38,[1]db!$N$4:$N$149,0)),"")</f>
        <v/>
      </c>
      <c r="AE38" s="29">
        <f t="shared" si="0"/>
        <v>0</v>
      </c>
    </row>
    <row r="39" spans="1:31" ht="30" x14ac:dyDescent="0.25">
      <c r="A39" s="20" t="s">
        <v>70</v>
      </c>
      <c r="B39" s="20" t="s">
        <v>23</v>
      </c>
      <c r="C39" s="21" t="s">
        <v>75</v>
      </c>
      <c r="D39" s="21">
        <v>314081</v>
      </c>
      <c r="E39" s="21" t="s">
        <v>76</v>
      </c>
      <c r="F39" s="21">
        <v>37812769</v>
      </c>
      <c r="G39" s="21" t="s">
        <v>180</v>
      </c>
      <c r="H39" s="26" t="s">
        <v>311</v>
      </c>
      <c r="I39" s="26" t="s">
        <v>282</v>
      </c>
      <c r="J39" s="27" t="s">
        <v>183</v>
      </c>
      <c r="K39" s="26" t="s">
        <v>183</v>
      </c>
      <c r="L39" s="26" t="s">
        <v>183</v>
      </c>
      <c r="M39" s="27" t="s">
        <v>183</v>
      </c>
      <c r="N39" s="26" t="s">
        <v>183</v>
      </c>
      <c r="O39" s="26" t="s">
        <v>183</v>
      </c>
      <c r="P39" s="27" t="s">
        <v>183</v>
      </c>
      <c r="Q39" s="26" t="s">
        <v>183</v>
      </c>
      <c r="R39" s="26" t="s">
        <v>183</v>
      </c>
      <c r="S39" s="27" t="s">
        <v>183</v>
      </c>
      <c r="T39" s="26" t="s">
        <v>183</v>
      </c>
      <c r="U39" s="26" t="s">
        <v>183</v>
      </c>
      <c r="V39" s="27" t="s">
        <v>183</v>
      </c>
      <c r="W39" s="26" t="s">
        <v>183</v>
      </c>
      <c r="X39" s="26" t="s">
        <v>183</v>
      </c>
      <c r="Y39" s="27" t="s">
        <v>312</v>
      </c>
      <c r="Z39" s="26">
        <v>1263</v>
      </c>
      <c r="AA39" s="26"/>
      <c r="AB39" s="27" t="s">
        <v>183</v>
      </c>
      <c r="AC39" s="30" t="s">
        <v>183</v>
      </c>
      <c r="AD39" s="28" t="str">
        <f>IFERROR(INDEX([1]db!$BV$4:$BV$149,MATCH('[1]školy web'!AB39,[1]db!$N$4:$N$149,0)),"")</f>
        <v/>
      </c>
      <c r="AE39" s="29">
        <f t="shared" si="0"/>
        <v>1263</v>
      </c>
    </row>
    <row r="40" spans="1:31" ht="30" x14ac:dyDescent="0.25">
      <c r="A40" s="20" t="s">
        <v>70</v>
      </c>
      <c r="B40" s="20" t="s">
        <v>23</v>
      </c>
      <c r="C40" s="21" t="s">
        <v>77</v>
      </c>
      <c r="D40" s="21">
        <v>314501</v>
      </c>
      <c r="E40" s="21" t="s">
        <v>78</v>
      </c>
      <c r="F40" s="21">
        <v>37814036</v>
      </c>
      <c r="G40" s="21" t="s">
        <v>180</v>
      </c>
      <c r="H40" s="26" t="s">
        <v>313</v>
      </c>
      <c r="I40" s="26" t="s">
        <v>282</v>
      </c>
      <c r="J40" s="27" t="s">
        <v>183</v>
      </c>
      <c r="K40" s="26" t="s">
        <v>183</v>
      </c>
      <c r="L40" s="26" t="s">
        <v>183</v>
      </c>
      <c r="M40" s="27" t="s">
        <v>183</v>
      </c>
      <c r="N40" s="26" t="s">
        <v>183</v>
      </c>
      <c r="O40" s="26" t="s">
        <v>183</v>
      </c>
      <c r="P40" s="27" t="s">
        <v>183</v>
      </c>
      <c r="Q40" s="26" t="s">
        <v>183</v>
      </c>
      <c r="R40" s="26" t="s">
        <v>183</v>
      </c>
      <c r="S40" s="27" t="s">
        <v>314</v>
      </c>
      <c r="T40" s="26">
        <v>566</v>
      </c>
      <c r="U40" s="26"/>
      <c r="V40" s="27" t="s">
        <v>315</v>
      </c>
      <c r="W40" s="26">
        <v>566</v>
      </c>
      <c r="X40" s="26"/>
      <c r="Y40" s="27" t="s">
        <v>316</v>
      </c>
      <c r="Z40" s="26">
        <v>566</v>
      </c>
      <c r="AA40" s="26"/>
      <c r="AB40" s="27" t="s">
        <v>183</v>
      </c>
      <c r="AC40" s="30" t="s">
        <v>183</v>
      </c>
      <c r="AD40" s="28" t="str">
        <f>IFERROR(INDEX([1]db!$BV$4:$BV$149,MATCH('[1]školy web'!AB40,[1]db!$N$4:$N$149,0)),"")</f>
        <v/>
      </c>
      <c r="AE40" s="29">
        <f t="shared" si="0"/>
        <v>1698</v>
      </c>
    </row>
    <row r="41" spans="1:31" ht="78.75" customHeight="1" x14ac:dyDescent="0.25">
      <c r="A41" s="20" t="s">
        <v>70</v>
      </c>
      <c r="B41" s="20" t="s">
        <v>23</v>
      </c>
      <c r="C41" s="21" t="s">
        <v>79</v>
      </c>
      <c r="D41" s="21">
        <v>314897</v>
      </c>
      <c r="E41" s="21" t="s">
        <v>80</v>
      </c>
      <c r="F41" s="21">
        <v>42349150</v>
      </c>
      <c r="G41" s="21" t="s">
        <v>180</v>
      </c>
      <c r="H41" s="26" t="s">
        <v>317</v>
      </c>
      <c r="I41" s="26" t="s">
        <v>318</v>
      </c>
      <c r="J41" s="27" t="s">
        <v>183</v>
      </c>
      <c r="K41" s="26" t="s">
        <v>183</v>
      </c>
      <c r="L41" s="26" t="s">
        <v>183</v>
      </c>
      <c r="M41" s="27" t="s">
        <v>183</v>
      </c>
      <c r="N41" s="26" t="s">
        <v>183</v>
      </c>
      <c r="O41" s="26" t="s">
        <v>183</v>
      </c>
      <c r="P41" s="27" t="s">
        <v>183</v>
      </c>
      <c r="Q41" s="26" t="s">
        <v>183</v>
      </c>
      <c r="R41" s="26" t="s">
        <v>183</v>
      </c>
      <c r="S41" s="27" t="s">
        <v>183</v>
      </c>
      <c r="T41" s="26" t="s">
        <v>183</v>
      </c>
      <c r="U41" s="26" t="s">
        <v>183</v>
      </c>
      <c r="V41" s="27" t="s">
        <v>319</v>
      </c>
      <c r="W41" s="26">
        <v>297</v>
      </c>
      <c r="X41" s="26"/>
      <c r="Y41" s="27" t="s">
        <v>320</v>
      </c>
      <c r="Z41" s="26">
        <v>497</v>
      </c>
      <c r="AA41" s="26"/>
      <c r="AB41" s="27" t="s">
        <v>183</v>
      </c>
      <c r="AC41" s="30" t="s">
        <v>183</v>
      </c>
      <c r="AD41" s="28" t="str">
        <f>IFERROR(INDEX([1]db!$BV$4:$BV$149,MATCH('[1]školy web'!AB41,[1]db!$N$4:$N$149,0)),"")</f>
        <v/>
      </c>
      <c r="AE41" s="29">
        <f t="shared" si="0"/>
        <v>794</v>
      </c>
    </row>
    <row r="42" spans="1:31" ht="60" x14ac:dyDescent="0.25">
      <c r="A42" s="20" t="s">
        <v>70</v>
      </c>
      <c r="B42" s="20" t="s">
        <v>23</v>
      </c>
      <c r="C42" s="21" t="s">
        <v>81</v>
      </c>
      <c r="D42" s="21">
        <v>315524</v>
      </c>
      <c r="E42" s="21" t="s">
        <v>82</v>
      </c>
      <c r="F42" s="21">
        <v>37972031</v>
      </c>
      <c r="G42" s="21" t="s">
        <v>180</v>
      </c>
      <c r="H42" s="26" t="s">
        <v>321</v>
      </c>
      <c r="I42" s="26" t="s">
        <v>322</v>
      </c>
      <c r="J42" s="27" t="s">
        <v>183</v>
      </c>
      <c r="K42" s="26" t="s">
        <v>183</v>
      </c>
      <c r="L42" s="26" t="s">
        <v>183</v>
      </c>
      <c r="M42" s="27" t="s">
        <v>183</v>
      </c>
      <c r="N42" s="26" t="s">
        <v>183</v>
      </c>
      <c r="O42" s="26" t="s">
        <v>183</v>
      </c>
      <c r="P42" s="27" t="s">
        <v>183</v>
      </c>
      <c r="Q42" s="26" t="s">
        <v>183</v>
      </c>
      <c r="R42" s="26" t="s">
        <v>183</v>
      </c>
      <c r="S42" s="27" t="s">
        <v>183</v>
      </c>
      <c r="T42" s="26" t="s">
        <v>183</v>
      </c>
      <c r="U42" s="26" t="s">
        <v>183</v>
      </c>
      <c r="V42" s="27" t="s">
        <v>183</v>
      </c>
      <c r="W42" s="26" t="s">
        <v>183</v>
      </c>
      <c r="X42" s="26" t="s">
        <v>183</v>
      </c>
      <c r="Y42" s="27" t="s">
        <v>323</v>
      </c>
      <c r="Z42" s="26">
        <v>0</v>
      </c>
      <c r="AA42" s="26" t="s">
        <v>455</v>
      </c>
      <c r="AB42" s="27" t="s">
        <v>183</v>
      </c>
      <c r="AC42" s="30" t="s">
        <v>183</v>
      </c>
      <c r="AD42" s="28" t="str">
        <f>IFERROR(INDEX([1]db!$BV$4:$BV$149,MATCH('[1]školy web'!AB42,[1]db!$N$4:$N$149,0)),"")</f>
        <v/>
      </c>
      <c r="AE42" s="29">
        <f t="shared" si="0"/>
        <v>0</v>
      </c>
    </row>
    <row r="43" spans="1:31" ht="60" x14ac:dyDescent="0.25">
      <c r="A43" s="20" t="s">
        <v>70</v>
      </c>
      <c r="B43" s="20" t="s">
        <v>23</v>
      </c>
      <c r="C43" s="21" t="s">
        <v>81</v>
      </c>
      <c r="D43" s="21">
        <v>315524</v>
      </c>
      <c r="E43" s="21" t="s">
        <v>82</v>
      </c>
      <c r="F43" s="21">
        <v>37972049</v>
      </c>
      <c r="G43" s="21" t="s">
        <v>180</v>
      </c>
      <c r="H43" s="26" t="s">
        <v>321</v>
      </c>
      <c r="I43" s="26" t="s">
        <v>324</v>
      </c>
      <c r="J43" s="27" t="s">
        <v>183</v>
      </c>
      <c r="K43" s="26" t="s">
        <v>183</v>
      </c>
      <c r="L43" s="26" t="s">
        <v>183</v>
      </c>
      <c r="M43" s="27" t="s">
        <v>183</v>
      </c>
      <c r="N43" s="26" t="s">
        <v>183</v>
      </c>
      <c r="O43" s="26" t="s">
        <v>183</v>
      </c>
      <c r="P43" s="27" t="s">
        <v>183</v>
      </c>
      <c r="Q43" s="26" t="s">
        <v>183</v>
      </c>
      <c r="R43" s="26" t="s">
        <v>183</v>
      </c>
      <c r="S43" s="27" t="s">
        <v>183</v>
      </c>
      <c r="T43" s="26" t="s">
        <v>183</v>
      </c>
      <c r="U43" s="26" t="s">
        <v>183</v>
      </c>
      <c r="V43" s="27" t="s">
        <v>183</v>
      </c>
      <c r="W43" s="26" t="s">
        <v>183</v>
      </c>
      <c r="X43" s="26" t="s">
        <v>183</v>
      </c>
      <c r="Y43" s="27" t="s">
        <v>325</v>
      </c>
      <c r="Z43" s="26">
        <v>0</v>
      </c>
      <c r="AA43" s="26" t="s">
        <v>455</v>
      </c>
      <c r="AB43" s="27" t="s">
        <v>183</v>
      </c>
      <c r="AC43" s="30" t="s">
        <v>183</v>
      </c>
      <c r="AD43" s="28" t="str">
        <f>IFERROR(INDEX([1]db!$BV$4:$BV$149,MATCH('[1]školy web'!AB43,[1]db!$N$4:$N$149,0)),"")</f>
        <v/>
      </c>
      <c r="AE43" s="29">
        <f t="shared" si="0"/>
        <v>0</v>
      </c>
    </row>
    <row r="44" spans="1:31" ht="75" x14ac:dyDescent="0.25">
      <c r="A44" s="20" t="s">
        <v>70</v>
      </c>
      <c r="B44" s="20" t="s">
        <v>23</v>
      </c>
      <c r="C44" s="21" t="s">
        <v>83</v>
      </c>
      <c r="D44" s="21">
        <v>316792</v>
      </c>
      <c r="E44" s="21" t="s">
        <v>84</v>
      </c>
      <c r="F44" s="21">
        <v>37811797</v>
      </c>
      <c r="G44" s="21" t="s">
        <v>180</v>
      </c>
      <c r="H44" s="26" t="s">
        <v>326</v>
      </c>
      <c r="I44" s="26" t="s">
        <v>327</v>
      </c>
      <c r="J44" s="27" t="s">
        <v>183</v>
      </c>
      <c r="K44" s="26" t="s">
        <v>183</v>
      </c>
      <c r="L44" s="26" t="s">
        <v>183</v>
      </c>
      <c r="M44" s="27" t="s">
        <v>183</v>
      </c>
      <c r="N44" s="26" t="s">
        <v>183</v>
      </c>
      <c r="O44" s="26" t="s">
        <v>183</v>
      </c>
      <c r="P44" s="27" t="s">
        <v>183</v>
      </c>
      <c r="Q44" s="26" t="s">
        <v>183</v>
      </c>
      <c r="R44" s="26" t="s">
        <v>183</v>
      </c>
      <c r="S44" s="27" t="s">
        <v>183</v>
      </c>
      <c r="T44" s="26" t="s">
        <v>183</v>
      </c>
      <c r="U44" s="26" t="s">
        <v>183</v>
      </c>
      <c r="V44" s="27" t="s">
        <v>328</v>
      </c>
      <c r="W44" s="26">
        <v>0</v>
      </c>
      <c r="X44" s="26" t="s">
        <v>453</v>
      </c>
      <c r="Y44" s="27" t="s">
        <v>329</v>
      </c>
      <c r="Z44" s="26">
        <v>0</v>
      </c>
      <c r="AA44" s="26" t="s">
        <v>453</v>
      </c>
      <c r="AB44" s="27" t="s">
        <v>183</v>
      </c>
      <c r="AC44" s="30" t="s">
        <v>183</v>
      </c>
      <c r="AD44" s="28" t="str">
        <f>IFERROR(INDEX([1]db!$BV$4:$BV$149,MATCH('[1]školy web'!AB44,[1]db!$N$4:$N$149,0)),"")</f>
        <v/>
      </c>
      <c r="AE44" s="29">
        <f t="shared" si="0"/>
        <v>0</v>
      </c>
    </row>
    <row r="45" spans="1:31" ht="75" x14ac:dyDescent="0.25">
      <c r="A45" s="20" t="s">
        <v>70</v>
      </c>
      <c r="B45" s="20" t="s">
        <v>23</v>
      </c>
      <c r="C45" s="21" t="s">
        <v>83</v>
      </c>
      <c r="D45" s="21">
        <v>316792</v>
      </c>
      <c r="E45" s="21" t="s">
        <v>84</v>
      </c>
      <c r="F45" s="21">
        <v>37975111</v>
      </c>
      <c r="G45" s="21" t="s">
        <v>180</v>
      </c>
      <c r="H45" s="26" t="s">
        <v>326</v>
      </c>
      <c r="I45" s="26" t="s">
        <v>330</v>
      </c>
      <c r="J45" s="27" t="s">
        <v>183</v>
      </c>
      <c r="K45" s="26" t="s">
        <v>183</v>
      </c>
      <c r="L45" s="26" t="s">
        <v>183</v>
      </c>
      <c r="M45" s="27" t="s">
        <v>183</v>
      </c>
      <c r="N45" s="26" t="s">
        <v>183</v>
      </c>
      <c r="O45" s="26" t="s">
        <v>183</v>
      </c>
      <c r="P45" s="27" t="s">
        <v>183</v>
      </c>
      <c r="Q45" s="26" t="s">
        <v>183</v>
      </c>
      <c r="R45" s="26" t="s">
        <v>183</v>
      </c>
      <c r="S45" s="27" t="s">
        <v>331</v>
      </c>
      <c r="T45" s="26">
        <v>0</v>
      </c>
      <c r="U45" s="26" t="s">
        <v>451</v>
      </c>
      <c r="V45" s="27" t="s">
        <v>332</v>
      </c>
      <c r="W45" s="26">
        <v>0</v>
      </c>
      <c r="X45" s="26" t="s">
        <v>451</v>
      </c>
      <c r="Y45" s="27" t="s">
        <v>333</v>
      </c>
      <c r="Z45" s="26">
        <v>0</v>
      </c>
      <c r="AA45" s="26" t="s">
        <v>451</v>
      </c>
      <c r="AB45" s="27" t="s">
        <v>183</v>
      </c>
      <c r="AC45" s="30" t="s">
        <v>183</v>
      </c>
      <c r="AD45" s="28" t="str">
        <f>IFERROR(INDEX([1]db!$BV$4:$BV$149,MATCH('[1]školy web'!AB45,[1]db!$N$4:$N$149,0)),"")</f>
        <v/>
      </c>
      <c r="AE45" s="29">
        <f t="shared" si="0"/>
        <v>0</v>
      </c>
    </row>
    <row r="46" spans="1:31" ht="30" x14ac:dyDescent="0.25">
      <c r="A46" s="20" t="s">
        <v>70</v>
      </c>
      <c r="B46" s="20" t="s">
        <v>23</v>
      </c>
      <c r="C46" s="21" t="s">
        <v>85</v>
      </c>
      <c r="D46" s="21">
        <v>648981</v>
      </c>
      <c r="E46" s="21" t="s">
        <v>86</v>
      </c>
      <c r="F46" s="21">
        <v>37903161</v>
      </c>
      <c r="G46" s="21" t="s">
        <v>180</v>
      </c>
      <c r="H46" s="26" t="s">
        <v>334</v>
      </c>
      <c r="I46" s="26" t="s">
        <v>335</v>
      </c>
      <c r="J46" s="27" t="s">
        <v>183</v>
      </c>
      <c r="K46" s="26" t="s">
        <v>183</v>
      </c>
      <c r="L46" s="26" t="s">
        <v>183</v>
      </c>
      <c r="M46" s="27" t="s">
        <v>183</v>
      </c>
      <c r="N46" s="26" t="s">
        <v>183</v>
      </c>
      <c r="O46" s="26" t="s">
        <v>183</v>
      </c>
      <c r="P46" s="27" t="s">
        <v>183</v>
      </c>
      <c r="Q46" s="26" t="s">
        <v>183</v>
      </c>
      <c r="R46" s="26" t="s">
        <v>183</v>
      </c>
      <c r="S46" s="27" t="s">
        <v>183</v>
      </c>
      <c r="T46" s="26" t="s">
        <v>183</v>
      </c>
      <c r="U46" s="26" t="s">
        <v>183</v>
      </c>
      <c r="V46" s="27" t="s">
        <v>183</v>
      </c>
      <c r="W46" s="26" t="s">
        <v>183</v>
      </c>
      <c r="X46" s="26" t="s">
        <v>183</v>
      </c>
      <c r="Y46" s="27" t="s">
        <v>336</v>
      </c>
      <c r="Z46" s="26">
        <v>920</v>
      </c>
      <c r="AA46" s="26"/>
      <c r="AB46" s="27" t="s">
        <v>183</v>
      </c>
      <c r="AC46" s="30" t="s">
        <v>183</v>
      </c>
      <c r="AD46" s="28" t="str">
        <f>IFERROR(INDEX([1]db!$BV$4:$BV$149,MATCH('[1]školy web'!AB46,[1]db!$N$4:$N$149,0)),"")</f>
        <v/>
      </c>
      <c r="AE46" s="29">
        <f t="shared" si="0"/>
        <v>920</v>
      </c>
    </row>
    <row r="47" spans="1:31" ht="72.75" customHeight="1" x14ac:dyDescent="0.25">
      <c r="A47" s="20" t="s">
        <v>87</v>
      </c>
      <c r="B47" s="20" t="s">
        <v>23</v>
      </c>
      <c r="C47" s="21" t="s">
        <v>88</v>
      </c>
      <c r="D47" s="21">
        <v>319031</v>
      </c>
      <c r="E47" s="21" t="s">
        <v>89</v>
      </c>
      <c r="F47" s="21">
        <v>37957988</v>
      </c>
      <c r="G47" s="21" t="s">
        <v>337</v>
      </c>
      <c r="H47" s="26" t="s">
        <v>338</v>
      </c>
      <c r="I47" s="26" t="s">
        <v>339</v>
      </c>
      <c r="J47" s="27" t="s">
        <v>183</v>
      </c>
      <c r="K47" s="26" t="s">
        <v>183</v>
      </c>
      <c r="L47" s="26" t="s">
        <v>183</v>
      </c>
      <c r="M47" s="27" t="s">
        <v>183</v>
      </c>
      <c r="N47" s="26" t="s">
        <v>183</v>
      </c>
      <c r="O47" s="26" t="s">
        <v>183</v>
      </c>
      <c r="P47" s="27" t="s">
        <v>183</v>
      </c>
      <c r="Q47" s="26" t="s">
        <v>183</v>
      </c>
      <c r="R47" s="26" t="s">
        <v>183</v>
      </c>
      <c r="S47" s="27" t="s">
        <v>340</v>
      </c>
      <c r="T47" s="26">
        <v>0</v>
      </c>
      <c r="U47" s="26" t="s">
        <v>451</v>
      </c>
      <c r="V47" s="27" t="s">
        <v>341</v>
      </c>
      <c r="W47" s="26">
        <v>0</v>
      </c>
      <c r="X47" s="26" t="s">
        <v>451</v>
      </c>
      <c r="Y47" s="27" t="s">
        <v>342</v>
      </c>
      <c r="Z47" s="26">
        <v>0</v>
      </c>
      <c r="AA47" s="26" t="s">
        <v>451</v>
      </c>
      <c r="AB47" s="27" t="s">
        <v>183</v>
      </c>
      <c r="AC47" s="30" t="s">
        <v>183</v>
      </c>
      <c r="AD47" s="28" t="str">
        <f>IFERROR(INDEX([1]db!$BV$4:$BV$149,MATCH('[1]školy web'!AB47,[1]db!$N$4:$N$149,0)),"")</f>
        <v/>
      </c>
      <c r="AE47" s="29">
        <f t="shared" si="0"/>
        <v>0</v>
      </c>
    </row>
    <row r="48" spans="1:31" ht="30" x14ac:dyDescent="0.25">
      <c r="A48" s="20" t="s">
        <v>87</v>
      </c>
      <c r="B48" s="20" t="s">
        <v>23</v>
      </c>
      <c r="C48" s="21" t="s">
        <v>88</v>
      </c>
      <c r="D48" s="21">
        <v>319031</v>
      </c>
      <c r="E48" s="21" t="s">
        <v>89</v>
      </c>
      <c r="F48" s="21">
        <v>45025266</v>
      </c>
      <c r="G48" s="21" t="s">
        <v>180</v>
      </c>
      <c r="H48" s="26" t="s">
        <v>338</v>
      </c>
      <c r="I48" s="26" t="s">
        <v>343</v>
      </c>
      <c r="J48" s="27" t="s">
        <v>183</v>
      </c>
      <c r="K48" s="26" t="s">
        <v>183</v>
      </c>
      <c r="L48" s="26" t="s">
        <v>183</v>
      </c>
      <c r="M48" s="27" t="s">
        <v>183</v>
      </c>
      <c r="N48" s="26" t="s">
        <v>183</v>
      </c>
      <c r="O48" s="26" t="s">
        <v>183</v>
      </c>
      <c r="P48" s="27" t="s">
        <v>183</v>
      </c>
      <c r="Q48" s="26" t="s">
        <v>183</v>
      </c>
      <c r="R48" s="26" t="s">
        <v>183</v>
      </c>
      <c r="S48" s="27" t="s">
        <v>344</v>
      </c>
      <c r="T48" s="26">
        <v>0</v>
      </c>
      <c r="U48" s="26" t="s">
        <v>458</v>
      </c>
      <c r="V48" s="27" t="s">
        <v>345</v>
      </c>
      <c r="W48" s="26">
        <v>0</v>
      </c>
      <c r="X48" s="26" t="s">
        <v>458</v>
      </c>
      <c r="Y48" s="27" t="s">
        <v>183</v>
      </c>
      <c r="Z48" s="26" t="s">
        <v>183</v>
      </c>
      <c r="AA48" s="26" t="s">
        <v>183</v>
      </c>
      <c r="AB48" s="27" t="s">
        <v>183</v>
      </c>
      <c r="AC48" s="30" t="s">
        <v>183</v>
      </c>
      <c r="AD48" s="28" t="str">
        <f>IFERROR(INDEX([1]db!$BV$4:$BV$149,MATCH('[1]školy web'!AB48,[1]db!$N$4:$N$149,0)),"")</f>
        <v/>
      </c>
      <c r="AE48" s="29">
        <f t="shared" si="0"/>
        <v>0</v>
      </c>
    </row>
    <row r="49" spans="1:31" ht="30" x14ac:dyDescent="0.25">
      <c r="A49" s="20" t="s">
        <v>87</v>
      </c>
      <c r="B49" s="20" t="s">
        <v>23</v>
      </c>
      <c r="C49" s="21" t="s">
        <v>88</v>
      </c>
      <c r="D49" s="21">
        <v>319031</v>
      </c>
      <c r="E49" s="21" t="s">
        <v>89</v>
      </c>
      <c r="F49" s="21">
        <v>37957996</v>
      </c>
      <c r="G49" s="21" t="s">
        <v>180</v>
      </c>
      <c r="H49" s="26" t="s">
        <v>338</v>
      </c>
      <c r="I49" s="26" t="s">
        <v>346</v>
      </c>
      <c r="J49" s="27" t="s">
        <v>183</v>
      </c>
      <c r="K49" s="26" t="s">
        <v>183</v>
      </c>
      <c r="L49" s="26" t="s">
        <v>183</v>
      </c>
      <c r="M49" s="27" t="s">
        <v>183</v>
      </c>
      <c r="N49" s="26" t="s">
        <v>183</v>
      </c>
      <c r="O49" s="26" t="s">
        <v>183</v>
      </c>
      <c r="P49" s="27" t="s">
        <v>183</v>
      </c>
      <c r="Q49" s="26" t="s">
        <v>183</v>
      </c>
      <c r="R49" s="26" t="s">
        <v>183</v>
      </c>
      <c r="S49" s="27" t="s">
        <v>183</v>
      </c>
      <c r="T49" s="26" t="s">
        <v>183</v>
      </c>
      <c r="U49" s="26" t="s">
        <v>183</v>
      </c>
      <c r="V49" s="27" t="s">
        <v>347</v>
      </c>
      <c r="W49" s="26">
        <v>189</v>
      </c>
      <c r="X49" s="26"/>
      <c r="Y49" s="27" t="s">
        <v>348</v>
      </c>
      <c r="Z49" s="26">
        <v>189</v>
      </c>
      <c r="AA49" s="26"/>
      <c r="AB49" s="27" t="s">
        <v>183</v>
      </c>
      <c r="AC49" s="30" t="s">
        <v>183</v>
      </c>
      <c r="AD49" s="28" t="str">
        <f>IFERROR(INDEX([1]db!$BV$4:$BV$149,MATCH('[1]školy web'!AB49,[1]db!$N$4:$N$149,0)),"")</f>
        <v/>
      </c>
      <c r="AE49" s="29">
        <f t="shared" si="0"/>
        <v>378</v>
      </c>
    </row>
    <row r="50" spans="1:31" ht="30" x14ac:dyDescent="0.25">
      <c r="A50" s="20" t="s">
        <v>87</v>
      </c>
      <c r="B50" s="20" t="s">
        <v>23</v>
      </c>
      <c r="C50" s="21" t="s">
        <v>90</v>
      </c>
      <c r="D50" s="21">
        <v>321125</v>
      </c>
      <c r="E50" s="21" t="s">
        <v>91</v>
      </c>
      <c r="F50" s="21">
        <v>42001692</v>
      </c>
      <c r="G50" s="21" t="s">
        <v>180</v>
      </c>
      <c r="H50" s="26" t="s">
        <v>349</v>
      </c>
      <c r="I50" s="26" t="s">
        <v>350</v>
      </c>
      <c r="J50" s="27" t="s">
        <v>183</v>
      </c>
      <c r="K50" s="26" t="s">
        <v>183</v>
      </c>
      <c r="L50" s="26" t="s">
        <v>183</v>
      </c>
      <c r="M50" s="27" t="s">
        <v>183</v>
      </c>
      <c r="N50" s="26" t="s">
        <v>183</v>
      </c>
      <c r="O50" s="26" t="s">
        <v>183</v>
      </c>
      <c r="P50" s="27" t="s">
        <v>183</v>
      </c>
      <c r="Q50" s="26" t="s">
        <v>183</v>
      </c>
      <c r="R50" s="26" t="s">
        <v>183</v>
      </c>
      <c r="S50" s="27" t="s">
        <v>183</v>
      </c>
      <c r="T50" s="26" t="s">
        <v>183</v>
      </c>
      <c r="U50" s="26" t="s">
        <v>183</v>
      </c>
      <c r="V50" s="27" t="s">
        <v>183</v>
      </c>
      <c r="W50" s="26" t="s">
        <v>183</v>
      </c>
      <c r="X50" s="26" t="s">
        <v>183</v>
      </c>
      <c r="Y50" s="27" t="s">
        <v>351</v>
      </c>
      <c r="Z50" s="26">
        <v>398</v>
      </c>
      <c r="AA50" s="26"/>
      <c r="AB50" s="27" t="s">
        <v>183</v>
      </c>
      <c r="AC50" s="30" t="s">
        <v>183</v>
      </c>
      <c r="AD50" s="28" t="str">
        <f>IFERROR(INDEX([1]db!$BV$4:$BV$149,MATCH('[1]školy web'!AB50,[1]db!$N$4:$N$149,0)),"")</f>
        <v/>
      </c>
      <c r="AE50" s="29">
        <f t="shared" si="0"/>
        <v>398</v>
      </c>
    </row>
    <row r="51" spans="1:31" ht="30" x14ac:dyDescent="0.25">
      <c r="A51" s="20" t="s">
        <v>87</v>
      </c>
      <c r="B51" s="20" t="s">
        <v>23</v>
      </c>
      <c r="C51" s="21" t="s">
        <v>92</v>
      </c>
      <c r="D51" s="21">
        <v>320781</v>
      </c>
      <c r="E51" s="21" t="s">
        <v>93</v>
      </c>
      <c r="F51" s="21">
        <v>37892614</v>
      </c>
      <c r="G51" s="21" t="s">
        <v>180</v>
      </c>
      <c r="H51" s="26" t="s">
        <v>352</v>
      </c>
      <c r="I51" s="26" t="s">
        <v>353</v>
      </c>
      <c r="J51" s="27" t="s">
        <v>183</v>
      </c>
      <c r="K51" s="26" t="s">
        <v>183</v>
      </c>
      <c r="L51" s="26" t="s">
        <v>183</v>
      </c>
      <c r="M51" s="27" t="s">
        <v>183</v>
      </c>
      <c r="N51" s="26" t="s">
        <v>183</v>
      </c>
      <c r="O51" s="26" t="s">
        <v>183</v>
      </c>
      <c r="P51" s="27" t="s">
        <v>183</v>
      </c>
      <c r="Q51" s="26" t="s">
        <v>183</v>
      </c>
      <c r="R51" s="26" t="s">
        <v>183</v>
      </c>
      <c r="S51" s="27" t="s">
        <v>183</v>
      </c>
      <c r="T51" s="26" t="s">
        <v>183</v>
      </c>
      <c r="U51" s="26" t="s">
        <v>183</v>
      </c>
      <c r="V51" s="27" t="s">
        <v>183</v>
      </c>
      <c r="W51" s="26" t="s">
        <v>183</v>
      </c>
      <c r="X51" s="26" t="s">
        <v>183</v>
      </c>
      <c r="Y51" s="27" t="s">
        <v>354</v>
      </c>
      <c r="Z51" s="26">
        <v>125</v>
      </c>
      <c r="AA51" s="26"/>
      <c r="AB51" s="27" t="s">
        <v>183</v>
      </c>
      <c r="AC51" s="30" t="s">
        <v>183</v>
      </c>
      <c r="AD51" s="28" t="str">
        <f>IFERROR(INDEX([1]db!$BV$4:$BV$149,MATCH('[1]školy web'!AB51,[1]db!$N$4:$N$149,0)),"")</f>
        <v/>
      </c>
      <c r="AE51" s="29">
        <f t="shared" si="0"/>
        <v>125</v>
      </c>
    </row>
    <row r="52" spans="1:31" ht="54" customHeight="1" x14ac:dyDescent="0.25">
      <c r="A52" s="20" t="s">
        <v>87</v>
      </c>
      <c r="B52" s="20" t="s">
        <v>23</v>
      </c>
      <c r="C52" s="21" t="s">
        <v>94</v>
      </c>
      <c r="D52" s="21">
        <v>320439</v>
      </c>
      <c r="E52" s="21" t="s">
        <v>95</v>
      </c>
      <c r="F52" s="21">
        <v>37957619</v>
      </c>
      <c r="G52" s="21" t="s">
        <v>180</v>
      </c>
      <c r="H52" s="26" t="s">
        <v>355</v>
      </c>
      <c r="I52" s="26" t="s">
        <v>356</v>
      </c>
      <c r="J52" s="27" t="s">
        <v>183</v>
      </c>
      <c r="K52" s="26" t="s">
        <v>183</v>
      </c>
      <c r="L52" s="26" t="s">
        <v>183</v>
      </c>
      <c r="M52" s="27" t="s">
        <v>183</v>
      </c>
      <c r="N52" s="26" t="s">
        <v>183</v>
      </c>
      <c r="O52" s="26" t="s">
        <v>183</v>
      </c>
      <c r="P52" s="27" t="s">
        <v>183</v>
      </c>
      <c r="Q52" s="26" t="s">
        <v>183</v>
      </c>
      <c r="R52" s="26" t="s">
        <v>183</v>
      </c>
      <c r="S52" s="27" t="s">
        <v>357</v>
      </c>
      <c r="T52" s="26">
        <v>0</v>
      </c>
      <c r="U52" s="26" t="s">
        <v>358</v>
      </c>
      <c r="V52" s="27" t="s">
        <v>183</v>
      </c>
      <c r="W52" s="26" t="s">
        <v>183</v>
      </c>
      <c r="X52" s="26" t="s">
        <v>183</v>
      </c>
      <c r="Y52" s="27" t="s">
        <v>183</v>
      </c>
      <c r="Z52" s="26" t="s">
        <v>183</v>
      </c>
      <c r="AA52" s="26" t="s">
        <v>183</v>
      </c>
      <c r="AB52" s="27" t="s">
        <v>183</v>
      </c>
      <c r="AC52" s="30" t="s">
        <v>183</v>
      </c>
      <c r="AD52" s="28" t="str">
        <f>IFERROR(INDEX([1]db!$BV$4:$BV$149,MATCH('[1]školy web'!AB52,[1]db!$N$4:$N$149,0)),"")</f>
        <v/>
      </c>
      <c r="AE52" s="29">
        <f t="shared" si="0"/>
        <v>0</v>
      </c>
    </row>
    <row r="53" spans="1:31" ht="30" x14ac:dyDescent="0.25">
      <c r="A53" s="20" t="s">
        <v>87</v>
      </c>
      <c r="B53" s="20" t="s">
        <v>23</v>
      </c>
      <c r="C53" s="21" t="s">
        <v>96</v>
      </c>
      <c r="D53" s="21">
        <v>319805</v>
      </c>
      <c r="E53" s="21" t="s">
        <v>97</v>
      </c>
      <c r="F53" s="21">
        <v>42001161</v>
      </c>
      <c r="G53" s="21" t="s">
        <v>180</v>
      </c>
      <c r="H53" s="26" t="s">
        <v>359</v>
      </c>
      <c r="I53" s="26" t="s">
        <v>360</v>
      </c>
      <c r="J53" s="27" t="s">
        <v>183</v>
      </c>
      <c r="K53" s="26" t="s">
        <v>183</v>
      </c>
      <c r="L53" s="26" t="s">
        <v>183</v>
      </c>
      <c r="M53" s="27" t="s">
        <v>183</v>
      </c>
      <c r="N53" s="26" t="s">
        <v>183</v>
      </c>
      <c r="O53" s="26" t="s">
        <v>183</v>
      </c>
      <c r="P53" s="27" t="s">
        <v>183</v>
      </c>
      <c r="Q53" s="26" t="s">
        <v>183</v>
      </c>
      <c r="R53" s="26" t="s">
        <v>183</v>
      </c>
      <c r="S53" s="27" t="s">
        <v>183</v>
      </c>
      <c r="T53" s="26" t="s">
        <v>183</v>
      </c>
      <c r="U53" s="26" t="s">
        <v>183</v>
      </c>
      <c r="V53" s="27" t="s">
        <v>183</v>
      </c>
      <c r="W53" s="26" t="s">
        <v>183</v>
      </c>
      <c r="X53" s="26" t="s">
        <v>183</v>
      </c>
      <c r="Y53" s="27" t="s">
        <v>361</v>
      </c>
      <c r="Z53" s="26">
        <v>651</v>
      </c>
      <c r="AA53" s="26"/>
      <c r="AB53" s="27" t="s">
        <v>362</v>
      </c>
      <c r="AC53" s="30">
        <v>651</v>
      </c>
      <c r="AD53" s="28"/>
      <c r="AE53" s="29">
        <f t="shared" si="0"/>
        <v>1302</v>
      </c>
    </row>
    <row r="54" spans="1:31" ht="30" x14ac:dyDescent="0.25">
      <c r="A54" s="20" t="s">
        <v>87</v>
      </c>
      <c r="B54" s="20" t="s">
        <v>23</v>
      </c>
      <c r="C54" s="21" t="s">
        <v>98</v>
      </c>
      <c r="D54" s="21">
        <v>647861</v>
      </c>
      <c r="E54" s="21" t="s">
        <v>99</v>
      </c>
      <c r="F54" s="21">
        <v>37897004</v>
      </c>
      <c r="G54" s="21" t="s">
        <v>180</v>
      </c>
      <c r="H54" s="26" t="s">
        <v>363</v>
      </c>
      <c r="I54" s="26" t="s">
        <v>364</v>
      </c>
      <c r="J54" s="27" t="s">
        <v>183</v>
      </c>
      <c r="K54" s="26" t="s">
        <v>183</v>
      </c>
      <c r="L54" s="26" t="s">
        <v>183</v>
      </c>
      <c r="M54" s="27" t="s">
        <v>183</v>
      </c>
      <c r="N54" s="26" t="s">
        <v>183</v>
      </c>
      <c r="O54" s="26" t="s">
        <v>183</v>
      </c>
      <c r="P54" s="27" t="s">
        <v>183</v>
      </c>
      <c r="Q54" s="26" t="s">
        <v>183</v>
      </c>
      <c r="R54" s="26" t="s">
        <v>183</v>
      </c>
      <c r="S54" s="27" t="s">
        <v>183</v>
      </c>
      <c r="T54" s="26" t="s">
        <v>183</v>
      </c>
      <c r="U54" s="26" t="s">
        <v>183</v>
      </c>
      <c r="V54" s="27" t="s">
        <v>365</v>
      </c>
      <c r="W54" s="26">
        <v>275</v>
      </c>
      <c r="X54" s="26"/>
      <c r="Y54" s="27" t="s">
        <v>366</v>
      </c>
      <c r="Z54" s="26">
        <v>275</v>
      </c>
      <c r="AA54" s="26"/>
      <c r="AB54" s="27" t="s">
        <v>367</v>
      </c>
      <c r="AC54" s="30">
        <v>275</v>
      </c>
      <c r="AD54" s="28"/>
      <c r="AE54" s="29">
        <f t="shared" si="0"/>
        <v>825</v>
      </c>
    </row>
    <row r="55" spans="1:31" ht="59.25" customHeight="1" x14ac:dyDescent="0.25">
      <c r="A55" s="20" t="s">
        <v>100</v>
      </c>
      <c r="B55" s="20" t="s">
        <v>23</v>
      </c>
      <c r="C55" s="21" t="s">
        <v>101</v>
      </c>
      <c r="D55" s="21">
        <v>323021</v>
      </c>
      <c r="E55" s="21" t="s">
        <v>102</v>
      </c>
      <c r="F55" s="21">
        <v>37947958</v>
      </c>
      <c r="G55" s="21" t="s">
        <v>180</v>
      </c>
      <c r="H55" s="26" t="s">
        <v>368</v>
      </c>
      <c r="I55" s="26" t="s">
        <v>369</v>
      </c>
      <c r="J55" s="27" t="s">
        <v>183</v>
      </c>
      <c r="K55" s="26" t="s">
        <v>183</v>
      </c>
      <c r="L55" s="26" t="s">
        <v>183</v>
      </c>
      <c r="M55" s="27" t="s">
        <v>183</v>
      </c>
      <c r="N55" s="26" t="s">
        <v>183</v>
      </c>
      <c r="O55" s="26" t="s">
        <v>183</v>
      </c>
      <c r="P55" s="27" t="s">
        <v>183</v>
      </c>
      <c r="Q55" s="26" t="s">
        <v>183</v>
      </c>
      <c r="R55" s="26" t="s">
        <v>183</v>
      </c>
      <c r="S55" s="27" t="s">
        <v>183</v>
      </c>
      <c r="T55" s="26" t="s">
        <v>183</v>
      </c>
      <c r="U55" s="26" t="s">
        <v>183</v>
      </c>
      <c r="V55" s="27" t="s">
        <v>370</v>
      </c>
      <c r="W55" s="26">
        <v>0</v>
      </c>
      <c r="X55" s="26" t="s">
        <v>451</v>
      </c>
      <c r="Y55" s="27" t="s">
        <v>183</v>
      </c>
      <c r="Z55" s="26" t="s">
        <v>183</v>
      </c>
      <c r="AA55" s="26" t="s">
        <v>183</v>
      </c>
      <c r="AB55" s="27" t="s">
        <v>183</v>
      </c>
      <c r="AC55" s="30" t="s">
        <v>183</v>
      </c>
      <c r="AD55" s="28" t="str">
        <f>IFERROR(INDEX([1]db!$BV$4:$BV$149,MATCH('[1]školy web'!AB55,[1]db!$N$4:$N$149,0)),"")</f>
        <v/>
      </c>
      <c r="AE55" s="29">
        <f t="shared" si="0"/>
        <v>0</v>
      </c>
    </row>
    <row r="56" spans="1:31" ht="66" customHeight="1" x14ac:dyDescent="0.25">
      <c r="A56" s="20" t="s">
        <v>100</v>
      </c>
      <c r="B56" s="20" t="s">
        <v>23</v>
      </c>
      <c r="C56" s="21" t="s">
        <v>103</v>
      </c>
      <c r="D56" s="21">
        <v>323560</v>
      </c>
      <c r="E56" s="21" t="s">
        <v>104</v>
      </c>
      <c r="F56" s="21">
        <v>37873679</v>
      </c>
      <c r="G56" s="21" t="s">
        <v>180</v>
      </c>
      <c r="H56" s="26" t="s">
        <v>371</v>
      </c>
      <c r="I56" s="26" t="s">
        <v>372</v>
      </c>
      <c r="J56" s="27" t="s">
        <v>183</v>
      </c>
      <c r="K56" s="26" t="s">
        <v>183</v>
      </c>
      <c r="L56" s="26" t="s">
        <v>183</v>
      </c>
      <c r="M56" s="27" t="s">
        <v>183</v>
      </c>
      <c r="N56" s="26" t="s">
        <v>183</v>
      </c>
      <c r="O56" s="26" t="s">
        <v>183</v>
      </c>
      <c r="P56" s="27" t="s">
        <v>183</v>
      </c>
      <c r="Q56" s="26" t="s">
        <v>183</v>
      </c>
      <c r="R56" s="26" t="s">
        <v>183</v>
      </c>
      <c r="S56" s="27" t="s">
        <v>373</v>
      </c>
      <c r="T56" s="26">
        <v>0</v>
      </c>
      <c r="U56" s="26" t="s">
        <v>456</v>
      </c>
      <c r="V56" s="27" t="s">
        <v>374</v>
      </c>
      <c r="W56" s="26">
        <v>0</v>
      </c>
      <c r="X56" s="26" t="s">
        <v>456</v>
      </c>
      <c r="Y56" s="27" t="s">
        <v>375</v>
      </c>
      <c r="Z56" s="26">
        <v>0</v>
      </c>
      <c r="AA56" s="26" t="s">
        <v>456</v>
      </c>
      <c r="AB56" s="27" t="s">
        <v>183</v>
      </c>
      <c r="AC56" s="30" t="s">
        <v>183</v>
      </c>
      <c r="AD56" s="28" t="str">
        <f>IFERROR(INDEX([1]db!$BV$4:$BV$149,MATCH('[1]školy web'!AB56,[1]db!$N$4:$N$149,0)),"")</f>
        <v/>
      </c>
      <c r="AE56" s="29">
        <f t="shared" si="0"/>
        <v>0</v>
      </c>
    </row>
    <row r="57" spans="1:31" ht="30" x14ac:dyDescent="0.25">
      <c r="A57" s="20" t="s">
        <v>100</v>
      </c>
      <c r="B57" s="20" t="s">
        <v>23</v>
      </c>
      <c r="C57" s="21" t="s">
        <v>103</v>
      </c>
      <c r="D57" s="21">
        <v>323560</v>
      </c>
      <c r="E57" s="21" t="s">
        <v>104</v>
      </c>
      <c r="F57" s="21">
        <v>37876643</v>
      </c>
      <c r="G57" s="21" t="s">
        <v>180</v>
      </c>
      <c r="H57" s="26" t="s">
        <v>371</v>
      </c>
      <c r="I57" s="26" t="s">
        <v>376</v>
      </c>
      <c r="J57" s="27" t="s">
        <v>183</v>
      </c>
      <c r="K57" s="26" t="s">
        <v>183</v>
      </c>
      <c r="L57" s="26" t="s">
        <v>183</v>
      </c>
      <c r="M57" s="27" t="s">
        <v>183</v>
      </c>
      <c r="N57" s="26" t="s">
        <v>183</v>
      </c>
      <c r="O57" s="26" t="s">
        <v>183</v>
      </c>
      <c r="P57" s="27" t="s">
        <v>183</v>
      </c>
      <c r="Q57" s="26" t="s">
        <v>183</v>
      </c>
      <c r="R57" s="26" t="s">
        <v>183</v>
      </c>
      <c r="S57" s="27" t="s">
        <v>183</v>
      </c>
      <c r="T57" s="26" t="s">
        <v>183</v>
      </c>
      <c r="U57" s="26" t="s">
        <v>183</v>
      </c>
      <c r="V57" s="27" t="s">
        <v>183</v>
      </c>
      <c r="W57" s="26" t="s">
        <v>183</v>
      </c>
      <c r="X57" s="26" t="s">
        <v>183</v>
      </c>
      <c r="Y57" s="27" t="s">
        <v>377</v>
      </c>
      <c r="Z57" s="26">
        <v>506</v>
      </c>
      <c r="AA57" s="26"/>
      <c r="AB57" s="27" t="s">
        <v>183</v>
      </c>
      <c r="AC57" s="30" t="s">
        <v>183</v>
      </c>
      <c r="AD57" s="28" t="str">
        <f>IFERROR(INDEX([1]db!$BV$4:$BV$149,MATCH('[1]školy web'!AB57,[1]db!$N$4:$N$149,0)),"")</f>
        <v/>
      </c>
      <c r="AE57" s="29">
        <f t="shared" si="0"/>
        <v>506</v>
      </c>
    </row>
    <row r="58" spans="1:31" ht="30" x14ac:dyDescent="0.25">
      <c r="A58" s="20" t="s">
        <v>100</v>
      </c>
      <c r="B58" s="20" t="s">
        <v>23</v>
      </c>
      <c r="C58" s="21" t="s">
        <v>105</v>
      </c>
      <c r="D58" s="21">
        <v>326518</v>
      </c>
      <c r="E58" s="21" t="s">
        <v>106</v>
      </c>
      <c r="F58" s="21">
        <v>37874292</v>
      </c>
      <c r="G58" s="21" t="s">
        <v>180</v>
      </c>
      <c r="H58" s="26" t="s">
        <v>378</v>
      </c>
      <c r="I58" s="26" t="s">
        <v>260</v>
      </c>
      <c r="J58" s="27" t="s">
        <v>183</v>
      </c>
      <c r="K58" s="26" t="s">
        <v>183</v>
      </c>
      <c r="L58" s="26" t="s">
        <v>183</v>
      </c>
      <c r="M58" s="27" t="s">
        <v>183</v>
      </c>
      <c r="N58" s="26" t="s">
        <v>183</v>
      </c>
      <c r="O58" s="26" t="s">
        <v>183</v>
      </c>
      <c r="P58" s="27" t="s">
        <v>183</v>
      </c>
      <c r="Q58" s="26" t="s">
        <v>183</v>
      </c>
      <c r="R58" s="26" t="s">
        <v>183</v>
      </c>
      <c r="S58" s="27" t="s">
        <v>183</v>
      </c>
      <c r="T58" s="26" t="s">
        <v>183</v>
      </c>
      <c r="U58" s="26" t="s">
        <v>183</v>
      </c>
      <c r="V58" s="27" t="s">
        <v>379</v>
      </c>
      <c r="W58" s="26">
        <v>0</v>
      </c>
      <c r="X58" s="26" t="s">
        <v>459</v>
      </c>
      <c r="Y58" s="27" t="s">
        <v>183</v>
      </c>
      <c r="Z58" s="26" t="s">
        <v>183</v>
      </c>
      <c r="AA58" s="26" t="s">
        <v>183</v>
      </c>
      <c r="AB58" s="27" t="s">
        <v>183</v>
      </c>
      <c r="AC58" s="30" t="s">
        <v>183</v>
      </c>
      <c r="AD58" s="28" t="str">
        <f>IFERROR(INDEX([1]db!$BV$4:$BV$149,MATCH('[1]školy web'!AB58,[1]db!$N$4:$N$149,0)),"")</f>
        <v/>
      </c>
      <c r="AE58" s="29">
        <f t="shared" si="0"/>
        <v>0</v>
      </c>
    </row>
    <row r="59" spans="1:31" ht="30" x14ac:dyDescent="0.25">
      <c r="A59" s="20" t="s">
        <v>100</v>
      </c>
      <c r="B59" s="20" t="s">
        <v>23</v>
      </c>
      <c r="C59" s="21" t="s">
        <v>107</v>
      </c>
      <c r="D59" s="21">
        <v>326607</v>
      </c>
      <c r="E59" s="21" t="s">
        <v>108</v>
      </c>
      <c r="F59" s="21">
        <v>51048418</v>
      </c>
      <c r="G59" s="21" t="s">
        <v>180</v>
      </c>
      <c r="H59" s="26" t="s">
        <v>380</v>
      </c>
      <c r="I59" s="26" t="s">
        <v>260</v>
      </c>
      <c r="J59" s="27" t="s">
        <v>183</v>
      </c>
      <c r="K59" s="26" t="s">
        <v>183</v>
      </c>
      <c r="L59" s="26" t="s">
        <v>183</v>
      </c>
      <c r="M59" s="27" t="s">
        <v>183</v>
      </c>
      <c r="N59" s="26" t="s">
        <v>183</v>
      </c>
      <c r="O59" s="26" t="s">
        <v>183</v>
      </c>
      <c r="P59" s="27" t="s">
        <v>381</v>
      </c>
      <c r="Q59" s="26">
        <v>416</v>
      </c>
      <c r="R59" s="26"/>
      <c r="S59" s="27" t="s">
        <v>382</v>
      </c>
      <c r="T59" s="26">
        <v>191</v>
      </c>
      <c r="U59" s="26"/>
      <c r="V59" s="27" t="s">
        <v>383</v>
      </c>
      <c r="W59" s="26">
        <v>150</v>
      </c>
      <c r="X59" s="26"/>
      <c r="Y59" s="27" t="s">
        <v>183</v>
      </c>
      <c r="Z59" s="26" t="s">
        <v>183</v>
      </c>
      <c r="AA59" s="26" t="s">
        <v>183</v>
      </c>
      <c r="AB59" s="27" t="s">
        <v>183</v>
      </c>
      <c r="AC59" s="30" t="s">
        <v>183</v>
      </c>
      <c r="AD59" s="28" t="str">
        <f>IFERROR(INDEX([1]db!$BV$4:$BV$149,MATCH('[1]školy web'!AB59,[1]db!$N$4:$N$149,0)),"")</f>
        <v/>
      </c>
      <c r="AE59" s="29">
        <f t="shared" si="0"/>
        <v>757</v>
      </c>
    </row>
    <row r="60" spans="1:31" ht="30" x14ac:dyDescent="0.25">
      <c r="A60" s="20" t="s">
        <v>100</v>
      </c>
      <c r="B60" s="20" t="s">
        <v>23</v>
      </c>
      <c r="C60" s="21" t="s">
        <v>109</v>
      </c>
      <c r="D60" s="21">
        <v>330167</v>
      </c>
      <c r="E60" s="21" t="s">
        <v>110</v>
      </c>
      <c r="F60" s="21">
        <v>37876597</v>
      </c>
      <c r="G60" s="21" t="s">
        <v>180</v>
      </c>
      <c r="H60" s="26" t="s">
        <v>384</v>
      </c>
      <c r="I60" s="26" t="s">
        <v>385</v>
      </c>
      <c r="J60" s="27" t="s">
        <v>183</v>
      </c>
      <c r="K60" s="26" t="s">
        <v>183</v>
      </c>
      <c r="L60" s="26" t="s">
        <v>183</v>
      </c>
      <c r="M60" s="27" t="s">
        <v>183</v>
      </c>
      <c r="N60" s="26" t="s">
        <v>183</v>
      </c>
      <c r="O60" s="26" t="s">
        <v>183</v>
      </c>
      <c r="P60" s="27" t="s">
        <v>183</v>
      </c>
      <c r="Q60" s="26" t="s">
        <v>183</v>
      </c>
      <c r="R60" s="26" t="s">
        <v>183</v>
      </c>
      <c r="S60" s="27" t="s">
        <v>183</v>
      </c>
      <c r="T60" s="26" t="s">
        <v>183</v>
      </c>
      <c r="U60" s="26" t="s">
        <v>183</v>
      </c>
      <c r="V60" s="27" t="s">
        <v>386</v>
      </c>
      <c r="W60" s="26">
        <v>1911</v>
      </c>
      <c r="X60" s="26"/>
      <c r="Y60" s="27" t="s">
        <v>387</v>
      </c>
      <c r="Z60" s="26">
        <v>1934</v>
      </c>
      <c r="AA60" s="26"/>
      <c r="AB60" s="27" t="s">
        <v>183</v>
      </c>
      <c r="AC60" s="30" t="s">
        <v>183</v>
      </c>
      <c r="AD60" s="28" t="str">
        <f>IFERROR(INDEX([1]db!$BV$4:$BV$149,MATCH('[1]školy web'!AB60,[1]db!$N$4:$N$149,0)),"")</f>
        <v/>
      </c>
      <c r="AE60" s="29">
        <f t="shared" si="0"/>
        <v>3845</v>
      </c>
    </row>
    <row r="61" spans="1:31" ht="60" x14ac:dyDescent="0.25">
      <c r="A61" s="20" t="s">
        <v>100</v>
      </c>
      <c r="B61" s="20" t="s">
        <v>23</v>
      </c>
      <c r="C61" s="21" t="s">
        <v>111</v>
      </c>
      <c r="D61" s="21">
        <v>329321</v>
      </c>
      <c r="E61" s="21" t="s">
        <v>112</v>
      </c>
      <c r="F61" s="21">
        <v>37879405</v>
      </c>
      <c r="G61" s="21" t="s">
        <v>180</v>
      </c>
      <c r="H61" s="26" t="s">
        <v>388</v>
      </c>
      <c r="I61" s="26" t="s">
        <v>389</v>
      </c>
      <c r="J61" s="27" t="s">
        <v>183</v>
      </c>
      <c r="K61" s="26" t="s">
        <v>183</v>
      </c>
      <c r="L61" s="26" t="s">
        <v>183</v>
      </c>
      <c r="M61" s="27" t="s">
        <v>183</v>
      </c>
      <c r="N61" s="26" t="s">
        <v>183</v>
      </c>
      <c r="O61" s="26" t="s">
        <v>183</v>
      </c>
      <c r="P61" s="27" t="s">
        <v>183</v>
      </c>
      <c r="Q61" s="26" t="s">
        <v>183</v>
      </c>
      <c r="R61" s="26" t="s">
        <v>183</v>
      </c>
      <c r="S61" s="27" t="s">
        <v>183</v>
      </c>
      <c r="T61" s="26" t="s">
        <v>183</v>
      </c>
      <c r="U61" s="26" t="s">
        <v>183</v>
      </c>
      <c r="V61" s="27" t="s">
        <v>390</v>
      </c>
      <c r="W61" s="26">
        <v>0</v>
      </c>
      <c r="X61" s="26" t="s">
        <v>455</v>
      </c>
      <c r="Y61" s="27" t="s">
        <v>183</v>
      </c>
      <c r="Z61" s="26" t="s">
        <v>183</v>
      </c>
      <c r="AA61" s="26" t="s">
        <v>183</v>
      </c>
      <c r="AB61" s="27" t="s">
        <v>183</v>
      </c>
      <c r="AC61" s="30" t="s">
        <v>183</v>
      </c>
      <c r="AD61" s="28" t="str">
        <f>IFERROR(INDEX([1]db!$BV$4:$BV$149,MATCH('[1]školy web'!AB61,[1]db!$N$4:$N$149,0)),"")</f>
        <v/>
      </c>
      <c r="AE61" s="29">
        <f t="shared" si="0"/>
        <v>0</v>
      </c>
    </row>
    <row r="62" spans="1:31" ht="30" x14ac:dyDescent="0.25">
      <c r="A62" s="20" t="s">
        <v>100</v>
      </c>
      <c r="B62" s="20" t="s">
        <v>23</v>
      </c>
      <c r="C62" s="21" t="s">
        <v>111</v>
      </c>
      <c r="D62" s="21">
        <v>329321</v>
      </c>
      <c r="E62" s="21" t="s">
        <v>112</v>
      </c>
      <c r="F62" s="21">
        <v>53480341</v>
      </c>
      <c r="G62" s="21" t="s">
        <v>180</v>
      </c>
      <c r="H62" s="26" t="s">
        <v>388</v>
      </c>
      <c r="I62" s="26" t="s">
        <v>391</v>
      </c>
      <c r="J62" s="27" t="s">
        <v>183</v>
      </c>
      <c r="K62" s="26" t="s">
        <v>183</v>
      </c>
      <c r="L62" s="26" t="s">
        <v>183</v>
      </c>
      <c r="M62" s="27" t="s">
        <v>183</v>
      </c>
      <c r="N62" s="26" t="s">
        <v>183</v>
      </c>
      <c r="O62" s="26" t="s">
        <v>183</v>
      </c>
      <c r="P62" s="27" t="s">
        <v>183</v>
      </c>
      <c r="Q62" s="26" t="s">
        <v>183</v>
      </c>
      <c r="R62" s="26" t="s">
        <v>183</v>
      </c>
      <c r="S62" s="27" t="s">
        <v>183</v>
      </c>
      <c r="T62" s="26" t="s">
        <v>183</v>
      </c>
      <c r="U62" s="26" t="s">
        <v>183</v>
      </c>
      <c r="V62" s="27" t="s">
        <v>392</v>
      </c>
      <c r="W62" s="26">
        <v>635</v>
      </c>
      <c r="X62" s="26"/>
      <c r="Y62" s="27" t="s">
        <v>183</v>
      </c>
      <c r="Z62" s="26" t="s">
        <v>183</v>
      </c>
      <c r="AA62" s="26" t="s">
        <v>183</v>
      </c>
      <c r="AB62" s="27" t="s">
        <v>183</v>
      </c>
      <c r="AC62" s="30" t="s">
        <v>183</v>
      </c>
      <c r="AD62" s="28" t="str">
        <f>IFERROR(INDEX([1]db!$BV$4:$BV$149,MATCH('[1]školy web'!AB62,[1]db!$N$4:$N$149,0)),"")</f>
        <v/>
      </c>
      <c r="AE62" s="29">
        <f t="shared" si="0"/>
        <v>635</v>
      </c>
    </row>
    <row r="63" spans="1:31" ht="30" x14ac:dyDescent="0.25">
      <c r="A63" s="20" t="s">
        <v>100</v>
      </c>
      <c r="B63" s="20" t="s">
        <v>23</v>
      </c>
      <c r="C63" s="21" t="s">
        <v>111</v>
      </c>
      <c r="D63" s="21">
        <v>329321</v>
      </c>
      <c r="E63" s="21" t="s">
        <v>112</v>
      </c>
      <c r="F63" s="21">
        <v>53480465</v>
      </c>
      <c r="G63" s="21" t="s">
        <v>180</v>
      </c>
      <c r="H63" s="26" t="s">
        <v>388</v>
      </c>
      <c r="I63" s="26" t="s">
        <v>393</v>
      </c>
      <c r="J63" s="27" t="s">
        <v>183</v>
      </c>
      <c r="K63" s="26" t="s">
        <v>183</v>
      </c>
      <c r="L63" s="26" t="s">
        <v>183</v>
      </c>
      <c r="M63" s="27" t="s">
        <v>183</v>
      </c>
      <c r="N63" s="26" t="s">
        <v>183</v>
      </c>
      <c r="O63" s="26" t="s">
        <v>183</v>
      </c>
      <c r="P63" s="27" t="s">
        <v>183</v>
      </c>
      <c r="Q63" s="26" t="s">
        <v>183</v>
      </c>
      <c r="R63" s="26" t="s">
        <v>183</v>
      </c>
      <c r="S63" s="27" t="s">
        <v>183</v>
      </c>
      <c r="T63" s="26" t="s">
        <v>183</v>
      </c>
      <c r="U63" s="26" t="s">
        <v>183</v>
      </c>
      <c r="V63" s="27" t="s">
        <v>394</v>
      </c>
      <c r="W63" s="26">
        <v>696</v>
      </c>
      <c r="X63" s="26"/>
      <c r="Y63" s="27" t="s">
        <v>183</v>
      </c>
      <c r="Z63" s="26" t="s">
        <v>183</v>
      </c>
      <c r="AA63" s="26" t="s">
        <v>183</v>
      </c>
      <c r="AB63" s="27" t="s">
        <v>183</v>
      </c>
      <c r="AC63" s="30" t="s">
        <v>183</v>
      </c>
      <c r="AD63" s="28" t="str">
        <f>IFERROR(INDEX([1]db!$BV$4:$BV$149,MATCH('[1]školy web'!AB63,[1]db!$N$4:$N$149,0)),"")</f>
        <v/>
      </c>
      <c r="AE63" s="29">
        <f t="shared" si="0"/>
        <v>696</v>
      </c>
    </row>
    <row r="64" spans="1:31" ht="60" x14ac:dyDescent="0.25">
      <c r="A64" s="20" t="s">
        <v>100</v>
      </c>
      <c r="B64" s="20" t="s">
        <v>23</v>
      </c>
      <c r="C64" s="21" t="s">
        <v>111</v>
      </c>
      <c r="D64" s="21">
        <v>329321</v>
      </c>
      <c r="E64" s="21" t="s">
        <v>112</v>
      </c>
      <c r="F64" s="21">
        <v>53480783</v>
      </c>
      <c r="G64" s="21" t="s">
        <v>180</v>
      </c>
      <c r="H64" s="26" t="s">
        <v>388</v>
      </c>
      <c r="I64" s="26" t="s">
        <v>395</v>
      </c>
      <c r="J64" s="27" t="s">
        <v>183</v>
      </c>
      <c r="K64" s="26" t="s">
        <v>183</v>
      </c>
      <c r="L64" s="26" t="s">
        <v>183</v>
      </c>
      <c r="M64" s="27" t="s">
        <v>183</v>
      </c>
      <c r="N64" s="26" t="s">
        <v>183</v>
      </c>
      <c r="O64" s="26" t="s">
        <v>183</v>
      </c>
      <c r="P64" s="27" t="s">
        <v>183</v>
      </c>
      <c r="Q64" s="26" t="s">
        <v>183</v>
      </c>
      <c r="R64" s="26" t="s">
        <v>183</v>
      </c>
      <c r="S64" s="27" t="s">
        <v>183</v>
      </c>
      <c r="T64" s="26" t="s">
        <v>183</v>
      </c>
      <c r="U64" s="26" t="s">
        <v>183</v>
      </c>
      <c r="V64" s="27" t="s">
        <v>396</v>
      </c>
      <c r="W64" s="26">
        <v>0</v>
      </c>
      <c r="X64" s="26" t="s">
        <v>455</v>
      </c>
      <c r="Y64" s="27" t="s">
        <v>183</v>
      </c>
      <c r="Z64" s="26" t="s">
        <v>183</v>
      </c>
      <c r="AA64" s="26" t="s">
        <v>183</v>
      </c>
      <c r="AB64" s="27" t="s">
        <v>183</v>
      </c>
      <c r="AC64" s="30" t="s">
        <v>183</v>
      </c>
      <c r="AD64" s="28" t="str">
        <f>IFERROR(INDEX([1]db!$BV$4:$BV$149,MATCH('[1]školy web'!AB64,[1]db!$N$4:$N$149,0)),"")</f>
        <v/>
      </c>
      <c r="AE64" s="29">
        <f t="shared" si="0"/>
        <v>0</v>
      </c>
    </row>
    <row r="65" spans="1:31" ht="74.25" customHeight="1" x14ac:dyDescent="0.25">
      <c r="A65" s="20" t="s">
        <v>113</v>
      </c>
      <c r="B65" s="20" t="s">
        <v>23</v>
      </c>
      <c r="C65" s="21" t="s">
        <v>114</v>
      </c>
      <c r="D65" s="21">
        <v>324442</v>
      </c>
      <c r="E65" s="21" t="s">
        <v>115</v>
      </c>
      <c r="F65" s="21">
        <v>35567791</v>
      </c>
      <c r="G65" s="21" t="s">
        <v>180</v>
      </c>
      <c r="H65" s="26" t="s">
        <v>397</v>
      </c>
      <c r="I65" s="26" t="s">
        <v>398</v>
      </c>
      <c r="J65" s="27" t="s">
        <v>183</v>
      </c>
      <c r="K65" s="26" t="s">
        <v>183</v>
      </c>
      <c r="L65" s="26" t="s">
        <v>183</v>
      </c>
      <c r="M65" s="27" t="s">
        <v>183</v>
      </c>
      <c r="N65" s="26" t="s">
        <v>183</v>
      </c>
      <c r="O65" s="26" t="s">
        <v>183</v>
      </c>
      <c r="P65" s="27" t="s">
        <v>183</v>
      </c>
      <c r="Q65" s="26" t="s">
        <v>183</v>
      </c>
      <c r="R65" s="26" t="s">
        <v>183</v>
      </c>
      <c r="S65" s="27" t="s">
        <v>183</v>
      </c>
      <c r="T65" s="26" t="s">
        <v>183</v>
      </c>
      <c r="U65" s="26" t="s">
        <v>183</v>
      </c>
      <c r="V65" s="27" t="s">
        <v>183</v>
      </c>
      <c r="W65" s="26" t="s">
        <v>183</v>
      </c>
      <c r="X65" s="26" t="s">
        <v>183</v>
      </c>
      <c r="Y65" s="27" t="s">
        <v>399</v>
      </c>
      <c r="Z65" s="26">
        <v>919</v>
      </c>
      <c r="AA65" s="26"/>
      <c r="AB65" s="27" t="s">
        <v>183</v>
      </c>
      <c r="AC65" s="30" t="s">
        <v>183</v>
      </c>
      <c r="AD65" s="28" t="str">
        <f>IFERROR(INDEX([1]db!$BV$4:$BV$149,MATCH('[1]školy web'!AB65,[1]db!$N$4:$N$149,0)),"")</f>
        <v/>
      </c>
      <c r="AE65" s="29">
        <f t="shared" si="0"/>
        <v>919</v>
      </c>
    </row>
    <row r="66" spans="1:31" ht="30" x14ac:dyDescent="0.25">
      <c r="A66" s="20" t="s">
        <v>113</v>
      </c>
      <c r="B66" s="20" t="s">
        <v>23</v>
      </c>
      <c r="C66" s="21" t="s">
        <v>116</v>
      </c>
      <c r="D66" s="21">
        <v>331996</v>
      </c>
      <c r="E66" s="21" t="s">
        <v>117</v>
      </c>
      <c r="F66" s="21">
        <v>35544619</v>
      </c>
      <c r="G66" s="21" t="s">
        <v>180</v>
      </c>
      <c r="H66" s="26" t="s">
        <v>400</v>
      </c>
      <c r="I66" s="26" t="s">
        <v>293</v>
      </c>
      <c r="J66" s="27" t="s">
        <v>183</v>
      </c>
      <c r="K66" s="26" t="s">
        <v>183</v>
      </c>
      <c r="L66" s="26" t="s">
        <v>183</v>
      </c>
      <c r="M66" s="27" t="s">
        <v>183</v>
      </c>
      <c r="N66" s="26" t="s">
        <v>183</v>
      </c>
      <c r="O66" s="26" t="s">
        <v>183</v>
      </c>
      <c r="P66" s="27" t="s">
        <v>183</v>
      </c>
      <c r="Q66" s="26" t="s">
        <v>183</v>
      </c>
      <c r="R66" s="26" t="s">
        <v>183</v>
      </c>
      <c r="S66" s="27" t="s">
        <v>183</v>
      </c>
      <c r="T66" s="26" t="s">
        <v>183</v>
      </c>
      <c r="U66" s="26" t="s">
        <v>183</v>
      </c>
      <c r="V66" s="27" t="s">
        <v>183</v>
      </c>
      <c r="W66" s="26" t="s">
        <v>183</v>
      </c>
      <c r="X66" s="26" t="s">
        <v>183</v>
      </c>
      <c r="Y66" s="27" t="s">
        <v>401</v>
      </c>
      <c r="Z66" s="26">
        <v>401</v>
      </c>
      <c r="AA66" s="26"/>
      <c r="AB66" s="27" t="s">
        <v>183</v>
      </c>
      <c r="AC66" s="30" t="s">
        <v>183</v>
      </c>
      <c r="AD66" s="28" t="str">
        <f>IFERROR(INDEX([1]db!$BV$4:$BV$149,MATCH('[1]školy web'!AB66,[1]db!$N$4:$N$149,0)),"")</f>
        <v/>
      </c>
      <c r="AE66" s="29">
        <f t="shared" si="0"/>
        <v>401</v>
      </c>
    </row>
    <row r="67" spans="1:31" ht="30" x14ac:dyDescent="0.25">
      <c r="A67" s="20" t="s">
        <v>113</v>
      </c>
      <c r="B67" s="20" t="s">
        <v>23</v>
      </c>
      <c r="C67" s="21" t="s">
        <v>118</v>
      </c>
      <c r="D67" s="21">
        <v>329657</v>
      </c>
      <c r="E67" s="21" t="s">
        <v>119</v>
      </c>
      <c r="F67" s="21">
        <v>35564121</v>
      </c>
      <c r="G67" s="21" t="s">
        <v>180</v>
      </c>
      <c r="H67" s="26" t="s">
        <v>402</v>
      </c>
      <c r="I67" s="26" t="s">
        <v>290</v>
      </c>
      <c r="J67" s="27" t="s">
        <v>183</v>
      </c>
      <c r="K67" s="26" t="s">
        <v>183</v>
      </c>
      <c r="L67" s="26" t="s">
        <v>183</v>
      </c>
      <c r="M67" s="27" t="s">
        <v>183</v>
      </c>
      <c r="N67" s="26" t="s">
        <v>183</v>
      </c>
      <c r="O67" s="26" t="s">
        <v>183</v>
      </c>
      <c r="P67" s="27" t="s">
        <v>183</v>
      </c>
      <c r="Q67" s="26" t="s">
        <v>183</v>
      </c>
      <c r="R67" s="26" t="s">
        <v>183</v>
      </c>
      <c r="S67" s="27" t="s">
        <v>183</v>
      </c>
      <c r="T67" s="26" t="s">
        <v>183</v>
      </c>
      <c r="U67" s="26" t="s">
        <v>183</v>
      </c>
      <c r="V67" s="27" t="s">
        <v>403</v>
      </c>
      <c r="W67" s="26">
        <v>1841</v>
      </c>
      <c r="X67" s="26"/>
      <c r="Y67" s="27" t="s">
        <v>183</v>
      </c>
      <c r="Z67" s="26" t="s">
        <v>183</v>
      </c>
      <c r="AA67" s="26" t="s">
        <v>183</v>
      </c>
      <c r="AB67" s="27" t="s">
        <v>183</v>
      </c>
      <c r="AC67" s="30" t="s">
        <v>183</v>
      </c>
      <c r="AD67" s="28" t="str">
        <f>IFERROR(INDEX([1]db!$BV$4:$BV$149,MATCH('[1]školy web'!AB67,[1]db!$N$4:$N$149,0)),"")</f>
        <v/>
      </c>
      <c r="AE67" s="29">
        <f t="shared" si="0"/>
        <v>1841</v>
      </c>
    </row>
    <row r="68" spans="1:31" ht="30" x14ac:dyDescent="0.25">
      <c r="A68" s="20" t="s">
        <v>113</v>
      </c>
      <c r="B68" s="20" t="s">
        <v>23</v>
      </c>
      <c r="C68" s="21" t="s">
        <v>120</v>
      </c>
      <c r="D68" s="21">
        <v>690937</v>
      </c>
      <c r="E68" s="21" t="s">
        <v>121</v>
      </c>
      <c r="F68" s="21">
        <v>35540532</v>
      </c>
      <c r="G68" s="21" t="s">
        <v>180</v>
      </c>
      <c r="H68" s="26" t="s">
        <v>404</v>
      </c>
      <c r="I68" s="26" t="s">
        <v>405</v>
      </c>
      <c r="J68" s="27" t="s">
        <v>183</v>
      </c>
      <c r="K68" s="26" t="s">
        <v>183</v>
      </c>
      <c r="L68" s="26" t="s">
        <v>183</v>
      </c>
      <c r="M68" s="27" t="s">
        <v>183</v>
      </c>
      <c r="N68" s="26" t="s">
        <v>183</v>
      </c>
      <c r="O68" s="26" t="s">
        <v>183</v>
      </c>
      <c r="P68" s="27" t="s">
        <v>183</v>
      </c>
      <c r="Q68" s="26" t="s">
        <v>183</v>
      </c>
      <c r="R68" s="26" t="s">
        <v>183</v>
      </c>
      <c r="S68" s="27" t="s">
        <v>406</v>
      </c>
      <c r="T68" s="26">
        <v>0</v>
      </c>
      <c r="U68" s="26" t="s">
        <v>459</v>
      </c>
      <c r="V68" s="27" t="s">
        <v>407</v>
      </c>
      <c r="W68" s="26">
        <v>151</v>
      </c>
      <c r="X68" s="26"/>
      <c r="Y68" s="27" t="s">
        <v>183</v>
      </c>
      <c r="Z68" s="26" t="s">
        <v>183</v>
      </c>
      <c r="AA68" s="26" t="s">
        <v>183</v>
      </c>
      <c r="AB68" s="27" t="s">
        <v>183</v>
      </c>
      <c r="AC68" s="30" t="s">
        <v>183</v>
      </c>
      <c r="AD68" s="28" t="str">
        <f>IFERROR(INDEX([1]db!$BV$4:$BV$149,MATCH('[1]školy web'!AB68,[1]db!$N$4:$N$149,0)),"")</f>
        <v/>
      </c>
      <c r="AE68" s="29">
        <f t="shared" si="0"/>
        <v>151</v>
      </c>
    </row>
    <row r="69" spans="1:31" ht="30" x14ac:dyDescent="0.25">
      <c r="A69" s="20" t="s">
        <v>113</v>
      </c>
      <c r="B69" s="20" t="s">
        <v>23</v>
      </c>
      <c r="C69" s="21" t="s">
        <v>122</v>
      </c>
      <c r="D69" s="21">
        <v>691135</v>
      </c>
      <c r="E69" s="21" t="s">
        <v>123</v>
      </c>
      <c r="F69" s="21">
        <v>35540524</v>
      </c>
      <c r="G69" s="21" t="s">
        <v>180</v>
      </c>
      <c r="H69" s="26" t="s">
        <v>408</v>
      </c>
      <c r="I69" s="26" t="s">
        <v>409</v>
      </c>
      <c r="J69" s="27" t="s">
        <v>183</v>
      </c>
      <c r="K69" s="26" t="s">
        <v>183</v>
      </c>
      <c r="L69" s="26" t="s">
        <v>183</v>
      </c>
      <c r="M69" s="27" t="s">
        <v>183</v>
      </c>
      <c r="N69" s="26" t="s">
        <v>183</v>
      </c>
      <c r="O69" s="26" t="s">
        <v>183</v>
      </c>
      <c r="P69" s="27" t="s">
        <v>183</v>
      </c>
      <c r="Q69" s="26" t="s">
        <v>183</v>
      </c>
      <c r="R69" s="26" t="s">
        <v>183</v>
      </c>
      <c r="S69" s="27" t="s">
        <v>183</v>
      </c>
      <c r="T69" s="26" t="s">
        <v>183</v>
      </c>
      <c r="U69" s="26" t="s">
        <v>183</v>
      </c>
      <c r="V69" s="27" t="s">
        <v>183</v>
      </c>
      <c r="W69" s="26" t="s">
        <v>183</v>
      </c>
      <c r="X69" s="26" t="s">
        <v>183</v>
      </c>
      <c r="Y69" s="27" t="s">
        <v>410</v>
      </c>
      <c r="Z69" s="26">
        <v>114</v>
      </c>
      <c r="AA69" s="26"/>
      <c r="AB69" s="27" t="s">
        <v>183</v>
      </c>
      <c r="AC69" s="30" t="s">
        <v>183</v>
      </c>
      <c r="AD69" s="28" t="str">
        <f>IFERROR(INDEX([1]db!$BV$4:$BV$149,MATCH('[1]školy web'!AB69,[1]db!$N$4:$N$149,0)),"")</f>
        <v/>
      </c>
      <c r="AE69" s="29">
        <f t="shared" si="0"/>
        <v>114</v>
      </c>
    </row>
    <row r="70" spans="1:31" ht="30" x14ac:dyDescent="0.25">
      <c r="A70" s="20" t="s">
        <v>113</v>
      </c>
      <c r="B70" s="20" t="s">
        <v>23</v>
      </c>
      <c r="C70" s="21" t="s">
        <v>122</v>
      </c>
      <c r="D70" s="21">
        <v>691135</v>
      </c>
      <c r="E70" s="21" t="s">
        <v>123</v>
      </c>
      <c r="F70" s="21">
        <v>35559420</v>
      </c>
      <c r="G70" s="21" t="s">
        <v>180</v>
      </c>
      <c r="H70" s="26" t="s">
        <v>408</v>
      </c>
      <c r="I70" s="26" t="s">
        <v>411</v>
      </c>
      <c r="J70" s="27" t="s">
        <v>183</v>
      </c>
      <c r="K70" s="26" t="s">
        <v>183</v>
      </c>
      <c r="L70" s="26" t="s">
        <v>183</v>
      </c>
      <c r="M70" s="27" t="s">
        <v>183</v>
      </c>
      <c r="N70" s="26" t="s">
        <v>183</v>
      </c>
      <c r="O70" s="26" t="s">
        <v>183</v>
      </c>
      <c r="P70" s="27" t="s">
        <v>412</v>
      </c>
      <c r="Q70" s="26">
        <v>458</v>
      </c>
      <c r="R70" s="26"/>
      <c r="S70" s="27" t="s">
        <v>413</v>
      </c>
      <c r="T70" s="26">
        <v>305</v>
      </c>
      <c r="U70" s="26"/>
      <c r="V70" s="27" t="s">
        <v>414</v>
      </c>
      <c r="W70" s="26">
        <v>99</v>
      </c>
      <c r="X70" s="26"/>
      <c r="Y70" s="27" t="s">
        <v>415</v>
      </c>
      <c r="Z70" s="26">
        <v>458</v>
      </c>
      <c r="AA70" s="26"/>
      <c r="AB70" s="27" t="s">
        <v>183</v>
      </c>
      <c r="AC70" s="30" t="s">
        <v>183</v>
      </c>
      <c r="AD70" s="28" t="str">
        <f>IFERROR(INDEX([1]db!$BV$4:$BV$149,MATCH('[1]školy web'!AB70,[1]db!$N$4:$N$149,0)),"")</f>
        <v/>
      </c>
      <c r="AE70" s="29">
        <f t="shared" si="0"/>
        <v>1320</v>
      </c>
    </row>
    <row r="71" spans="1:31" ht="48.75" customHeight="1" x14ac:dyDescent="0.25">
      <c r="A71" s="20" t="s">
        <v>113</v>
      </c>
      <c r="B71" s="20" t="s">
        <v>23</v>
      </c>
      <c r="C71" s="21" t="s">
        <v>122</v>
      </c>
      <c r="D71" s="21">
        <v>691135</v>
      </c>
      <c r="E71" s="21" t="s">
        <v>123</v>
      </c>
      <c r="F71" s="21">
        <v>35552832</v>
      </c>
      <c r="G71" s="21" t="s">
        <v>180</v>
      </c>
      <c r="H71" s="26" t="s">
        <v>408</v>
      </c>
      <c r="I71" s="26" t="s">
        <v>416</v>
      </c>
      <c r="J71" s="27" t="s">
        <v>183</v>
      </c>
      <c r="K71" s="26" t="s">
        <v>183</v>
      </c>
      <c r="L71" s="26" t="s">
        <v>183</v>
      </c>
      <c r="M71" s="27" t="s">
        <v>183</v>
      </c>
      <c r="N71" s="26" t="s">
        <v>183</v>
      </c>
      <c r="O71" s="26" t="s">
        <v>183</v>
      </c>
      <c r="P71" s="27" t="s">
        <v>183</v>
      </c>
      <c r="Q71" s="26" t="s">
        <v>183</v>
      </c>
      <c r="R71" s="26" t="s">
        <v>183</v>
      </c>
      <c r="S71" s="27" t="s">
        <v>183</v>
      </c>
      <c r="T71" s="26" t="s">
        <v>183</v>
      </c>
      <c r="U71" s="26" t="s">
        <v>183</v>
      </c>
      <c r="V71" s="27" t="s">
        <v>183</v>
      </c>
      <c r="W71" s="26" t="s">
        <v>183</v>
      </c>
      <c r="X71" s="26" t="s">
        <v>183</v>
      </c>
      <c r="Y71" s="27" t="s">
        <v>417</v>
      </c>
      <c r="Z71" s="26">
        <v>0</v>
      </c>
      <c r="AA71" s="26" t="s">
        <v>451</v>
      </c>
      <c r="AB71" s="27" t="s">
        <v>183</v>
      </c>
      <c r="AC71" s="30" t="s">
        <v>183</v>
      </c>
      <c r="AD71" s="28" t="str">
        <f>IFERROR(INDEX([1]db!$BV$4:$BV$149,MATCH('[1]školy web'!AB71,[1]db!$N$4:$N$149,0)),"")</f>
        <v/>
      </c>
      <c r="AE71" s="29">
        <f t="shared" si="0"/>
        <v>0</v>
      </c>
    </row>
    <row r="72" spans="1:31" ht="30" x14ac:dyDescent="0.25">
      <c r="A72" s="20" t="s">
        <v>113</v>
      </c>
      <c r="B72" s="20" t="s">
        <v>23</v>
      </c>
      <c r="C72" s="21" t="s">
        <v>122</v>
      </c>
      <c r="D72" s="21">
        <v>691135</v>
      </c>
      <c r="E72" s="21" t="s">
        <v>123</v>
      </c>
      <c r="F72" s="21">
        <v>35553618</v>
      </c>
      <c r="G72" s="21" t="s">
        <v>180</v>
      </c>
      <c r="H72" s="26" t="s">
        <v>408</v>
      </c>
      <c r="I72" s="26" t="s">
        <v>418</v>
      </c>
      <c r="J72" s="27" t="s">
        <v>183</v>
      </c>
      <c r="K72" s="26" t="s">
        <v>183</v>
      </c>
      <c r="L72" s="26" t="s">
        <v>183</v>
      </c>
      <c r="M72" s="27" t="s">
        <v>183</v>
      </c>
      <c r="N72" s="26" t="s">
        <v>183</v>
      </c>
      <c r="O72" s="26" t="s">
        <v>183</v>
      </c>
      <c r="P72" s="27" t="s">
        <v>183</v>
      </c>
      <c r="Q72" s="26" t="s">
        <v>183</v>
      </c>
      <c r="R72" s="26" t="s">
        <v>183</v>
      </c>
      <c r="S72" s="27" t="s">
        <v>183</v>
      </c>
      <c r="T72" s="26" t="s">
        <v>183</v>
      </c>
      <c r="U72" s="26" t="s">
        <v>183</v>
      </c>
      <c r="V72" s="27" t="s">
        <v>419</v>
      </c>
      <c r="W72" s="26">
        <v>113</v>
      </c>
      <c r="X72" s="26"/>
      <c r="Y72" s="27" t="s">
        <v>420</v>
      </c>
      <c r="Z72" s="26">
        <v>145</v>
      </c>
      <c r="AA72" s="26"/>
      <c r="AB72" s="27" t="s">
        <v>183</v>
      </c>
      <c r="AC72" s="30" t="s">
        <v>183</v>
      </c>
      <c r="AD72" s="28" t="str">
        <f>IFERROR(INDEX([1]db!$BV$4:$BV$149,MATCH('[1]školy web'!AB72,[1]db!$N$4:$N$149,0)),"")</f>
        <v/>
      </c>
      <c r="AE72" s="29">
        <f t="shared" ref="AE72:AE80" si="1">IF(AC72="",0,AC72)+IF(Z72="",0,Z72)+IF(W72="",0,W72)+IF(T72="",0,T72)+IF(Q72="",0,Q72)+IF(N72="",0,N72)+IF(K72="",0,K72)</f>
        <v>258</v>
      </c>
    </row>
    <row r="73" spans="1:31" ht="75" x14ac:dyDescent="0.25">
      <c r="A73" s="20" t="s">
        <v>113</v>
      </c>
      <c r="B73" s="20" t="s">
        <v>23</v>
      </c>
      <c r="C73" s="21" t="s">
        <v>122</v>
      </c>
      <c r="D73" s="21">
        <v>691135</v>
      </c>
      <c r="E73" s="21" t="s">
        <v>123</v>
      </c>
      <c r="F73" s="21">
        <v>35542659</v>
      </c>
      <c r="G73" s="21" t="s">
        <v>180</v>
      </c>
      <c r="H73" s="26" t="s">
        <v>421</v>
      </c>
      <c r="I73" s="26" t="s">
        <v>422</v>
      </c>
      <c r="J73" s="27" t="s">
        <v>423</v>
      </c>
      <c r="K73" s="26">
        <v>0</v>
      </c>
      <c r="L73" s="26" t="s">
        <v>451</v>
      </c>
      <c r="M73" s="27" t="s">
        <v>424</v>
      </c>
      <c r="N73" s="26">
        <v>0</v>
      </c>
      <c r="O73" s="26" t="s">
        <v>451</v>
      </c>
      <c r="P73" s="27" t="s">
        <v>425</v>
      </c>
      <c r="Q73" s="26">
        <v>0</v>
      </c>
      <c r="R73" s="26" t="s">
        <v>451</v>
      </c>
      <c r="S73" s="27" t="s">
        <v>426</v>
      </c>
      <c r="T73" s="26">
        <v>0</v>
      </c>
      <c r="U73" s="26" t="s">
        <v>451</v>
      </c>
      <c r="V73" s="27" t="s">
        <v>183</v>
      </c>
      <c r="W73" s="26" t="s">
        <v>183</v>
      </c>
      <c r="X73" s="26" t="s">
        <v>183</v>
      </c>
      <c r="Y73" s="27" t="s">
        <v>183</v>
      </c>
      <c r="Z73" s="26" t="s">
        <v>183</v>
      </c>
      <c r="AA73" s="26" t="s">
        <v>183</v>
      </c>
      <c r="AB73" s="27" t="s">
        <v>183</v>
      </c>
      <c r="AC73" s="30" t="s">
        <v>183</v>
      </c>
      <c r="AD73" s="28" t="str">
        <f>IFERROR(INDEX([1]db!$BV$4:$BV$149,MATCH('[1]školy web'!AB73,[1]db!$N$4:$N$149,0)),"")</f>
        <v/>
      </c>
      <c r="AE73" s="29">
        <f t="shared" si="1"/>
        <v>0</v>
      </c>
    </row>
    <row r="74" spans="1:31" ht="60" x14ac:dyDescent="0.25">
      <c r="A74" s="20" t="s">
        <v>113</v>
      </c>
      <c r="B74" s="20" t="s">
        <v>23</v>
      </c>
      <c r="C74" s="21" t="s">
        <v>122</v>
      </c>
      <c r="D74" s="21">
        <v>691135</v>
      </c>
      <c r="E74" s="21" t="s">
        <v>123</v>
      </c>
      <c r="F74" s="21">
        <v>35559438</v>
      </c>
      <c r="G74" s="21" t="s">
        <v>180</v>
      </c>
      <c r="H74" s="26" t="s">
        <v>421</v>
      </c>
      <c r="I74" s="26" t="s">
        <v>427</v>
      </c>
      <c r="J74" s="27" t="s">
        <v>183</v>
      </c>
      <c r="K74" s="26" t="s">
        <v>183</v>
      </c>
      <c r="L74" s="26" t="s">
        <v>183</v>
      </c>
      <c r="M74" s="27" t="s">
        <v>183</v>
      </c>
      <c r="N74" s="26" t="s">
        <v>183</v>
      </c>
      <c r="O74" s="26" t="s">
        <v>183</v>
      </c>
      <c r="P74" s="27" t="s">
        <v>183</v>
      </c>
      <c r="Q74" s="26" t="s">
        <v>183</v>
      </c>
      <c r="R74" s="26" t="s">
        <v>183</v>
      </c>
      <c r="S74" s="27" t="s">
        <v>183</v>
      </c>
      <c r="T74" s="26" t="s">
        <v>183</v>
      </c>
      <c r="U74" s="26" t="s">
        <v>183</v>
      </c>
      <c r="V74" s="27" t="s">
        <v>183</v>
      </c>
      <c r="W74" s="26" t="s">
        <v>183</v>
      </c>
      <c r="X74" s="26" t="s">
        <v>183</v>
      </c>
      <c r="Y74" s="27" t="s">
        <v>428</v>
      </c>
      <c r="Z74" s="26">
        <v>0</v>
      </c>
      <c r="AA74" s="26" t="s">
        <v>451</v>
      </c>
      <c r="AB74" s="27" t="s">
        <v>183</v>
      </c>
      <c r="AC74" s="30" t="s">
        <v>183</v>
      </c>
      <c r="AD74" s="28" t="str">
        <f>IFERROR(INDEX([1]db!$BV$4:$BV$149,MATCH('[1]školy web'!AB74,[1]db!$N$4:$N$149,0)),"")</f>
        <v/>
      </c>
      <c r="AE74" s="29">
        <f t="shared" si="1"/>
        <v>0</v>
      </c>
    </row>
    <row r="75" spans="1:31" ht="30" x14ac:dyDescent="0.25">
      <c r="A75" s="20" t="s">
        <v>113</v>
      </c>
      <c r="B75" s="20" t="s">
        <v>23</v>
      </c>
      <c r="C75" s="21" t="s">
        <v>122</v>
      </c>
      <c r="D75" s="21">
        <v>691135</v>
      </c>
      <c r="E75" s="21" t="s">
        <v>123</v>
      </c>
      <c r="F75" s="21">
        <v>35557338</v>
      </c>
      <c r="G75" s="21" t="s">
        <v>180</v>
      </c>
      <c r="H75" s="26" t="s">
        <v>429</v>
      </c>
      <c r="I75" s="26" t="s">
        <v>430</v>
      </c>
      <c r="J75" s="27" t="s">
        <v>183</v>
      </c>
      <c r="K75" s="26" t="s">
        <v>183</v>
      </c>
      <c r="L75" s="26" t="s">
        <v>183</v>
      </c>
      <c r="M75" s="27" t="s">
        <v>183</v>
      </c>
      <c r="N75" s="26" t="s">
        <v>183</v>
      </c>
      <c r="O75" s="26" t="s">
        <v>183</v>
      </c>
      <c r="P75" s="27" t="s">
        <v>183</v>
      </c>
      <c r="Q75" s="26" t="s">
        <v>183</v>
      </c>
      <c r="R75" s="26" t="s">
        <v>183</v>
      </c>
      <c r="S75" s="27" t="s">
        <v>183</v>
      </c>
      <c r="T75" s="26" t="s">
        <v>183</v>
      </c>
      <c r="U75" s="26" t="s">
        <v>183</v>
      </c>
      <c r="V75" s="27" t="s">
        <v>431</v>
      </c>
      <c r="W75" s="26">
        <v>56</v>
      </c>
      <c r="X75" s="26"/>
      <c r="Y75" s="27" t="s">
        <v>432</v>
      </c>
      <c r="Z75" s="26">
        <v>62</v>
      </c>
      <c r="AA75" s="26"/>
      <c r="AB75" s="27" t="s">
        <v>183</v>
      </c>
      <c r="AC75" s="30" t="s">
        <v>183</v>
      </c>
      <c r="AD75" s="28" t="str">
        <f>IFERROR(INDEX([1]db!$BV$4:$BV$149,MATCH('[1]školy web'!AB75,[1]db!$N$4:$N$149,0)),"")</f>
        <v/>
      </c>
      <c r="AE75" s="29">
        <f t="shared" si="1"/>
        <v>118</v>
      </c>
    </row>
    <row r="76" spans="1:31" ht="45" x14ac:dyDescent="0.25">
      <c r="A76" s="20" t="s">
        <v>113</v>
      </c>
      <c r="B76" s="20" t="s">
        <v>23</v>
      </c>
      <c r="C76" s="21" t="s">
        <v>122</v>
      </c>
      <c r="D76" s="21">
        <v>691135</v>
      </c>
      <c r="E76" s="21" t="s">
        <v>123</v>
      </c>
      <c r="F76" s="21">
        <v>42409837</v>
      </c>
      <c r="G76" s="21" t="s">
        <v>433</v>
      </c>
      <c r="H76" s="26" t="s">
        <v>429</v>
      </c>
      <c r="I76" s="26" t="s">
        <v>434</v>
      </c>
      <c r="J76" s="27" t="s">
        <v>183</v>
      </c>
      <c r="K76" s="26" t="s">
        <v>183</v>
      </c>
      <c r="L76" s="26" t="s">
        <v>183</v>
      </c>
      <c r="M76" s="27" t="s">
        <v>183</v>
      </c>
      <c r="N76" s="26" t="s">
        <v>183</v>
      </c>
      <c r="O76" s="26" t="s">
        <v>183</v>
      </c>
      <c r="P76" s="27" t="s">
        <v>183</v>
      </c>
      <c r="Q76" s="26" t="s">
        <v>183</v>
      </c>
      <c r="R76" s="26" t="s">
        <v>183</v>
      </c>
      <c r="S76" s="27" t="s">
        <v>183</v>
      </c>
      <c r="T76" s="26" t="s">
        <v>183</v>
      </c>
      <c r="U76" s="26" t="s">
        <v>183</v>
      </c>
      <c r="V76" s="27" t="s">
        <v>435</v>
      </c>
      <c r="W76" s="26">
        <v>1115</v>
      </c>
      <c r="X76" s="26"/>
      <c r="Y76" s="27" t="s">
        <v>436</v>
      </c>
      <c r="Z76" s="26">
        <v>0</v>
      </c>
      <c r="AA76" s="26" t="s">
        <v>358</v>
      </c>
      <c r="AB76" s="27" t="s">
        <v>183</v>
      </c>
      <c r="AC76" s="30" t="s">
        <v>183</v>
      </c>
      <c r="AD76" s="28" t="str">
        <f>IFERROR(INDEX([1]db!$BV$4:$BV$149,MATCH('[1]školy web'!AB76,[1]db!$N$4:$N$149,0)),"")</f>
        <v/>
      </c>
      <c r="AE76" s="29">
        <f t="shared" si="1"/>
        <v>1115</v>
      </c>
    </row>
    <row r="77" spans="1:31" ht="30" x14ac:dyDescent="0.25">
      <c r="A77" s="20" t="s">
        <v>113</v>
      </c>
      <c r="B77" s="20" t="s">
        <v>23</v>
      </c>
      <c r="C77" s="21" t="s">
        <v>122</v>
      </c>
      <c r="D77" s="21">
        <v>691135</v>
      </c>
      <c r="E77" s="21" t="s">
        <v>123</v>
      </c>
      <c r="F77" s="21">
        <v>35543175</v>
      </c>
      <c r="G77" s="21" t="s">
        <v>180</v>
      </c>
      <c r="H77" s="26" t="s">
        <v>437</v>
      </c>
      <c r="I77" s="26" t="s">
        <v>438</v>
      </c>
      <c r="J77" s="27" t="s">
        <v>183</v>
      </c>
      <c r="K77" s="26" t="s">
        <v>183</v>
      </c>
      <c r="L77" s="26" t="s">
        <v>183</v>
      </c>
      <c r="M77" s="27" t="s">
        <v>183</v>
      </c>
      <c r="N77" s="26" t="s">
        <v>183</v>
      </c>
      <c r="O77" s="26" t="s">
        <v>183</v>
      </c>
      <c r="P77" s="27" t="s">
        <v>183</v>
      </c>
      <c r="Q77" s="26" t="s">
        <v>183</v>
      </c>
      <c r="R77" s="26" t="s">
        <v>183</v>
      </c>
      <c r="S77" s="27" t="s">
        <v>183</v>
      </c>
      <c r="T77" s="26" t="s">
        <v>183</v>
      </c>
      <c r="U77" s="26" t="s">
        <v>183</v>
      </c>
      <c r="V77" s="27" t="s">
        <v>183</v>
      </c>
      <c r="W77" s="26" t="s">
        <v>183</v>
      </c>
      <c r="X77" s="26" t="s">
        <v>183</v>
      </c>
      <c r="Y77" s="27" t="s">
        <v>439</v>
      </c>
      <c r="Z77" s="26">
        <v>0</v>
      </c>
      <c r="AA77" s="26" t="s">
        <v>456</v>
      </c>
      <c r="AB77" s="27" t="s">
        <v>183</v>
      </c>
      <c r="AC77" s="30" t="s">
        <v>183</v>
      </c>
      <c r="AD77" s="28" t="str">
        <f>IFERROR(INDEX([1]db!$BV$4:$BV$149,MATCH('[1]školy web'!AB77,[1]db!$N$4:$N$149,0)),"")</f>
        <v/>
      </c>
      <c r="AE77" s="29">
        <f t="shared" si="1"/>
        <v>0</v>
      </c>
    </row>
    <row r="78" spans="1:31" ht="30" x14ac:dyDescent="0.25">
      <c r="A78" s="20" t="s">
        <v>113</v>
      </c>
      <c r="B78" s="20" t="s">
        <v>23</v>
      </c>
      <c r="C78" s="21" t="s">
        <v>122</v>
      </c>
      <c r="D78" s="21">
        <v>691135</v>
      </c>
      <c r="E78" s="21" t="s">
        <v>123</v>
      </c>
      <c r="F78" s="21">
        <v>35543159</v>
      </c>
      <c r="G78" s="21" t="s">
        <v>180</v>
      </c>
      <c r="H78" s="26" t="s">
        <v>440</v>
      </c>
      <c r="I78" s="26" t="s">
        <v>441</v>
      </c>
      <c r="J78" s="27" t="s">
        <v>183</v>
      </c>
      <c r="K78" s="26" t="s">
        <v>183</v>
      </c>
      <c r="L78" s="26" t="s">
        <v>183</v>
      </c>
      <c r="M78" s="27" t="s">
        <v>183</v>
      </c>
      <c r="N78" s="26" t="s">
        <v>183</v>
      </c>
      <c r="O78" s="26" t="s">
        <v>183</v>
      </c>
      <c r="P78" s="27" t="s">
        <v>183</v>
      </c>
      <c r="Q78" s="26" t="s">
        <v>183</v>
      </c>
      <c r="R78" s="26" t="s">
        <v>183</v>
      </c>
      <c r="S78" s="27" t="s">
        <v>183</v>
      </c>
      <c r="T78" s="26" t="s">
        <v>183</v>
      </c>
      <c r="U78" s="26" t="s">
        <v>183</v>
      </c>
      <c r="V78" s="27" t="s">
        <v>442</v>
      </c>
      <c r="W78" s="26">
        <v>0</v>
      </c>
      <c r="X78" s="26" t="s">
        <v>456</v>
      </c>
      <c r="Y78" s="27" t="s">
        <v>443</v>
      </c>
      <c r="Z78" s="26">
        <v>97</v>
      </c>
      <c r="AA78" s="26"/>
      <c r="AB78" s="27" t="s">
        <v>183</v>
      </c>
      <c r="AC78" s="30" t="s">
        <v>183</v>
      </c>
      <c r="AD78" s="28" t="str">
        <f>IFERROR(INDEX([1]db!$BV$4:$BV$149,MATCH('[1]školy web'!AB78,[1]db!$N$4:$N$149,0)),"")</f>
        <v/>
      </c>
      <c r="AE78" s="29">
        <f t="shared" si="1"/>
        <v>97</v>
      </c>
    </row>
    <row r="79" spans="1:31" ht="30" x14ac:dyDescent="0.25">
      <c r="A79" s="20" t="s">
        <v>113</v>
      </c>
      <c r="B79" s="20" t="s">
        <v>23</v>
      </c>
      <c r="C79" s="21" t="s">
        <v>122</v>
      </c>
      <c r="D79" s="21">
        <v>691135</v>
      </c>
      <c r="E79" s="21" t="s">
        <v>123</v>
      </c>
      <c r="F79" s="21">
        <v>35543167</v>
      </c>
      <c r="G79" s="21" t="s">
        <v>180</v>
      </c>
      <c r="H79" s="26" t="s">
        <v>440</v>
      </c>
      <c r="I79" s="26" t="s">
        <v>444</v>
      </c>
      <c r="J79" s="27" t="s">
        <v>183</v>
      </c>
      <c r="K79" s="26" t="s">
        <v>183</v>
      </c>
      <c r="L79" s="26" t="s">
        <v>183</v>
      </c>
      <c r="M79" s="27" t="s">
        <v>183</v>
      </c>
      <c r="N79" s="26" t="s">
        <v>183</v>
      </c>
      <c r="O79" s="26" t="s">
        <v>183</v>
      </c>
      <c r="P79" s="27" t="s">
        <v>183</v>
      </c>
      <c r="Q79" s="26" t="s">
        <v>183</v>
      </c>
      <c r="R79" s="26" t="s">
        <v>183</v>
      </c>
      <c r="S79" s="27" t="s">
        <v>183</v>
      </c>
      <c r="T79" s="26" t="s">
        <v>183</v>
      </c>
      <c r="U79" s="26" t="s">
        <v>183</v>
      </c>
      <c r="V79" s="27" t="s">
        <v>445</v>
      </c>
      <c r="W79" s="26">
        <v>0</v>
      </c>
      <c r="X79" s="26" t="s">
        <v>460</v>
      </c>
      <c r="Y79" s="27" t="s">
        <v>183</v>
      </c>
      <c r="Z79" s="26" t="s">
        <v>183</v>
      </c>
      <c r="AA79" s="26" t="s">
        <v>183</v>
      </c>
      <c r="AB79" s="27" t="s">
        <v>183</v>
      </c>
      <c r="AC79" s="30" t="s">
        <v>183</v>
      </c>
      <c r="AD79" s="28" t="str">
        <f>IFERROR(INDEX([1]db!$BV$4:$BV$149,MATCH('[1]školy web'!AB79,[1]db!$N$4:$N$149,0)),"")</f>
        <v/>
      </c>
      <c r="AE79" s="29">
        <f t="shared" si="1"/>
        <v>0</v>
      </c>
    </row>
    <row r="80" spans="1:31" ht="45" x14ac:dyDescent="0.25">
      <c r="A80" s="20" t="s">
        <v>113</v>
      </c>
      <c r="B80" s="20" t="s">
        <v>38</v>
      </c>
      <c r="C80" s="21" t="s">
        <v>124</v>
      </c>
      <c r="D80" s="21">
        <v>30305624</v>
      </c>
      <c r="E80" s="21" t="s">
        <v>125</v>
      </c>
      <c r="F80" s="21">
        <v>35562757</v>
      </c>
      <c r="G80" s="21" t="s">
        <v>446</v>
      </c>
      <c r="H80" s="26" t="s">
        <v>447</v>
      </c>
      <c r="I80" s="26" t="s">
        <v>448</v>
      </c>
      <c r="J80" s="27" t="s">
        <v>183</v>
      </c>
      <c r="K80" s="26" t="s">
        <v>183</v>
      </c>
      <c r="L80" s="26" t="s">
        <v>183</v>
      </c>
      <c r="M80" s="27" t="s">
        <v>183</v>
      </c>
      <c r="N80" s="26" t="s">
        <v>183</v>
      </c>
      <c r="O80" s="26" t="s">
        <v>183</v>
      </c>
      <c r="P80" s="27" t="s">
        <v>183</v>
      </c>
      <c r="Q80" s="26" t="s">
        <v>183</v>
      </c>
      <c r="R80" s="26" t="s">
        <v>183</v>
      </c>
      <c r="S80" s="27" t="s">
        <v>183</v>
      </c>
      <c r="T80" s="26" t="s">
        <v>183</v>
      </c>
      <c r="U80" s="26" t="s">
        <v>183</v>
      </c>
      <c r="V80" s="27" t="s">
        <v>449</v>
      </c>
      <c r="W80" s="26">
        <v>0</v>
      </c>
      <c r="X80" s="26" t="s">
        <v>358</v>
      </c>
      <c r="Y80" s="27" t="s">
        <v>450</v>
      </c>
      <c r="Z80" s="26">
        <v>1012</v>
      </c>
      <c r="AA80" s="26"/>
      <c r="AB80" s="27" t="s">
        <v>183</v>
      </c>
      <c r="AC80" s="30" t="s">
        <v>183</v>
      </c>
      <c r="AD80" s="28" t="str">
        <f>IFERROR(INDEX([1]db!$BV$4:$BV$149,MATCH('[1]školy web'!AB80,[1]db!$N$4:$N$149,0)),"")</f>
        <v/>
      </c>
      <c r="AE80" s="29">
        <f t="shared" si="1"/>
        <v>1012</v>
      </c>
    </row>
    <row r="81" spans="1:31" s="25" customFormat="1" ht="19.5" customHeight="1" x14ac:dyDescent="0.25">
      <c r="A81" s="22" t="s">
        <v>126</v>
      </c>
      <c r="B81" s="23"/>
      <c r="C81" s="23"/>
      <c r="D81" s="23"/>
      <c r="E81" s="23"/>
      <c r="F81" s="23"/>
      <c r="G81" s="23"/>
      <c r="H81" s="23"/>
      <c r="I81" s="23"/>
      <c r="J81" s="23"/>
      <c r="K81" s="24">
        <f>SUBTOTAL(9,K7:K80)</f>
        <v>325</v>
      </c>
      <c r="L81" s="23"/>
      <c r="M81" s="23"/>
      <c r="N81" s="24">
        <f>SUBTOTAL(9,N7:N80)</f>
        <v>0</v>
      </c>
      <c r="O81" s="23"/>
      <c r="P81" s="23"/>
      <c r="Q81" s="24">
        <f>SUBTOTAL(9,Q7:Q80)</f>
        <v>2153</v>
      </c>
      <c r="R81" s="23"/>
      <c r="S81" s="23"/>
      <c r="T81" s="24">
        <f>SUBTOTAL(9,T7:T80)</f>
        <v>2839</v>
      </c>
      <c r="U81" s="23"/>
      <c r="V81" s="23"/>
      <c r="W81" s="24">
        <f>SUBTOTAL(9,W7:W80)</f>
        <v>11997</v>
      </c>
      <c r="X81" s="23"/>
      <c r="Y81" s="23"/>
      <c r="Z81" s="24">
        <f>SUBTOTAL(9,Z7:Z80)</f>
        <v>22525</v>
      </c>
      <c r="AA81" s="23"/>
      <c r="AB81" s="23"/>
      <c r="AC81" s="24">
        <f>SUBTOTAL(9,AC7:AC80)</f>
        <v>2949</v>
      </c>
      <c r="AD81" s="23"/>
      <c r="AE81" s="24">
        <f>SUBTOTAL(9,AE7:AE80)</f>
        <v>42788</v>
      </c>
    </row>
  </sheetData>
  <autoFilter ref="A6:AE80" xr:uid="{952643FD-742E-48C2-9369-4FD7E4E1A302}"/>
  <mergeCells count="12">
    <mergeCell ref="I4:I5"/>
    <mergeCell ref="J4:AE4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zriaďovatelia</vt:lpstr>
      <vt:lpstr>MŠ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2023-11-07T08:38:08Z</dcterms:created>
  <dcterms:modified xsi:type="dcterms:W3CDTF">2023-11-07T09:02:19Z</dcterms:modified>
</cp:coreProperties>
</file>