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katarina_hambalkova_minedu_sk/Documents/Pracovná plocha/2026/JK 2026/JK február 2026/"/>
    </mc:Choice>
  </mc:AlternateContent>
  <xr:revisionPtr revIDLastSave="29" documentId="8_{E24863A4-0FF7-4D94-A2F8-CD3C0843BFEC}" xr6:coauthVersionLast="47" xr6:coauthVersionMax="47" xr10:uidLastSave="{3B2B1D90-D017-40A2-B50A-C323520A651E}"/>
  <bookViews>
    <workbookView xWindow="-120" yWindow="-120" windowWidth="29040" windowHeight="15720" xr2:uid="{00000000-000D-0000-FFFF-FFFF00000000}"/>
  </bookViews>
  <sheets>
    <sheet name="db zriaďovatelia" sheetId="5" r:id="rId1"/>
    <sheet name="db školy" sheetId="6" r:id="rId2"/>
  </sheets>
  <definedNames>
    <definedName name="_xlnm._FilterDatabase" localSheetId="1" hidden="1">'db školy'!$A$4:$BA$28</definedName>
    <definedName name="_xlnm._FilterDatabase" localSheetId="0" hidden="1">'db zriaďovatelia'!$A$5:$I$12</definedName>
    <definedName name="_xlnm.Print_Area" localSheetId="0">'db zriaďovatelia'!$A$1:$K$21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5" l="1"/>
  <c r="J12" i="5"/>
  <c r="K11" i="5"/>
  <c r="J11" i="5"/>
  <c r="K10" i="5"/>
  <c r="J10" i="5"/>
  <c r="K9" i="5"/>
  <c r="J9" i="5"/>
  <c r="K8" i="5"/>
  <c r="J8" i="5"/>
  <c r="K7" i="5"/>
  <c r="J7" i="5"/>
  <c r="K6" i="5"/>
  <c r="J6" i="5"/>
  <c r="I13" i="5"/>
  <c r="H13" i="5"/>
  <c r="G13" i="5"/>
  <c r="F13" i="5"/>
  <c r="K13" i="5" l="1"/>
  <c r="J13" i="5"/>
  <c r="AY29" i="6" l="1"/>
  <c r="AX29" i="6"/>
  <c r="AW29" i="6"/>
  <c r="AV29" i="6"/>
  <c r="AU29" i="6"/>
  <c r="AT29" i="6"/>
  <c r="AS29" i="6"/>
  <c r="AR29" i="6"/>
  <c r="R29" i="6" l="1"/>
  <c r="AQ29" i="6"/>
  <c r="V29" i="6"/>
  <c r="X29" i="6"/>
  <c r="U29" i="6"/>
  <c r="AJ29" i="6"/>
  <c r="AM29" i="6"/>
  <c r="Q29" i="6"/>
  <c r="AK29" i="6"/>
  <c r="AN29" i="6"/>
  <c r="AP29" i="6"/>
  <c r="AA29" i="6"/>
  <c r="AB29" i="6"/>
  <c r="AO29" i="6"/>
  <c r="AL29" i="6"/>
  <c r="W29" i="6"/>
  <c r="P29" i="6"/>
  <c r="O29" i="6"/>
  <c r="T29" i="6" l="1"/>
  <c r="Z29" i="6"/>
  <c r="Y29" i="6"/>
  <c r="AC29" i="6"/>
  <c r="AF29" i="6"/>
  <c r="AH29" i="6" s="1"/>
  <c r="AE29" i="6"/>
  <c r="AG29" i="6" s="1"/>
  <c r="S29" i="6"/>
  <c r="AD29" i="6"/>
  <c r="AI29" i="6" l="1"/>
</calcChain>
</file>

<file path=xl/sharedStrings.xml><?xml version="1.0" encoding="utf-8"?>
<sst xmlns="http://schemas.openxmlformats.org/spreadsheetml/2006/main" count="359" uniqueCount="185">
  <si>
    <t>Kraj sídla zriaďovateľa</t>
  </si>
  <si>
    <t>Typ zriaďovateľa</t>
  </si>
  <si>
    <t>Kód zriaďovateľa pre financovanie</t>
  </si>
  <si>
    <t>IČO zriaďovateľa</t>
  </si>
  <si>
    <t>Názov zriaďovateľa</t>
  </si>
  <si>
    <t>Názov právneho subjektu</t>
  </si>
  <si>
    <t>Ulica</t>
  </si>
  <si>
    <t>BA</t>
  </si>
  <si>
    <t>Bratislava-Staré Mesto</t>
  </si>
  <si>
    <t>Bratislava-Ružinov</t>
  </si>
  <si>
    <t>Bratislava-Nové Mesto</t>
  </si>
  <si>
    <t>Bratislava-Karlova Ves</t>
  </si>
  <si>
    <t>Bratislava-Petržalka</t>
  </si>
  <si>
    <t>Malacky</t>
  </si>
  <si>
    <t>Pezinok</t>
  </si>
  <si>
    <t>Senec</t>
  </si>
  <si>
    <t>Základná škola</t>
  </si>
  <si>
    <t>ZA</t>
  </si>
  <si>
    <t>Liptovský Mikuláš</t>
  </si>
  <si>
    <t>V</t>
  </si>
  <si>
    <t>VBA</t>
  </si>
  <si>
    <t>O</t>
  </si>
  <si>
    <t>O528595</t>
  </si>
  <si>
    <t>O529346</t>
  </si>
  <si>
    <t>O529362</t>
  </si>
  <si>
    <t>O508063</t>
  </si>
  <si>
    <t>O508217</t>
  </si>
  <si>
    <t>O510726</t>
  </si>
  <si>
    <t>Bratislavský samosprávny kraj</t>
  </si>
  <si>
    <t>Mestská časť Bratislava - Staré Mesto</t>
  </si>
  <si>
    <t>Mestská časť Bratislava - Nové Mesto</t>
  </si>
  <si>
    <t>Mestská časť Bratislava - Vajnory</t>
  </si>
  <si>
    <t>Mesto Malacky</t>
  </si>
  <si>
    <t>Mesto Senec</t>
  </si>
  <si>
    <t>Mesto Liptovský Hrádok</t>
  </si>
  <si>
    <t>Stredná priemyselná škola strojnícka</t>
  </si>
  <si>
    <t>Tanečné konzervatórium Evy Jaczovej</t>
  </si>
  <si>
    <t>Gymnázium Ivana Horvátha</t>
  </si>
  <si>
    <t>Stredná odborná škola chemická</t>
  </si>
  <si>
    <t>Stredná odborná škola obchodu a služieb Samuela Jurkoviča</t>
  </si>
  <si>
    <t>Stredná odborná škola technológií a remesiel</t>
  </si>
  <si>
    <t>Škola umeleckého priemyslu</t>
  </si>
  <si>
    <t>Hotelová akadémia</t>
  </si>
  <si>
    <t>Stredná odborná škola beauty služieb</t>
  </si>
  <si>
    <t>Stredná odborná škola informačných technológií</t>
  </si>
  <si>
    <t>Stredná odborná škola masmediálnych a informačných štúdií</t>
  </si>
  <si>
    <t>Škola umeleckého priemyslu Josefa Vydru</t>
  </si>
  <si>
    <t>Gymnázium Alberta Einsteina</t>
  </si>
  <si>
    <t>Stredná odborná škola technická</t>
  </si>
  <si>
    <t>Stredná odborná škola vinársko - ovocinárska</t>
  </si>
  <si>
    <t>Základná škola s materskou školou</t>
  </si>
  <si>
    <t>Základná škola Kataríny Brúderovej</t>
  </si>
  <si>
    <t>Základná škola Dr. Jozefa Dérera</t>
  </si>
  <si>
    <t>Fajnorovo nábrežie 5</t>
  </si>
  <si>
    <t>Gorazdova 20</t>
  </si>
  <si>
    <t>Ivana Horvátha 14</t>
  </si>
  <si>
    <t>Tokajícka 24</t>
  </si>
  <si>
    <t>Vlčie hrdlo 50</t>
  </si>
  <si>
    <t>Sklenárova 1</t>
  </si>
  <si>
    <t>Ivanská cesta 21</t>
  </si>
  <si>
    <t>Mikovíniho 1</t>
  </si>
  <si>
    <t>Račianska 105</t>
  </si>
  <si>
    <t>Bratislava-Rača</t>
  </si>
  <si>
    <t>Hlinícka 1</t>
  </si>
  <si>
    <t>Kadnárova 7</t>
  </si>
  <si>
    <t>Bratislava-Vajnory</t>
  </si>
  <si>
    <t>Dúbravská cesta 11</t>
  </si>
  <si>
    <t>Einsteinova 35</t>
  </si>
  <si>
    <t>Vranovská 4</t>
  </si>
  <si>
    <t>Modra</t>
  </si>
  <si>
    <t>Kostolná 3</t>
  </si>
  <si>
    <t>Liptovský Hrádok</t>
  </si>
  <si>
    <t>Hlboká cesta 4</t>
  </si>
  <si>
    <t>Dubová 1</t>
  </si>
  <si>
    <t>Riazanská 75</t>
  </si>
  <si>
    <t>Za kasárňou 2</t>
  </si>
  <si>
    <t>Osloboditeľská 1</t>
  </si>
  <si>
    <t>Štúrova 142/A</t>
  </si>
  <si>
    <t>Gen. M. R. Štefánika 7</t>
  </si>
  <si>
    <t>J. D. Matejovie 539</t>
  </si>
  <si>
    <t>Počet detí a žiakov, ktorí sa zúčastnili jazykového kurzu</t>
  </si>
  <si>
    <t>z toho žiaci z Ukrajiny</t>
  </si>
  <si>
    <t>Počet skupín</t>
  </si>
  <si>
    <t>Priemerný počet detí/žiakov
v skupine</t>
  </si>
  <si>
    <t>Počet odučených hodín jazykového kurzu spolu
 (za všetky skupiny)</t>
  </si>
  <si>
    <t>Potreba na dofinancovanie ON
 ( mzdy + odvody)</t>
  </si>
  <si>
    <t>Potreba na dofinancovanie prevádzkových nákladov</t>
  </si>
  <si>
    <t>Výška FP- prevádzka  za 1 hodinu JK</t>
  </si>
  <si>
    <t>Potreba finančných prostriedkov celkom</t>
  </si>
  <si>
    <t>1a</t>
  </si>
  <si>
    <t>2a</t>
  </si>
  <si>
    <t>3=1/2</t>
  </si>
  <si>
    <t>3a=1a/2a</t>
  </si>
  <si>
    <t>4a</t>
  </si>
  <si>
    <t>5a</t>
  </si>
  <si>
    <t>6=5/4</t>
  </si>
  <si>
    <t>6a=5a/4a</t>
  </si>
  <si>
    <t>7a</t>
  </si>
  <si>
    <t>8=7/4</t>
  </si>
  <si>
    <t>8a=7a/4a</t>
  </si>
  <si>
    <t>9=5+7</t>
  </si>
  <si>
    <t>9a=5a+7a</t>
  </si>
  <si>
    <t>Základný  jazykový kurz  pre deti cudzincov
 ( podľa § 146 ods. 3 zákona 245/2008 Z. z.)
 s dotáciou 48 h - 200 h/kurz</t>
  </si>
  <si>
    <t>Rozširujúci jazykový kurz  pre deti cudzincov
 ( podľa § 146 ods. 3 zákona 245/2008 Z. z.)
 s dotáciou 64 h - 150 h/kurz</t>
  </si>
  <si>
    <t>Jazykový kurz  detí a žiakov, ktorí  majú občianstvo SR,  odlišný materinský jazyk a potrebujú podporu pri osvojení si vyučovacieho jazyka (podľa § 11 ods. 6 písm. a) siedmeho bodu zákona 245/2008 Z. z.) s dotáciou 33h a 66 h/kurz</t>
  </si>
  <si>
    <t>Jazykový kurz  detí a žiakov, ktorí  sa dlhodobo vzdelávali v inom jazyku a potrebujú podporu pri osvojovaní si vyučovacieho jazyka
 (podľa § 25 ods. 10 zákona 245/2008 Z. z.)
 s dotáciou 33h a 66 h/kurz</t>
  </si>
  <si>
    <t>SUMA NA DOFINANCOVANIE SPOLU</t>
  </si>
  <si>
    <t>12=10-11</t>
  </si>
  <si>
    <t>a</t>
  </si>
  <si>
    <t>b</t>
  </si>
  <si>
    <t>c</t>
  </si>
  <si>
    <t>d</t>
  </si>
  <si>
    <t>e</t>
  </si>
  <si>
    <t>f</t>
  </si>
  <si>
    <t>g</t>
  </si>
  <si>
    <t>i</t>
  </si>
  <si>
    <t>h</t>
  </si>
  <si>
    <t>Kraj sídla zriaď.</t>
  </si>
  <si>
    <t>Typ zriaď.</t>
  </si>
  <si>
    <t>Kód zriaď. pre fin.</t>
  </si>
  <si>
    <t>IČO zriaď.</t>
  </si>
  <si>
    <t>Celkom</t>
  </si>
  <si>
    <t>Poznámky</t>
  </si>
  <si>
    <t>EDUID zriaďovateľa</t>
  </si>
  <si>
    <t>IČO právneho subjektu, resp IČO právneho subjektu, do ktorého škola/školské zariadenie patrí</t>
  </si>
  <si>
    <t>EDUID subjektu</t>
  </si>
  <si>
    <t>Kraj sídla školy / školského zariadenia</t>
  </si>
  <si>
    <t>Okres sídla školy / školského zariadenia</t>
  </si>
  <si>
    <t>PSČ</t>
  </si>
  <si>
    <t>Názov obce, v ktorej škola / školské zariadenie sídli</t>
  </si>
  <si>
    <t>Výška FP za  1 hodinu v €</t>
  </si>
  <si>
    <t>z toho žiaci z Ukrajiny v €</t>
  </si>
  <si>
    <t xml:space="preserve">z toho: UA 
</t>
  </si>
  <si>
    <t>z toho: ostatní</t>
  </si>
  <si>
    <t>Počet detí a žiakov
(stl.1/r.1 žiadosti školy)</t>
  </si>
  <si>
    <t>Počet skupín (stl.1/r.2 žiadosti školy)</t>
  </si>
  <si>
    <t>Počet odučených hodín (stl.1/r.4 žiadosti školy)</t>
  </si>
  <si>
    <t>Potreba FP (stl.1/r.9 žiadosti školy)</t>
  </si>
  <si>
    <t>Počet detí a žiakov
(stl.2/r.1 žiadosti školy)</t>
  </si>
  <si>
    <t>Počet skupín (stl.2/r.2 žiadosti školy)</t>
  </si>
  <si>
    <t>Počet odučených hodín
 (stl.2/r.4 žiadosti školy)</t>
  </si>
  <si>
    <t>Potreba FP (stl.2/r.9 žiadosti školy)</t>
  </si>
  <si>
    <t>Počet detí a žiakov
(stl.3/r.1 žiadosti školy)</t>
  </si>
  <si>
    <t>Počet skupín (stl.3/r.2 žiadosti školy)</t>
  </si>
  <si>
    <t>Počet odučených hodín
 (stl.3/r.4 žiadosti školy)</t>
  </si>
  <si>
    <t>Potreba FP (stl.3/r.9 žiadosti školy)</t>
  </si>
  <si>
    <t>Počet detí a žiakov
(stl.4/r.1 žiadosti školy)</t>
  </si>
  <si>
    <t>Počet skupín (stl.4/r.2 žiadosti školy)</t>
  </si>
  <si>
    <t>Počet odučených hodín 
(stl.4/r.4 žiadosti školy)</t>
  </si>
  <si>
    <t>Potreba FP (stl.4/r.9 žiadosti školy)</t>
  </si>
  <si>
    <t>j</t>
  </si>
  <si>
    <t xml:space="preserve">k </t>
  </si>
  <si>
    <t>l</t>
  </si>
  <si>
    <t>m</t>
  </si>
  <si>
    <t>n</t>
  </si>
  <si>
    <t>13a</t>
  </si>
  <si>
    <t>13b</t>
  </si>
  <si>
    <t>13c</t>
  </si>
  <si>
    <t>13d</t>
  </si>
  <si>
    <t>14a,</t>
  </si>
  <si>
    <t>14b</t>
  </si>
  <si>
    <t>14c</t>
  </si>
  <si>
    <t>14d</t>
  </si>
  <si>
    <t>15a</t>
  </si>
  <si>
    <t>15b</t>
  </si>
  <si>
    <t>15c</t>
  </si>
  <si>
    <t>15d</t>
  </si>
  <si>
    <t>16a</t>
  </si>
  <si>
    <t>16b</t>
  </si>
  <si>
    <t>16c</t>
  </si>
  <si>
    <t>16d</t>
  </si>
  <si>
    <t>Bratislava IV</t>
  </si>
  <si>
    <t>Bratislava III</t>
  </si>
  <si>
    <t>Bratislava II</t>
  </si>
  <si>
    <t>Bratislava V</t>
  </si>
  <si>
    <t>Bratislava I</t>
  </si>
  <si>
    <t>Databáza na predkladanie žiadosti na podporné opatrenie - jazykový kurz február 2026</t>
  </si>
  <si>
    <t>Počet detí odídencov z Ukrajiny</t>
  </si>
  <si>
    <t>Dofinancovanie JK pre deti odídencov z Ukrajiny v €
(zdroj 11UA)</t>
  </si>
  <si>
    <t>Počet iných detí ako detí odídencov z Ukrajiny</t>
  </si>
  <si>
    <t>Dofinancovanie JK pre iné deti ako deti odídencov z Ukrajiny v € (zdroj 111)</t>
  </si>
  <si>
    <t>Počet detí spolu</t>
  </si>
  <si>
    <t>Dofinancovanie JK spolu v €</t>
  </si>
  <si>
    <t>Kysucká 14</t>
  </si>
  <si>
    <t>Podporné opatrenie na zabezpečenie jazykového kurzu - február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</si>
</sst>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name val="Calibri 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Calibri 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20">
    <xf numFmtId="0" fontId="0" fillId="0" borderId="0" xfId="0"/>
    <xf numFmtId="0" fontId="0" fillId="0" borderId="7" xfId="0" applyBorder="1"/>
    <xf numFmtId="0" fontId="0" fillId="0" borderId="6" xfId="0" applyBorder="1"/>
    <xf numFmtId="3" fontId="0" fillId="0" borderId="1" xfId="0" applyNumberFormat="1" applyBorder="1"/>
    <xf numFmtId="0" fontId="7" fillId="0" borderId="0" xfId="0" applyFont="1"/>
    <xf numFmtId="0" fontId="12" fillId="0" borderId="0" xfId="0" applyFont="1"/>
    <xf numFmtId="0" fontId="14" fillId="2" borderId="27" xfId="3" applyFont="1" applyFill="1" applyBorder="1" applyAlignment="1">
      <alignment horizontal="center" vertical="center" wrapText="1"/>
    </xf>
    <xf numFmtId="0" fontId="17" fillId="8" borderId="20" xfId="8" applyFont="1" applyFill="1" applyBorder="1" applyAlignment="1">
      <alignment horizontal="center" vertical="center" wrapText="1"/>
    </xf>
    <xf numFmtId="0" fontId="21" fillId="0" borderId="2" xfId="0" applyFont="1" applyBorder="1"/>
    <xf numFmtId="0" fontId="21" fillId="0" borderId="1" xfId="0" applyFont="1" applyBorder="1"/>
    <xf numFmtId="0" fontId="21" fillId="0" borderId="3" xfId="0" applyFont="1" applyBorder="1"/>
    <xf numFmtId="0" fontId="21" fillId="0" borderId="6" xfId="0" applyFont="1" applyBorder="1"/>
    <xf numFmtId="0" fontId="22" fillId="7" borderId="5" xfId="0" applyFont="1" applyFill="1" applyBorder="1" applyAlignment="1">
      <alignment horizontal="left"/>
    </xf>
    <xf numFmtId="0" fontId="13" fillId="7" borderId="10" xfId="0" applyFont="1" applyFill="1" applyBorder="1" applyAlignment="1">
      <alignment horizontal="right" vertical="center"/>
    </xf>
    <xf numFmtId="164" fontId="0" fillId="0" borderId="1" xfId="0" applyNumberFormat="1" applyBorder="1"/>
    <xf numFmtId="164" fontId="13" fillId="7" borderId="10" xfId="0" applyNumberFormat="1" applyFont="1" applyFill="1" applyBorder="1" applyAlignment="1">
      <alignment horizontal="right" vertical="center"/>
    </xf>
    <xf numFmtId="164" fontId="7" fillId="0" borderId="0" xfId="0" applyNumberFormat="1" applyFont="1"/>
    <xf numFmtId="3" fontId="0" fillId="0" borderId="2" xfId="0" applyNumberFormat="1" applyBorder="1"/>
    <xf numFmtId="3" fontId="0" fillId="0" borderId="3" xfId="0" applyNumberFormat="1" applyBorder="1"/>
    <xf numFmtId="3" fontId="0" fillId="7" borderId="2" xfId="0" applyNumberFormat="1" applyFill="1" applyBorder="1"/>
    <xf numFmtId="3" fontId="0" fillId="7" borderId="1" xfId="0" applyNumberFormat="1" applyFill="1" applyBorder="1"/>
    <xf numFmtId="3" fontId="0" fillId="7" borderId="6" xfId="0" applyNumberFormat="1" applyFill="1" applyBorder="1"/>
    <xf numFmtId="3" fontId="0" fillId="0" borderId="19" xfId="0" applyNumberFormat="1" applyBorder="1"/>
    <xf numFmtId="3" fontId="0" fillId="0" borderId="7" xfId="0" applyNumberFormat="1" applyBorder="1"/>
    <xf numFmtId="3" fontId="13" fillId="7" borderId="9" xfId="0" applyNumberFormat="1" applyFont="1" applyFill="1" applyBorder="1" applyAlignment="1">
      <alignment horizontal="right" vertical="center"/>
    </xf>
    <xf numFmtId="3" fontId="13" fillId="7" borderId="10" xfId="0" applyNumberFormat="1" applyFont="1" applyFill="1" applyBorder="1" applyAlignment="1">
      <alignment horizontal="right" vertical="center"/>
    </xf>
    <xf numFmtId="3" fontId="13" fillId="7" borderId="11" xfId="0" applyNumberFormat="1" applyFont="1" applyFill="1" applyBorder="1" applyAlignment="1">
      <alignment horizontal="right" vertical="center"/>
    </xf>
    <xf numFmtId="3" fontId="13" fillId="7" borderId="12" xfId="0" applyNumberFormat="1" applyFont="1" applyFill="1" applyBorder="1" applyAlignment="1">
      <alignment horizontal="right" vertical="center"/>
    </xf>
    <xf numFmtId="3" fontId="13" fillId="7" borderId="18" xfId="0" applyNumberFormat="1" applyFont="1" applyFill="1" applyBorder="1" applyAlignment="1">
      <alignment horizontal="right" vertical="center"/>
    </xf>
    <xf numFmtId="0" fontId="0" fillId="0" borderId="16" xfId="0" applyBorder="1"/>
    <xf numFmtId="0" fontId="0" fillId="0" borderId="17" xfId="0" applyBorder="1" applyAlignment="1">
      <alignment horizontal="left" wrapText="1"/>
    </xf>
    <xf numFmtId="0" fontId="22" fillId="7" borderId="9" xfId="0" applyFont="1" applyFill="1" applyBorder="1" applyAlignment="1">
      <alignment horizontal="left"/>
    </xf>
    <xf numFmtId="0" fontId="22" fillId="7" borderId="10" xfId="0" applyFont="1" applyFill="1" applyBorder="1" applyAlignment="1">
      <alignment horizontal="left"/>
    </xf>
    <xf numFmtId="0" fontId="22" fillId="7" borderId="12" xfId="0" applyFont="1" applyFill="1" applyBorder="1" applyAlignment="1">
      <alignment horizontal="left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wrapText="1"/>
    </xf>
    <xf numFmtId="0" fontId="0" fillId="6" borderId="9" xfId="0" applyFill="1" applyBorder="1" applyAlignment="1">
      <alignment horizontal="center" vertical="center" wrapText="1"/>
    </xf>
    <xf numFmtId="3" fontId="1" fillId="6" borderId="12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 wrapText="1"/>
    </xf>
    <xf numFmtId="3" fontId="6" fillId="5" borderId="23" xfId="0" applyNumberFormat="1" applyFont="1" applyFill="1" applyBorder="1" applyAlignment="1">
      <alignment horizontal="center" vertical="center" wrapText="1"/>
    </xf>
    <xf numFmtId="3" fontId="0" fillId="0" borderId="8" xfId="0" applyNumberFormat="1" applyBorder="1"/>
    <xf numFmtId="3" fontId="7" fillId="0" borderId="16" xfId="0" applyNumberFormat="1" applyFont="1" applyBorder="1"/>
    <xf numFmtId="3" fontId="0" fillId="0" borderId="21" xfId="0" applyNumberFormat="1" applyBorder="1"/>
    <xf numFmtId="3" fontId="6" fillId="0" borderId="22" xfId="0" applyNumberFormat="1" applyFont="1" applyBorder="1"/>
    <xf numFmtId="3" fontId="6" fillId="0" borderId="12" xfId="0" applyNumberFormat="1" applyFont="1" applyBorder="1"/>
    <xf numFmtId="0" fontId="13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0" fontId="17" fillId="8" borderId="35" xfId="8" applyFont="1" applyFill="1" applyBorder="1" applyAlignment="1">
      <alignment horizontal="center" vertical="center" wrapText="1"/>
    </xf>
    <xf numFmtId="0" fontId="17" fillId="8" borderId="36" xfId="8" applyFont="1" applyFill="1" applyBorder="1" applyAlignment="1">
      <alignment horizontal="center" vertical="center" wrapText="1"/>
    </xf>
    <xf numFmtId="0" fontId="17" fillId="8" borderId="37" xfId="8" applyFont="1" applyFill="1" applyBorder="1" applyAlignment="1">
      <alignment horizontal="center" vertical="center" wrapText="1"/>
    </xf>
    <xf numFmtId="0" fontId="17" fillId="8" borderId="38" xfId="8" applyFont="1" applyFill="1" applyBorder="1" applyAlignment="1">
      <alignment horizontal="center" vertical="center" wrapText="1"/>
    </xf>
    <xf numFmtId="0" fontId="18" fillId="8" borderId="35" xfId="3" applyFont="1" applyFill="1" applyBorder="1" applyAlignment="1">
      <alignment horizontal="center" vertical="center" wrapText="1"/>
    </xf>
    <xf numFmtId="0" fontId="19" fillId="8" borderId="36" xfId="3" applyFont="1" applyFill="1" applyBorder="1" applyAlignment="1">
      <alignment horizontal="center" vertical="center" wrapText="1"/>
    </xf>
    <xf numFmtId="0" fontId="18" fillId="8" borderId="36" xfId="3" applyFont="1" applyFill="1" applyBorder="1" applyAlignment="1">
      <alignment horizontal="center" vertical="center" wrapText="1"/>
    </xf>
    <xf numFmtId="0" fontId="20" fillId="8" borderId="36" xfId="3" applyFont="1" applyFill="1" applyBorder="1" applyAlignment="1">
      <alignment horizontal="center" vertical="center" wrapText="1"/>
    </xf>
    <xf numFmtId="164" fontId="18" fillId="8" borderId="36" xfId="3" applyNumberFormat="1" applyFont="1" applyFill="1" applyBorder="1" applyAlignment="1">
      <alignment horizontal="center" vertical="center" wrapText="1"/>
    </xf>
    <xf numFmtId="164" fontId="19" fillId="8" borderId="36" xfId="3" applyNumberFormat="1" applyFont="1" applyFill="1" applyBorder="1" applyAlignment="1">
      <alignment horizontal="center" vertical="center" wrapText="1"/>
    </xf>
    <xf numFmtId="3" fontId="20" fillId="8" borderId="36" xfId="3" applyNumberFormat="1" applyFont="1" applyFill="1" applyBorder="1" applyAlignment="1" applyProtection="1">
      <alignment horizontal="center" vertical="center" wrapText="1"/>
      <protection locked="0"/>
    </xf>
    <xf numFmtId="0" fontId="19" fillId="8" borderId="37" xfId="3" applyFont="1" applyFill="1" applyBorder="1" applyAlignment="1">
      <alignment horizontal="center" vertical="center" wrapText="1"/>
    </xf>
    <xf numFmtId="0" fontId="19" fillId="8" borderId="35" xfId="3" applyFont="1" applyFill="1" applyBorder="1" applyAlignment="1">
      <alignment horizontal="center" vertical="center" wrapText="1"/>
    </xf>
    <xf numFmtId="0" fontId="19" fillId="8" borderId="38" xfId="3" applyFont="1" applyFill="1" applyBorder="1" applyAlignment="1">
      <alignment horizontal="center" vertical="center" wrapText="1"/>
    </xf>
    <xf numFmtId="0" fontId="19" fillId="8" borderId="39" xfId="3" applyFont="1" applyFill="1" applyBorder="1" applyAlignment="1">
      <alignment horizontal="center" vertical="center" wrapText="1"/>
    </xf>
    <xf numFmtId="0" fontId="14" fillId="2" borderId="42" xfId="3" applyFont="1" applyFill="1" applyBorder="1" applyAlignment="1">
      <alignment horizontal="center" vertical="center" wrapText="1"/>
    </xf>
    <xf numFmtId="0" fontId="15" fillId="4" borderId="44" xfId="3" applyFont="1" applyFill="1" applyBorder="1" applyAlignment="1">
      <alignment horizontal="center" vertical="center" wrapText="1"/>
    </xf>
    <xf numFmtId="0" fontId="15" fillId="4" borderId="45" xfId="3" applyFont="1" applyFill="1" applyBorder="1" applyAlignment="1">
      <alignment horizontal="center" vertical="center" wrapText="1"/>
    </xf>
    <xf numFmtId="0" fontId="15" fillId="4" borderId="46" xfId="3" applyFont="1" applyFill="1" applyBorder="1" applyAlignment="1">
      <alignment horizontal="center" vertical="center" wrapText="1"/>
    </xf>
    <xf numFmtId="0" fontId="15" fillId="4" borderId="47" xfId="3" applyFont="1" applyFill="1" applyBorder="1" applyAlignment="1">
      <alignment horizontal="center" vertical="center" wrapText="1"/>
    </xf>
    <xf numFmtId="0" fontId="0" fillId="8" borderId="0" xfId="0" applyFill="1"/>
    <xf numFmtId="0" fontId="11" fillId="5" borderId="13" xfId="8" applyFont="1" applyFill="1" applyBorder="1" applyAlignment="1">
      <alignment horizontal="center" vertical="center" textRotation="90" wrapText="1"/>
    </xf>
    <xf numFmtId="0" fontId="11" fillId="5" borderId="32" xfId="8" applyFont="1" applyFill="1" applyBorder="1" applyAlignment="1">
      <alignment horizontal="center" vertical="center" textRotation="90" wrapText="1"/>
    </xf>
    <xf numFmtId="0" fontId="11" fillId="5" borderId="14" xfId="8" applyFont="1" applyFill="1" applyBorder="1" applyAlignment="1">
      <alignment horizontal="center" vertical="center" textRotation="90" wrapText="1"/>
    </xf>
    <xf numFmtId="0" fontId="11" fillId="5" borderId="40" xfId="8" applyFont="1" applyFill="1" applyBorder="1" applyAlignment="1">
      <alignment horizontal="center" vertical="center" textRotation="90" wrapText="1"/>
    </xf>
    <xf numFmtId="0" fontId="11" fillId="5" borderId="15" xfId="8" applyFont="1" applyFill="1" applyBorder="1" applyAlignment="1">
      <alignment horizontal="center" vertical="center" textRotation="90" wrapText="1"/>
    </xf>
    <xf numFmtId="0" fontId="11" fillId="5" borderId="41" xfId="8" applyFont="1" applyFill="1" applyBorder="1" applyAlignment="1">
      <alignment horizontal="center" vertical="center" textRotation="90" wrapText="1"/>
    </xf>
    <xf numFmtId="0" fontId="11" fillId="5" borderId="33" xfId="8" applyFont="1" applyFill="1" applyBorder="1" applyAlignment="1">
      <alignment horizontal="center" vertical="center" textRotation="90" wrapText="1"/>
    </xf>
    <xf numFmtId="0" fontId="11" fillId="5" borderId="34" xfId="8" applyFont="1" applyFill="1" applyBorder="1" applyAlignment="1">
      <alignment horizontal="center" vertical="center" textRotation="90" wrapText="1"/>
    </xf>
    <xf numFmtId="0" fontId="11" fillId="5" borderId="27" xfId="8" applyFont="1" applyFill="1" applyBorder="1" applyAlignment="1">
      <alignment horizontal="center" vertical="center" textRotation="90" wrapText="1"/>
    </xf>
    <xf numFmtId="0" fontId="11" fillId="5" borderId="19" xfId="8" applyFont="1" applyFill="1" applyBorder="1" applyAlignment="1">
      <alignment horizontal="center" vertical="center" textRotation="90" wrapText="1"/>
    </xf>
    <xf numFmtId="0" fontId="11" fillId="5" borderId="26" xfId="8" applyFont="1" applyFill="1" applyBorder="1" applyAlignment="1">
      <alignment horizontal="center" vertical="center" textRotation="90" wrapText="1"/>
    </xf>
    <xf numFmtId="0" fontId="11" fillId="5" borderId="8" xfId="8" applyFont="1" applyFill="1" applyBorder="1" applyAlignment="1">
      <alignment horizontal="center" vertical="center" textRotation="90" wrapText="1"/>
    </xf>
    <xf numFmtId="0" fontId="11" fillId="5" borderId="13" xfId="8" applyFont="1" applyFill="1" applyBorder="1" applyAlignment="1">
      <alignment horizontal="center" vertical="center" wrapText="1"/>
    </xf>
    <xf numFmtId="0" fontId="11" fillId="5" borderId="32" xfId="8" applyFont="1" applyFill="1" applyBorder="1" applyAlignment="1">
      <alignment horizontal="center" vertical="center" wrapText="1"/>
    </xf>
    <xf numFmtId="0" fontId="15" fillId="4" borderId="31" xfId="3" applyFont="1" applyFill="1" applyBorder="1" applyAlignment="1">
      <alignment horizontal="center" vertical="center" wrapText="1"/>
    </xf>
    <xf numFmtId="0" fontId="15" fillId="4" borderId="29" xfId="3" applyFont="1" applyFill="1" applyBorder="1" applyAlignment="1">
      <alignment horizontal="center" vertical="center" wrapText="1"/>
    </xf>
    <xf numFmtId="0" fontId="15" fillId="4" borderId="30" xfId="3" applyFont="1" applyFill="1" applyBorder="1" applyAlignment="1">
      <alignment horizontal="center" vertical="center" wrapText="1"/>
    </xf>
    <xf numFmtId="164" fontId="15" fillId="3" borderId="15" xfId="3" applyNumberFormat="1" applyFont="1" applyFill="1" applyBorder="1" applyAlignment="1">
      <alignment horizontal="center" vertical="center" wrapText="1"/>
    </xf>
    <xf numFmtId="164" fontId="15" fillId="3" borderId="41" xfId="3" applyNumberFormat="1" applyFont="1" applyFill="1" applyBorder="1" applyAlignment="1">
      <alignment horizontal="center" vertical="center" wrapText="1"/>
    </xf>
    <xf numFmtId="3" fontId="16" fillId="2" borderId="13" xfId="3" applyNumberFormat="1" applyFont="1" applyFill="1" applyBorder="1" applyAlignment="1" applyProtection="1">
      <alignment horizontal="center" vertical="center" wrapText="1"/>
      <protection locked="0"/>
    </xf>
    <xf numFmtId="3" fontId="16" fillId="2" borderId="32" xfId="3" applyNumberFormat="1" applyFont="1" applyFill="1" applyBorder="1" applyAlignment="1" applyProtection="1">
      <alignment horizontal="center" vertical="center" wrapText="1"/>
      <protection locked="0"/>
    </xf>
    <xf numFmtId="164" fontId="14" fillId="2" borderId="13" xfId="3" applyNumberFormat="1" applyFont="1" applyFill="1" applyBorder="1" applyAlignment="1">
      <alignment horizontal="center" vertical="center" wrapText="1"/>
    </xf>
    <xf numFmtId="164" fontId="14" fillId="2" borderId="32" xfId="3" applyNumberFormat="1" applyFont="1" applyFill="1" applyBorder="1" applyAlignment="1">
      <alignment horizontal="center" vertical="center" wrapText="1"/>
    </xf>
    <xf numFmtId="0" fontId="16" fillId="2" borderId="13" xfId="3" applyFont="1" applyFill="1" applyBorder="1" applyAlignment="1">
      <alignment horizontal="center" vertical="center" wrapText="1"/>
    </xf>
    <xf numFmtId="0" fontId="16" fillId="2" borderId="32" xfId="3" applyFont="1" applyFill="1" applyBorder="1" applyAlignment="1">
      <alignment horizontal="center" vertical="center" wrapText="1"/>
    </xf>
    <xf numFmtId="0" fontId="15" fillId="3" borderId="15" xfId="3" applyFont="1" applyFill="1" applyBorder="1" applyAlignment="1">
      <alignment horizontal="center" vertical="center" wrapText="1"/>
    </xf>
    <xf numFmtId="0" fontId="15" fillId="3" borderId="41" xfId="3" applyFont="1" applyFill="1" applyBorder="1" applyAlignment="1">
      <alignment horizontal="center" vertical="center" wrapText="1"/>
    </xf>
    <xf numFmtId="0" fontId="14" fillId="2" borderId="13" xfId="3" applyFont="1" applyFill="1" applyBorder="1" applyAlignment="1">
      <alignment horizontal="center" vertical="center" wrapText="1"/>
    </xf>
    <xf numFmtId="0" fontId="14" fillId="2" borderId="32" xfId="3" applyFont="1" applyFill="1" applyBorder="1" applyAlignment="1">
      <alignment horizontal="center" vertical="center" wrapText="1"/>
    </xf>
    <xf numFmtId="3" fontId="9" fillId="2" borderId="24" xfId="3" applyNumberFormat="1" applyFont="1" applyFill="1" applyBorder="1" applyAlignment="1" applyProtection="1">
      <alignment horizontal="center" vertical="center" wrapText="1"/>
      <protection locked="0"/>
    </xf>
    <xf numFmtId="3" fontId="9" fillId="2" borderId="48" xfId="3" applyNumberFormat="1" applyFont="1" applyFill="1" applyBorder="1" applyAlignment="1" applyProtection="1">
      <alignment horizontal="center" vertical="center" wrapText="1"/>
      <protection locked="0"/>
    </xf>
    <xf numFmtId="0" fontId="15" fillId="3" borderId="26" xfId="3" applyFont="1" applyFill="1" applyBorder="1" applyAlignment="1">
      <alignment horizontal="center" vertical="center" wrapText="1"/>
    </xf>
    <xf numFmtId="0" fontId="15" fillId="3" borderId="43" xfId="3" applyFont="1" applyFill="1" applyBorder="1" applyAlignment="1">
      <alignment horizontal="center" vertical="center" wrapText="1"/>
    </xf>
    <xf numFmtId="3" fontId="16" fillId="7" borderId="13" xfId="0" applyNumberFormat="1" applyFont="1" applyFill="1" applyBorder="1" applyAlignment="1">
      <alignment horizontal="center" vertical="center" wrapText="1"/>
    </xf>
    <xf numFmtId="3" fontId="16" fillId="7" borderId="32" xfId="0" applyNumberFormat="1" applyFont="1" applyFill="1" applyBorder="1" applyAlignment="1">
      <alignment horizontal="center" vertical="center" wrapText="1"/>
    </xf>
    <xf numFmtId="3" fontId="16" fillId="7" borderId="14" xfId="0" applyNumberFormat="1" applyFont="1" applyFill="1" applyBorder="1" applyAlignment="1">
      <alignment horizontal="center" vertical="center" wrapText="1"/>
    </xf>
    <xf numFmtId="3" fontId="16" fillId="7" borderId="40" xfId="0" applyNumberFormat="1" applyFont="1" applyFill="1" applyBorder="1" applyAlignment="1">
      <alignment horizontal="center" vertical="center" wrapText="1"/>
    </xf>
    <xf numFmtId="3" fontId="16" fillId="7" borderId="15" xfId="0" applyNumberFormat="1" applyFont="1" applyFill="1" applyBorder="1" applyAlignment="1">
      <alignment horizontal="center" vertical="center" wrapText="1"/>
    </xf>
    <xf numFmtId="3" fontId="16" fillId="7" borderId="41" xfId="0" applyNumberFormat="1" applyFont="1" applyFill="1" applyBorder="1" applyAlignment="1">
      <alignment horizontal="center" vertical="center" wrapText="1"/>
    </xf>
    <xf numFmtId="0" fontId="15" fillId="4" borderId="28" xfId="3" applyFont="1" applyFill="1" applyBorder="1" applyAlignment="1">
      <alignment horizontal="center" vertical="center" wrapText="1"/>
    </xf>
    <xf numFmtId="0" fontId="11" fillId="5" borderId="14" xfId="8" applyFont="1" applyFill="1" applyBorder="1" applyAlignment="1">
      <alignment horizontal="center" vertical="center" wrapText="1"/>
    </xf>
    <xf numFmtId="0" fontId="11" fillId="5" borderId="40" xfId="8" applyFont="1" applyFill="1" applyBorder="1" applyAlignment="1">
      <alignment horizontal="center" vertical="center" wrapText="1"/>
    </xf>
    <xf numFmtId="0" fontId="14" fillId="2" borderId="27" xfId="3" applyFont="1" applyFill="1" applyBorder="1" applyAlignment="1">
      <alignment horizontal="center" vertical="center" wrapText="1"/>
    </xf>
    <xf numFmtId="0" fontId="14" fillId="2" borderId="42" xfId="3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</cellXfs>
  <cellStyles count="9">
    <cellStyle name="Normálna" xfId="0" builtinId="0"/>
    <cellStyle name="Normálna 2" xfId="1" xr:uid="{00000000-0005-0000-0000-00002F000000}"/>
    <cellStyle name="Normálna 2 2" xfId="4" xr:uid="{00000000-0005-0000-0000-000001000000}"/>
    <cellStyle name="Normálna 2 3" xfId="6" xr:uid="{00000000-0005-0000-0000-000001000000}"/>
    <cellStyle name="Normálna 5" xfId="2" xr:uid="{94AE8FCF-E3E3-435E-9A8D-381092F17AB4}"/>
    <cellStyle name="Normálna 5 16 2" xfId="8" xr:uid="{E17A662C-7DC0-49C4-902A-31F428259546}"/>
    <cellStyle name="Normálna 5 2" xfId="5" xr:uid="{00000000-0005-0000-0000-000002000000}"/>
    <cellStyle name="Normálna 5 3" xfId="7" xr:uid="{00000000-0005-0000-0000-000002000000}"/>
    <cellStyle name="normálne 2" xfId="3" xr:uid="{4F891ADD-A1DE-44B5-BD09-D9912CB0E5D2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E2C46-0F78-4757-B889-D35F627C898D}">
  <sheetPr>
    <pageSetUpPr fitToPage="1"/>
  </sheetPr>
  <dimension ref="A1:K13"/>
  <sheetViews>
    <sheetView tabSelected="1" workbookViewId="0">
      <selection activeCell="P6" sqref="P6"/>
    </sheetView>
  </sheetViews>
  <sheetFormatPr defaultRowHeight="15"/>
  <cols>
    <col min="1" max="2" width="6" customWidth="1"/>
    <col min="3" max="3" width="12.140625" bestFit="1" customWidth="1"/>
    <col min="4" max="4" width="10.140625" bestFit="1" customWidth="1"/>
    <col min="5" max="5" width="33.5703125" customWidth="1"/>
    <col min="6" max="10" width="14.42578125" customWidth="1"/>
    <col min="11" max="11" width="15.5703125" customWidth="1"/>
  </cols>
  <sheetData>
    <row r="1" spans="1:11" ht="15" customHeight="1">
      <c r="A1" s="118" t="s">
        <v>184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15" customHeigh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15" customHeight="1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ht="15.75" customHeight="1" thickBot="1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1" ht="96.75" customHeight="1" thickBot="1">
      <c r="A5" s="34" t="s">
        <v>117</v>
      </c>
      <c r="B5" s="35" t="s">
        <v>118</v>
      </c>
      <c r="C5" s="36" t="s">
        <v>119</v>
      </c>
      <c r="D5" s="35" t="s">
        <v>120</v>
      </c>
      <c r="E5" s="37" t="s">
        <v>4</v>
      </c>
      <c r="F5" s="38" t="s">
        <v>177</v>
      </c>
      <c r="G5" s="39" t="s">
        <v>178</v>
      </c>
      <c r="H5" s="40" t="s">
        <v>179</v>
      </c>
      <c r="I5" s="41" t="s">
        <v>180</v>
      </c>
      <c r="J5" s="42" t="s">
        <v>181</v>
      </c>
      <c r="K5" s="42" t="s">
        <v>182</v>
      </c>
    </row>
    <row r="6" spans="1:11" ht="25.5" customHeight="1">
      <c r="A6" s="29" t="s">
        <v>7</v>
      </c>
      <c r="B6" s="1" t="s">
        <v>19</v>
      </c>
      <c r="C6" s="1" t="s">
        <v>20</v>
      </c>
      <c r="D6" s="1">
        <v>36063606</v>
      </c>
      <c r="E6" s="30" t="s">
        <v>28</v>
      </c>
      <c r="F6" s="43">
        <v>44</v>
      </c>
      <c r="G6" s="43">
        <v>3581</v>
      </c>
      <c r="H6" s="44">
        <v>11</v>
      </c>
      <c r="I6" s="43">
        <v>1085</v>
      </c>
      <c r="J6" s="45">
        <f>+F6+H6</f>
        <v>55</v>
      </c>
      <c r="K6" s="46">
        <f>+G6+I6</f>
        <v>4666</v>
      </c>
    </row>
    <row r="7" spans="1:11" ht="25.5" customHeight="1">
      <c r="A7" s="29" t="s">
        <v>7</v>
      </c>
      <c r="B7" s="1" t="s">
        <v>21</v>
      </c>
      <c r="C7" s="1" t="s">
        <v>25</v>
      </c>
      <c r="D7" s="1">
        <v>304913</v>
      </c>
      <c r="E7" s="30" t="s">
        <v>32</v>
      </c>
      <c r="F7" s="43">
        <v>30</v>
      </c>
      <c r="G7" s="43">
        <v>2800</v>
      </c>
      <c r="H7" s="44">
        <v>0</v>
      </c>
      <c r="I7" s="43">
        <v>0</v>
      </c>
      <c r="J7" s="45">
        <f t="shared" ref="J7:J12" si="0">+F7+H7</f>
        <v>30</v>
      </c>
      <c r="K7" s="46">
        <f t="shared" ref="K7:K12" si="1">+G7+I7</f>
        <v>2800</v>
      </c>
    </row>
    <row r="8" spans="1:11" ht="25.5" customHeight="1">
      <c r="A8" s="29" t="s">
        <v>7</v>
      </c>
      <c r="B8" s="1" t="s">
        <v>21</v>
      </c>
      <c r="C8" s="1" t="s">
        <v>26</v>
      </c>
      <c r="D8" s="1">
        <v>305065</v>
      </c>
      <c r="E8" s="30" t="s">
        <v>33</v>
      </c>
      <c r="F8" s="43">
        <v>9</v>
      </c>
      <c r="G8" s="43">
        <v>881</v>
      </c>
      <c r="H8" s="44">
        <v>0</v>
      </c>
      <c r="I8" s="43">
        <v>0</v>
      </c>
      <c r="J8" s="45">
        <f t="shared" si="0"/>
        <v>9</v>
      </c>
      <c r="K8" s="46">
        <f t="shared" si="1"/>
        <v>881</v>
      </c>
    </row>
    <row r="9" spans="1:11" ht="25.5" customHeight="1">
      <c r="A9" s="29" t="s">
        <v>7</v>
      </c>
      <c r="B9" s="1" t="s">
        <v>21</v>
      </c>
      <c r="C9" s="1" t="s">
        <v>22</v>
      </c>
      <c r="D9" s="1">
        <v>603147</v>
      </c>
      <c r="E9" s="30" t="s">
        <v>29</v>
      </c>
      <c r="F9" s="43">
        <v>32</v>
      </c>
      <c r="G9" s="43">
        <v>4149</v>
      </c>
      <c r="H9" s="44">
        <v>3</v>
      </c>
      <c r="I9" s="43">
        <v>370</v>
      </c>
      <c r="J9" s="45">
        <f t="shared" si="0"/>
        <v>35</v>
      </c>
      <c r="K9" s="46">
        <f t="shared" si="1"/>
        <v>4519</v>
      </c>
    </row>
    <row r="10" spans="1:11" ht="25.5" customHeight="1">
      <c r="A10" s="29" t="s">
        <v>7</v>
      </c>
      <c r="B10" s="1" t="s">
        <v>21</v>
      </c>
      <c r="C10" s="1" t="s">
        <v>23</v>
      </c>
      <c r="D10" s="1">
        <v>603317</v>
      </c>
      <c r="E10" s="30" t="s">
        <v>30</v>
      </c>
      <c r="F10" s="43">
        <v>31</v>
      </c>
      <c r="G10" s="43">
        <v>8380</v>
      </c>
      <c r="H10" s="44">
        <v>26</v>
      </c>
      <c r="I10" s="43">
        <v>4950</v>
      </c>
      <c r="J10" s="45">
        <f t="shared" si="0"/>
        <v>57</v>
      </c>
      <c r="K10" s="46">
        <f t="shared" si="1"/>
        <v>13330</v>
      </c>
    </row>
    <row r="11" spans="1:11" ht="25.5" customHeight="1">
      <c r="A11" s="29" t="s">
        <v>7</v>
      </c>
      <c r="B11" s="1" t="s">
        <v>21</v>
      </c>
      <c r="C11" s="1" t="s">
        <v>24</v>
      </c>
      <c r="D11" s="1">
        <v>304565</v>
      </c>
      <c r="E11" s="30" t="s">
        <v>31</v>
      </c>
      <c r="F11" s="43">
        <v>15</v>
      </c>
      <c r="G11" s="43">
        <v>1497</v>
      </c>
      <c r="H11" s="44">
        <v>22</v>
      </c>
      <c r="I11" s="43">
        <v>4562</v>
      </c>
      <c r="J11" s="45">
        <f t="shared" si="0"/>
        <v>37</v>
      </c>
      <c r="K11" s="46">
        <f t="shared" si="1"/>
        <v>6059</v>
      </c>
    </row>
    <row r="12" spans="1:11" ht="25.5" customHeight="1" thickBot="1">
      <c r="A12" s="29" t="s">
        <v>17</v>
      </c>
      <c r="B12" s="1" t="s">
        <v>21</v>
      </c>
      <c r="C12" s="1" t="s">
        <v>27</v>
      </c>
      <c r="D12" s="1">
        <v>315494</v>
      </c>
      <c r="E12" s="30" t="s">
        <v>34</v>
      </c>
      <c r="F12" s="43">
        <v>1</v>
      </c>
      <c r="G12" s="43">
        <v>525</v>
      </c>
      <c r="H12" s="44">
        <v>0</v>
      </c>
      <c r="I12" s="43">
        <v>0</v>
      </c>
      <c r="J12" s="45">
        <f t="shared" si="0"/>
        <v>1</v>
      </c>
      <c r="K12" s="46">
        <f t="shared" si="1"/>
        <v>525</v>
      </c>
    </row>
    <row r="13" spans="1:11" ht="15.75" thickBot="1">
      <c r="A13" s="115" t="s">
        <v>121</v>
      </c>
      <c r="B13" s="116"/>
      <c r="C13" s="116"/>
      <c r="D13" s="116"/>
      <c r="E13" s="117"/>
      <c r="F13" s="47">
        <f t="shared" ref="F13:K13" si="2">SUM(F6:F12)</f>
        <v>162</v>
      </c>
      <c r="G13" s="47">
        <f t="shared" si="2"/>
        <v>21813</v>
      </c>
      <c r="H13" s="47">
        <f t="shared" si="2"/>
        <v>62</v>
      </c>
      <c r="I13" s="47">
        <f t="shared" si="2"/>
        <v>10967</v>
      </c>
      <c r="J13" s="47">
        <f t="shared" si="2"/>
        <v>224</v>
      </c>
      <c r="K13" s="47">
        <f t="shared" si="2"/>
        <v>32780</v>
      </c>
    </row>
  </sheetData>
  <autoFilter ref="A5:I12" xr:uid="{C7F29F3F-57F4-4CFD-A689-23DF1038DB03}"/>
  <mergeCells count="2">
    <mergeCell ref="A13:E13"/>
    <mergeCell ref="A1:K4"/>
  </mergeCells>
  <printOptions horizontalCentered="1"/>
  <pageMargins left="0.11811023622047245" right="0.11811023622047245" top="0.94488188976377963" bottom="0.35433070866141736" header="0.78740157480314965" footer="0.11811023622047245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8B90E-6689-4EBD-9CE3-F7DB7D18CD06}">
  <dimension ref="A1:BA29"/>
  <sheetViews>
    <sheetView topLeftCell="N2" zoomScale="80" zoomScaleNormal="80" workbookViewId="0">
      <selection activeCell="O22" sqref="O22"/>
    </sheetView>
  </sheetViews>
  <sheetFormatPr defaultRowHeight="15"/>
  <cols>
    <col min="1" max="1" width="6.140625" style="4" customWidth="1"/>
    <col min="2" max="2" width="6.28515625" style="4" customWidth="1"/>
    <col min="3" max="3" width="8.42578125" style="4" customWidth="1"/>
    <col min="4" max="4" width="9.85546875" style="4" bestFit="1" customWidth="1"/>
    <col min="5" max="5" width="11.85546875" style="4" customWidth="1"/>
    <col min="6" max="6" width="17" style="4" customWidth="1"/>
    <col min="7" max="7" width="12.5703125" style="4" customWidth="1"/>
    <col min="8" max="8" width="10.85546875" style="4" customWidth="1"/>
    <col min="9" max="9" width="29" style="4" customWidth="1"/>
    <col min="10" max="10" width="9.140625" style="4"/>
    <col min="11" max="11" width="24.85546875" style="4" customWidth="1"/>
    <col min="12" max="12" width="9.140625" style="4" customWidth="1"/>
    <col min="13" max="13" width="33.85546875" style="4" bestFit="1" customWidth="1"/>
    <col min="14" max="14" width="32.7109375" style="4" customWidth="1"/>
    <col min="15" max="15" width="11.42578125" style="4" customWidth="1"/>
    <col min="16" max="19" width="9.28515625" style="4" bestFit="1" customWidth="1"/>
    <col min="20" max="20" width="11.140625" style="4" customWidth="1"/>
    <col min="21" max="24" width="9.28515625" style="4" bestFit="1" customWidth="1"/>
    <col min="25" max="25" width="9.28515625" style="16" bestFit="1" customWidth="1"/>
    <col min="26" max="26" width="10" style="16" customWidth="1"/>
    <col min="27" max="28" width="9.28515625" style="4" bestFit="1" customWidth="1"/>
    <col min="29" max="29" width="9.28515625" style="16" bestFit="1" customWidth="1"/>
    <col min="30" max="30" width="11.140625" style="16" customWidth="1"/>
    <col min="31" max="43" width="9.28515625" style="4" bestFit="1" customWidth="1"/>
    <col min="44" max="51" width="9.140625" style="4"/>
    <col min="52" max="52" width="23.85546875" style="4" customWidth="1"/>
    <col min="53" max="16384" width="9.140625" style="4"/>
  </cols>
  <sheetData>
    <row r="1" spans="1:53" ht="27" customHeight="1" thickBot="1">
      <c r="A1" s="5" t="s">
        <v>176</v>
      </c>
      <c r="B1"/>
      <c r="C1"/>
      <c r="D1"/>
      <c r="E1"/>
      <c r="F1"/>
      <c r="G1"/>
      <c r="H1"/>
      <c r="I1"/>
      <c r="J1"/>
      <c r="K1"/>
      <c r="L1"/>
      <c r="M1"/>
      <c r="N1"/>
      <c r="O1" s="48"/>
      <c r="P1" s="48"/>
      <c r="Q1" s="48"/>
      <c r="R1" s="48"/>
      <c r="S1" s="48"/>
      <c r="T1" s="48"/>
      <c r="U1" s="48"/>
      <c r="V1" s="48"/>
      <c r="W1" s="48"/>
      <c r="X1" s="48"/>
      <c r="Y1" s="49"/>
      <c r="Z1" s="49"/>
      <c r="AA1" s="48"/>
      <c r="AB1" s="48"/>
      <c r="AC1" s="49"/>
      <c r="AD1" s="49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BA1"/>
    </row>
    <row r="2" spans="1:53" ht="112.5" customHeight="1">
      <c r="A2" s="71" t="s">
        <v>0</v>
      </c>
      <c r="B2" s="73" t="s">
        <v>1</v>
      </c>
      <c r="C2" s="73" t="s">
        <v>2</v>
      </c>
      <c r="D2" s="75" t="s">
        <v>3</v>
      </c>
      <c r="E2" s="77" t="s">
        <v>123</v>
      </c>
      <c r="F2" s="71" t="s">
        <v>4</v>
      </c>
      <c r="G2" s="75" t="s">
        <v>124</v>
      </c>
      <c r="H2" s="77" t="s">
        <v>125</v>
      </c>
      <c r="I2" s="71" t="s">
        <v>5</v>
      </c>
      <c r="J2" s="75" t="s">
        <v>126</v>
      </c>
      <c r="K2" s="79" t="s">
        <v>127</v>
      </c>
      <c r="L2" s="81" t="s">
        <v>128</v>
      </c>
      <c r="M2" s="83" t="s">
        <v>129</v>
      </c>
      <c r="N2" s="111" t="s">
        <v>6</v>
      </c>
      <c r="O2" s="113" t="s">
        <v>80</v>
      </c>
      <c r="P2" s="96" t="s">
        <v>81</v>
      </c>
      <c r="Q2" s="6" t="s">
        <v>82</v>
      </c>
      <c r="R2" s="96" t="s">
        <v>81</v>
      </c>
      <c r="S2" s="98" t="s">
        <v>83</v>
      </c>
      <c r="T2" s="96" t="s">
        <v>81</v>
      </c>
      <c r="U2" s="98" t="s">
        <v>84</v>
      </c>
      <c r="V2" s="96" t="s">
        <v>81</v>
      </c>
      <c r="W2" s="94" t="s">
        <v>85</v>
      </c>
      <c r="X2" s="96" t="s">
        <v>81</v>
      </c>
      <c r="Y2" s="92" t="s">
        <v>130</v>
      </c>
      <c r="Z2" s="88" t="s">
        <v>131</v>
      </c>
      <c r="AA2" s="90" t="s">
        <v>86</v>
      </c>
      <c r="AB2" s="96" t="s">
        <v>81</v>
      </c>
      <c r="AC2" s="92" t="s">
        <v>87</v>
      </c>
      <c r="AD2" s="88" t="s">
        <v>81</v>
      </c>
      <c r="AE2" s="94" t="s">
        <v>88</v>
      </c>
      <c r="AF2" s="102" t="s">
        <v>81</v>
      </c>
      <c r="AG2" s="104" t="s">
        <v>106</v>
      </c>
      <c r="AH2" s="106" t="s">
        <v>132</v>
      </c>
      <c r="AI2" s="108" t="s">
        <v>133</v>
      </c>
      <c r="AJ2" s="110" t="s">
        <v>102</v>
      </c>
      <c r="AK2" s="86"/>
      <c r="AL2" s="86"/>
      <c r="AM2" s="87"/>
      <c r="AN2" s="85" t="s">
        <v>103</v>
      </c>
      <c r="AO2" s="86"/>
      <c r="AP2" s="86"/>
      <c r="AQ2" s="87"/>
      <c r="AR2" s="85" t="s">
        <v>104</v>
      </c>
      <c r="AS2" s="86"/>
      <c r="AT2" s="86"/>
      <c r="AU2" s="87"/>
      <c r="AV2" s="85" t="s">
        <v>105</v>
      </c>
      <c r="AW2" s="86"/>
      <c r="AX2" s="86"/>
      <c r="AY2" s="87"/>
      <c r="AZ2" s="100" t="s">
        <v>122</v>
      </c>
      <c r="BA2"/>
    </row>
    <row r="3" spans="1:53" ht="141.75" customHeight="1" thickBot="1">
      <c r="A3" s="72"/>
      <c r="B3" s="74"/>
      <c r="C3" s="74"/>
      <c r="D3" s="76"/>
      <c r="E3" s="78"/>
      <c r="F3" s="72"/>
      <c r="G3" s="76"/>
      <c r="H3" s="78"/>
      <c r="I3" s="72"/>
      <c r="J3" s="76"/>
      <c r="K3" s="80"/>
      <c r="L3" s="82"/>
      <c r="M3" s="84"/>
      <c r="N3" s="112"/>
      <c r="O3" s="114"/>
      <c r="P3" s="97"/>
      <c r="Q3" s="65"/>
      <c r="R3" s="97"/>
      <c r="S3" s="99"/>
      <c r="T3" s="97"/>
      <c r="U3" s="99"/>
      <c r="V3" s="97"/>
      <c r="W3" s="95"/>
      <c r="X3" s="97"/>
      <c r="Y3" s="93"/>
      <c r="Z3" s="89"/>
      <c r="AA3" s="91"/>
      <c r="AB3" s="97"/>
      <c r="AC3" s="93"/>
      <c r="AD3" s="89"/>
      <c r="AE3" s="95"/>
      <c r="AF3" s="103"/>
      <c r="AG3" s="105"/>
      <c r="AH3" s="107"/>
      <c r="AI3" s="109"/>
      <c r="AJ3" s="66" t="s">
        <v>134</v>
      </c>
      <c r="AK3" s="67" t="s">
        <v>135</v>
      </c>
      <c r="AL3" s="67" t="s">
        <v>136</v>
      </c>
      <c r="AM3" s="68" t="s">
        <v>137</v>
      </c>
      <c r="AN3" s="69" t="s">
        <v>138</v>
      </c>
      <c r="AO3" s="67" t="s">
        <v>139</v>
      </c>
      <c r="AP3" s="67" t="s">
        <v>140</v>
      </c>
      <c r="AQ3" s="68" t="s">
        <v>141</v>
      </c>
      <c r="AR3" s="69" t="s">
        <v>142</v>
      </c>
      <c r="AS3" s="67" t="s">
        <v>143</v>
      </c>
      <c r="AT3" s="67" t="s">
        <v>144</v>
      </c>
      <c r="AU3" s="68" t="s">
        <v>145</v>
      </c>
      <c r="AV3" s="69" t="s">
        <v>146</v>
      </c>
      <c r="AW3" s="67" t="s">
        <v>147</v>
      </c>
      <c r="AX3" s="67" t="s">
        <v>148</v>
      </c>
      <c r="AY3" s="68" t="s">
        <v>149</v>
      </c>
      <c r="AZ3" s="101"/>
      <c r="BA3"/>
    </row>
    <row r="4" spans="1:53" ht="15.75" customHeight="1" thickBot="1">
      <c r="A4" s="50" t="s">
        <v>108</v>
      </c>
      <c r="B4" s="51" t="s">
        <v>109</v>
      </c>
      <c r="C4" s="51" t="s">
        <v>110</v>
      </c>
      <c r="D4" s="51" t="s">
        <v>111</v>
      </c>
      <c r="E4" s="7" t="s">
        <v>112</v>
      </c>
      <c r="F4" s="51" t="s">
        <v>113</v>
      </c>
      <c r="G4" s="51" t="s">
        <v>114</v>
      </c>
      <c r="H4" s="7" t="s">
        <v>116</v>
      </c>
      <c r="I4" s="51" t="s">
        <v>115</v>
      </c>
      <c r="J4" s="51" t="s">
        <v>150</v>
      </c>
      <c r="K4" s="7" t="s">
        <v>151</v>
      </c>
      <c r="L4" s="7" t="s">
        <v>152</v>
      </c>
      <c r="M4" s="52" t="s">
        <v>153</v>
      </c>
      <c r="N4" s="53" t="s">
        <v>154</v>
      </c>
      <c r="O4" s="54">
        <v>1</v>
      </c>
      <c r="P4" s="55" t="s">
        <v>89</v>
      </c>
      <c r="Q4" s="56">
        <v>2</v>
      </c>
      <c r="R4" s="55" t="s">
        <v>90</v>
      </c>
      <c r="S4" s="56" t="s">
        <v>91</v>
      </c>
      <c r="T4" s="55" t="s">
        <v>92</v>
      </c>
      <c r="U4" s="56">
        <v>4</v>
      </c>
      <c r="V4" s="55" t="s">
        <v>93</v>
      </c>
      <c r="W4" s="57">
        <v>5</v>
      </c>
      <c r="X4" s="55" t="s">
        <v>94</v>
      </c>
      <c r="Y4" s="58" t="s">
        <v>95</v>
      </c>
      <c r="Z4" s="59" t="s">
        <v>96</v>
      </c>
      <c r="AA4" s="60">
        <v>7</v>
      </c>
      <c r="AB4" s="55" t="s">
        <v>97</v>
      </c>
      <c r="AC4" s="58" t="s">
        <v>98</v>
      </c>
      <c r="AD4" s="59" t="s">
        <v>99</v>
      </c>
      <c r="AE4" s="57" t="s">
        <v>100</v>
      </c>
      <c r="AF4" s="61" t="s">
        <v>101</v>
      </c>
      <c r="AG4" s="62">
        <v>10</v>
      </c>
      <c r="AH4" s="55">
        <v>11</v>
      </c>
      <c r="AI4" s="63" t="s">
        <v>107</v>
      </c>
      <c r="AJ4" s="64" t="s">
        <v>155</v>
      </c>
      <c r="AK4" s="55" t="s">
        <v>156</v>
      </c>
      <c r="AL4" s="55" t="s">
        <v>157</v>
      </c>
      <c r="AM4" s="55" t="s">
        <v>158</v>
      </c>
      <c r="AN4" s="55" t="s">
        <v>159</v>
      </c>
      <c r="AO4" s="55" t="s">
        <v>160</v>
      </c>
      <c r="AP4" s="55" t="s">
        <v>161</v>
      </c>
      <c r="AQ4" s="55" t="s">
        <v>162</v>
      </c>
      <c r="AR4" s="55" t="s">
        <v>163</v>
      </c>
      <c r="AS4" s="55" t="s">
        <v>164</v>
      </c>
      <c r="AT4" s="55" t="s">
        <v>165</v>
      </c>
      <c r="AU4" s="55" t="s">
        <v>166</v>
      </c>
      <c r="AV4" s="55" t="s">
        <v>167</v>
      </c>
      <c r="AW4" s="55" t="s">
        <v>168</v>
      </c>
      <c r="AX4" s="55" t="s">
        <v>169</v>
      </c>
      <c r="AY4" s="55" t="s">
        <v>170</v>
      </c>
      <c r="AZ4" s="63">
        <v>17</v>
      </c>
      <c r="BA4"/>
    </row>
    <row r="5" spans="1:53" customFormat="1" ht="15.75" thickTop="1">
      <c r="A5" s="8" t="s">
        <v>7</v>
      </c>
      <c r="B5" s="9" t="s">
        <v>19</v>
      </c>
      <c r="C5" s="9" t="s">
        <v>20</v>
      </c>
      <c r="D5" s="9">
        <v>36063606</v>
      </c>
      <c r="E5" s="9">
        <v>200000067</v>
      </c>
      <c r="F5" s="9" t="s">
        <v>28</v>
      </c>
      <c r="G5" s="9">
        <v>162311</v>
      </c>
      <c r="H5" s="9">
        <v>100001204</v>
      </c>
      <c r="I5" s="9" t="s">
        <v>49</v>
      </c>
      <c r="J5" s="9" t="s">
        <v>7</v>
      </c>
      <c r="K5" s="9" t="s">
        <v>14</v>
      </c>
      <c r="L5" s="9">
        <v>90001</v>
      </c>
      <c r="M5" s="10" t="s">
        <v>69</v>
      </c>
      <c r="N5" s="11" t="s">
        <v>70</v>
      </c>
      <c r="O5" s="17">
        <v>8</v>
      </c>
      <c r="P5" s="3">
        <v>8</v>
      </c>
      <c r="Q5" s="3">
        <v>1</v>
      </c>
      <c r="R5" s="3">
        <v>1</v>
      </c>
      <c r="S5" s="3">
        <v>8</v>
      </c>
      <c r="T5" s="3">
        <v>8</v>
      </c>
      <c r="U5" s="3">
        <v>6</v>
      </c>
      <c r="V5" s="3">
        <v>6</v>
      </c>
      <c r="W5" s="3">
        <v>67</v>
      </c>
      <c r="X5" s="3">
        <v>67</v>
      </c>
      <c r="Y5" s="14">
        <v>11.166666666666666</v>
      </c>
      <c r="Z5" s="14">
        <v>11.166666666666666</v>
      </c>
      <c r="AA5" s="3">
        <v>38</v>
      </c>
      <c r="AB5" s="3">
        <v>38</v>
      </c>
      <c r="AC5" s="14">
        <v>6.333333333333333</v>
      </c>
      <c r="AD5" s="14">
        <v>6.333333333333333</v>
      </c>
      <c r="AE5" s="3">
        <v>105</v>
      </c>
      <c r="AF5" s="18">
        <v>105</v>
      </c>
      <c r="AG5" s="19">
        <v>105</v>
      </c>
      <c r="AH5" s="20">
        <v>105</v>
      </c>
      <c r="AI5" s="21">
        <v>0</v>
      </c>
      <c r="AJ5" s="22">
        <v>8</v>
      </c>
      <c r="AK5" s="23">
        <v>1</v>
      </c>
      <c r="AL5" s="23">
        <v>6</v>
      </c>
      <c r="AM5" s="23">
        <v>105</v>
      </c>
      <c r="AN5" s="23">
        <v>0</v>
      </c>
      <c r="AO5" s="23">
        <v>0</v>
      </c>
      <c r="AP5" s="23">
        <v>0</v>
      </c>
      <c r="AQ5" s="23">
        <v>0</v>
      </c>
      <c r="AR5" s="1"/>
      <c r="AS5" s="1"/>
      <c r="AT5" s="1"/>
      <c r="AU5" s="1"/>
      <c r="AV5" s="1"/>
      <c r="AW5" s="1"/>
      <c r="AX5" s="1"/>
      <c r="AY5" s="1"/>
      <c r="AZ5" s="2"/>
    </row>
    <row r="6" spans="1:53" customFormat="1">
      <c r="A6" s="8" t="s">
        <v>7</v>
      </c>
      <c r="B6" s="9" t="s">
        <v>19</v>
      </c>
      <c r="C6" s="9" t="s">
        <v>20</v>
      </c>
      <c r="D6" s="9">
        <v>36063606</v>
      </c>
      <c r="E6" s="9">
        <v>200000067</v>
      </c>
      <c r="F6" s="9" t="s">
        <v>28</v>
      </c>
      <c r="G6" s="9">
        <v>605760</v>
      </c>
      <c r="H6" s="9">
        <v>100000846</v>
      </c>
      <c r="I6" s="9" t="s">
        <v>47</v>
      </c>
      <c r="J6" s="9" t="s">
        <v>7</v>
      </c>
      <c r="K6" s="9" t="s">
        <v>174</v>
      </c>
      <c r="L6" s="9">
        <v>85203</v>
      </c>
      <c r="M6" s="10" t="s">
        <v>12</v>
      </c>
      <c r="N6" s="11" t="s">
        <v>67</v>
      </c>
      <c r="O6" s="17">
        <v>2</v>
      </c>
      <c r="P6" s="3">
        <v>2</v>
      </c>
      <c r="Q6" s="3">
        <v>1</v>
      </c>
      <c r="R6" s="3">
        <v>1</v>
      </c>
      <c r="S6" s="3">
        <v>2</v>
      </c>
      <c r="T6" s="3">
        <v>2</v>
      </c>
      <c r="U6" s="3">
        <v>6</v>
      </c>
      <c r="V6" s="3">
        <v>6</v>
      </c>
      <c r="W6" s="3">
        <v>0</v>
      </c>
      <c r="X6" s="3">
        <v>0</v>
      </c>
      <c r="Y6" s="14">
        <v>0</v>
      </c>
      <c r="Z6" s="14">
        <v>0</v>
      </c>
      <c r="AA6" s="3">
        <v>277</v>
      </c>
      <c r="AB6" s="3">
        <v>277</v>
      </c>
      <c r="AC6" s="14">
        <v>46.166666666666664</v>
      </c>
      <c r="AD6" s="14">
        <v>46.166666666666664</v>
      </c>
      <c r="AE6" s="3">
        <v>277</v>
      </c>
      <c r="AF6" s="18">
        <v>277</v>
      </c>
      <c r="AG6" s="19">
        <v>277</v>
      </c>
      <c r="AH6" s="20">
        <v>277</v>
      </c>
      <c r="AI6" s="21">
        <v>0</v>
      </c>
      <c r="AJ6" s="22">
        <v>2</v>
      </c>
      <c r="AK6" s="23">
        <v>1</v>
      </c>
      <c r="AL6" s="23">
        <v>6</v>
      </c>
      <c r="AM6" s="23">
        <v>277</v>
      </c>
      <c r="AN6" s="23">
        <v>0</v>
      </c>
      <c r="AO6" s="23">
        <v>0</v>
      </c>
      <c r="AP6" s="23">
        <v>0</v>
      </c>
      <c r="AQ6" s="23">
        <v>0</v>
      </c>
      <c r="AR6" s="1"/>
      <c r="AS6" s="1"/>
      <c r="AT6" s="1"/>
      <c r="AU6" s="1"/>
      <c r="AV6" s="1"/>
      <c r="AW6" s="1"/>
      <c r="AX6" s="1"/>
      <c r="AY6" s="1"/>
      <c r="AZ6" s="2"/>
    </row>
    <row r="7" spans="1:53" customFormat="1">
      <c r="A7" s="8" t="s">
        <v>7</v>
      </c>
      <c r="B7" s="9" t="s">
        <v>19</v>
      </c>
      <c r="C7" s="9" t="s">
        <v>20</v>
      </c>
      <c r="D7" s="9">
        <v>36063606</v>
      </c>
      <c r="E7" s="9">
        <v>200000067</v>
      </c>
      <c r="F7" s="9" t="s">
        <v>28</v>
      </c>
      <c r="G7" s="9">
        <v>893463</v>
      </c>
      <c r="H7" s="9">
        <v>100000342</v>
      </c>
      <c r="I7" s="9" t="s">
        <v>39</v>
      </c>
      <c r="J7" s="9" t="s">
        <v>7</v>
      </c>
      <c r="K7" s="9" t="s">
        <v>173</v>
      </c>
      <c r="L7" s="9">
        <v>82109</v>
      </c>
      <c r="M7" s="10" t="s">
        <v>9</v>
      </c>
      <c r="N7" s="11" t="s">
        <v>58</v>
      </c>
      <c r="O7" s="17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18</v>
      </c>
      <c r="V7" s="3">
        <v>18</v>
      </c>
      <c r="W7" s="3">
        <v>0</v>
      </c>
      <c r="X7" s="3">
        <v>0</v>
      </c>
      <c r="Y7" s="14">
        <v>0</v>
      </c>
      <c r="Z7" s="14">
        <v>0</v>
      </c>
      <c r="AA7" s="3">
        <v>244</v>
      </c>
      <c r="AB7" s="3">
        <v>244</v>
      </c>
      <c r="AC7" s="14">
        <v>13.555555555555555</v>
      </c>
      <c r="AD7" s="14">
        <v>13.555555555555555</v>
      </c>
      <c r="AE7" s="3">
        <v>244</v>
      </c>
      <c r="AF7" s="18">
        <v>244</v>
      </c>
      <c r="AG7" s="19">
        <v>244</v>
      </c>
      <c r="AH7" s="20">
        <v>244</v>
      </c>
      <c r="AI7" s="21">
        <v>0</v>
      </c>
      <c r="AJ7" s="22">
        <v>1</v>
      </c>
      <c r="AK7" s="23">
        <v>1</v>
      </c>
      <c r="AL7" s="23">
        <v>18</v>
      </c>
      <c r="AM7" s="23">
        <v>244</v>
      </c>
      <c r="AN7" s="23">
        <v>0</v>
      </c>
      <c r="AO7" s="23">
        <v>0</v>
      </c>
      <c r="AP7" s="23">
        <v>0</v>
      </c>
      <c r="AQ7" s="23">
        <v>0</v>
      </c>
      <c r="AR7" s="1"/>
      <c r="AS7" s="1"/>
      <c r="AT7" s="1"/>
      <c r="AU7" s="1"/>
      <c r="AV7" s="1"/>
      <c r="AW7" s="1"/>
      <c r="AX7" s="1"/>
      <c r="AY7" s="1"/>
      <c r="AZ7" s="2"/>
    </row>
    <row r="8" spans="1:53" customFormat="1">
      <c r="A8" s="8" t="s">
        <v>7</v>
      </c>
      <c r="B8" s="9" t="s">
        <v>19</v>
      </c>
      <c r="C8" s="9" t="s">
        <v>20</v>
      </c>
      <c r="D8" s="9">
        <v>36063606</v>
      </c>
      <c r="E8" s="9">
        <v>200000067</v>
      </c>
      <c r="F8" s="9" t="s">
        <v>28</v>
      </c>
      <c r="G8" s="9">
        <v>17050332</v>
      </c>
      <c r="H8" s="9">
        <v>100000975</v>
      </c>
      <c r="I8" s="9" t="s">
        <v>48</v>
      </c>
      <c r="J8" s="9" t="s">
        <v>7</v>
      </c>
      <c r="K8" s="9" t="s">
        <v>174</v>
      </c>
      <c r="L8" s="9">
        <v>85102</v>
      </c>
      <c r="M8" s="10" t="s">
        <v>12</v>
      </c>
      <c r="N8" s="11" t="s">
        <v>68</v>
      </c>
      <c r="O8" s="17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6</v>
      </c>
      <c r="V8" s="3">
        <v>6</v>
      </c>
      <c r="W8" s="3">
        <v>0</v>
      </c>
      <c r="X8" s="3">
        <v>0</v>
      </c>
      <c r="Y8" s="14">
        <v>0</v>
      </c>
      <c r="Z8" s="14">
        <v>0</v>
      </c>
      <c r="AA8" s="3">
        <v>244</v>
      </c>
      <c r="AB8" s="3">
        <v>244</v>
      </c>
      <c r="AC8" s="14">
        <v>40.666666666666664</v>
      </c>
      <c r="AD8" s="14">
        <v>40.666666666666664</v>
      </c>
      <c r="AE8" s="3">
        <v>244</v>
      </c>
      <c r="AF8" s="18">
        <v>244</v>
      </c>
      <c r="AG8" s="19">
        <v>244</v>
      </c>
      <c r="AH8" s="20">
        <v>244</v>
      </c>
      <c r="AI8" s="21">
        <v>0</v>
      </c>
      <c r="AJ8" s="22">
        <v>1</v>
      </c>
      <c r="AK8" s="23">
        <v>1</v>
      </c>
      <c r="AL8" s="23">
        <v>6</v>
      </c>
      <c r="AM8" s="23">
        <v>244</v>
      </c>
      <c r="AN8" s="23">
        <v>0</v>
      </c>
      <c r="AO8" s="23">
        <v>0</v>
      </c>
      <c r="AP8" s="23">
        <v>0</v>
      </c>
      <c r="AQ8" s="23">
        <v>0</v>
      </c>
      <c r="AR8" s="1"/>
      <c r="AS8" s="1"/>
      <c r="AT8" s="1"/>
      <c r="AU8" s="1"/>
      <c r="AV8" s="1"/>
      <c r="AW8" s="1"/>
      <c r="AX8" s="1"/>
      <c r="AY8" s="1"/>
      <c r="AZ8" s="2"/>
    </row>
    <row r="9" spans="1:53" customFormat="1">
      <c r="A9" s="8" t="s">
        <v>7</v>
      </c>
      <c r="B9" s="9" t="s">
        <v>19</v>
      </c>
      <c r="C9" s="9" t="s">
        <v>20</v>
      </c>
      <c r="D9" s="9">
        <v>36063606</v>
      </c>
      <c r="E9" s="9">
        <v>200000067</v>
      </c>
      <c r="F9" s="9" t="s">
        <v>28</v>
      </c>
      <c r="G9" s="9">
        <v>17055415</v>
      </c>
      <c r="H9" s="9">
        <v>100000544</v>
      </c>
      <c r="I9" s="9" t="s">
        <v>44</v>
      </c>
      <c r="J9" s="9" t="s">
        <v>7</v>
      </c>
      <c r="K9" s="9" t="s">
        <v>172</v>
      </c>
      <c r="L9" s="9">
        <v>83152</v>
      </c>
      <c r="M9" s="10" t="s">
        <v>62</v>
      </c>
      <c r="N9" s="11" t="s">
        <v>63</v>
      </c>
      <c r="O9" s="17">
        <v>1</v>
      </c>
      <c r="P9" s="3">
        <v>0</v>
      </c>
      <c r="Q9" s="3">
        <v>1</v>
      </c>
      <c r="R9" s="3">
        <v>0</v>
      </c>
      <c r="S9" s="3">
        <v>1</v>
      </c>
      <c r="T9" s="3">
        <v>0</v>
      </c>
      <c r="U9" s="3">
        <v>6</v>
      </c>
      <c r="V9" s="3">
        <v>0</v>
      </c>
      <c r="W9" s="3">
        <v>0</v>
      </c>
      <c r="X9" s="3">
        <v>0</v>
      </c>
      <c r="Y9" s="14">
        <v>0</v>
      </c>
      <c r="Z9" s="14">
        <v>0</v>
      </c>
      <c r="AA9" s="3">
        <v>244</v>
      </c>
      <c r="AB9" s="3">
        <v>0</v>
      </c>
      <c r="AC9" s="14">
        <v>40.666666666666664</v>
      </c>
      <c r="AD9" s="14">
        <v>0</v>
      </c>
      <c r="AE9" s="3">
        <v>244</v>
      </c>
      <c r="AF9" s="18">
        <v>0</v>
      </c>
      <c r="AG9" s="19">
        <v>244</v>
      </c>
      <c r="AH9" s="20">
        <v>0</v>
      </c>
      <c r="AI9" s="21">
        <v>244</v>
      </c>
      <c r="AJ9" s="22">
        <v>1</v>
      </c>
      <c r="AK9" s="23">
        <v>1</v>
      </c>
      <c r="AL9" s="23">
        <v>6</v>
      </c>
      <c r="AM9" s="23">
        <v>244</v>
      </c>
      <c r="AN9" s="23">
        <v>0</v>
      </c>
      <c r="AO9" s="23">
        <v>0</v>
      </c>
      <c r="AP9" s="23">
        <v>0</v>
      </c>
      <c r="AQ9" s="23">
        <v>0</v>
      </c>
      <c r="AR9" s="1"/>
      <c r="AS9" s="1"/>
      <c r="AT9" s="1"/>
      <c r="AU9" s="1"/>
      <c r="AV9" s="1"/>
      <c r="AW9" s="1"/>
      <c r="AX9" s="1"/>
      <c r="AY9" s="1"/>
      <c r="AZ9" s="2"/>
    </row>
    <row r="10" spans="1:53" customFormat="1">
      <c r="A10" s="8" t="s">
        <v>7</v>
      </c>
      <c r="B10" s="9" t="s">
        <v>19</v>
      </c>
      <c r="C10" s="9" t="s">
        <v>20</v>
      </c>
      <c r="D10" s="9">
        <v>36063606</v>
      </c>
      <c r="E10" s="9">
        <v>200000067</v>
      </c>
      <c r="F10" s="9" t="s">
        <v>28</v>
      </c>
      <c r="G10" s="9">
        <v>17314895</v>
      </c>
      <c r="H10" s="9">
        <v>100000486</v>
      </c>
      <c r="I10" s="9" t="s">
        <v>43</v>
      </c>
      <c r="J10" s="9" t="s">
        <v>7</v>
      </c>
      <c r="K10" s="9" t="s">
        <v>172</v>
      </c>
      <c r="L10" s="9">
        <v>83102</v>
      </c>
      <c r="M10" s="10" t="s">
        <v>10</v>
      </c>
      <c r="N10" s="11" t="s">
        <v>61</v>
      </c>
      <c r="O10" s="17">
        <v>14</v>
      </c>
      <c r="P10" s="3">
        <v>12</v>
      </c>
      <c r="Q10" s="3">
        <v>2</v>
      </c>
      <c r="R10" s="3">
        <v>2</v>
      </c>
      <c r="S10" s="3">
        <v>7</v>
      </c>
      <c r="T10" s="3">
        <v>6</v>
      </c>
      <c r="U10" s="3">
        <v>15</v>
      </c>
      <c r="V10" s="3">
        <v>15</v>
      </c>
      <c r="W10" s="3">
        <v>0</v>
      </c>
      <c r="X10" s="3">
        <v>0</v>
      </c>
      <c r="Y10" s="14">
        <v>0</v>
      </c>
      <c r="Z10" s="14">
        <v>0</v>
      </c>
      <c r="AA10" s="3">
        <v>673</v>
      </c>
      <c r="AB10" s="3">
        <v>607</v>
      </c>
      <c r="AC10" s="14">
        <v>44.866666666666667</v>
      </c>
      <c r="AD10" s="14">
        <v>40.466666666666669</v>
      </c>
      <c r="AE10" s="3">
        <v>673</v>
      </c>
      <c r="AF10" s="18">
        <v>607</v>
      </c>
      <c r="AG10" s="19">
        <v>673</v>
      </c>
      <c r="AH10" s="20">
        <v>607</v>
      </c>
      <c r="AI10" s="21">
        <v>66</v>
      </c>
      <c r="AJ10" s="22">
        <v>14</v>
      </c>
      <c r="AK10" s="23">
        <v>2</v>
      </c>
      <c r="AL10" s="23">
        <v>15</v>
      </c>
      <c r="AM10" s="23">
        <v>673</v>
      </c>
      <c r="AN10" s="23">
        <v>0</v>
      </c>
      <c r="AO10" s="23">
        <v>0</v>
      </c>
      <c r="AP10" s="23">
        <v>0</v>
      </c>
      <c r="AQ10" s="23">
        <v>0</v>
      </c>
      <c r="AR10" s="1"/>
      <c r="AS10" s="1"/>
      <c r="AT10" s="1"/>
      <c r="AU10" s="1"/>
      <c r="AV10" s="1"/>
      <c r="AW10" s="1"/>
      <c r="AX10" s="1"/>
      <c r="AY10" s="1"/>
      <c r="AZ10" s="2"/>
    </row>
    <row r="11" spans="1:53" customFormat="1">
      <c r="A11" s="8" t="s">
        <v>7</v>
      </c>
      <c r="B11" s="9" t="s">
        <v>19</v>
      </c>
      <c r="C11" s="9" t="s">
        <v>20</v>
      </c>
      <c r="D11" s="9">
        <v>36063606</v>
      </c>
      <c r="E11" s="9">
        <v>200000067</v>
      </c>
      <c r="F11" s="9" t="s">
        <v>28</v>
      </c>
      <c r="G11" s="9">
        <v>17337062</v>
      </c>
      <c r="H11" s="9">
        <v>100000251</v>
      </c>
      <c r="I11" s="9" t="s">
        <v>37</v>
      </c>
      <c r="J11" s="9" t="s">
        <v>7</v>
      </c>
      <c r="K11" s="9" t="s">
        <v>173</v>
      </c>
      <c r="L11" s="9">
        <v>82103</v>
      </c>
      <c r="M11" s="10" t="s">
        <v>9</v>
      </c>
      <c r="N11" s="11" t="s">
        <v>55</v>
      </c>
      <c r="O11" s="17">
        <v>2</v>
      </c>
      <c r="P11" s="3">
        <v>1</v>
      </c>
      <c r="Q11" s="3">
        <v>2</v>
      </c>
      <c r="R11" s="3">
        <v>1</v>
      </c>
      <c r="S11" s="3">
        <v>1</v>
      </c>
      <c r="T11" s="3">
        <v>1</v>
      </c>
      <c r="U11" s="3">
        <v>18</v>
      </c>
      <c r="V11" s="3">
        <v>18</v>
      </c>
      <c r="W11" s="3">
        <v>0</v>
      </c>
      <c r="X11" s="3">
        <v>0</v>
      </c>
      <c r="Y11" s="14">
        <v>0</v>
      </c>
      <c r="Z11" s="14">
        <v>0</v>
      </c>
      <c r="AA11" s="3">
        <v>277</v>
      </c>
      <c r="AB11" s="3">
        <v>244</v>
      </c>
      <c r="AC11" s="14">
        <v>15.388888888888889</v>
      </c>
      <c r="AD11" s="14">
        <v>13.555555555555555</v>
      </c>
      <c r="AE11" s="3">
        <v>277</v>
      </c>
      <c r="AF11" s="18">
        <v>244</v>
      </c>
      <c r="AG11" s="19">
        <v>277</v>
      </c>
      <c r="AH11" s="20">
        <v>244</v>
      </c>
      <c r="AI11" s="21">
        <v>33</v>
      </c>
      <c r="AJ11" s="22">
        <v>2</v>
      </c>
      <c r="AK11" s="23">
        <v>2</v>
      </c>
      <c r="AL11" s="23">
        <v>18</v>
      </c>
      <c r="AM11" s="23">
        <v>277</v>
      </c>
      <c r="AN11" s="23">
        <v>0</v>
      </c>
      <c r="AO11" s="23">
        <v>0</v>
      </c>
      <c r="AP11" s="23">
        <v>0</v>
      </c>
      <c r="AQ11" s="23">
        <v>0</v>
      </c>
      <c r="AR11" s="1"/>
      <c r="AS11" s="1"/>
      <c r="AT11" s="1"/>
      <c r="AU11" s="1"/>
      <c r="AV11" s="1"/>
      <c r="AW11" s="1"/>
      <c r="AX11" s="1"/>
      <c r="AY11" s="1"/>
      <c r="AZ11" s="2"/>
    </row>
    <row r="12" spans="1:53" customFormat="1">
      <c r="A12" s="8" t="s">
        <v>7</v>
      </c>
      <c r="B12" s="9" t="s">
        <v>19</v>
      </c>
      <c r="C12" s="9" t="s">
        <v>20</v>
      </c>
      <c r="D12" s="9">
        <v>36063606</v>
      </c>
      <c r="E12" s="9">
        <v>200000067</v>
      </c>
      <c r="F12" s="9" t="s">
        <v>28</v>
      </c>
      <c r="G12" s="9">
        <v>30775302</v>
      </c>
      <c r="H12" s="9">
        <v>100000035</v>
      </c>
      <c r="I12" s="9" t="s">
        <v>36</v>
      </c>
      <c r="J12" s="9" t="s">
        <v>7</v>
      </c>
      <c r="K12" s="9" t="s">
        <v>175</v>
      </c>
      <c r="L12" s="9">
        <v>81104</v>
      </c>
      <c r="M12" s="10" t="s">
        <v>8</v>
      </c>
      <c r="N12" s="11" t="s">
        <v>54</v>
      </c>
      <c r="O12" s="17">
        <v>2</v>
      </c>
      <c r="P12" s="3">
        <v>1</v>
      </c>
      <c r="Q12" s="3">
        <v>1</v>
      </c>
      <c r="R12" s="3">
        <v>1</v>
      </c>
      <c r="S12" s="3">
        <v>2</v>
      </c>
      <c r="T12" s="3">
        <v>1</v>
      </c>
      <c r="U12" s="3">
        <v>6</v>
      </c>
      <c r="V12" s="3">
        <v>6</v>
      </c>
      <c r="W12" s="3">
        <v>0</v>
      </c>
      <c r="X12" s="3">
        <v>0</v>
      </c>
      <c r="Y12" s="14">
        <v>0</v>
      </c>
      <c r="Z12" s="14">
        <v>0</v>
      </c>
      <c r="AA12" s="3">
        <v>277</v>
      </c>
      <c r="AB12" s="3">
        <v>244</v>
      </c>
      <c r="AC12" s="14">
        <v>46.166666666666664</v>
      </c>
      <c r="AD12" s="14">
        <v>40.666666666666664</v>
      </c>
      <c r="AE12" s="3">
        <v>277</v>
      </c>
      <c r="AF12" s="18">
        <v>244</v>
      </c>
      <c r="AG12" s="19">
        <v>277</v>
      </c>
      <c r="AH12" s="20">
        <v>244</v>
      </c>
      <c r="AI12" s="21">
        <v>33</v>
      </c>
      <c r="AJ12" s="22">
        <v>2</v>
      </c>
      <c r="AK12" s="23">
        <v>1</v>
      </c>
      <c r="AL12" s="23">
        <v>6</v>
      </c>
      <c r="AM12" s="23">
        <v>277</v>
      </c>
      <c r="AN12" s="23">
        <v>0</v>
      </c>
      <c r="AO12" s="23">
        <v>0</v>
      </c>
      <c r="AP12" s="23">
        <v>0</v>
      </c>
      <c r="AQ12" s="23">
        <v>0</v>
      </c>
      <c r="AR12" s="1"/>
      <c r="AS12" s="1"/>
      <c r="AT12" s="1"/>
      <c r="AU12" s="1"/>
      <c r="AV12" s="1"/>
      <c r="AW12" s="1"/>
      <c r="AX12" s="1"/>
      <c r="AY12" s="1"/>
      <c r="AZ12" s="2"/>
    </row>
    <row r="13" spans="1:53">
      <c r="A13" s="8" t="s">
        <v>7</v>
      </c>
      <c r="B13" s="9" t="s">
        <v>19</v>
      </c>
      <c r="C13" s="9" t="s">
        <v>20</v>
      </c>
      <c r="D13" s="9">
        <v>36063606</v>
      </c>
      <c r="E13" s="9">
        <v>200000067</v>
      </c>
      <c r="F13" s="9" t="s">
        <v>28</v>
      </c>
      <c r="G13" s="9">
        <v>30775329</v>
      </c>
      <c r="H13" s="9">
        <v>100000711</v>
      </c>
      <c r="I13" s="9" t="s">
        <v>46</v>
      </c>
      <c r="J13" s="9" t="s">
        <v>7</v>
      </c>
      <c r="K13" s="9" t="s">
        <v>171</v>
      </c>
      <c r="L13" s="9">
        <v>84532</v>
      </c>
      <c r="M13" s="10" t="s">
        <v>11</v>
      </c>
      <c r="N13" s="11" t="s">
        <v>66</v>
      </c>
      <c r="O13" s="17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14</v>
      </c>
      <c r="V13" s="3">
        <v>14</v>
      </c>
      <c r="W13" s="3">
        <v>0</v>
      </c>
      <c r="X13" s="3">
        <v>0</v>
      </c>
      <c r="Y13" s="14">
        <v>0</v>
      </c>
      <c r="Z13" s="14">
        <v>0</v>
      </c>
      <c r="AA13" s="3">
        <v>244</v>
      </c>
      <c r="AB13" s="3">
        <v>244</v>
      </c>
      <c r="AC13" s="14">
        <v>17.428571428571427</v>
      </c>
      <c r="AD13" s="14">
        <v>17.428571428571427</v>
      </c>
      <c r="AE13" s="3">
        <v>244</v>
      </c>
      <c r="AF13" s="18">
        <v>244</v>
      </c>
      <c r="AG13" s="19">
        <v>244</v>
      </c>
      <c r="AH13" s="20">
        <v>244</v>
      </c>
      <c r="AI13" s="21">
        <v>0</v>
      </c>
      <c r="AJ13" s="22">
        <v>1</v>
      </c>
      <c r="AK13" s="23">
        <v>1</v>
      </c>
      <c r="AL13" s="23">
        <v>14</v>
      </c>
      <c r="AM13" s="23">
        <v>244</v>
      </c>
      <c r="AN13" s="23">
        <v>0</v>
      </c>
      <c r="AO13" s="23">
        <v>0</v>
      </c>
      <c r="AP13" s="23">
        <v>0</v>
      </c>
      <c r="AQ13" s="23">
        <v>0</v>
      </c>
      <c r="AR13" s="1"/>
      <c r="AS13" s="1"/>
      <c r="AT13" s="1"/>
      <c r="AU13" s="1"/>
      <c r="AV13" s="1"/>
      <c r="AW13" s="1"/>
      <c r="AX13" s="1"/>
      <c r="AY13" s="1"/>
      <c r="AZ13" s="2"/>
      <c r="BA13"/>
    </row>
    <row r="14" spans="1:53" customFormat="1">
      <c r="A14" s="8" t="s">
        <v>7</v>
      </c>
      <c r="B14" s="9" t="s">
        <v>19</v>
      </c>
      <c r="C14" s="9" t="s">
        <v>20</v>
      </c>
      <c r="D14" s="9">
        <v>36063606</v>
      </c>
      <c r="E14" s="9">
        <v>200000067</v>
      </c>
      <c r="F14" s="9" t="s">
        <v>28</v>
      </c>
      <c r="G14" s="9">
        <v>30775396</v>
      </c>
      <c r="H14" s="9">
        <v>100000027</v>
      </c>
      <c r="I14" s="9" t="s">
        <v>35</v>
      </c>
      <c r="J14" s="9" t="s">
        <v>7</v>
      </c>
      <c r="K14" s="9" t="s">
        <v>175</v>
      </c>
      <c r="L14" s="9">
        <v>81475</v>
      </c>
      <c r="M14" s="10" t="s">
        <v>8</v>
      </c>
      <c r="N14" s="11" t="s">
        <v>53</v>
      </c>
      <c r="O14" s="17">
        <v>1</v>
      </c>
      <c r="P14" s="3">
        <v>0</v>
      </c>
      <c r="Q14" s="3">
        <v>1</v>
      </c>
      <c r="R14" s="3">
        <v>0</v>
      </c>
      <c r="S14" s="3">
        <v>1</v>
      </c>
      <c r="T14" s="3">
        <v>0</v>
      </c>
      <c r="U14" s="3">
        <v>6</v>
      </c>
      <c r="V14" s="3">
        <v>0</v>
      </c>
      <c r="W14" s="3">
        <v>0</v>
      </c>
      <c r="X14" s="3">
        <v>0</v>
      </c>
      <c r="Y14" s="14">
        <v>0</v>
      </c>
      <c r="Z14" s="14">
        <v>0</v>
      </c>
      <c r="AA14" s="3">
        <v>244</v>
      </c>
      <c r="AB14" s="3">
        <v>0</v>
      </c>
      <c r="AC14" s="14">
        <v>40.666666666666664</v>
      </c>
      <c r="AD14" s="14">
        <v>0</v>
      </c>
      <c r="AE14" s="3">
        <v>244</v>
      </c>
      <c r="AF14" s="18">
        <v>0</v>
      </c>
      <c r="AG14" s="19">
        <v>244</v>
      </c>
      <c r="AH14" s="20">
        <v>0</v>
      </c>
      <c r="AI14" s="21">
        <v>244</v>
      </c>
      <c r="AJ14" s="22">
        <v>1</v>
      </c>
      <c r="AK14" s="23">
        <v>1</v>
      </c>
      <c r="AL14" s="23">
        <v>6</v>
      </c>
      <c r="AM14" s="23">
        <v>244</v>
      </c>
      <c r="AN14" s="23">
        <v>0</v>
      </c>
      <c r="AO14" s="23">
        <v>0</v>
      </c>
      <c r="AP14" s="23">
        <v>0</v>
      </c>
      <c r="AQ14" s="23">
        <v>0</v>
      </c>
      <c r="AR14" s="1"/>
      <c r="AS14" s="1"/>
      <c r="AT14" s="1"/>
      <c r="AU14" s="1"/>
      <c r="AV14" s="1"/>
      <c r="AW14" s="1"/>
      <c r="AX14" s="1"/>
      <c r="AY14" s="1"/>
      <c r="AZ14" s="2"/>
    </row>
    <row r="15" spans="1:53" customFormat="1">
      <c r="A15" s="8" t="s">
        <v>7</v>
      </c>
      <c r="B15" s="9" t="s">
        <v>19</v>
      </c>
      <c r="C15" s="9" t="s">
        <v>20</v>
      </c>
      <c r="D15" s="9">
        <v>36063606</v>
      </c>
      <c r="E15" s="9">
        <v>200000067</v>
      </c>
      <c r="F15" s="9" t="s">
        <v>28</v>
      </c>
      <c r="G15" s="9">
        <v>30775400</v>
      </c>
      <c r="H15" s="9">
        <v>100000555</v>
      </c>
      <c r="I15" s="9" t="s">
        <v>45</v>
      </c>
      <c r="J15" s="9" t="s">
        <v>7</v>
      </c>
      <c r="K15" s="9" t="s">
        <v>172</v>
      </c>
      <c r="L15" s="9">
        <v>83414</v>
      </c>
      <c r="M15" s="10" t="s">
        <v>62</v>
      </c>
      <c r="N15" s="11" t="s">
        <v>64</v>
      </c>
      <c r="O15" s="17">
        <v>1</v>
      </c>
      <c r="P15" s="3">
        <v>1</v>
      </c>
      <c r="Q15" s="3">
        <v>1</v>
      </c>
      <c r="R15" s="3">
        <v>1</v>
      </c>
      <c r="S15" s="3">
        <v>1</v>
      </c>
      <c r="T15" s="3">
        <v>1</v>
      </c>
      <c r="U15" s="3">
        <v>38</v>
      </c>
      <c r="V15" s="3">
        <v>0</v>
      </c>
      <c r="W15" s="3">
        <v>0</v>
      </c>
      <c r="X15" s="3">
        <v>0</v>
      </c>
      <c r="Y15" s="14">
        <v>0</v>
      </c>
      <c r="Z15" s="14">
        <v>0</v>
      </c>
      <c r="AA15" s="3">
        <v>300</v>
      </c>
      <c r="AB15" s="3">
        <v>0</v>
      </c>
      <c r="AC15" s="14">
        <v>7.8947368421052628</v>
      </c>
      <c r="AD15" s="14">
        <v>0</v>
      </c>
      <c r="AE15" s="3">
        <v>300</v>
      </c>
      <c r="AF15" s="18">
        <v>0</v>
      </c>
      <c r="AG15" s="19">
        <v>300</v>
      </c>
      <c r="AH15" s="20">
        <v>0</v>
      </c>
      <c r="AI15" s="21">
        <v>300</v>
      </c>
      <c r="AJ15" s="22">
        <v>1</v>
      </c>
      <c r="AK15" s="23">
        <v>1</v>
      </c>
      <c r="AL15" s="23">
        <v>38</v>
      </c>
      <c r="AM15" s="23">
        <v>300</v>
      </c>
      <c r="AN15" s="23">
        <v>0</v>
      </c>
      <c r="AO15" s="23">
        <v>0</v>
      </c>
      <c r="AP15" s="23">
        <v>0</v>
      </c>
      <c r="AQ15" s="23">
        <v>0</v>
      </c>
      <c r="AR15" s="1"/>
      <c r="AS15" s="1"/>
      <c r="AT15" s="1"/>
      <c r="AU15" s="1"/>
      <c r="AV15" s="1"/>
      <c r="AW15" s="1"/>
      <c r="AX15" s="1"/>
      <c r="AY15" s="1"/>
      <c r="AZ15" s="2"/>
    </row>
    <row r="16" spans="1:53">
      <c r="A16" s="8" t="s">
        <v>7</v>
      </c>
      <c r="B16" s="9" t="s">
        <v>19</v>
      </c>
      <c r="C16" s="9" t="s">
        <v>20</v>
      </c>
      <c r="D16" s="9">
        <v>36063606</v>
      </c>
      <c r="E16" s="9">
        <v>200000067</v>
      </c>
      <c r="F16" s="9" t="s">
        <v>28</v>
      </c>
      <c r="G16" s="9">
        <v>31780466</v>
      </c>
      <c r="H16" s="9">
        <v>100000471</v>
      </c>
      <c r="I16" s="9" t="s">
        <v>42</v>
      </c>
      <c r="J16" s="9" t="s">
        <v>7</v>
      </c>
      <c r="K16" s="9" t="s">
        <v>172</v>
      </c>
      <c r="L16" s="9">
        <v>83102</v>
      </c>
      <c r="M16" s="10" t="s">
        <v>10</v>
      </c>
      <c r="N16" s="11" t="s">
        <v>60</v>
      </c>
      <c r="O16" s="17">
        <v>1</v>
      </c>
      <c r="P16" s="3">
        <v>1</v>
      </c>
      <c r="Q16" s="3">
        <v>1</v>
      </c>
      <c r="R16" s="3">
        <v>1</v>
      </c>
      <c r="S16" s="3">
        <v>1</v>
      </c>
      <c r="T16" s="3">
        <v>1</v>
      </c>
      <c r="U16" s="3">
        <v>18</v>
      </c>
      <c r="V16" s="3">
        <v>18</v>
      </c>
      <c r="W16" s="3">
        <v>0</v>
      </c>
      <c r="X16" s="3">
        <v>0</v>
      </c>
      <c r="Y16" s="14">
        <v>0</v>
      </c>
      <c r="Z16" s="14">
        <v>0</v>
      </c>
      <c r="AA16" s="3">
        <v>244</v>
      </c>
      <c r="AB16" s="3">
        <v>244</v>
      </c>
      <c r="AC16" s="14">
        <v>13.555555555555555</v>
      </c>
      <c r="AD16" s="14">
        <v>13.555555555555555</v>
      </c>
      <c r="AE16" s="3">
        <v>244</v>
      </c>
      <c r="AF16" s="18">
        <v>244</v>
      </c>
      <c r="AG16" s="19">
        <v>244</v>
      </c>
      <c r="AH16" s="20">
        <v>244</v>
      </c>
      <c r="AI16" s="21">
        <v>0</v>
      </c>
      <c r="AJ16" s="22">
        <v>1</v>
      </c>
      <c r="AK16" s="23">
        <v>1</v>
      </c>
      <c r="AL16" s="23">
        <v>18</v>
      </c>
      <c r="AM16" s="23">
        <v>244</v>
      </c>
      <c r="AN16" s="23">
        <v>0</v>
      </c>
      <c r="AO16" s="23">
        <v>0</v>
      </c>
      <c r="AP16" s="23">
        <v>0</v>
      </c>
      <c r="AQ16" s="23">
        <v>0</v>
      </c>
      <c r="AR16" s="1"/>
      <c r="AS16" s="1"/>
      <c r="AT16" s="1"/>
      <c r="AU16" s="1"/>
      <c r="AV16" s="1"/>
      <c r="AW16" s="1"/>
      <c r="AX16" s="1"/>
      <c r="AY16" s="1"/>
      <c r="AZ16" s="2"/>
      <c r="BA16"/>
    </row>
    <row r="17" spans="1:53" customFormat="1">
      <c r="A17" s="8" t="s">
        <v>7</v>
      </c>
      <c r="B17" s="9" t="s">
        <v>19</v>
      </c>
      <c r="C17" s="9" t="s">
        <v>20</v>
      </c>
      <c r="D17" s="9">
        <v>36063606</v>
      </c>
      <c r="E17" s="9">
        <v>200000067</v>
      </c>
      <c r="F17" s="9" t="s">
        <v>28</v>
      </c>
      <c r="G17" s="9">
        <v>42128790</v>
      </c>
      <c r="H17" s="9">
        <v>100000257</v>
      </c>
      <c r="I17" s="9" t="s">
        <v>40</v>
      </c>
      <c r="J17" s="9" t="s">
        <v>7</v>
      </c>
      <c r="K17" s="9" t="s">
        <v>173</v>
      </c>
      <c r="L17" s="9">
        <v>82375</v>
      </c>
      <c r="M17" s="10" t="s">
        <v>9</v>
      </c>
      <c r="N17" s="11" t="s">
        <v>59</v>
      </c>
      <c r="O17" s="17">
        <v>15</v>
      </c>
      <c r="P17" s="3">
        <v>10</v>
      </c>
      <c r="Q17" s="3">
        <v>2</v>
      </c>
      <c r="R17" s="3">
        <v>2</v>
      </c>
      <c r="S17" s="3">
        <v>7.5</v>
      </c>
      <c r="T17" s="3">
        <v>5</v>
      </c>
      <c r="U17" s="3">
        <v>24</v>
      </c>
      <c r="V17" s="3">
        <v>24</v>
      </c>
      <c r="W17" s="3">
        <v>0</v>
      </c>
      <c r="X17" s="3">
        <v>0</v>
      </c>
      <c r="Y17" s="14">
        <v>0</v>
      </c>
      <c r="Z17" s="14">
        <v>0</v>
      </c>
      <c r="AA17" s="3">
        <v>706</v>
      </c>
      <c r="AB17" s="3">
        <v>541</v>
      </c>
      <c r="AC17" s="14">
        <v>29.416666666666668</v>
      </c>
      <c r="AD17" s="14">
        <v>22.541666666666668</v>
      </c>
      <c r="AE17" s="3">
        <v>706</v>
      </c>
      <c r="AF17" s="18">
        <v>541</v>
      </c>
      <c r="AG17" s="19">
        <v>706</v>
      </c>
      <c r="AH17" s="20">
        <v>541</v>
      </c>
      <c r="AI17" s="21">
        <v>165</v>
      </c>
      <c r="AJ17" s="22">
        <v>15</v>
      </c>
      <c r="AK17" s="23">
        <v>2</v>
      </c>
      <c r="AL17" s="23">
        <v>24</v>
      </c>
      <c r="AM17" s="23">
        <v>706</v>
      </c>
      <c r="AN17" s="23">
        <v>0</v>
      </c>
      <c r="AO17" s="23">
        <v>0</v>
      </c>
      <c r="AP17" s="23">
        <v>0</v>
      </c>
      <c r="AQ17" s="23">
        <v>0</v>
      </c>
      <c r="AR17" s="1"/>
      <c r="AS17" s="1"/>
      <c r="AT17" s="1"/>
      <c r="AU17" s="1"/>
      <c r="AV17" s="1"/>
      <c r="AW17" s="1"/>
      <c r="AX17" s="1"/>
      <c r="AY17" s="1"/>
      <c r="AZ17" s="2"/>
    </row>
    <row r="18" spans="1:53" customFormat="1">
      <c r="A18" s="8" t="s">
        <v>7</v>
      </c>
      <c r="B18" s="9" t="s">
        <v>19</v>
      </c>
      <c r="C18" s="9" t="s">
        <v>20</v>
      </c>
      <c r="D18" s="9">
        <v>36063606</v>
      </c>
      <c r="E18" s="9">
        <v>200000067</v>
      </c>
      <c r="F18" s="9" t="s">
        <v>28</v>
      </c>
      <c r="G18" s="9">
        <v>42253900</v>
      </c>
      <c r="H18" s="9">
        <v>100000381</v>
      </c>
      <c r="I18" s="9" t="s">
        <v>38</v>
      </c>
      <c r="J18" s="9" t="s">
        <v>7</v>
      </c>
      <c r="K18" s="9" t="s">
        <v>173</v>
      </c>
      <c r="L18" s="9">
        <v>82107</v>
      </c>
      <c r="M18" s="10" t="s">
        <v>9</v>
      </c>
      <c r="N18" s="11" t="s">
        <v>57</v>
      </c>
      <c r="O18" s="17">
        <v>3</v>
      </c>
      <c r="P18" s="3">
        <v>3</v>
      </c>
      <c r="Q18" s="3">
        <v>2</v>
      </c>
      <c r="R18" s="3">
        <v>2</v>
      </c>
      <c r="S18" s="3">
        <v>1.5</v>
      </c>
      <c r="T18" s="3">
        <v>1.5</v>
      </c>
      <c r="U18" s="3">
        <v>21</v>
      </c>
      <c r="V18" s="3">
        <v>21</v>
      </c>
      <c r="W18" s="3">
        <v>0</v>
      </c>
      <c r="X18" s="3">
        <v>0</v>
      </c>
      <c r="Y18" s="14">
        <v>0</v>
      </c>
      <c r="Z18" s="14">
        <v>0</v>
      </c>
      <c r="AA18" s="3">
        <v>310</v>
      </c>
      <c r="AB18" s="3">
        <v>310</v>
      </c>
      <c r="AC18" s="14">
        <v>14.761904761904763</v>
      </c>
      <c r="AD18" s="14">
        <v>14.761904761904763</v>
      </c>
      <c r="AE18" s="3">
        <v>310</v>
      </c>
      <c r="AF18" s="18">
        <v>310</v>
      </c>
      <c r="AG18" s="19">
        <v>310</v>
      </c>
      <c r="AH18" s="20">
        <v>310</v>
      </c>
      <c r="AI18" s="21">
        <v>0</v>
      </c>
      <c r="AJ18" s="22">
        <v>3</v>
      </c>
      <c r="AK18" s="23">
        <v>2</v>
      </c>
      <c r="AL18" s="23">
        <v>21</v>
      </c>
      <c r="AM18" s="23">
        <v>310</v>
      </c>
      <c r="AN18" s="23">
        <v>0</v>
      </c>
      <c r="AO18" s="23">
        <v>0</v>
      </c>
      <c r="AP18" s="23">
        <v>0</v>
      </c>
      <c r="AQ18" s="23">
        <v>0</v>
      </c>
      <c r="AR18" s="1"/>
      <c r="AS18" s="1"/>
      <c r="AT18" s="1"/>
      <c r="AU18" s="1"/>
      <c r="AV18" s="1"/>
      <c r="AW18" s="1"/>
      <c r="AX18" s="1"/>
      <c r="AY18" s="1"/>
      <c r="AZ18" s="2"/>
    </row>
    <row r="19" spans="1:53">
      <c r="A19" s="8" t="s">
        <v>7</v>
      </c>
      <c r="B19" s="9" t="s">
        <v>19</v>
      </c>
      <c r="C19" s="9" t="s">
        <v>20</v>
      </c>
      <c r="D19" s="9">
        <v>36063606</v>
      </c>
      <c r="E19" s="9">
        <v>200000067</v>
      </c>
      <c r="F19" s="9" t="s">
        <v>28</v>
      </c>
      <c r="G19" s="9">
        <v>56901054</v>
      </c>
      <c r="H19" s="9">
        <v>100020654</v>
      </c>
      <c r="I19" s="9" t="s">
        <v>41</v>
      </c>
      <c r="J19" s="9" t="s">
        <v>7</v>
      </c>
      <c r="K19" s="9" t="s">
        <v>173</v>
      </c>
      <c r="L19" s="9">
        <v>82103</v>
      </c>
      <c r="M19" s="10" t="s">
        <v>9</v>
      </c>
      <c r="N19" s="11" t="s">
        <v>56</v>
      </c>
      <c r="O19" s="17">
        <v>2</v>
      </c>
      <c r="P19" s="3">
        <v>2</v>
      </c>
      <c r="Q19" s="3">
        <v>2</v>
      </c>
      <c r="R19" s="3">
        <v>2</v>
      </c>
      <c r="S19" s="3">
        <v>1</v>
      </c>
      <c r="T19" s="3">
        <v>1</v>
      </c>
      <c r="U19" s="3">
        <v>18</v>
      </c>
      <c r="V19" s="3">
        <v>18</v>
      </c>
      <c r="W19" s="3">
        <v>0</v>
      </c>
      <c r="X19" s="3">
        <v>0</v>
      </c>
      <c r="Y19" s="14">
        <v>0</v>
      </c>
      <c r="Z19" s="14">
        <v>0</v>
      </c>
      <c r="AA19" s="3">
        <v>277</v>
      </c>
      <c r="AB19" s="3">
        <v>277</v>
      </c>
      <c r="AC19" s="14">
        <v>15.388888888888889</v>
      </c>
      <c r="AD19" s="14">
        <v>15.388888888888889</v>
      </c>
      <c r="AE19" s="3">
        <v>277</v>
      </c>
      <c r="AF19" s="18">
        <v>277</v>
      </c>
      <c r="AG19" s="19">
        <v>277</v>
      </c>
      <c r="AH19" s="20">
        <v>277</v>
      </c>
      <c r="AI19" s="21">
        <v>0</v>
      </c>
      <c r="AJ19" s="22">
        <v>2</v>
      </c>
      <c r="AK19" s="23">
        <v>2</v>
      </c>
      <c r="AL19" s="23">
        <v>18</v>
      </c>
      <c r="AM19" s="23">
        <v>277</v>
      </c>
      <c r="AN19" s="23">
        <v>0</v>
      </c>
      <c r="AO19" s="23">
        <v>0</v>
      </c>
      <c r="AP19" s="23">
        <v>0</v>
      </c>
      <c r="AQ19" s="23">
        <v>0</v>
      </c>
      <c r="AR19" s="1"/>
      <c r="AS19" s="1"/>
      <c r="AT19" s="1"/>
      <c r="AU19" s="1"/>
      <c r="AV19" s="1"/>
      <c r="AW19" s="1"/>
      <c r="AX19" s="1"/>
      <c r="AY19" s="1"/>
      <c r="AZ19" s="2"/>
      <c r="BA19"/>
    </row>
    <row r="20" spans="1:53" customFormat="1">
      <c r="A20" s="8" t="s">
        <v>7</v>
      </c>
      <c r="B20" s="9" t="s">
        <v>21</v>
      </c>
      <c r="C20" s="9" t="s">
        <v>25</v>
      </c>
      <c r="D20" s="9">
        <v>304913</v>
      </c>
      <c r="E20" s="9">
        <v>200000215</v>
      </c>
      <c r="F20" s="9" t="s">
        <v>32</v>
      </c>
      <c r="G20" s="9">
        <v>31811493</v>
      </c>
      <c r="H20" s="9">
        <v>100001045</v>
      </c>
      <c r="I20" s="9" t="s">
        <v>52</v>
      </c>
      <c r="J20" s="9" t="s">
        <v>7</v>
      </c>
      <c r="K20" s="9" t="s">
        <v>13</v>
      </c>
      <c r="L20" s="9">
        <v>90101</v>
      </c>
      <c r="M20" s="10" t="s">
        <v>13</v>
      </c>
      <c r="N20" s="11" t="s">
        <v>78</v>
      </c>
      <c r="O20" s="17">
        <v>12</v>
      </c>
      <c r="P20" s="3">
        <v>12</v>
      </c>
      <c r="Q20" s="3">
        <v>4</v>
      </c>
      <c r="R20" s="3">
        <v>4</v>
      </c>
      <c r="S20" s="3">
        <v>3</v>
      </c>
      <c r="T20" s="3">
        <v>3</v>
      </c>
      <c r="U20" s="3">
        <v>98</v>
      </c>
      <c r="V20" s="3">
        <v>98</v>
      </c>
      <c r="W20" s="3">
        <v>1780</v>
      </c>
      <c r="X20" s="3">
        <v>1780</v>
      </c>
      <c r="Y20" s="14">
        <v>18.163265306122447</v>
      </c>
      <c r="Z20" s="14">
        <v>18.163265306122447</v>
      </c>
      <c r="AA20" s="3">
        <v>0</v>
      </c>
      <c r="AB20" s="3">
        <v>0</v>
      </c>
      <c r="AC20" s="14">
        <v>0</v>
      </c>
      <c r="AD20" s="14">
        <v>0</v>
      </c>
      <c r="AE20" s="3">
        <v>1780</v>
      </c>
      <c r="AF20" s="18">
        <v>1780</v>
      </c>
      <c r="AG20" s="19">
        <v>1780</v>
      </c>
      <c r="AH20" s="20">
        <v>1780</v>
      </c>
      <c r="AI20" s="21">
        <v>0</v>
      </c>
      <c r="AJ20" s="22">
        <v>12</v>
      </c>
      <c r="AK20" s="23">
        <v>4</v>
      </c>
      <c r="AL20" s="23">
        <v>98</v>
      </c>
      <c r="AM20" s="23">
        <v>1780</v>
      </c>
      <c r="AN20" s="23">
        <v>0</v>
      </c>
      <c r="AO20" s="23">
        <v>0</v>
      </c>
      <c r="AP20" s="23">
        <v>0</v>
      </c>
      <c r="AQ20" s="23">
        <v>0</v>
      </c>
      <c r="AR20" s="1"/>
      <c r="AS20" s="1"/>
      <c r="AT20" s="1"/>
      <c r="AU20" s="1"/>
      <c r="AV20" s="1"/>
      <c r="AW20" s="1"/>
      <c r="AX20" s="1"/>
      <c r="AY20" s="1"/>
      <c r="AZ20" s="2"/>
    </row>
    <row r="21" spans="1:53" customFormat="1">
      <c r="A21" s="8" t="s">
        <v>7</v>
      </c>
      <c r="B21" s="9" t="s">
        <v>21</v>
      </c>
      <c r="C21" s="9" t="s">
        <v>25</v>
      </c>
      <c r="D21" s="9">
        <v>304913</v>
      </c>
      <c r="E21" s="9">
        <v>200000215</v>
      </c>
      <c r="F21" s="9" t="s">
        <v>32</v>
      </c>
      <c r="G21" s="9">
        <v>36064181</v>
      </c>
      <c r="H21" s="9">
        <v>100001067</v>
      </c>
      <c r="I21" s="9" t="s">
        <v>16</v>
      </c>
      <c r="J21" s="9" t="s">
        <v>7</v>
      </c>
      <c r="K21" s="9" t="s">
        <v>13</v>
      </c>
      <c r="L21" s="9">
        <v>90101</v>
      </c>
      <c r="M21" s="10" t="s">
        <v>13</v>
      </c>
      <c r="N21" s="11" t="s">
        <v>77</v>
      </c>
      <c r="O21" s="17">
        <v>18</v>
      </c>
      <c r="P21" s="3">
        <v>18</v>
      </c>
      <c r="Q21" s="3">
        <v>4</v>
      </c>
      <c r="R21" s="3">
        <v>2</v>
      </c>
      <c r="S21" s="3">
        <v>4.5</v>
      </c>
      <c r="T21" s="3">
        <v>9</v>
      </c>
      <c r="U21" s="3">
        <v>68</v>
      </c>
      <c r="V21" s="3">
        <v>68</v>
      </c>
      <c r="W21" s="3">
        <v>1020</v>
      </c>
      <c r="X21" s="3">
        <v>1020</v>
      </c>
      <c r="Y21" s="14">
        <v>15</v>
      </c>
      <c r="Z21" s="14">
        <v>15</v>
      </c>
      <c r="AA21" s="3">
        <v>0</v>
      </c>
      <c r="AB21" s="3">
        <v>0</v>
      </c>
      <c r="AC21" s="14">
        <v>0</v>
      </c>
      <c r="AD21" s="14">
        <v>0</v>
      </c>
      <c r="AE21" s="3">
        <v>1020</v>
      </c>
      <c r="AF21" s="18">
        <v>1020</v>
      </c>
      <c r="AG21" s="19">
        <v>1020</v>
      </c>
      <c r="AH21" s="20">
        <v>1020</v>
      </c>
      <c r="AI21" s="21">
        <v>0</v>
      </c>
      <c r="AJ21" s="22">
        <v>18</v>
      </c>
      <c r="AK21" s="23">
        <v>4</v>
      </c>
      <c r="AL21" s="23">
        <v>68</v>
      </c>
      <c r="AM21" s="23">
        <v>1020</v>
      </c>
      <c r="AN21" s="23">
        <v>0</v>
      </c>
      <c r="AO21" s="23">
        <v>0</v>
      </c>
      <c r="AP21" s="23">
        <v>0</v>
      </c>
      <c r="AQ21" s="23">
        <v>0</v>
      </c>
      <c r="AR21" s="1"/>
      <c r="AS21" s="1"/>
      <c r="AT21" s="1"/>
      <c r="AU21" s="1"/>
      <c r="AV21" s="1"/>
      <c r="AW21" s="1"/>
      <c r="AX21" s="1"/>
      <c r="AY21" s="1"/>
      <c r="AZ21" s="2"/>
    </row>
    <row r="22" spans="1:53" s="70" customFormat="1">
      <c r="A22" s="8" t="s">
        <v>7</v>
      </c>
      <c r="B22" s="9" t="s">
        <v>21</v>
      </c>
      <c r="C22" s="9" t="s">
        <v>26</v>
      </c>
      <c r="D22" s="9">
        <v>305065</v>
      </c>
      <c r="E22" s="9">
        <v>200000267</v>
      </c>
      <c r="F22" s="9" t="s">
        <v>33</v>
      </c>
      <c r="G22" s="9">
        <v>51896150</v>
      </c>
      <c r="H22" s="9">
        <v>100018418</v>
      </c>
      <c r="I22" s="9" t="s">
        <v>16</v>
      </c>
      <c r="J22" s="9" t="s">
        <v>7</v>
      </c>
      <c r="K22" s="9" t="s">
        <v>15</v>
      </c>
      <c r="L22" s="9">
        <v>90301</v>
      </c>
      <c r="M22" s="10" t="s">
        <v>15</v>
      </c>
      <c r="N22" s="11" t="s">
        <v>183</v>
      </c>
      <c r="O22" s="17">
        <v>9</v>
      </c>
      <c r="P22" s="3">
        <v>9</v>
      </c>
      <c r="Q22" s="3">
        <v>1</v>
      </c>
      <c r="R22" s="3">
        <v>1</v>
      </c>
      <c r="S22" s="3">
        <v>9</v>
      </c>
      <c r="T22" s="3">
        <v>9</v>
      </c>
      <c r="U22" s="3">
        <v>60</v>
      </c>
      <c r="V22" s="3">
        <v>60</v>
      </c>
      <c r="W22" s="3">
        <v>881</v>
      </c>
      <c r="X22" s="3">
        <v>881</v>
      </c>
      <c r="Y22" s="14">
        <v>14.683333333333334</v>
      </c>
      <c r="Z22" s="14">
        <v>14.683333333333334</v>
      </c>
      <c r="AA22" s="3">
        <v>0</v>
      </c>
      <c r="AB22" s="3">
        <v>0</v>
      </c>
      <c r="AC22" s="14">
        <v>0</v>
      </c>
      <c r="AD22" s="14">
        <v>0</v>
      </c>
      <c r="AE22" s="3">
        <v>881</v>
      </c>
      <c r="AF22" s="18">
        <v>881</v>
      </c>
      <c r="AG22" s="19">
        <v>881</v>
      </c>
      <c r="AH22" s="20">
        <v>881</v>
      </c>
      <c r="AI22" s="21">
        <v>0</v>
      </c>
      <c r="AJ22" s="22">
        <v>9</v>
      </c>
      <c r="AK22" s="23">
        <v>1</v>
      </c>
      <c r="AL22" s="23">
        <v>60</v>
      </c>
      <c r="AM22" s="23">
        <v>881</v>
      </c>
      <c r="AN22" s="23">
        <v>0</v>
      </c>
      <c r="AO22" s="23">
        <v>0</v>
      </c>
      <c r="AP22" s="23">
        <v>0</v>
      </c>
      <c r="AQ22" s="23">
        <v>0</v>
      </c>
      <c r="AR22" s="1"/>
      <c r="AS22" s="1"/>
      <c r="AT22" s="1"/>
      <c r="AU22" s="1"/>
      <c r="AV22" s="1"/>
      <c r="AW22" s="1"/>
      <c r="AX22" s="1"/>
      <c r="AY22" s="1"/>
      <c r="AZ22" s="2"/>
    </row>
    <row r="23" spans="1:53" customFormat="1">
      <c r="A23" s="8" t="s">
        <v>7</v>
      </c>
      <c r="B23" s="9" t="s">
        <v>21</v>
      </c>
      <c r="C23" s="9" t="s">
        <v>22</v>
      </c>
      <c r="D23" s="9">
        <v>603147</v>
      </c>
      <c r="E23" s="9">
        <v>200000177</v>
      </c>
      <c r="F23" s="9" t="s">
        <v>29</v>
      </c>
      <c r="G23" s="9">
        <v>52604519</v>
      </c>
      <c r="H23" s="9">
        <v>100018711</v>
      </c>
      <c r="I23" s="9" t="s">
        <v>50</v>
      </c>
      <c r="J23" s="9" t="s">
        <v>7</v>
      </c>
      <c r="K23" s="9" t="s">
        <v>175</v>
      </c>
      <c r="L23" s="9">
        <v>81104</v>
      </c>
      <c r="M23" s="10" t="s">
        <v>8</v>
      </c>
      <c r="N23" s="11" t="s">
        <v>73</v>
      </c>
      <c r="O23" s="17">
        <v>12</v>
      </c>
      <c r="P23" s="3">
        <v>9</v>
      </c>
      <c r="Q23" s="3">
        <v>1</v>
      </c>
      <c r="R23" s="3">
        <v>1</v>
      </c>
      <c r="S23" s="3">
        <v>12</v>
      </c>
      <c r="T23" s="3">
        <v>9</v>
      </c>
      <c r="U23" s="3">
        <v>96</v>
      </c>
      <c r="V23" s="3">
        <v>72</v>
      </c>
      <c r="W23" s="3">
        <v>1440</v>
      </c>
      <c r="X23" s="3">
        <v>1080</v>
      </c>
      <c r="Y23" s="14">
        <v>15</v>
      </c>
      <c r="Z23" s="14">
        <v>15</v>
      </c>
      <c r="AA23" s="3">
        <v>200</v>
      </c>
      <c r="AB23" s="3">
        <v>190</v>
      </c>
      <c r="AC23" s="14">
        <v>2.0833333333333335</v>
      </c>
      <c r="AD23" s="14">
        <v>2.6388888888888888</v>
      </c>
      <c r="AE23" s="3">
        <v>1640</v>
      </c>
      <c r="AF23" s="18">
        <v>1270</v>
      </c>
      <c r="AG23" s="19">
        <v>1640</v>
      </c>
      <c r="AH23" s="20">
        <v>1270</v>
      </c>
      <c r="AI23" s="21">
        <v>370</v>
      </c>
      <c r="AJ23" s="22">
        <v>12</v>
      </c>
      <c r="AK23" s="23">
        <v>1</v>
      </c>
      <c r="AL23" s="23">
        <v>96</v>
      </c>
      <c r="AM23" s="23">
        <v>1640</v>
      </c>
      <c r="AN23" s="23">
        <v>0</v>
      </c>
      <c r="AO23" s="23">
        <v>0</v>
      </c>
      <c r="AP23" s="23">
        <v>0</v>
      </c>
      <c r="AQ23" s="23">
        <v>0</v>
      </c>
      <c r="AR23" s="1"/>
      <c r="AS23" s="1"/>
      <c r="AT23" s="1"/>
      <c r="AU23" s="1"/>
      <c r="AV23" s="1"/>
      <c r="AW23" s="1"/>
      <c r="AX23" s="1"/>
      <c r="AY23" s="1"/>
      <c r="AZ23" s="2"/>
    </row>
    <row r="24" spans="1:53" customFormat="1">
      <c r="A24" s="8" t="s">
        <v>7</v>
      </c>
      <c r="B24" s="9" t="s">
        <v>21</v>
      </c>
      <c r="C24" s="9" t="s">
        <v>22</v>
      </c>
      <c r="D24" s="9">
        <v>603147</v>
      </c>
      <c r="E24" s="9">
        <v>200000177</v>
      </c>
      <c r="F24" s="9" t="s">
        <v>29</v>
      </c>
      <c r="G24" s="9">
        <v>57287651</v>
      </c>
      <c r="H24" s="9">
        <v>100021002</v>
      </c>
      <c r="I24" s="9" t="s">
        <v>50</v>
      </c>
      <c r="J24" s="9" t="s">
        <v>7</v>
      </c>
      <c r="K24" s="9" t="s">
        <v>175</v>
      </c>
      <c r="L24" s="9">
        <v>81104</v>
      </c>
      <c r="M24" s="10" t="s">
        <v>8</v>
      </c>
      <c r="N24" s="11" t="s">
        <v>72</v>
      </c>
      <c r="O24" s="17">
        <v>23</v>
      </c>
      <c r="P24" s="3">
        <v>23</v>
      </c>
      <c r="Q24" s="3">
        <v>8</v>
      </c>
      <c r="R24" s="3">
        <v>8</v>
      </c>
      <c r="S24" s="3">
        <v>2.875</v>
      </c>
      <c r="T24" s="3">
        <v>2.875</v>
      </c>
      <c r="U24" s="3">
        <v>147</v>
      </c>
      <c r="V24" s="3">
        <v>147</v>
      </c>
      <c r="W24" s="3">
        <v>2879</v>
      </c>
      <c r="X24" s="3">
        <v>2879</v>
      </c>
      <c r="Y24" s="14">
        <v>19.585034013605441</v>
      </c>
      <c r="Z24" s="14">
        <v>19.585034013605441</v>
      </c>
      <c r="AA24" s="3">
        <v>0</v>
      </c>
      <c r="AB24" s="3">
        <v>0</v>
      </c>
      <c r="AC24" s="14">
        <v>0</v>
      </c>
      <c r="AD24" s="14">
        <v>0</v>
      </c>
      <c r="AE24" s="3">
        <v>2879</v>
      </c>
      <c r="AF24" s="18">
        <v>2879</v>
      </c>
      <c r="AG24" s="19">
        <v>2879</v>
      </c>
      <c r="AH24" s="20">
        <v>2879</v>
      </c>
      <c r="AI24" s="21">
        <v>0</v>
      </c>
      <c r="AJ24" s="22">
        <v>0</v>
      </c>
      <c r="AK24" s="23">
        <v>0</v>
      </c>
      <c r="AL24" s="23">
        <v>0</v>
      </c>
      <c r="AM24" s="23">
        <v>0</v>
      </c>
      <c r="AN24" s="23">
        <v>23</v>
      </c>
      <c r="AO24" s="23">
        <v>8</v>
      </c>
      <c r="AP24" s="23">
        <v>147</v>
      </c>
      <c r="AQ24" s="23">
        <v>2879</v>
      </c>
      <c r="AR24" s="1"/>
      <c r="AS24" s="1"/>
      <c r="AT24" s="1"/>
      <c r="AU24" s="1"/>
      <c r="AV24" s="1"/>
      <c r="AW24" s="1"/>
      <c r="AX24" s="1"/>
      <c r="AY24" s="1"/>
      <c r="AZ24" s="2"/>
    </row>
    <row r="25" spans="1:53" customFormat="1">
      <c r="A25" s="8" t="s">
        <v>7</v>
      </c>
      <c r="B25" s="9" t="s">
        <v>21</v>
      </c>
      <c r="C25" s="9" t="s">
        <v>23</v>
      </c>
      <c r="D25" s="9">
        <v>603317</v>
      </c>
      <c r="E25" s="9">
        <v>200000130</v>
      </c>
      <c r="F25" s="9" t="s">
        <v>30</v>
      </c>
      <c r="G25" s="9">
        <v>31768873</v>
      </c>
      <c r="H25" s="9">
        <v>100000497</v>
      </c>
      <c r="I25" s="9" t="s">
        <v>50</v>
      </c>
      <c r="J25" s="9" t="s">
        <v>7</v>
      </c>
      <c r="K25" s="9" t="s">
        <v>172</v>
      </c>
      <c r="L25" s="9">
        <v>83103</v>
      </c>
      <c r="M25" s="10" t="s">
        <v>10</v>
      </c>
      <c r="N25" s="11" t="s">
        <v>74</v>
      </c>
      <c r="O25" s="17">
        <v>48</v>
      </c>
      <c r="P25" s="3">
        <v>23</v>
      </c>
      <c r="Q25" s="3">
        <v>10</v>
      </c>
      <c r="R25" s="3">
        <v>10</v>
      </c>
      <c r="S25" s="3">
        <v>4.8</v>
      </c>
      <c r="T25" s="3">
        <v>2.2999999999999998</v>
      </c>
      <c r="U25" s="3">
        <v>175</v>
      </c>
      <c r="V25" s="3">
        <v>175</v>
      </c>
      <c r="W25" s="3">
        <v>6054</v>
      </c>
      <c r="X25" s="3">
        <v>2901</v>
      </c>
      <c r="Y25" s="14">
        <v>34.594285714285711</v>
      </c>
      <c r="Z25" s="14">
        <v>16.577142857142857</v>
      </c>
      <c r="AA25" s="3">
        <v>3400</v>
      </c>
      <c r="AB25" s="3">
        <v>1800</v>
      </c>
      <c r="AC25" s="14">
        <v>19.428571428571427</v>
      </c>
      <c r="AD25" s="14">
        <v>10.285714285714286</v>
      </c>
      <c r="AE25" s="3">
        <v>9454</v>
      </c>
      <c r="AF25" s="18">
        <v>4701</v>
      </c>
      <c r="AG25" s="19">
        <v>9454</v>
      </c>
      <c r="AH25" s="20">
        <v>4701</v>
      </c>
      <c r="AI25" s="21">
        <v>4753</v>
      </c>
      <c r="AJ25" s="22">
        <v>48</v>
      </c>
      <c r="AK25" s="23">
        <v>10</v>
      </c>
      <c r="AL25" s="23">
        <v>175</v>
      </c>
      <c r="AM25" s="23">
        <v>9454</v>
      </c>
      <c r="AN25" s="23">
        <v>0</v>
      </c>
      <c r="AO25" s="23">
        <v>0</v>
      </c>
      <c r="AP25" s="23">
        <v>0</v>
      </c>
      <c r="AQ25" s="23">
        <v>0</v>
      </c>
      <c r="AR25" s="1"/>
      <c r="AS25" s="1"/>
      <c r="AT25" s="1"/>
      <c r="AU25" s="1"/>
      <c r="AV25" s="1"/>
      <c r="AW25" s="1"/>
      <c r="AX25" s="1"/>
      <c r="AY25" s="1"/>
      <c r="AZ25" s="2"/>
    </row>
    <row r="26" spans="1:53" customFormat="1">
      <c r="A26" s="8" t="s">
        <v>7</v>
      </c>
      <c r="B26" s="9" t="s">
        <v>21</v>
      </c>
      <c r="C26" s="9" t="s">
        <v>23</v>
      </c>
      <c r="D26" s="9">
        <v>603317</v>
      </c>
      <c r="E26" s="9">
        <v>200000130</v>
      </c>
      <c r="F26" s="9" t="s">
        <v>30</v>
      </c>
      <c r="G26" s="9">
        <v>31768989</v>
      </c>
      <c r="H26" s="9">
        <v>100000524</v>
      </c>
      <c r="I26" s="9" t="s">
        <v>50</v>
      </c>
      <c r="J26" s="9" t="s">
        <v>7</v>
      </c>
      <c r="K26" s="9" t="s">
        <v>172</v>
      </c>
      <c r="L26" s="9">
        <v>83103</v>
      </c>
      <c r="M26" s="10" t="s">
        <v>10</v>
      </c>
      <c r="N26" s="11" t="s">
        <v>75</v>
      </c>
      <c r="O26" s="17">
        <v>9</v>
      </c>
      <c r="P26" s="3">
        <v>8</v>
      </c>
      <c r="Q26" s="3">
        <v>2</v>
      </c>
      <c r="R26" s="3">
        <v>2</v>
      </c>
      <c r="S26" s="3">
        <v>4.5</v>
      </c>
      <c r="T26" s="3">
        <v>4</v>
      </c>
      <c r="U26" s="3">
        <v>182</v>
      </c>
      <c r="V26" s="3">
        <v>182</v>
      </c>
      <c r="W26" s="3">
        <v>1176</v>
      </c>
      <c r="X26" s="3">
        <v>979</v>
      </c>
      <c r="Y26" s="14">
        <v>6.4615384615384617</v>
      </c>
      <c r="Z26" s="14">
        <v>5.3791208791208796</v>
      </c>
      <c r="AA26" s="3">
        <v>2700</v>
      </c>
      <c r="AB26" s="3">
        <v>2700</v>
      </c>
      <c r="AC26" s="14">
        <v>14.835164835164836</v>
      </c>
      <c r="AD26" s="14">
        <v>14.835164835164836</v>
      </c>
      <c r="AE26" s="3">
        <v>3876</v>
      </c>
      <c r="AF26" s="18">
        <v>3679</v>
      </c>
      <c r="AG26" s="19">
        <v>3876</v>
      </c>
      <c r="AH26" s="20">
        <v>3679</v>
      </c>
      <c r="AI26" s="21">
        <v>197</v>
      </c>
      <c r="AJ26" s="22">
        <v>9</v>
      </c>
      <c r="AK26" s="23">
        <v>2</v>
      </c>
      <c r="AL26" s="23">
        <v>182</v>
      </c>
      <c r="AM26" s="23">
        <v>3876</v>
      </c>
      <c r="AN26" s="23">
        <v>0</v>
      </c>
      <c r="AO26" s="23">
        <v>0</v>
      </c>
      <c r="AP26" s="23">
        <v>0</v>
      </c>
      <c r="AQ26" s="23">
        <v>0</v>
      </c>
      <c r="AR26" s="1"/>
      <c r="AS26" s="1"/>
      <c r="AT26" s="1"/>
      <c r="AU26" s="1"/>
      <c r="AV26" s="1"/>
      <c r="AW26" s="1"/>
      <c r="AX26" s="1"/>
      <c r="AY26" s="1"/>
      <c r="AZ26" s="2"/>
    </row>
    <row r="27" spans="1:53" customFormat="1">
      <c r="A27" s="8" t="s">
        <v>7</v>
      </c>
      <c r="B27" s="9" t="s">
        <v>21</v>
      </c>
      <c r="C27" s="9" t="s">
        <v>24</v>
      </c>
      <c r="D27" s="9">
        <v>304565</v>
      </c>
      <c r="E27" s="9">
        <v>200000132</v>
      </c>
      <c r="F27" s="9" t="s">
        <v>31</v>
      </c>
      <c r="G27" s="9">
        <v>42447402</v>
      </c>
      <c r="H27" s="9">
        <v>100000583</v>
      </c>
      <c r="I27" s="9" t="s">
        <v>51</v>
      </c>
      <c r="J27" s="9" t="s">
        <v>7</v>
      </c>
      <c r="K27" s="9" t="s">
        <v>172</v>
      </c>
      <c r="L27" s="9">
        <v>83107</v>
      </c>
      <c r="M27" s="10" t="s">
        <v>65</v>
      </c>
      <c r="N27" s="11" t="s">
        <v>76</v>
      </c>
      <c r="O27" s="17">
        <v>37</v>
      </c>
      <c r="P27" s="3">
        <v>15</v>
      </c>
      <c r="Q27" s="3">
        <v>9</v>
      </c>
      <c r="R27" s="3">
        <v>4</v>
      </c>
      <c r="S27" s="3">
        <v>4.1111111111111107</v>
      </c>
      <c r="T27" s="3">
        <v>3.75</v>
      </c>
      <c r="U27" s="3">
        <v>258</v>
      </c>
      <c r="V27" s="3">
        <v>104</v>
      </c>
      <c r="W27" s="3">
        <v>4564</v>
      </c>
      <c r="X27" s="3">
        <v>1497</v>
      </c>
      <c r="Y27" s="14">
        <v>17.689922480620154</v>
      </c>
      <c r="Z27" s="14">
        <v>14.39423076923077</v>
      </c>
      <c r="AA27" s="3">
        <v>1495</v>
      </c>
      <c r="AB27" s="3">
        <v>0</v>
      </c>
      <c r="AC27" s="14">
        <v>5.7945736434108523</v>
      </c>
      <c r="AD27" s="14">
        <v>0</v>
      </c>
      <c r="AE27" s="3">
        <v>6059</v>
      </c>
      <c r="AF27" s="18">
        <v>1497</v>
      </c>
      <c r="AG27" s="19">
        <v>6059</v>
      </c>
      <c r="AH27" s="20">
        <v>1497</v>
      </c>
      <c r="AI27" s="21">
        <v>4562</v>
      </c>
      <c r="AJ27" s="22">
        <v>37</v>
      </c>
      <c r="AK27" s="23">
        <v>9</v>
      </c>
      <c r="AL27" s="23">
        <v>258</v>
      </c>
      <c r="AM27" s="23">
        <v>6059</v>
      </c>
      <c r="AN27" s="23">
        <v>0</v>
      </c>
      <c r="AO27" s="23">
        <v>0</v>
      </c>
      <c r="AP27" s="23">
        <v>0</v>
      </c>
      <c r="AQ27" s="23">
        <v>0</v>
      </c>
      <c r="AR27" s="1"/>
      <c r="AS27" s="1"/>
      <c r="AT27" s="1"/>
      <c r="AU27" s="1"/>
      <c r="AV27" s="1"/>
      <c r="AW27" s="1"/>
      <c r="AX27" s="1"/>
      <c r="AY27" s="1"/>
      <c r="AZ27" s="2"/>
    </row>
    <row r="28" spans="1:53" customFormat="1" ht="15.75" thickBot="1">
      <c r="A28" s="8" t="s">
        <v>17</v>
      </c>
      <c r="B28" s="9" t="s">
        <v>21</v>
      </c>
      <c r="C28" s="9" t="s">
        <v>27</v>
      </c>
      <c r="D28" s="9">
        <v>315494</v>
      </c>
      <c r="E28" s="9">
        <v>200001358</v>
      </c>
      <c r="F28" s="9" t="s">
        <v>34</v>
      </c>
      <c r="G28" s="9">
        <v>37910485</v>
      </c>
      <c r="H28" s="9">
        <v>100007703</v>
      </c>
      <c r="I28" s="9" t="s">
        <v>50</v>
      </c>
      <c r="J28" s="9" t="s">
        <v>17</v>
      </c>
      <c r="K28" s="9" t="s">
        <v>18</v>
      </c>
      <c r="L28" s="9">
        <v>3301</v>
      </c>
      <c r="M28" s="10" t="s">
        <v>71</v>
      </c>
      <c r="N28" s="11" t="s">
        <v>79</v>
      </c>
      <c r="O28" s="17">
        <v>1</v>
      </c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3">
        <v>32</v>
      </c>
      <c r="V28" s="3">
        <v>32</v>
      </c>
      <c r="W28" s="3">
        <v>525</v>
      </c>
      <c r="X28" s="3">
        <v>525</v>
      </c>
      <c r="Y28" s="14">
        <v>16.40625</v>
      </c>
      <c r="Z28" s="14">
        <v>16.40625</v>
      </c>
      <c r="AA28" s="3">
        <v>0</v>
      </c>
      <c r="AB28" s="3">
        <v>0</v>
      </c>
      <c r="AC28" s="14">
        <v>0</v>
      </c>
      <c r="AD28" s="14">
        <v>0</v>
      </c>
      <c r="AE28" s="3">
        <v>525</v>
      </c>
      <c r="AF28" s="18">
        <v>525</v>
      </c>
      <c r="AG28" s="19">
        <v>525</v>
      </c>
      <c r="AH28" s="20">
        <v>525</v>
      </c>
      <c r="AI28" s="21">
        <v>0</v>
      </c>
      <c r="AJ28" s="22">
        <v>1</v>
      </c>
      <c r="AK28" s="23">
        <v>1</v>
      </c>
      <c r="AL28" s="23">
        <v>32</v>
      </c>
      <c r="AM28" s="23">
        <v>525</v>
      </c>
      <c r="AN28" s="23">
        <v>0</v>
      </c>
      <c r="AO28" s="23">
        <v>0</v>
      </c>
      <c r="AP28" s="23">
        <v>0</v>
      </c>
      <c r="AQ28" s="23">
        <v>0</v>
      </c>
      <c r="AR28" s="1"/>
      <c r="AS28" s="1"/>
      <c r="AT28" s="1"/>
      <c r="AU28" s="1"/>
      <c r="AV28" s="1"/>
      <c r="AW28" s="1"/>
      <c r="AX28" s="1"/>
      <c r="AY28" s="1"/>
      <c r="AZ28" s="2"/>
    </row>
    <row r="29" spans="1:53" ht="18.75" thickBot="1">
      <c r="A29" s="31" t="s">
        <v>121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12"/>
      <c r="O29" s="24">
        <f>SUBTOTAL(9,O5:O28)</f>
        <v>224</v>
      </c>
      <c r="P29" s="25">
        <f>SUBTOTAL(9,P5:P28)</f>
        <v>162</v>
      </c>
      <c r="Q29" s="25">
        <f>SUBTOTAL(9,Q5:Q28)</f>
        <v>60</v>
      </c>
      <c r="R29" s="25">
        <f>SUBTOTAL(9,R5:R28)</f>
        <v>50</v>
      </c>
      <c r="S29" s="25">
        <f t="shared" ref="S29:T29" si="0">+O29/Q29</f>
        <v>3.7333333333333334</v>
      </c>
      <c r="T29" s="25">
        <f t="shared" si="0"/>
        <v>3.24</v>
      </c>
      <c r="U29" s="25">
        <f>SUBTOTAL(9,U5:U28)</f>
        <v>1336</v>
      </c>
      <c r="V29" s="25">
        <f>SUBTOTAL(9,V5:V28)</f>
        <v>1108</v>
      </c>
      <c r="W29" s="25">
        <f>SUBTOTAL(9,W5:W28)</f>
        <v>20386</v>
      </c>
      <c r="X29" s="25">
        <f>SUBTOTAL(9,X5:X28)</f>
        <v>13609</v>
      </c>
      <c r="Y29" s="15">
        <f t="shared" ref="Y29:Z29" si="1">+W29/U29</f>
        <v>15.258982035928144</v>
      </c>
      <c r="Z29" s="15">
        <f t="shared" si="1"/>
        <v>12.282490974729242</v>
      </c>
      <c r="AA29" s="25">
        <f>SUBTOTAL(9,AA5:AA28)</f>
        <v>12394</v>
      </c>
      <c r="AB29" s="25">
        <f>SUBTOTAL(9,AB5:AB28)</f>
        <v>8204</v>
      </c>
      <c r="AC29" s="15">
        <f t="shared" ref="AC29:AD29" si="2">+AA29/U29</f>
        <v>9.2769461077844309</v>
      </c>
      <c r="AD29" s="15">
        <f t="shared" si="2"/>
        <v>7.4043321299638993</v>
      </c>
      <c r="AE29" s="25">
        <f t="shared" ref="AE29:AF29" si="3">+W29+AA29</f>
        <v>32780</v>
      </c>
      <c r="AF29" s="26">
        <f t="shared" si="3"/>
        <v>21813</v>
      </c>
      <c r="AG29" s="24">
        <f t="shared" ref="AG29:AH29" si="4">ROUNDUP(AE29,0)</f>
        <v>32780</v>
      </c>
      <c r="AH29" s="25">
        <f t="shared" si="4"/>
        <v>21813</v>
      </c>
      <c r="AI29" s="27">
        <f t="shared" ref="AI29" si="5">+AG29-AH29</f>
        <v>10967</v>
      </c>
      <c r="AJ29" s="28">
        <f t="shared" ref="AJ29:AY29" si="6">SUBTOTAL(9,AJ5:AJ28)</f>
        <v>201</v>
      </c>
      <c r="AK29" s="25">
        <f t="shared" si="6"/>
        <v>52</v>
      </c>
      <c r="AL29" s="25">
        <f t="shared" si="6"/>
        <v>1189</v>
      </c>
      <c r="AM29" s="25">
        <f t="shared" si="6"/>
        <v>29901</v>
      </c>
      <c r="AN29" s="25">
        <f t="shared" si="6"/>
        <v>23</v>
      </c>
      <c r="AO29" s="25">
        <f t="shared" si="6"/>
        <v>8</v>
      </c>
      <c r="AP29" s="25">
        <f t="shared" si="6"/>
        <v>147</v>
      </c>
      <c r="AQ29" s="25">
        <f t="shared" si="6"/>
        <v>2879</v>
      </c>
      <c r="AR29" s="13">
        <f t="shared" si="6"/>
        <v>0</v>
      </c>
      <c r="AS29" s="13">
        <f t="shared" si="6"/>
        <v>0</v>
      </c>
      <c r="AT29" s="13">
        <f t="shared" si="6"/>
        <v>0</v>
      </c>
      <c r="AU29" s="13">
        <f t="shared" si="6"/>
        <v>0</v>
      </c>
      <c r="AV29" s="13">
        <f t="shared" si="6"/>
        <v>0</v>
      </c>
      <c r="AW29" s="13">
        <f t="shared" si="6"/>
        <v>0</v>
      </c>
      <c r="AX29" s="13">
        <f t="shared" si="6"/>
        <v>0</v>
      </c>
      <c r="AY29" s="13">
        <f t="shared" si="6"/>
        <v>0</v>
      </c>
      <c r="AZ29" s="13"/>
      <c r="BA29"/>
    </row>
  </sheetData>
  <autoFilter ref="A4:BA28" xr:uid="{35C8B90E-6689-4EBD-9CE3-F7DB7D18CD06}"/>
  <mergeCells count="39">
    <mergeCell ref="T2:T3"/>
    <mergeCell ref="N2:N3"/>
    <mergeCell ref="O2:O3"/>
    <mergeCell ref="P2:P3"/>
    <mergeCell ref="R2:R3"/>
    <mergeCell ref="S2:S3"/>
    <mergeCell ref="AV2:AY2"/>
    <mergeCell ref="AZ2:AZ3"/>
    <mergeCell ref="AF2:AF3"/>
    <mergeCell ref="AG2:AG3"/>
    <mergeCell ref="AH2:AH3"/>
    <mergeCell ref="AI2:AI3"/>
    <mergeCell ref="AJ2:AM2"/>
    <mergeCell ref="K2:K3"/>
    <mergeCell ref="L2:L3"/>
    <mergeCell ref="M2:M3"/>
    <mergeCell ref="AN2:AQ2"/>
    <mergeCell ref="AR2:AU2"/>
    <mergeCell ref="Z2:Z3"/>
    <mergeCell ref="AA2:AA3"/>
    <mergeCell ref="AC2:AC3"/>
    <mergeCell ref="AD2:AD3"/>
    <mergeCell ref="AE2:AE3"/>
    <mergeCell ref="AB2:AB3"/>
    <mergeCell ref="U2:U3"/>
    <mergeCell ref="V2:V3"/>
    <mergeCell ref="W2:W3"/>
    <mergeCell ref="X2:X3"/>
    <mergeCell ref="Y2:Y3"/>
    <mergeCell ref="I2:I3"/>
    <mergeCell ref="A2:A3"/>
    <mergeCell ref="B2:B3"/>
    <mergeCell ref="G2:G3"/>
    <mergeCell ref="J2:J3"/>
    <mergeCell ref="C2:C3"/>
    <mergeCell ref="D2:D3"/>
    <mergeCell ref="E2:E3"/>
    <mergeCell ref="F2:F3"/>
    <mergeCell ref="H2:H3"/>
  </mergeCells>
  <conditionalFormatting sqref="F4">
    <cfRule type="duplicateValues" dxfId="2" priority="4"/>
  </conditionalFormatting>
  <conditionalFormatting sqref="G1:G21 G23:G29">
    <cfRule type="duplicateValues" dxfId="1" priority="24"/>
  </conditionalFormatting>
  <conditionalFormatting sqref="G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 zriaďovatelia</vt:lpstr>
      <vt:lpstr>db školy</vt:lpstr>
      <vt:lpstr>'db zriaďovatelia'!Oblasť_tlače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Hambálková Katarína</cp:lastModifiedBy>
  <cp:lastPrinted>2026-02-09T10:03:53Z</cp:lastPrinted>
  <dcterms:created xsi:type="dcterms:W3CDTF">2015-06-05T18:19:34Z</dcterms:created>
  <dcterms:modified xsi:type="dcterms:W3CDTF">2026-03-10T10:47:09Z</dcterms:modified>
</cp:coreProperties>
</file>