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6/JK 2026/JK apríl 2026/"/>
    </mc:Choice>
  </mc:AlternateContent>
  <xr:revisionPtr revIDLastSave="24" documentId="8_{CBB9D1E7-9C40-4B00-A4A9-4CA6C74F71ED}" xr6:coauthVersionLast="47" xr6:coauthVersionMax="47" xr10:uidLastSave="{E1CB3706-907F-423F-B2C2-31AC60401989}"/>
  <bookViews>
    <workbookView xWindow="-120" yWindow="-120" windowWidth="29040" windowHeight="15720" activeTab="1" xr2:uid="{00000000-000D-0000-FFFF-FFFF00000000}"/>
  </bookViews>
  <sheets>
    <sheet name="db zriaďovatelia" sheetId="5" r:id="rId1"/>
    <sheet name="db školy" sheetId="6" r:id="rId2"/>
  </sheets>
  <definedNames>
    <definedName name="_xlnm._FilterDatabase" localSheetId="1" hidden="1">'db školy'!$A$4:$BA$7</definedName>
    <definedName name="_xlnm._FilterDatabase" localSheetId="0" hidden="1">'db zriaďovatelia'!$A$5:$I$8</definedName>
    <definedName name="_xlnm.Print_Area" localSheetId="0">'db zriaďovatelia'!$A$1:$K$18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6" l="1"/>
  <c r="AH6" i="6" s="1"/>
  <c r="AE6" i="6"/>
  <c r="AG6" i="6" s="1"/>
  <c r="AC6" i="6"/>
  <c r="Y6" i="6"/>
  <c r="AI6" i="6" l="1"/>
  <c r="Z5" i="6" l="1"/>
  <c r="Y5" i="6"/>
  <c r="AF5" i="6"/>
  <c r="AH5" i="6" s="1"/>
  <c r="AE5" i="6"/>
  <c r="AG5" i="6" s="1"/>
  <c r="AI5" i="6" l="1"/>
  <c r="K8" i="5" l="1"/>
  <c r="J8" i="5"/>
  <c r="K7" i="5"/>
  <c r="J7" i="5"/>
  <c r="K6" i="5"/>
  <c r="J6" i="5"/>
  <c r="I9" i="5"/>
  <c r="H9" i="5"/>
  <c r="G9" i="5"/>
  <c r="F9" i="5"/>
  <c r="K9" i="5" l="1"/>
  <c r="J9" i="5"/>
  <c r="AY8" i="6" l="1"/>
  <c r="AX8" i="6"/>
  <c r="AW8" i="6"/>
  <c r="AV8" i="6"/>
  <c r="AU8" i="6"/>
  <c r="AT8" i="6"/>
  <c r="AS8" i="6"/>
  <c r="AR8" i="6"/>
  <c r="AF7" i="6"/>
  <c r="AH7" i="6" s="1"/>
  <c r="AE7" i="6"/>
  <c r="AG7" i="6" s="1"/>
  <c r="AC7" i="6"/>
  <c r="Y7" i="6"/>
  <c r="R8" i="6" l="1"/>
  <c r="AQ8" i="6"/>
  <c r="V8" i="6"/>
  <c r="X8" i="6"/>
  <c r="U8" i="6"/>
  <c r="AJ8" i="6"/>
  <c r="AM8" i="6"/>
  <c r="Q8" i="6"/>
  <c r="AK8" i="6"/>
  <c r="AN8" i="6"/>
  <c r="AP8" i="6"/>
  <c r="AA8" i="6"/>
  <c r="AB8" i="6"/>
  <c r="AO8" i="6"/>
  <c r="AL8" i="6"/>
  <c r="W8" i="6"/>
  <c r="P8" i="6"/>
  <c r="O8" i="6"/>
  <c r="AI7" i="6"/>
  <c r="T8" i="6" l="1"/>
  <c r="S8" i="6"/>
  <c r="Z8" i="6"/>
  <c r="AF8" i="6"/>
  <c r="AH8" i="6" s="1"/>
  <c r="Y8" i="6"/>
  <c r="AC8" i="6"/>
  <c r="AE8" i="6"/>
  <c r="AG8" i="6" s="1"/>
  <c r="AD8" i="6"/>
  <c r="AI8" i="6" l="1"/>
</calcChain>
</file>

<file path=xl/sharedStrings.xml><?xml version="1.0" encoding="utf-8"?>
<sst xmlns="http://schemas.openxmlformats.org/spreadsheetml/2006/main" count="154" uniqueCount="125">
  <si>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</si>
  <si>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</si>
  <si>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</si>
  <si>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</si>
  <si>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</si>
  <si>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</si>
  <si>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</si>
  <si>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</si>
  <si>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Malacky</t>
  </si>
  <si>
    <t>Základná škola</t>
  </si>
  <si>
    <t>NR</t>
  </si>
  <si>
    <t>Levice</t>
  </si>
  <si>
    <t>BB</t>
  </si>
  <si>
    <t>Banská Bystrica</t>
  </si>
  <si>
    <t>O</t>
  </si>
  <si>
    <t>O508063</t>
  </si>
  <si>
    <t>O502057</t>
  </si>
  <si>
    <t>O508438</t>
  </si>
  <si>
    <t>Mesto Malacky</t>
  </si>
  <si>
    <t>Obec Bátovce</t>
  </si>
  <si>
    <t>Mesto Banská Bystrica</t>
  </si>
  <si>
    <t>Základná škola Dr. Jozefa Dérera</t>
  </si>
  <si>
    <t>Gen. M. R. Štefánika 7</t>
  </si>
  <si>
    <t>Bátovce</t>
  </si>
  <si>
    <t>Bátovce 368</t>
  </si>
  <si>
    <t>Spojová 14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</si>
  <si>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</si>
  <si>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</si>
  <si>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</si>
  <si>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</si>
  <si>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</si>
  <si>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</si>
  <si>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</si>
  <si>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</si>
  <si>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</si>
  <si>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</si>
  <si>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</si>
  <si>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</si>
  <si>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</si>
  <si>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</si>
  <si>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</si>
  <si>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</si>
  <si>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</si>
  <si>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</si>
  <si>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</si>
  <si>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</si>
  <si>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</si>
  <si>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</si>
  <si>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</si>
  <si>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</si>
  <si>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</si>
  <si>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</si>
  <si>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</si>
  <si>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</si>
  <si>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</si>
  <si>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</si>
  <si>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</si>
  <si>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</si>
  <si>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</si>
  <si>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</si>
  <si>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</si>
  <si>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</si>
  <si>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</si>
  <si>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</si>
  <si>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</si>
  <si>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</si>
  <si>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</si>
  <si>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Celkom</t>
  </si>
  <si>
    <t>Poznámky</t>
  </si>
  <si>
    <t>EDUID zriaďovateľa</t>
  </si>
  <si>
    <t>IČO právneho subjektu, resp IČO právneho subjektu, do ktorého škola/školské zariadenie patrí</t>
  </si>
  <si>
    <t>EDUID subjektu</t>
  </si>
  <si>
    <t>Kraj sídla školy / školského zariadenia</t>
  </si>
  <si>
    <t>Okres sídla školy / školského zariadenia</t>
  </si>
  <si>
    <t>PSČ</t>
  </si>
  <si>
    <t>Názov obce, v ktorej škola / školské zariadenie sídli</t>
  </si>
  <si>
    <t>Výška FP za  1 hodinu v €</t>
  </si>
  <si>
    <t>z toho žiaci z Ukrajiny v €</t>
  </si>
  <si>
    <t xml:space="preserve">z toho: UA 
</t>
  </si>
  <si>
    <t>z toho: ostatní</t>
  </si>
  <si>
    <t>Počet detí a žiakov
(stl.1/r.1 žiadosti školy)</t>
  </si>
  <si>
    <t>Počet skupín (stl.1/r.2 žiadosti školy)</t>
  </si>
  <si>
    <t>Počet odučených hodín (stl.1/r.4 žiadosti školy)</t>
  </si>
  <si>
    <t>Potreba FP (stl.1/r.9 žiadosti školy)</t>
  </si>
  <si>
    <t>Počet detí a žiakov
(stl.2/r.1 žiadosti školy)</t>
  </si>
  <si>
    <t>Počet skupín (stl.2/r.2 žiadosti školy)</t>
  </si>
  <si>
    <t>Počet odučených hodín
 (stl.2/r.4 žiadosti školy)</t>
  </si>
  <si>
    <t>Potreba FP (stl.2/r.9 žiadosti školy)</t>
  </si>
  <si>
    <t>Počet detí a žiakov
(stl.3/r.1 žiadosti školy)</t>
  </si>
  <si>
    <t>Počet skupín (stl.3/r.2 žiadosti školy)</t>
  </si>
  <si>
    <t>Počet odučených hodín
 (stl.3/r.4 žiadosti školy)</t>
  </si>
  <si>
    <t>Potreba FP (stl.3/r.9 žiadosti školy)</t>
  </si>
  <si>
    <t>Počet detí a žiakov
(stl.4/r.1 žiadosti školy)</t>
  </si>
  <si>
    <t>Počet skupín (stl.4/r.2 žiadosti školy)</t>
  </si>
  <si>
    <t>Počet odučených hodín 
(stl.4/r.4 žiadosti školy)</t>
  </si>
  <si>
    <t>Potreba FP (stl.4/r.9 žiadosti školy)</t>
  </si>
  <si>
    <t>j</t>
  </si>
  <si>
    <t xml:space="preserve">k </t>
  </si>
  <si>
    <t>l</t>
  </si>
  <si>
    <t>m</t>
  </si>
  <si>
    <t>n</t>
  </si>
  <si>
    <t>13a</t>
  </si>
  <si>
    <t>13b</t>
  </si>
  <si>
    <t>13c</t>
  </si>
  <si>
    <t>13d</t>
  </si>
  <si>
    <t>14a,</t>
  </si>
  <si>
    <t>14b</t>
  </si>
  <si>
    <t>14c</t>
  </si>
  <si>
    <t>14d</t>
  </si>
  <si>
    <t>15a</t>
  </si>
  <si>
    <t>15b</t>
  </si>
  <si>
    <t>15c</t>
  </si>
  <si>
    <t>15d</t>
  </si>
  <si>
    <t>16a</t>
  </si>
  <si>
    <t>16b</t>
  </si>
  <si>
    <t>16c</t>
  </si>
  <si>
    <t>16d</t>
  </si>
  <si>
    <t>Počet detí odídencov z Ukrajiny</t>
  </si>
  <si>
    <t>Dofinancovanie JK pre deti odídencov z Ukrajiny v €
(zdroj 11UA)</t>
  </si>
  <si>
    <t>Počet iných detí ako detí odídencov z Ukrajiny</t>
  </si>
  <si>
    <t>Dofinancovanie JK pre iné deti ako deti odídencov z Ukrajiny v € (zdroj 111)</t>
  </si>
  <si>
    <t>Počet detí spolu</t>
  </si>
  <si>
    <t>Dofinancovanie JK spolu v €</t>
  </si>
  <si>
    <t>Databáza na predkladanie žiadosti na podporné opatrenie - jazykový kurz apríl 2026</t>
  </si>
  <si>
    <t>Príspevok na  podporné opatrenie na zabezpečenie jazykového kurzu - apríl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</si>
</sst>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 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Calibri 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7" xfId="0" applyBorder="1"/>
    <xf numFmtId="0" fontId="0" fillId="0" borderId="22" xfId="0" applyBorder="1"/>
    <xf numFmtId="0" fontId="0" fillId="0" borderId="6" xfId="0" applyBorder="1"/>
    <xf numFmtId="0" fontId="7" fillId="0" borderId="0" xfId="0" applyFont="1"/>
    <xf numFmtId="0" fontId="12" fillId="2" borderId="38" xfId="3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3" fillId="4" borderId="20" xfId="3" applyFont="1" applyFill="1" applyBorder="1" applyAlignment="1">
      <alignment horizontal="center" vertical="center" wrapText="1"/>
    </xf>
    <xf numFmtId="0" fontId="13" fillId="4" borderId="13" xfId="3" applyFont="1" applyFill="1" applyBorder="1" applyAlignment="1">
      <alignment horizontal="center" vertical="center" wrapText="1"/>
    </xf>
    <xf numFmtId="0" fontId="13" fillId="4" borderId="23" xfId="3" applyFont="1" applyFill="1" applyBorder="1" applyAlignment="1">
      <alignment horizontal="center" vertical="center" wrapText="1"/>
    </xf>
    <xf numFmtId="0" fontId="13" fillId="4" borderId="14" xfId="3" applyFont="1" applyFill="1" applyBorder="1" applyAlignment="1">
      <alignment horizontal="center" vertical="center" wrapText="1"/>
    </xf>
    <xf numFmtId="0" fontId="15" fillId="8" borderId="45" xfId="8" applyFont="1" applyFill="1" applyBorder="1" applyAlignment="1">
      <alignment horizontal="center" vertical="center" wrapText="1"/>
    </xf>
    <xf numFmtId="0" fontId="15" fillId="8" borderId="24" xfId="8" applyFont="1" applyFill="1" applyBorder="1" applyAlignment="1">
      <alignment horizontal="center" vertical="center" wrapText="1"/>
    </xf>
    <xf numFmtId="0" fontId="15" fillId="8" borderId="25" xfId="8" applyFont="1" applyFill="1" applyBorder="1" applyAlignment="1">
      <alignment horizontal="center" vertical="center" wrapText="1"/>
    </xf>
    <xf numFmtId="0" fontId="15" fillId="8" borderId="26" xfId="8" applyFont="1" applyFill="1" applyBorder="1" applyAlignment="1">
      <alignment horizontal="center" vertical="center" wrapText="1"/>
    </xf>
    <xf numFmtId="0" fontId="16" fillId="8" borderId="46" xfId="3" applyFont="1" applyFill="1" applyBorder="1" applyAlignment="1">
      <alignment horizontal="center" vertical="center" wrapText="1"/>
    </xf>
    <xf numFmtId="0" fontId="17" fillId="8" borderId="47" xfId="3" applyFont="1" applyFill="1" applyBorder="1" applyAlignment="1">
      <alignment horizontal="center" vertical="center" wrapText="1"/>
    </xf>
    <xf numFmtId="0" fontId="16" fillId="8" borderId="47" xfId="3" applyFont="1" applyFill="1" applyBorder="1" applyAlignment="1">
      <alignment horizontal="center" vertical="center" wrapText="1"/>
    </xf>
    <xf numFmtId="0" fontId="18" fillId="8" borderId="47" xfId="3" applyFont="1" applyFill="1" applyBorder="1" applyAlignment="1">
      <alignment horizontal="center" vertical="center" wrapText="1"/>
    </xf>
    <xf numFmtId="3" fontId="18" fillId="8" borderId="47" xfId="3" applyNumberFormat="1" applyFont="1" applyFill="1" applyBorder="1" applyAlignment="1" applyProtection="1">
      <alignment horizontal="center" vertical="center" wrapText="1"/>
      <protection locked="0"/>
    </xf>
    <xf numFmtId="0" fontId="17" fillId="8" borderId="48" xfId="3" applyFont="1" applyFill="1" applyBorder="1" applyAlignment="1">
      <alignment horizontal="center" vertical="center" wrapText="1"/>
    </xf>
    <xf numFmtId="0" fontId="17" fillId="8" borderId="46" xfId="3" applyFont="1" applyFill="1" applyBorder="1" applyAlignment="1">
      <alignment horizontal="center" vertical="center" wrapText="1"/>
    </xf>
    <xf numFmtId="0" fontId="17" fillId="8" borderId="49" xfId="3" applyFont="1" applyFill="1" applyBorder="1" applyAlignment="1">
      <alignment horizontal="center" vertical="center" wrapText="1"/>
    </xf>
    <xf numFmtId="0" fontId="17" fillId="8" borderId="50" xfId="3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2" xfId="0" applyFont="1" applyBorder="1"/>
    <xf numFmtId="0" fontId="19" fillId="0" borderId="1" xfId="0" applyFont="1" applyBorder="1"/>
    <xf numFmtId="0" fontId="19" fillId="0" borderId="3" xfId="0" applyFont="1" applyBorder="1"/>
    <xf numFmtId="0" fontId="19" fillId="0" borderId="6" xfId="0" applyFont="1" applyBorder="1"/>
    <xf numFmtId="0" fontId="0" fillId="7" borderId="2" xfId="0" applyFill="1" applyBorder="1"/>
    <xf numFmtId="0" fontId="0" fillId="7" borderId="1" xfId="0" applyFill="1" applyBorder="1"/>
    <xf numFmtId="0" fontId="0" fillId="7" borderId="6" xfId="0" applyFill="1" applyBorder="1"/>
    <xf numFmtId="0" fontId="20" fillId="7" borderId="5" xfId="0" applyFont="1" applyFill="1" applyBorder="1" applyAlignment="1">
      <alignment horizontal="left"/>
    </xf>
    <xf numFmtId="164" fontId="16" fillId="8" borderId="47" xfId="3" applyNumberFormat="1" applyFont="1" applyFill="1" applyBorder="1" applyAlignment="1">
      <alignment horizontal="center" vertical="center" wrapText="1"/>
    </xf>
    <xf numFmtId="164" fontId="17" fillId="8" borderId="47" xfId="3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0" fillId="0" borderId="18" xfId="0" applyBorder="1"/>
    <xf numFmtId="0" fontId="0" fillId="0" borderId="19" xfId="0" applyBorder="1" applyAlignment="1">
      <alignment horizontal="left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wrapText="1"/>
    </xf>
    <xf numFmtId="3" fontId="1" fillId="6" borderId="12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6" fillId="5" borderId="29" xfId="0" applyNumberFormat="1" applyFont="1" applyFill="1" applyBorder="1" applyAlignment="1">
      <alignment horizontal="center" vertical="center" wrapText="1"/>
    </xf>
    <xf numFmtId="3" fontId="0" fillId="0" borderId="8" xfId="0" applyNumberFormat="1" applyBorder="1"/>
    <xf numFmtId="3" fontId="7" fillId="0" borderId="18" xfId="0" applyNumberFormat="1" applyFont="1" applyBorder="1"/>
    <xf numFmtId="3" fontId="0" fillId="0" borderId="27" xfId="0" applyNumberFormat="1" applyBorder="1"/>
    <xf numFmtId="3" fontId="6" fillId="0" borderId="28" xfId="0" applyNumberFormat="1" applyFont="1" applyBorder="1"/>
    <xf numFmtId="3" fontId="6" fillId="0" borderId="12" xfId="0" applyNumberFormat="1" applyFont="1" applyBorder="1"/>
    <xf numFmtId="3" fontId="7" fillId="0" borderId="0" xfId="0" applyNumberFormat="1" applyFont="1"/>
    <xf numFmtId="165" fontId="7" fillId="0" borderId="0" xfId="0" applyNumberFormat="1" applyFont="1"/>
    <xf numFmtId="0" fontId="19" fillId="7" borderId="2" xfId="0" applyFont="1" applyFill="1" applyBorder="1"/>
    <xf numFmtId="0" fontId="19" fillId="7" borderId="1" xfId="0" applyFont="1" applyFill="1" applyBorder="1"/>
    <xf numFmtId="0" fontId="19" fillId="7" borderId="6" xfId="0" applyFont="1" applyFill="1" applyBorder="1"/>
    <xf numFmtId="0" fontId="19" fillId="0" borderId="22" xfId="0" applyFont="1" applyBorder="1"/>
    <xf numFmtId="166" fontId="19" fillId="0" borderId="1" xfId="0" applyNumberFormat="1" applyFont="1" applyBorder="1"/>
    <xf numFmtId="166" fontId="0" fillId="0" borderId="1" xfId="0" applyNumberForma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3" fillId="3" borderId="17" xfId="3" applyFont="1" applyFill="1" applyBorder="1" applyAlignment="1">
      <alignment horizontal="center" vertical="center" wrapText="1"/>
    </xf>
    <xf numFmtId="0" fontId="13" fillId="3" borderId="31" xfId="3" applyFont="1" applyFill="1" applyBorder="1" applyAlignment="1">
      <alignment horizontal="center" vertical="center" wrapText="1"/>
    </xf>
    <xf numFmtId="0" fontId="11" fillId="5" borderId="16" xfId="8" applyFont="1" applyFill="1" applyBorder="1" applyAlignment="1">
      <alignment horizontal="center" vertical="center" wrapText="1"/>
    </xf>
    <xf numFmtId="0" fontId="11" fillId="5" borderId="7" xfId="8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4" fillId="2" borderId="15" xfId="3" applyFont="1" applyFill="1" applyBorder="1" applyAlignment="1">
      <alignment horizontal="center" vertical="center" wrapText="1"/>
    </xf>
    <xf numFmtId="0" fontId="14" fillId="2" borderId="44" xfId="3" applyFont="1" applyFill="1" applyBorder="1" applyAlignment="1">
      <alignment horizontal="center" vertical="center" wrapText="1"/>
    </xf>
    <xf numFmtId="164" fontId="12" fillId="2" borderId="15" xfId="3" applyNumberFormat="1" applyFont="1" applyFill="1" applyBorder="1" applyAlignment="1">
      <alignment horizontal="center" vertical="center" wrapText="1"/>
    </xf>
    <xf numFmtId="164" fontId="12" fillId="2" borderId="33" xfId="3" applyNumberFormat="1" applyFont="1" applyFill="1" applyBorder="1" applyAlignment="1">
      <alignment horizontal="center" vertical="center" wrapText="1"/>
    </xf>
    <xf numFmtId="164" fontId="13" fillId="3" borderId="17" xfId="3" applyNumberFormat="1" applyFont="1" applyFill="1" applyBorder="1" applyAlignment="1">
      <alignment horizontal="center" vertical="center" wrapText="1"/>
    </xf>
    <xf numFmtId="164" fontId="13" fillId="3" borderId="31" xfId="3" applyNumberFormat="1" applyFont="1" applyFill="1" applyBorder="1" applyAlignment="1">
      <alignment horizontal="center" vertical="center" wrapText="1"/>
    </xf>
    <xf numFmtId="3" fontId="14" fillId="2" borderId="15" xfId="3" applyNumberFormat="1" applyFont="1" applyFill="1" applyBorder="1" applyAlignment="1" applyProtection="1">
      <alignment horizontal="center" vertical="center" wrapText="1"/>
      <protection locked="0"/>
    </xf>
    <xf numFmtId="3" fontId="14" fillId="2" borderId="44" xfId="3" applyNumberFormat="1" applyFont="1" applyFill="1" applyBorder="1" applyAlignment="1" applyProtection="1">
      <alignment horizontal="center" vertical="center" wrapText="1"/>
      <protection locked="0"/>
    </xf>
    <xf numFmtId="0" fontId="13" fillId="3" borderId="36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wrapText="1"/>
    </xf>
    <xf numFmtId="3" fontId="14" fillId="7" borderId="15" xfId="0" applyNumberFormat="1" applyFont="1" applyFill="1" applyBorder="1" applyAlignment="1">
      <alignment horizontal="center" vertical="center" wrapText="1"/>
    </xf>
    <xf numFmtId="3" fontId="14" fillId="7" borderId="33" xfId="0" applyNumberFormat="1" applyFont="1" applyFill="1" applyBorder="1" applyAlignment="1">
      <alignment horizontal="center" vertical="center" wrapText="1"/>
    </xf>
    <xf numFmtId="3" fontId="14" fillId="7" borderId="16" xfId="0" applyNumberFormat="1" applyFont="1" applyFill="1" applyBorder="1" applyAlignment="1">
      <alignment horizontal="center" vertical="center" wrapText="1"/>
    </xf>
    <xf numFmtId="3" fontId="14" fillId="7" borderId="32" xfId="0" applyNumberFormat="1" applyFont="1" applyFill="1" applyBorder="1" applyAlignment="1">
      <alignment horizontal="center" vertical="center" wrapText="1"/>
    </xf>
    <xf numFmtId="3" fontId="14" fillId="7" borderId="17" xfId="0" applyNumberFormat="1" applyFont="1" applyFill="1" applyBorder="1" applyAlignment="1">
      <alignment horizontal="center" vertical="center" wrapText="1"/>
    </xf>
    <xf numFmtId="3" fontId="14" fillId="7" borderId="31" xfId="0" applyNumberFormat="1" applyFont="1" applyFill="1" applyBorder="1" applyAlignment="1">
      <alignment horizontal="center" vertical="center" wrapText="1"/>
    </xf>
    <xf numFmtId="0" fontId="13" fillId="4" borderId="39" xfId="3" applyFont="1" applyFill="1" applyBorder="1" applyAlignment="1">
      <alignment horizontal="center" vertical="center" wrapText="1"/>
    </xf>
    <xf numFmtId="0" fontId="13" fillId="4" borderId="40" xfId="3" applyFont="1" applyFill="1" applyBorder="1" applyAlignment="1">
      <alignment horizontal="center" vertical="center" wrapText="1"/>
    </xf>
    <xf numFmtId="0" fontId="13" fillId="4" borderId="41" xfId="3" applyFont="1" applyFill="1" applyBorder="1" applyAlignment="1">
      <alignment horizontal="center" vertical="center" wrapText="1"/>
    </xf>
    <xf numFmtId="0" fontId="13" fillId="4" borderId="42" xfId="3" applyFont="1" applyFill="1" applyBorder="1" applyAlignment="1">
      <alignment horizontal="center" vertical="center" wrapText="1"/>
    </xf>
    <xf numFmtId="3" fontId="9" fillId="2" borderId="34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20" fillId="7" borderId="9" xfId="0" applyFont="1" applyFill="1" applyBorder="1" applyAlignment="1">
      <alignment horizontal="left"/>
    </xf>
    <xf numFmtId="0" fontId="20" fillId="7" borderId="10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11" fillId="5" borderId="16" xfId="8" applyFont="1" applyFill="1" applyBorder="1" applyAlignment="1">
      <alignment horizontal="center" vertical="center" textRotation="90" wrapText="1"/>
    </xf>
    <xf numFmtId="0" fontId="11" fillId="5" borderId="7" xfId="8" applyFont="1" applyFill="1" applyBorder="1" applyAlignment="1">
      <alignment horizontal="center" vertical="center" textRotation="90" wrapText="1"/>
    </xf>
    <xf numFmtId="0" fontId="11" fillId="5" borderId="15" xfId="8" applyFont="1" applyFill="1" applyBorder="1" applyAlignment="1">
      <alignment horizontal="center" vertical="center" textRotation="90" wrapText="1"/>
    </xf>
    <xf numFmtId="0" fontId="11" fillId="5" borderId="18" xfId="8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vertical="center"/>
    </xf>
    <xf numFmtId="3" fontId="22" fillId="7" borderId="9" xfId="0" applyNumberFormat="1" applyFont="1" applyFill="1" applyBorder="1" applyAlignment="1">
      <alignment horizontal="right" vertical="center"/>
    </xf>
    <xf numFmtId="3" fontId="22" fillId="7" borderId="10" xfId="0" applyNumberFormat="1" applyFont="1" applyFill="1" applyBorder="1" applyAlignment="1">
      <alignment horizontal="right" vertical="center"/>
    </xf>
    <xf numFmtId="164" fontId="22" fillId="7" borderId="10" xfId="0" applyNumberFormat="1" applyFont="1" applyFill="1" applyBorder="1" applyAlignment="1">
      <alignment horizontal="right" vertical="center"/>
    </xf>
    <xf numFmtId="3" fontId="22" fillId="7" borderId="11" xfId="0" applyNumberFormat="1" applyFont="1" applyFill="1" applyBorder="1" applyAlignment="1">
      <alignment horizontal="right" vertical="center"/>
    </xf>
    <xf numFmtId="3" fontId="22" fillId="7" borderId="12" xfId="0" applyNumberFormat="1" applyFont="1" applyFill="1" applyBorder="1" applyAlignment="1">
      <alignment horizontal="right" vertical="center"/>
    </xf>
    <xf numFmtId="3" fontId="22" fillId="7" borderId="21" xfId="0" applyNumberFormat="1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</cellXfs>
  <cellStyles count="9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16 2" xfId="8" xr:uid="{E17A662C-7DC0-49C4-902A-31F428259546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9"/>
  <sheetViews>
    <sheetView workbookViewId="0">
      <selection activeCell="F16" sqref="F16"/>
    </sheetView>
  </sheetViews>
  <sheetFormatPr defaultRowHeight="15"/>
  <cols>
    <col min="1" max="2" width="6" customWidth="1"/>
    <col min="3" max="3" width="12.140625" bestFit="1" customWidth="1"/>
    <col min="4" max="4" width="10.140625" bestFit="1" customWidth="1"/>
    <col min="5" max="5" width="24.5703125" customWidth="1"/>
    <col min="6" max="6" width="14.42578125" customWidth="1"/>
    <col min="7" max="7" width="15.28515625" customWidth="1"/>
    <col min="8" max="8" width="14.42578125" customWidth="1"/>
    <col min="9" max="9" width="16.140625" customWidth="1"/>
    <col min="10" max="10" width="14.42578125" customWidth="1"/>
    <col min="11" max="11" width="15.5703125" customWidth="1"/>
  </cols>
  <sheetData>
    <row r="1" spans="1:11" ht="15" customHeight="1">
      <c r="A1" s="66" t="s">
        <v>124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5.75" customHeight="1" thickBo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96.75" customHeight="1" thickBot="1">
      <c r="A5" s="41" t="s">
        <v>63</v>
      </c>
      <c r="B5" s="42" t="s">
        <v>64</v>
      </c>
      <c r="C5" s="43" t="s">
        <v>65</v>
      </c>
      <c r="D5" s="42" t="s">
        <v>66</v>
      </c>
      <c r="E5" s="44" t="s">
        <v>4</v>
      </c>
      <c r="F5" s="45" t="s">
        <v>117</v>
      </c>
      <c r="G5" s="46" t="s">
        <v>118</v>
      </c>
      <c r="H5" s="47" t="s">
        <v>119</v>
      </c>
      <c r="I5" s="48" t="s">
        <v>120</v>
      </c>
      <c r="J5" s="49" t="s">
        <v>121</v>
      </c>
      <c r="K5" s="49" t="s">
        <v>122</v>
      </c>
    </row>
    <row r="6" spans="1:11" ht="25.5" customHeight="1">
      <c r="A6" s="39" t="s">
        <v>7</v>
      </c>
      <c r="B6" s="4" t="s">
        <v>14</v>
      </c>
      <c r="C6" s="4" t="s">
        <v>15</v>
      </c>
      <c r="D6" s="4">
        <v>304913</v>
      </c>
      <c r="E6" s="40" t="s">
        <v>18</v>
      </c>
      <c r="F6" s="50">
        <v>12</v>
      </c>
      <c r="G6" s="50">
        <v>974</v>
      </c>
      <c r="H6" s="51">
        <v>0</v>
      </c>
      <c r="I6" s="50">
        <v>0</v>
      </c>
      <c r="J6" s="52">
        <f>+F6+H6</f>
        <v>12</v>
      </c>
      <c r="K6" s="53">
        <f>+G6+I6</f>
        <v>974</v>
      </c>
    </row>
    <row r="7" spans="1:11" ht="25.5" customHeight="1">
      <c r="A7" s="39" t="s">
        <v>10</v>
      </c>
      <c r="B7" s="4" t="s">
        <v>14</v>
      </c>
      <c r="C7" s="4" t="s">
        <v>16</v>
      </c>
      <c r="D7" s="4">
        <v>306771</v>
      </c>
      <c r="E7" s="40" t="s">
        <v>19</v>
      </c>
      <c r="F7" s="50">
        <v>0</v>
      </c>
      <c r="G7" s="50">
        <v>0</v>
      </c>
      <c r="H7" s="51">
        <v>2</v>
      </c>
      <c r="I7" s="50">
        <v>259</v>
      </c>
      <c r="J7" s="52">
        <f t="shared" ref="J7:J8" si="0">+F7+H7</f>
        <v>2</v>
      </c>
      <c r="K7" s="53">
        <f t="shared" ref="K7:K8" si="1">+G7+I7</f>
        <v>259</v>
      </c>
    </row>
    <row r="8" spans="1:11" ht="25.5" customHeight="1" thickBot="1">
      <c r="A8" s="39" t="s">
        <v>12</v>
      </c>
      <c r="B8" s="4" t="s">
        <v>14</v>
      </c>
      <c r="C8" s="4" t="s">
        <v>17</v>
      </c>
      <c r="D8" s="4">
        <v>313271</v>
      </c>
      <c r="E8" s="40" t="s">
        <v>20</v>
      </c>
      <c r="F8" s="50">
        <v>0</v>
      </c>
      <c r="G8" s="50">
        <v>0</v>
      </c>
      <c r="H8" s="51">
        <v>1</v>
      </c>
      <c r="I8" s="50">
        <v>954</v>
      </c>
      <c r="J8" s="52">
        <f t="shared" si="0"/>
        <v>1</v>
      </c>
      <c r="K8" s="53">
        <f t="shared" si="1"/>
        <v>954</v>
      </c>
    </row>
    <row r="9" spans="1:11" ht="15.75" thickBot="1">
      <c r="A9" s="63" t="s">
        <v>67</v>
      </c>
      <c r="B9" s="64"/>
      <c r="C9" s="64"/>
      <c r="D9" s="64"/>
      <c r="E9" s="65"/>
      <c r="F9" s="54">
        <f t="shared" ref="F9:K9" si="2">SUM(F6:F8)</f>
        <v>12</v>
      </c>
      <c r="G9" s="54">
        <f t="shared" si="2"/>
        <v>974</v>
      </c>
      <c r="H9" s="54">
        <f t="shared" si="2"/>
        <v>3</v>
      </c>
      <c r="I9" s="54">
        <f t="shared" si="2"/>
        <v>1213</v>
      </c>
      <c r="J9" s="54">
        <f t="shared" si="2"/>
        <v>15</v>
      </c>
      <c r="K9" s="54">
        <f t="shared" si="2"/>
        <v>2187</v>
      </c>
    </row>
  </sheetData>
  <autoFilter ref="A5:I8" xr:uid="{C7F29F3F-57F4-4CFD-A689-23DF1038DB03}"/>
  <mergeCells count="2">
    <mergeCell ref="A9:E9"/>
    <mergeCell ref="A1:K4"/>
  </mergeCells>
  <printOptions horizontalCentered="1"/>
  <pageMargins left="0.11811023622047245" right="0.11811023622047245" top="0.94488188976377963" bottom="0.35433070866141736" header="0.78740157480314965" footer="0.11811023622047245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BA16"/>
  <sheetViews>
    <sheetView tabSelected="1" zoomScale="80" zoomScaleNormal="80" workbookViewId="0"/>
  </sheetViews>
  <sheetFormatPr defaultRowHeight="15"/>
  <cols>
    <col min="1" max="1" width="6.140625" style="7" customWidth="1"/>
    <col min="2" max="2" width="6.28515625" style="7" customWidth="1"/>
    <col min="3" max="3" width="8.42578125" style="7" customWidth="1"/>
    <col min="4" max="4" width="9.85546875" style="7" bestFit="1" customWidth="1"/>
    <col min="5" max="5" width="11.85546875" style="7" customWidth="1"/>
    <col min="6" max="6" width="17" style="7" customWidth="1"/>
    <col min="7" max="7" width="12.5703125" style="7" customWidth="1"/>
    <col min="8" max="8" width="10.85546875" style="7" customWidth="1"/>
    <col min="9" max="9" width="34.5703125" style="7" customWidth="1"/>
    <col min="10" max="10" width="9.140625" style="7"/>
    <col min="11" max="11" width="24.85546875" style="7" customWidth="1"/>
    <col min="12" max="12" width="9.140625" style="7" customWidth="1"/>
    <col min="13" max="13" width="33.85546875" style="7" bestFit="1" customWidth="1"/>
    <col min="14" max="14" width="32.7109375" style="7" customWidth="1"/>
    <col min="15" max="15" width="11.42578125" style="7" customWidth="1"/>
    <col min="16" max="19" width="9.28515625" style="7" bestFit="1" customWidth="1"/>
    <col min="20" max="20" width="11.140625" style="7" customWidth="1"/>
    <col min="21" max="24" width="9.28515625" style="7" bestFit="1" customWidth="1"/>
    <col min="25" max="25" width="9.28515625" style="38" bestFit="1" customWidth="1"/>
    <col min="26" max="26" width="10" style="38" customWidth="1"/>
    <col min="27" max="28" width="9.28515625" style="7" bestFit="1" customWidth="1"/>
    <col min="29" max="29" width="9.28515625" style="38" bestFit="1" customWidth="1"/>
    <col min="30" max="30" width="11.140625" style="38" customWidth="1"/>
    <col min="31" max="43" width="9.28515625" style="7" bestFit="1" customWidth="1"/>
    <col min="44" max="51" width="9.140625" style="7"/>
    <col min="52" max="52" width="23.85546875" style="7" customWidth="1"/>
    <col min="53" max="16384" width="9.140625" style="7"/>
  </cols>
  <sheetData>
    <row r="1" spans="1:53" ht="27" customHeight="1" thickBot="1">
      <c r="A1" s="105" t="s">
        <v>123</v>
      </c>
      <c r="B1"/>
      <c r="C1"/>
      <c r="D1"/>
      <c r="E1"/>
      <c r="F1"/>
      <c r="Y1" s="7"/>
      <c r="Z1" s="7"/>
      <c r="AC1" s="7"/>
      <c r="AD1" s="7"/>
      <c r="BA1"/>
    </row>
    <row r="2" spans="1:53" ht="112.5" customHeight="1">
      <c r="A2" s="103" t="s">
        <v>0</v>
      </c>
      <c r="B2" s="101" t="s">
        <v>1</v>
      </c>
      <c r="C2" s="101" t="s">
        <v>2</v>
      </c>
      <c r="D2" s="101" t="s">
        <v>3</v>
      </c>
      <c r="E2" s="101" t="s">
        <v>69</v>
      </c>
      <c r="F2" s="101" t="s">
        <v>4</v>
      </c>
      <c r="G2" s="101" t="s">
        <v>70</v>
      </c>
      <c r="H2" s="101" t="s">
        <v>71</v>
      </c>
      <c r="I2" s="101" t="s">
        <v>5</v>
      </c>
      <c r="J2" s="101" t="s">
        <v>72</v>
      </c>
      <c r="K2" s="101" t="s">
        <v>73</v>
      </c>
      <c r="L2" s="101" t="s">
        <v>74</v>
      </c>
      <c r="M2" s="70" t="s">
        <v>75</v>
      </c>
      <c r="N2" s="70" t="s">
        <v>6</v>
      </c>
      <c r="O2" s="72" t="s">
        <v>26</v>
      </c>
      <c r="P2" s="68" t="s">
        <v>27</v>
      </c>
      <c r="Q2" s="8" t="s">
        <v>28</v>
      </c>
      <c r="R2" s="68" t="s">
        <v>27</v>
      </c>
      <c r="S2" s="74" t="s">
        <v>29</v>
      </c>
      <c r="T2" s="68" t="s">
        <v>27</v>
      </c>
      <c r="U2" s="74" t="s">
        <v>30</v>
      </c>
      <c r="V2" s="68" t="s">
        <v>27</v>
      </c>
      <c r="W2" s="76" t="s">
        <v>31</v>
      </c>
      <c r="X2" s="68" t="s">
        <v>27</v>
      </c>
      <c r="Y2" s="78" t="s">
        <v>76</v>
      </c>
      <c r="Z2" s="80" t="s">
        <v>77</v>
      </c>
      <c r="AA2" s="82" t="s">
        <v>32</v>
      </c>
      <c r="AB2" s="68" t="s">
        <v>27</v>
      </c>
      <c r="AC2" s="78" t="s">
        <v>33</v>
      </c>
      <c r="AD2" s="80" t="s">
        <v>27</v>
      </c>
      <c r="AE2" s="76" t="s">
        <v>34</v>
      </c>
      <c r="AF2" s="84" t="s">
        <v>27</v>
      </c>
      <c r="AG2" s="86" t="s">
        <v>52</v>
      </c>
      <c r="AH2" s="88" t="s">
        <v>78</v>
      </c>
      <c r="AI2" s="90" t="s">
        <v>79</v>
      </c>
      <c r="AJ2" s="92" t="s">
        <v>48</v>
      </c>
      <c r="AK2" s="93"/>
      <c r="AL2" s="93"/>
      <c r="AM2" s="94"/>
      <c r="AN2" s="95" t="s">
        <v>49</v>
      </c>
      <c r="AO2" s="93"/>
      <c r="AP2" s="93"/>
      <c r="AQ2" s="94"/>
      <c r="AR2" s="95" t="s">
        <v>50</v>
      </c>
      <c r="AS2" s="93"/>
      <c r="AT2" s="93"/>
      <c r="AU2" s="94"/>
      <c r="AV2" s="95" t="s">
        <v>51</v>
      </c>
      <c r="AW2" s="93"/>
      <c r="AX2" s="93"/>
      <c r="AY2" s="94"/>
      <c r="AZ2" s="96" t="s">
        <v>68</v>
      </c>
      <c r="BA2"/>
    </row>
    <row r="3" spans="1:53" ht="141.75" customHeight="1" thickBot="1">
      <c r="A3" s="104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1"/>
      <c r="N3" s="71"/>
      <c r="O3" s="73"/>
      <c r="P3" s="69"/>
      <c r="Q3" s="9"/>
      <c r="R3" s="69"/>
      <c r="S3" s="75"/>
      <c r="T3" s="69"/>
      <c r="U3" s="75"/>
      <c r="V3" s="69"/>
      <c r="W3" s="77"/>
      <c r="X3" s="69"/>
      <c r="Y3" s="79"/>
      <c r="Z3" s="81"/>
      <c r="AA3" s="83"/>
      <c r="AB3" s="69"/>
      <c r="AC3" s="79"/>
      <c r="AD3" s="81"/>
      <c r="AE3" s="77"/>
      <c r="AF3" s="85"/>
      <c r="AG3" s="87"/>
      <c r="AH3" s="89"/>
      <c r="AI3" s="91"/>
      <c r="AJ3" s="10" t="s">
        <v>80</v>
      </c>
      <c r="AK3" s="11" t="s">
        <v>81</v>
      </c>
      <c r="AL3" s="11" t="s">
        <v>82</v>
      </c>
      <c r="AM3" s="12" t="s">
        <v>83</v>
      </c>
      <c r="AN3" s="13" t="s">
        <v>84</v>
      </c>
      <c r="AO3" s="11" t="s">
        <v>85</v>
      </c>
      <c r="AP3" s="11" t="s">
        <v>86</v>
      </c>
      <c r="AQ3" s="12" t="s">
        <v>87</v>
      </c>
      <c r="AR3" s="13" t="s">
        <v>88</v>
      </c>
      <c r="AS3" s="11" t="s">
        <v>89</v>
      </c>
      <c r="AT3" s="11" t="s">
        <v>90</v>
      </c>
      <c r="AU3" s="12" t="s">
        <v>91</v>
      </c>
      <c r="AV3" s="13" t="s">
        <v>92</v>
      </c>
      <c r="AW3" s="11" t="s">
        <v>93</v>
      </c>
      <c r="AX3" s="11" t="s">
        <v>94</v>
      </c>
      <c r="AY3" s="12" t="s">
        <v>95</v>
      </c>
      <c r="AZ3" s="97"/>
      <c r="BA3"/>
    </row>
    <row r="4" spans="1:53" ht="15.75" customHeight="1" thickBot="1">
      <c r="A4" s="14" t="s">
        <v>54</v>
      </c>
      <c r="B4" s="15" t="s">
        <v>55</v>
      </c>
      <c r="C4" s="15" t="s">
        <v>56</v>
      </c>
      <c r="D4" s="15" t="s">
        <v>57</v>
      </c>
      <c r="E4" s="15" t="s">
        <v>58</v>
      </c>
      <c r="F4" s="15" t="s">
        <v>59</v>
      </c>
      <c r="G4" s="15" t="s">
        <v>60</v>
      </c>
      <c r="H4" s="15" t="s">
        <v>62</v>
      </c>
      <c r="I4" s="15" t="s">
        <v>61</v>
      </c>
      <c r="J4" s="15" t="s">
        <v>96</v>
      </c>
      <c r="K4" s="15" t="s">
        <v>97</v>
      </c>
      <c r="L4" s="15" t="s">
        <v>98</v>
      </c>
      <c r="M4" s="16" t="s">
        <v>99</v>
      </c>
      <c r="N4" s="17" t="s">
        <v>100</v>
      </c>
      <c r="O4" s="18">
        <v>1</v>
      </c>
      <c r="P4" s="19" t="s">
        <v>35</v>
      </c>
      <c r="Q4" s="20">
        <v>2</v>
      </c>
      <c r="R4" s="19" t="s">
        <v>36</v>
      </c>
      <c r="S4" s="20" t="s">
        <v>37</v>
      </c>
      <c r="T4" s="19" t="s">
        <v>38</v>
      </c>
      <c r="U4" s="20">
        <v>4</v>
      </c>
      <c r="V4" s="19" t="s">
        <v>39</v>
      </c>
      <c r="W4" s="21">
        <v>5</v>
      </c>
      <c r="X4" s="19" t="s">
        <v>40</v>
      </c>
      <c r="Y4" s="36" t="s">
        <v>41</v>
      </c>
      <c r="Z4" s="37" t="s">
        <v>42</v>
      </c>
      <c r="AA4" s="22">
        <v>7</v>
      </c>
      <c r="AB4" s="19" t="s">
        <v>43</v>
      </c>
      <c r="AC4" s="36" t="s">
        <v>44</v>
      </c>
      <c r="AD4" s="37" t="s">
        <v>45</v>
      </c>
      <c r="AE4" s="21" t="s">
        <v>46</v>
      </c>
      <c r="AF4" s="23" t="s">
        <v>47</v>
      </c>
      <c r="AG4" s="24">
        <v>10</v>
      </c>
      <c r="AH4" s="19">
        <v>11</v>
      </c>
      <c r="AI4" s="25" t="s">
        <v>53</v>
      </c>
      <c r="AJ4" s="26" t="s">
        <v>101</v>
      </c>
      <c r="AK4" s="19" t="s">
        <v>102</v>
      </c>
      <c r="AL4" s="19" t="s">
        <v>103</v>
      </c>
      <c r="AM4" s="19" t="s">
        <v>104</v>
      </c>
      <c r="AN4" s="19" t="s">
        <v>105</v>
      </c>
      <c r="AO4" s="19" t="s">
        <v>106</v>
      </c>
      <c r="AP4" s="19" t="s">
        <v>107</v>
      </c>
      <c r="AQ4" s="19" t="s">
        <v>108</v>
      </c>
      <c r="AR4" s="19" t="s">
        <v>109</v>
      </c>
      <c r="AS4" s="19" t="s">
        <v>110</v>
      </c>
      <c r="AT4" s="19" t="s">
        <v>111</v>
      </c>
      <c r="AU4" s="19" t="s">
        <v>112</v>
      </c>
      <c r="AV4" s="19" t="s">
        <v>113</v>
      </c>
      <c r="AW4" s="19" t="s">
        <v>114</v>
      </c>
      <c r="AX4" s="19" t="s">
        <v>115</v>
      </c>
      <c r="AY4" s="19" t="s">
        <v>116</v>
      </c>
      <c r="AZ4" s="25">
        <v>17</v>
      </c>
      <c r="BA4"/>
    </row>
    <row r="5" spans="1:53" customFormat="1" ht="23.25" customHeight="1" thickTop="1">
      <c r="A5" s="28" t="s">
        <v>7</v>
      </c>
      <c r="B5" s="29" t="s">
        <v>14</v>
      </c>
      <c r="C5" s="29" t="s">
        <v>15</v>
      </c>
      <c r="D5" s="29">
        <v>304913</v>
      </c>
      <c r="E5" s="29">
        <v>200000215</v>
      </c>
      <c r="F5" s="29" t="s">
        <v>18</v>
      </c>
      <c r="G5" s="29">
        <v>31811493</v>
      </c>
      <c r="H5" s="29">
        <v>100001045</v>
      </c>
      <c r="I5" s="29" t="s">
        <v>21</v>
      </c>
      <c r="J5" s="29" t="s">
        <v>7</v>
      </c>
      <c r="K5" s="29" t="s">
        <v>8</v>
      </c>
      <c r="L5" s="29">
        <v>90101</v>
      </c>
      <c r="M5" s="30" t="s">
        <v>8</v>
      </c>
      <c r="N5" s="31" t="s">
        <v>22</v>
      </c>
      <c r="O5" s="28">
        <v>12</v>
      </c>
      <c r="P5" s="29">
        <v>12</v>
      </c>
      <c r="Q5" s="29">
        <v>4</v>
      </c>
      <c r="R5" s="29">
        <v>4</v>
      </c>
      <c r="S5" s="29">
        <v>3</v>
      </c>
      <c r="T5" s="29">
        <v>3</v>
      </c>
      <c r="U5" s="29">
        <v>50</v>
      </c>
      <c r="V5" s="29">
        <v>50</v>
      </c>
      <c r="W5" s="29">
        <v>974</v>
      </c>
      <c r="X5" s="29">
        <v>974</v>
      </c>
      <c r="Y5" s="61">
        <f>+W5/U5</f>
        <v>19.48</v>
      </c>
      <c r="Z5" s="61">
        <f>+X5/V5</f>
        <v>19.48</v>
      </c>
      <c r="AA5" s="29">
        <v>0</v>
      </c>
      <c r="AB5" s="29">
        <v>0</v>
      </c>
      <c r="AC5" s="29">
        <v>0</v>
      </c>
      <c r="AD5" s="29">
        <v>0</v>
      </c>
      <c r="AE5" s="29">
        <f t="shared" ref="AE5:AF5" si="0">+W5+AA5</f>
        <v>974</v>
      </c>
      <c r="AF5" s="30">
        <f t="shared" si="0"/>
        <v>974</v>
      </c>
      <c r="AG5" s="57">
        <f t="shared" ref="AG5:AH5" si="1">ROUNDUP(AE5,0)</f>
        <v>974</v>
      </c>
      <c r="AH5" s="58">
        <f t="shared" si="1"/>
        <v>974</v>
      </c>
      <c r="AI5" s="59">
        <f t="shared" ref="AI5" si="2">+AG5-AH5</f>
        <v>0</v>
      </c>
      <c r="AJ5" s="60">
        <v>12</v>
      </c>
      <c r="AK5" s="27">
        <v>4</v>
      </c>
      <c r="AL5" s="27">
        <v>50</v>
      </c>
      <c r="AM5" s="27">
        <v>974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6"/>
    </row>
    <row r="6" spans="1:53" customFormat="1" ht="23.25" customHeight="1">
      <c r="A6" s="28" t="s">
        <v>10</v>
      </c>
      <c r="B6" s="29" t="s">
        <v>14</v>
      </c>
      <c r="C6" s="29" t="s">
        <v>16</v>
      </c>
      <c r="D6" s="29">
        <v>306771</v>
      </c>
      <c r="E6" s="29">
        <v>200000936</v>
      </c>
      <c r="F6" s="29" t="s">
        <v>19</v>
      </c>
      <c r="G6" s="29">
        <v>37864289</v>
      </c>
      <c r="H6" s="29">
        <v>100004992</v>
      </c>
      <c r="I6" s="29" t="s">
        <v>9</v>
      </c>
      <c r="J6" s="29" t="s">
        <v>10</v>
      </c>
      <c r="K6" s="29" t="s">
        <v>11</v>
      </c>
      <c r="L6" s="29">
        <v>93503</v>
      </c>
      <c r="M6" s="30" t="s">
        <v>23</v>
      </c>
      <c r="N6" s="31" t="s">
        <v>24</v>
      </c>
      <c r="O6" s="3">
        <v>2</v>
      </c>
      <c r="P6" s="1">
        <v>0</v>
      </c>
      <c r="Q6" s="1">
        <v>1</v>
      </c>
      <c r="R6" s="1">
        <v>0</v>
      </c>
      <c r="S6" s="1">
        <v>2</v>
      </c>
      <c r="T6" s="1">
        <v>0</v>
      </c>
      <c r="U6" s="1">
        <v>19</v>
      </c>
      <c r="V6" s="1">
        <v>0</v>
      </c>
      <c r="W6" s="1">
        <v>259</v>
      </c>
      <c r="X6" s="1">
        <v>0</v>
      </c>
      <c r="Y6" s="62">
        <f t="shared" ref="Y6" si="3">+W6/U6</f>
        <v>13.631578947368421</v>
      </c>
      <c r="Z6" s="61">
        <v>0</v>
      </c>
      <c r="AA6" s="1">
        <v>0</v>
      </c>
      <c r="AB6" s="1">
        <v>0</v>
      </c>
      <c r="AC6" s="1">
        <f>+AA6/U6</f>
        <v>0</v>
      </c>
      <c r="AD6" s="29">
        <v>0</v>
      </c>
      <c r="AE6" s="1">
        <f t="shared" ref="AE6:AF6" si="4">+W6+AA6</f>
        <v>259</v>
      </c>
      <c r="AF6" s="2">
        <f t="shared" si="4"/>
        <v>0</v>
      </c>
      <c r="AG6" s="32">
        <f t="shared" ref="AG6:AH6" si="5">ROUNDUP(AE6,0)</f>
        <v>259</v>
      </c>
      <c r="AH6" s="33">
        <f t="shared" si="5"/>
        <v>0</v>
      </c>
      <c r="AI6" s="34">
        <f t="shared" ref="AI6" si="6">+AG6-AH6</f>
        <v>259</v>
      </c>
      <c r="AJ6" s="5"/>
      <c r="AK6" s="4"/>
      <c r="AL6" s="4"/>
      <c r="AM6" s="4"/>
      <c r="AN6" s="4"/>
      <c r="AO6" s="4"/>
      <c r="AP6" s="4"/>
      <c r="AQ6" s="4"/>
      <c r="AR6" s="4">
        <v>2</v>
      </c>
      <c r="AS6" s="4">
        <v>1</v>
      </c>
      <c r="AT6" s="4">
        <v>19</v>
      </c>
      <c r="AU6" s="4">
        <v>259</v>
      </c>
      <c r="AV6" s="4"/>
      <c r="AW6" s="4"/>
      <c r="AX6" s="4"/>
      <c r="AY6" s="4"/>
      <c r="AZ6" s="6"/>
    </row>
    <row r="7" spans="1:53" customFormat="1" ht="23.25" customHeight="1" thickBot="1">
      <c r="A7" s="28" t="s">
        <v>12</v>
      </c>
      <c r="B7" s="29" t="s">
        <v>14</v>
      </c>
      <c r="C7" s="29" t="s">
        <v>17</v>
      </c>
      <c r="D7" s="29">
        <v>313271</v>
      </c>
      <c r="E7" s="29">
        <v>200001638</v>
      </c>
      <c r="F7" s="29" t="s">
        <v>20</v>
      </c>
      <c r="G7" s="29">
        <v>35677783</v>
      </c>
      <c r="H7" s="29">
        <v>100009450</v>
      </c>
      <c r="I7" s="29" t="s">
        <v>9</v>
      </c>
      <c r="J7" s="29" t="s">
        <v>12</v>
      </c>
      <c r="K7" s="29" t="s">
        <v>13</v>
      </c>
      <c r="L7" s="29">
        <v>97404</v>
      </c>
      <c r="M7" s="30" t="s">
        <v>13</v>
      </c>
      <c r="N7" s="31" t="s">
        <v>25</v>
      </c>
      <c r="O7" s="3">
        <v>1</v>
      </c>
      <c r="P7" s="1">
        <v>0</v>
      </c>
      <c r="Q7" s="1">
        <v>1</v>
      </c>
      <c r="R7" s="1">
        <v>0</v>
      </c>
      <c r="S7" s="1">
        <v>1</v>
      </c>
      <c r="T7" s="1">
        <v>0</v>
      </c>
      <c r="U7" s="1">
        <v>64</v>
      </c>
      <c r="V7" s="1">
        <v>0</v>
      </c>
      <c r="W7" s="1">
        <v>954</v>
      </c>
      <c r="X7" s="1">
        <v>0</v>
      </c>
      <c r="Y7" s="62">
        <f t="shared" ref="Y7:Z7" si="7">+W7/U7</f>
        <v>14.90625</v>
      </c>
      <c r="Z7" s="62">
        <v>0</v>
      </c>
      <c r="AA7" s="1">
        <v>0</v>
      </c>
      <c r="AB7" s="1">
        <v>0</v>
      </c>
      <c r="AC7" s="1">
        <f t="shared" ref="AC7" si="8">+AA7/U7</f>
        <v>0</v>
      </c>
      <c r="AD7" s="1">
        <v>0</v>
      </c>
      <c r="AE7" s="1">
        <f t="shared" ref="AE7:AF7" si="9">+W7+AA7</f>
        <v>954</v>
      </c>
      <c r="AF7" s="2">
        <f t="shared" si="9"/>
        <v>0</v>
      </c>
      <c r="AG7" s="32">
        <f t="shared" ref="AG7:AH7" si="10">ROUNDUP(AE7,0)</f>
        <v>954</v>
      </c>
      <c r="AH7" s="33">
        <f t="shared" si="10"/>
        <v>0</v>
      </c>
      <c r="AI7" s="34">
        <f t="shared" ref="AI7" si="11">+AG7-AH7</f>
        <v>954</v>
      </c>
      <c r="AJ7" s="5"/>
      <c r="AK7" s="4"/>
      <c r="AL7" s="4"/>
      <c r="AM7" s="4"/>
      <c r="AN7" s="4">
        <v>1</v>
      </c>
      <c r="AO7" s="4">
        <v>1</v>
      </c>
      <c r="AP7" s="4">
        <v>64</v>
      </c>
      <c r="AQ7" s="4">
        <v>954</v>
      </c>
      <c r="AR7" s="4"/>
      <c r="AS7" s="4"/>
      <c r="AT7" s="4"/>
      <c r="AU7" s="4"/>
      <c r="AV7" s="4"/>
      <c r="AW7" s="4"/>
      <c r="AX7" s="4"/>
      <c r="AY7" s="4"/>
      <c r="AZ7" s="6"/>
    </row>
    <row r="8" spans="1:53" ht="23.25" customHeight="1" thickBot="1">
      <c r="A8" s="98" t="s">
        <v>67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  <c r="N8" s="35"/>
      <c r="O8" s="106">
        <f>SUBTOTAL(9,O5:O7)</f>
        <v>15</v>
      </c>
      <c r="P8" s="107">
        <f>SUBTOTAL(9,P5:P7)</f>
        <v>12</v>
      </c>
      <c r="Q8" s="107">
        <f>SUBTOTAL(9,Q5:Q7)</f>
        <v>6</v>
      </c>
      <c r="R8" s="107">
        <f>SUBTOTAL(9,R5:R7)</f>
        <v>4</v>
      </c>
      <c r="S8" s="108">
        <f t="shared" ref="S8:T8" si="12">+O8/Q8</f>
        <v>2.5</v>
      </c>
      <c r="T8" s="108">
        <f t="shared" si="12"/>
        <v>3</v>
      </c>
      <c r="U8" s="107">
        <f>SUBTOTAL(9,U5:U7)</f>
        <v>133</v>
      </c>
      <c r="V8" s="107">
        <f>SUBTOTAL(9,V5:V7)</f>
        <v>50</v>
      </c>
      <c r="W8" s="107">
        <f>SUBTOTAL(9,W5:W7)</f>
        <v>2187</v>
      </c>
      <c r="X8" s="107">
        <f>SUBTOTAL(9,X5:X7)</f>
        <v>974</v>
      </c>
      <c r="Y8" s="108">
        <f t="shared" ref="Y8:Z8" si="13">+W8/U8</f>
        <v>16.443609022556391</v>
      </c>
      <c r="Z8" s="108">
        <f t="shared" si="13"/>
        <v>19.48</v>
      </c>
      <c r="AA8" s="107">
        <f>SUBTOTAL(9,AA5:AA7)</f>
        <v>0</v>
      </c>
      <c r="AB8" s="107">
        <f>SUBTOTAL(9,AB5:AB7)</f>
        <v>0</v>
      </c>
      <c r="AC8" s="108">
        <f t="shared" ref="AC8:AD8" si="14">+AA8/U8</f>
        <v>0</v>
      </c>
      <c r="AD8" s="108">
        <f t="shared" si="14"/>
        <v>0</v>
      </c>
      <c r="AE8" s="107">
        <f t="shared" ref="AE8:AF8" si="15">+W8+AA8</f>
        <v>2187</v>
      </c>
      <c r="AF8" s="109">
        <f t="shared" si="15"/>
        <v>974</v>
      </c>
      <c r="AG8" s="106">
        <f t="shared" ref="AG8:AH8" si="16">ROUNDUP(AE8,0)</f>
        <v>2187</v>
      </c>
      <c r="AH8" s="107">
        <f t="shared" si="16"/>
        <v>974</v>
      </c>
      <c r="AI8" s="110">
        <f t="shared" ref="AI8" si="17">+AG8-AH8</f>
        <v>1213</v>
      </c>
      <c r="AJ8" s="111">
        <f>SUBTOTAL(9,AJ5:AJ7)</f>
        <v>12</v>
      </c>
      <c r="AK8" s="107">
        <f>SUBTOTAL(9,AK5:AK7)</f>
        <v>4</v>
      </c>
      <c r="AL8" s="107">
        <f>SUBTOTAL(9,AL5:AL7)</f>
        <v>50</v>
      </c>
      <c r="AM8" s="107">
        <f>SUBTOTAL(9,AM5:AM7)</f>
        <v>974</v>
      </c>
      <c r="AN8" s="107">
        <f>SUBTOTAL(9,AN5:AN7)</f>
        <v>1</v>
      </c>
      <c r="AO8" s="107">
        <f>SUBTOTAL(9,AO5:AO7)</f>
        <v>1</v>
      </c>
      <c r="AP8" s="107">
        <f>SUBTOTAL(9,AP5:AP7)</f>
        <v>64</v>
      </c>
      <c r="AQ8" s="107">
        <f>SUBTOTAL(9,AQ5:AQ7)</f>
        <v>954</v>
      </c>
      <c r="AR8" s="112">
        <f>SUBTOTAL(9,AR5:AR7)</f>
        <v>2</v>
      </c>
      <c r="AS8" s="112">
        <f>SUBTOTAL(9,AS5:AS7)</f>
        <v>1</v>
      </c>
      <c r="AT8" s="112">
        <f>SUBTOTAL(9,AT5:AT7)</f>
        <v>19</v>
      </c>
      <c r="AU8" s="112">
        <f>SUBTOTAL(9,AU5:AU7)</f>
        <v>259</v>
      </c>
      <c r="AV8" s="112">
        <f>SUBTOTAL(9,AV5:AV7)</f>
        <v>0</v>
      </c>
      <c r="AW8" s="112">
        <f>SUBTOTAL(9,AW5:AW7)</f>
        <v>0</v>
      </c>
      <c r="AX8" s="112">
        <f>SUBTOTAL(9,AX5:AX7)</f>
        <v>0</v>
      </c>
      <c r="AY8" s="112">
        <f>SUBTOTAL(9,AY5:AY7)</f>
        <v>0</v>
      </c>
      <c r="AZ8" s="112"/>
      <c r="BA8"/>
    </row>
    <row r="10" spans="1:53">
      <c r="AI10" s="55"/>
    </row>
    <row r="11" spans="1:53"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</row>
    <row r="16" spans="1:53"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</row>
  </sheetData>
  <autoFilter ref="A4:BA7" xr:uid="{35C8B90E-6689-4EBD-9CE3-F7DB7D18CD06}"/>
  <mergeCells count="40">
    <mergeCell ref="A8:M8"/>
    <mergeCell ref="C2:C3"/>
    <mergeCell ref="D2:D3"/>
    <mergeCell ref="E2:E3"/>
    <mergeCell ref="F2:F3"/>
    <mergeCell ref="H2:H3"/>
    <mergeCell ref="I2:I3"/>
    <mergeCell ref="A2:A3"/>
    <mergeCell ref="B2:B3"/>
    <mergeCell ref="G2:G3"/>
    <mergeCell ref="J2:J3"/>
    <mergeCell ref="K2:K3"/>
    <mergeCell ref="L2:L3"/>
    <mergeCell ref="M2:M3"/>
    <mergeCell ref="AN2:AQ2"/>
    <mergeCell ref="AR2:AU2"/>
    <mergeCell ref="AV2:AY2"/>
    <mergeCell ref="AZ2:AZ3"/>
    <mergeCell ref="AF2:AF3"/>
    <mergeCell ref="AG2:AG3"/>
    <mergeCell ref="AH2:AH3"/>
    <mergeCell ref="AI2:AI3"/>
    <mergeCell ref="AJ2:AM2"/>
    <mergeCell ref="Z2:Z3"/>
    <mergeCell ref="AA2:AA3"/>
    <mergeCell ref="AC2:AC3"/>
    <mergeCell ref="AD2:AD3"/>
    <mergeCell ref="AE2:AE3"/>
    <mergeCell ref="AB2:AB3"/>
    <mergeCell ref="U2:U3"/>
    <mergeCell ref="V2:V3"/>
    <mergeCell ref="W2:W3"/>
    <mergeCell ref="X2:X3"/>
    <mergeCell ref="Y2:Y3"/>
    <mergeCell ref="T2:T3"/>
    <mergeCell ref="N2:N3"/>
    <mergeCell ref="O2:O3"/>
    <mergeCell ref="P2:P3"/>
    <mergeCell ref="R2:R3"/>
    <mergeCell ref="S2:S3"/>
  </mergeCells>
  <conditionalFormatting sqref="F4">
    <cfRule type="duplicateValues" dxfId="1" priority="2"/>
  </conditionalFormatting>
  <conditionalFormatting sqref="G2:G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zriaďovatelia</vt:lpstr>
      <vt:lpstr>db školy</vt:lpstr>
      <vt:lpstr>'db zriaďovatelia'!Oblasť_tlače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2026-03-09T10:26:36Z</cp:lastPrinted>
  <dcterms:created xsi:type="dcterms:W3CDTF">2015-06-05T18:19:34Z</dcterms:created>
  <dcterms:modified xsi:type="dcterms:W3CDTF">2026-04-15T11:27:22Z</dcterms:modified>
</cp:coreProperties>
</file>