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a.Holikova\Desktop\POO_Záborská\POO_2023\PA v CPP_2023\2023_PA v CPP_jan_a_feb_2023\AKTUALIZÁCIA rozpisu_Web_01_02_2023\"/>
    </mc:Choice>
  </mc:AlternateContent>
  <xr:revisionPtr revIDLastSave="0" documentId="13_ncr:1_{3A21BC1A-3E9B-4FD8-8F5C-C63EB2542E6E}" xr6:coauthVersionLast="36" xr6:coauthVersionMax="36" xr10:uidLastSave="{00000000-0000-0000-0000-000000000000}"/>
  <bookViews>
    <workbookView xWindow="0" yWindow="0" windowWidth="28800" windowHeight="12105" tabRatio="761" xr2:uid="{00000000-000D-0000-FFFF-FFFF00000000}"/>
  </bookViews>
  <sheets>
    <sheet name="PA IaII.2023_1P01_aktualizácia" sheetId="161" r:id="rId1"/>
    <sheet name="PA podľa zriadovateľov 1P01" sheetId="160" r:id="rId2"/>
  </sheets>
  <externalReferences>
    <externalReference r:id="rId3"/>
  </externalReferences>
  <definedNames>
    <definedName name="_xlnm._FilterDatabase" localSheetId="0" hidden="1">'PA IaII.2023_1P01_aktualizácia'!$A$4:$T$45</definedName>
    <definedName name="DoplnkoveKoeficienty" localSheetId="0">[1]Doplnkove_koeficienty!#REF!</definedName>
    <definedName name="DoplnkoveKoeficienty">[1]Doplnkove_koeficienty!#REF!</definedName>
    <definedName name="k2r" localSheetId="0">#REF!</definedName>
    <definedName name="k2r">#REF!</definedName>
    <definedName name="kbs" localSheetId="0">#REF!</definedName>
    <definedName name="kbs">#REF!</definedName>
    <definedName name="kcspp1" localSheetId="0">[1]Koeficienty!#REF!</definedName>
    <definedName name="kcspp1">[1]Koeficienty!#REF!</definedName>
    <definedName name="kcspp2" localSheetId="0">[1]Koeficienty!#REF!</definedName>
    <definedName name="kcspp2">[1]Koeficienty!#REF!</definedName>
    <definedName name="kcspp3" localSheetId="0">[1]Koeficienty!#REF!</definedName>
    <definedName name="kcspp3">[1]Koeficienty!#REF!</definedName>
    <definedName name="kcspp4" localSheetId="0">[1]Koeficienty!#REF!</definedName>
    <definedName name="kcspp4">[1]Koeficienty!#REF!</definedName>
    <definedName name="kcvj" localSheetId="0">#REF!</definedName>
    <definedName name="kcvj">#REF!</definedName>
    <definedName name="kcvjzs" localSheetId="0">#REF!</definedName>
    <definedName name="kcvjzs">#REF!</definedName>
    <definedName name="kint" localSheetId="0">#REF!</definedName>
    <definedName name="kint">#REF!</definedName>
    <definedName name="kint1" localSheetId="0">#REF!</definedName>
    <definedName name="kint1">#REF!</definedName>
    <definedName name="kint2" localSheetId="0">#REF!</definedName>
    <definedName name="kint2">#REF!</definedName>
    <definedName name="kint3" localSheetId="0">#REF!</definedName>
    <definedName name="kint3">#REF!</definedName>
    <definedName name="kintms" localSheetId="0">#REF!</definedName>
    <definedName name="kintms">#REF!</definedName>
    <definedName name="kjnm" localSheetId="0">#REF!</definedName>
    <definedName name="kjnm">#REF!</definedName>
    <definedName name="kkat1" localSheetId="0">#REF!</definedName>
    <definedName name="kkat1">#REF!</definedName>
    <definedName name="kkat1zs" localSheetId="0">#REF!</definedName>
    <definedName name="kkat1zs">#REF!</definedName>
    <definedName name="kkat2" localSheetId="0">#REF!</definedName>
    <definedName name="kkat2">#REF!</definedName>
    <definedName name="kkat2zs" localSheetId="0">#REF!</definedName>
    <definedName name="kkat2zs">#REF!</definedName>
    <definedName name="kkat3" localSheetId="0">#REF!</definedName>
    <definedName name="kkat3">#REF!</definedName>
    <definedName name="kkat3zs" localSheetId="0">#REF!</definedName>
    <definedName name="kkat3zs">#REF!</definedName>
    <definedName name="kkat4" localSheetId="0">#REF!</definedName>
    <definedName name="kkat4">#REF!</definedName>
    <definedName name="kkat4zs" localSheetId="0">#REF!</definedName>
    <definedName name="kkat4zs">#REF!</definedName>
    <definedName name="kkat5" localSheetId="0">#REF!</definedName>
    <definedName name="kkat5">#REF!</definedName>
    <definedName name="kkat5zs" localSheetId="0">#REF!</definedName>
    <definedName name="kkat5zs">#REF!</definedName>
    <definedName name="kkat6" localSheetId="0">#REF!</definedName>
    <definedName name="kkat6">#REF!</definedName>
    <definedName name="kkat6zs" localSheetId="0">#REF!</definedName>
    <definedName name="kkat6zs">#REF!</definedName>
    <definedName name="knem1" localSheetId="0">#REF!</definedName>
    <definedName name="knem1">#REF!</definedName>
    <definedName name="knem2" localSheetId="0">#REF!</definedName>
    <definedName name="knem2">#REF!</definedName>
    <definedName name="knem3" localSheetId="0">#REF!</definedName>
    <definedName name="knem3">#REF!</definedName>
    <definedName name="knemms" localSheetId="0">#REF!</definedName>
    <definedName name="knemms">#REF!</definedName>
    <definedName name="knemskd1" localSheetId="0">#REF!</definedName>
    <definedName name="knemskd1">#REF!</definedName>
    <definedName name="knemskd2" localSheetId="0">#REF!</definedName>
    <definedName name="knemskd2">#REF!</definedName>
    <definedName name="knemskd3" localSheetId="0">#REF!</definedName>
    <definedName name="knemskd3">#REF!</definedName>
    <definedName name="knpa" localSheetId="0">#REF!</definedName>
    <definedName name="knpa">#REF!</definedName>
    <definedName name="knr" localSheetId="0">#REF!</definedName>
    <definedName name="knr">#REF!</definedName>
    <definedName name="knrptp" localSheetId="0">#REF!</definedName>
    <definedName name="knrptp">#REF!</definedName>
    <definedName name="KoefTeplo" localSheetId="0">#REF!</definedName>
    <definedName name="KoefTeplo">#REF!</definedName>
    <definedName name="kop" localSheetId="0">#REF!</definedName>
    <definedName name="kop">#REF!</definedName>
    <definedName name="kos" localSheetId="0">#REF!</definedName>
    <definedName name="kos">#REF!</definedName>
    <definedName name="kprax60" localSheetId="0">#REF!</definedName>
    <definedName name="kprax60">#REF!</definedName>
    <definedName name="kprax80" localSheetId="0">#REF!</definedName>
    <definedName name="kprax80">#REF!</definedName>
    <definedName name="krvp1" localSheetId="0">#REF!</definedName>
    <definedName name="krvp1">#REF!</definedName>
    <definedName name="krvp2" localSheetId="0">[1]Koeficienty!#REF!</definedName>
    <definedName name="krvp2">[1]Koeficienty!#REF!</definedName>
    <definedName name="ksf" localSheetId="0">#REF!</definedName>
    <definedName name="ksf">#REF!</definedName>
    <definedName name="ksgym1" localSheetId="0">#REF!</definedName>
    <definedName name="ksgym1">#REF!</definedName>
    <definedName name="ksgym2" localSheetId="0">#REF!</definedName>
    <definedName name="ksgym2">#REF!</definedName>
    <definedName name="ksgym3" localSheetId="0">#REF!</definedName>
    <definedName name="ksgym3">#REF!</definedName>
    <definedName name="ksportm1" localSheetId="0">#REF!</definedName>
    <definedName name="ksportm1">#REF!</definedName>
    <definedName name="ksportm2" localSheetId="0">#REF!</definedName>
    <definedName name="ksportm2">#REF!</definedName>
    <definedName name="ksportm3" localSheetId="0">#REF!</definedName>
    <definedName name="ksportm3">#REF!</definedName>
    <definedName name="ksskd" localSheetId="0">#REF!</definedName>
    <definedName name="ksskd">#REF!</definedName>
    <definedName name="kvaz1" localSheetId="0">#REF!</definedName>
    <definedName name="kvaz1">#REF!</definedName>
    <definedName name="kvaz2" localSheetId="0">#REF!</definedName>
    <definedName name="kvaz2">#REF!</definedName>
    <definedName name="kvs" localSheetId="0">#REF!</definedName>
    <definedName name="kvs">#REF!</definedName>
    <definedName name="msnorm" localSheetId="0">#REF!</definedName>
    <definedName name="msnorm">#REF!</definedName>
    <definedName name="_xlnm.Print_Titles" localSheetId="0">'PA IaII.2023_1P01_aktualizácia'!$3:$4</definedName>
    <definedName name="Normativy" localSheetId="0">#REF!</definedName>
    <definedName name="Normativy">#REF!</definedName>
    <definedName name="NormativyTeplo" localSheetId="0">#REF!</definedName>
    <definedName name="NormativyTeplo">#REF!</definedName>
    <definedName name="_xlnm.Print_Area" localSheetId="0">'PA IaII.2023_1P01_aktualizácia'!$A$2:$T$50</definedName>
  </definedNames>
  <calcPr calcId="191029"/>
</workbook>
</file>

<file path=xl/calcChain.xml><?xml version="1.0" encoding="utf-8"?>
<calcChain xmlns="http://schemas.openxmlformats.org/spreadsheetml/2006/main">
  <c r="N44" i="161" l="1"/>
  <c r="L44" i="161"/>
  <c r="L1" i="161" s="1"/>
  <c r="K44" i="161"/>
  <c r="K1" i="161" s="1"/>
  <c r="J44" i="161"/>
  <c r="Q43" i="161"/>
  <c r="S43" i="161" s="1"/>
  <c r="M43" i="161"/>
  <c r="P42" i="161"/>
  <c r="M42" i="161"/>
  <c r="P41" i="161"/>
  <c r="Q41" i="161" s="1"/>
  <c r="M41" i="161"/>
  <c r="P40" i="161"/>
  <c r="M40" i="161"/>
  <c r="P39" i="161"/>
  <c r="M39" i="161"/>
  <c r="P38" i="161"/>
  <c r="Q38" i="161" s="1"/>
  <c r="M38" i="161"/>
  <c r="P37" i="161"/>
  <c r="M37" i="161"/>
  <c r="Q36" i="161"/>
  <c r="S36" i="161" s="1"/>
  <c r="M36" i="161"/>
  <c r="P35" i="161"/>
  <c r="Q35" i="161" s="1"/>
  <c r="S35" i="161" s="1"/>
  <c r="T35" i="161" s="1"/>
  <c r="M35" i="161"/>
  <c r="P34" i="161"/>
  <c r="Q34" i="161" s="1"/>
  <c r="M34" i="161"/>
  <c r="P33" i="161"/>
  <c r="Q33" i="161" s="1"/>
  <c r="S33" i="161" s="1"/>
  <c r="T33" i="161" s="1"/>
  <c r="M33" i="161"/>
  <c r="P32" i="161"/>
  <c r="Q32" i="161" s="1"/>
  <c r="M32" i="161"/>
  <c r="P31" i="161"/>
  <c r="Q31" i="161" s="1"/>
  <c r="R31" i="161" s="1"/>
  <c r="M31" i="161"/>
  <c r="P30" i="161"/>
  <c r="Q30" i="161" s="1"/>
  <c r="M30" i="161"/>
  <c r="P29" i="161"/>
  <c r="Q29" i="161" s="1"/>
  <c r="S29" i="161" s="1"/>
  <c r="T29" i="161" s="1"/>
  <c r="M29" i="161"/>
  <c r="P28" i="161"/>
  <c r="Q28" i="161" s="1"/>
  <c r="M28" i="161"/>
  <c r="P27" i="161"/>
  <c r="Q27" i="161" s="1"/>
  <c r="S27" i="161" s="1"/>
  <c r="T27" i="161" s="1"/>
  <c r="M27" i="161"/>
  <c r="P26" i="161"/>
  <c r="Q26" i="161" s="1"/>
  <c r="M26" i="161"/>
  <c r="P25" i="161"/>
  <c r="Q25" i="161" s="1"/>
  <c r="R25" i="161" s="1"/>
  <c r="M25" i="161"/>
  <c r="P24" i="161"/>
  <c r="Q24" i="161" s="1"/>
  <c r="M24" i="161"/>
  <c r="P23" i="161"/>
  <c r="Q23" i="161" s="1"/>
  <c r="S23" i="161" s="1"/>
  <c r="T23" i="161" s="1"/>
  <c r="M23" i="161"/>
  <c r="P22" i="161"/>
  <c r="Q22" i="161" s="1"/>
  <c r="M22" i="161"/>
  <c r="P21" i="161"/>
  <c r="Q21" i="161" s="1"/>
  <c r="R21" i="161" s="1"/>
  <c r="M21" i="161"/>
  <c r="P20" i="161"/>
  <c r="Q20" i="161" s="1"/>
  <c r="M20" i="161"/>
  <c r="P19" i="161"/>
  <c r="Q19" i="161" s="1"/>
  <c r="S19" i="161" s="1"/>
  <c r="T19" i="161" s="1"/>
  <c r="M19" i="161"/>
  <c r="P18" i="161"/>
  <c r="Q18" i="161" s="1"/>
  <c r="M18" i="161"/>
  <c r="P17" i="161"/>
  <c r="Q17" i="161" s="1"/>
  <c r="R17" i="161" s="1"/>
  <c r="M17" i="161"/>
  <c r="P16" i="161"/>
  <c r="Q16" i="161" s="1"/>
  <c r="M16" i="161"/>
  <c r="P15" i="161"/>
  <c r="Q15" i="161" s="1"/>
  <c r="S15" i="161" s="1"/>
  <c r="T15" i="161" s="1"/>
  <c r="M15" i="161"/>
  <c r="P14" i="161"/>
  <c r="Q14" i="161" s="1"/>
  <c r="S14" i="161" s="1"/>
  <c r="M14" i="161"/>
  <c r="Q13" i="161"/>
  <c r="S13" i="161" s="1"/>
  <c r="P13" i="161"/>
  <c r="M13" i="161"/>
  <c r="P12" i="161"/>
  <c r="Q12" i="161" s="1"/>
  <c r="M12" i="161"/>
  <c r="Q11" i="161"/>
  <c r="S11" i="161" s="1"/>
  <c r="T11" i="161" s="1"/>
  <c r="P11" i="161"/>
  <c r="M11" i="161"/>
  <c r="P10" i="161"/>
  <c r="Q10" i="161" s="1"/>
  <c r="M10" i="161"/>
  <c r="P9" i="161"/>
  <c r="Q9" i="161" s="1"/>
  <c r="S9" i="161" s="1"/>
  <c r="T9" i="161" s="1"/>
  <c r="M9" i="161"/>
  <c r="P8" i="161"/>
  <c r="Q8" i="161" s="1"/>
  <c r="M8" i="161"/>
  <c r="P7" i="161"/>
  <c r="Q7" i="161" s="1"/>
  <c r="R7" i="161" s="1"/>
  <c r="M7" i="161"/>
  <c r="P6" i="161"/>
  <c r="Q6" i="161" s="1"/>
  <c r="M6" i="161"/>
  <c r="J1" i="161"/>
  <c r="M44" i="161" l="1"/>
  <c r="M1" i="161" s="1"/>
  <c r="S7" i="161"/>
  <c r="T7" i="161" s="1"/>
  <c r="O44" i="161"/>
  <c r="P44" i="161"/>
  <c r="S30" i="161"/>
  <c r="T30" i="161" s="1"/>
  <c r="R30" i="161"/>
  <c r="R10" i="161"/>
  <c r="S10" i="161"/>
  <c r="T10" i="161" s="1"/>
  <c r="S26" i="161"/>
  <c r="T26" i="161" s="1"/>
  <c r="R26" i="161"/>
  <c r="R20" i="161"/>
  <c r="S20" i="161"/>
  <c r="T20" i="161" s="1"/>
  <c r="S38" i="161"/>
  <c r="T38" i="161" s="1"/>
  <c r="R38" i="161"/>
  <c r="S12" i="161"/>
  <c r="T12" i="161" s="1"/>
  <c r="R12" i="161"/>
  <c r="S18" i="161"/>
  <c r="T18" i="161" s="1"/>
  <c r="R18" i="161"/>
  <c r="S34" i="161"/>
  <c r="T34" i="161" s="1"/>
  <c r="R34" i="161"/>
  <c r="R16" i="161"/>
  <c r="S16" i="161"/>
  <c r="T16" i="161" s="1"/>
  <c r="R32" i="161"/>
  <c r="S32" i="161"/>
  <c r="T32" i="161" s="1"/>
  <c r="R41" i="161"/>
  <c r="S41" i="161"/>
  <c r="T41" i="161" s="1"/>
  <c r="R24" i="161"/>
  <c r="S24" i="161"/>
  <c r="T24" i="161" s="1"/>
  <c r="R6" i="161"/>
  <c r="S6" i="161"/>
  <c r="S8" i="161"/>
  <c r="T8" i="161" s="1"/>
  <c r="R8" i="161"/>
  <c r="R28" i="161"/>
  <c r="S28" i="161"/>
  <c r="T28" i="161" s="1"/>
  <c r="S22" i="161"/>
  <c r="T22" i="161" s="1"/>
  <c r="R22" i="161"/>
  <c r="R9" i="161"/>
  <c r="R27" i="161"/>
  <c r="R35" i="161"/>
  <c r="S31" i="161"/>
  <c r="T31" i="161" s="1"/>
  <c r="R15" i="161"/>
  <c r="R19" i="161"/>
  <c r="R23" i="161"/>
  <c r="Q37" i="161"/>
  <c r="R37" i="161" s="1"/>
  <c r="Q40" i="161"/>
  <c r="R40" i="161" s="1"/>
  <c r="R11" i="161"/>
  <c r="R29" i="161"/>
  <c r="R33" i="161"/>
  <c r="Q39" i="161"/>
  <c r="S39" i="161" s="1"/>
  <c r="Q42" i="161"/>
  <c r="R42" i="161" s="1"/>
  <c r="S17" i="161"/>
  <c r="T17" i="161" s="1"/>
  <c r="S21" i="161"/>
  <c r="T21" i="161" s="1"/>
  <c r="S25" i="161"/>
  <c r="T25" i="161" s="1"/>
  <c r="J12" i="160"/>
  <c r="I12" i="160"/>
  <c r="H12" i="160"/>
  <c r="G12" i="160"/>
  <c r="F12" i="160"/>
  <c r="S37" i="161" l="1"/>
  <c r="T37" i="161" s="1"/>
  <c r="R44" i="161"/>
  <c r="S42" i="161"/>
  <c r="T42" i="161" s="1"/>
  <c r="S40" i="161"/>
  <c r="T40" i="161" s="1"/>
  <c r="Q44" i="161"/>
  <c r="T6" i="161"/>
  <c r="S44" i="161" l="1"/>
  <c r="T44" i="161"/>
</calcChain>
</file>

<file path=xl/sharedStrings.xml><?xml version="1.0" encoding="utf-8"?>
<sst xmlns="http://schemas.openxmlformats.org/spreadsheetml/2006/main" count="382" uniqueCount="139">
  <si>
    <t>BB</t>
  </si>
  <si>
    <t>K</t>
  </si>
  <si>
    <t>Bratislava II</t>
  </si>
  <si>
    <t>Partizánske</t>
  </si>
  <si>
    <t>Dunajská Streda</t>
  </si>
  <si>
    <t>Trenčín</t>
  </si>
  <si>
    <t>Typ zriaďovateľa</t>
  </si>
  <si>
    <t>IČO zriaďovateľa</t>
  </si>
  <si>
    <t>Názov zriaďovateľa</t>
  </si>
  <si>
    <t>Kraj sídla zriaďovateľa</t>
  </si>
  <si>
    <t>Revúca</t>
  </si>
  <si>
    <t>CPPP</t>
  </si>
  <si>
    <t>BA</t>
  </si>
  <si>
    <t>TC</t>
  </si>
  <si>
    <t>Bánovce nad Bebravou</t>
  </si>
  <si>
    <t>Skalica</t>
  </si>
  <si>
    <t>Pezinok</t>
  </si>
  <si>
    <t>TV</t>
  </si>
  <si>
    <t>NR</t>
  </si>
  <si>
    <t>Kategória</t>
  </si>
  <si>
    <t xml:space="preserve">Regionálny úrad školskej správy v Bratislave </t>
  </si>
  <si>
    <t>Regionálny úrad školskej správy v Trnave</t>
  </si>
  <si>
    <t xml:space="preserve">Regionálny úrad školskej správy v Trenčíne </t>
  </si>
  <si>
    <t>Regionálny úrad školskej správy v Banskej Bystrici</t>
  </si>
  <si>
    <t>b</t>
  </si>
  <si>
    <t>a</t>
  </si>
  <si>
    <t>c</t>
  </si>
  <si>
    <t>d</t>
  </si>
  <si>
    <t>e</t>
  </si>
  <si>
    <t>f</t>
  </si>
  <si>
    <t>g</t>
  </si>
  <si>
    <t>h</t>
  </si>
  <si>
    <t>610 pred zaokrúhlením</t>
  </si>
  <si>
    <t>610 zaokrúhlené na celé €</t>
  </si>
  <si>
    <t>620 pred zaokrúhlením</t>
  </si>
  <si>
    <t>620 zaokrúhlené na celé €</t>
  </si>
  <si>
    <t>Celkový súčet</t>
  </si>
  <si>
    <t>Okres</t>
  </si>
  <si>
    <t>Obec</t>
  </si>
  <si>
    <t>Ulica</t>
  </si>
  <si>
    <t>Bratislava-Ružinov</t>
  </si>
  <si>
    <t>Nevädzová 534/7</t>
  </si>
  <si>
    <t>M.R.Štefánika 15</t>
  </si>
  <si>
    <t>Alžbetínske námestie 1194</t>
  </si>
  <si>
    <t>Holíč</t>
  </si>
  <si>
    <t>Bernolákova 383/10</t>
  </si>
  <si>
    <t>5. apríla 792/14</t>
  </si>
  <si>
    <t>Februárová 153/3</t>
  </si>
  <si>
    <t>Kukučínova 473</t>
  </si>
  <si>
    <t>Kollárova 11</t>
  </si>
  <si>
    <t>Bratislava I</t>
  </si>
  <si>
    <t>Bratislava III</t>
  </si>
  <si>
    <t>Bratislava IV</t>
  </si>
  <si>
    <t>Bratislava V</t>
  </si>
  <si>
    <t>Malacky</t>
  </si>
  <si>
    <t>Senec</t>
  </si>
  <si>
    <t>Galanta</t>
  </si>
  <si>
    <t>Hlohovec</t>
  </si>
  <si>
    <t>Piešťany</t>
  </si>
  <si>
    <t>Senica</t>
  </si>
  <si>
    <t>Trnava</t>
  </si>
  <si>
    <t>Ilava</t>
  </si>
  <si>
    <t>Myjava</t>
  </si>
  <si>
    <t>Nové Mesto nad Váhom</t>
  </si>
  <si>
    <t>Považská Bystrica</t>
  </si>
  <si>
    <t>Prievidza</t>
  </si>
  <si>
    <t>Púchov</t>
  </si>
  <si>
    <t>Levice</t>
  </si>
  <si>
    <t>Nitra</t>
  </si>
  <si>
    <t>Nové Zámky</t>
  </si>
  <si>
    <t>Šaľa</t>
  </si>
  <si>
    <t>Topoľčany</t>
  </si>
  <si>
    <t>Zlaté Moravce</t>
  </si>
  <si>
    <t>Banská Bystrica</t>
  </si>
  <si>
    <t>Brezno</t>
  </si>
  <si>
    <t>Detva</t>
  </si>
  <si>
    <t>Lučenec</t>
  </si>
  <si>
    <t>Rimavská Sobota</t>
  </si>
  <si>
    <t>Počet PA január 2023</t>
  </si>
  <si>
    <t>Nové mesto nad Váhom</t>
  </si>
  <si>
    <t>Regionálny úrad školskej správy v Nitre</t>
  </si>
  <si>
    <t>Počet PA február 2023</t>
  </si>
  <si>
    <t>Komárno/ Hurbanovo</t>
  </si>
  <si>
    <t>Dubnica nad Váhom</t>
  </si>
  <si>
    <t>Partizánska 151/3</t>
  </si>
  <si>
    <t>Moravská 1</t>
  </si>
  <si>
    <t>Športová 40</t>
  </si>
  <si>
    <t>Komenského 106/2</t>
  </si>
  <si>
    <t>Bakalárska 2</t>
  </si>
  <si>
    <t>Hurbanovo</t>
  </si>
  <si>
    <t>Komárňanská 177</t>
  </si>
  <si>
    <t>A. Kmeťa 6</t>
  </si>
  <si>
    <t>Krpeľná 35</t>
  </si>
  <si>
    <t>Bratislava</t>
  </si>
  <si>
    <t>Brnianska  7834/47</t>
  </si>
  <si>
    <t>Vajnorská 10595/98/D</t>
  </si>
  <si>
    <t>Fedákova 3</t>
  </si>
  <si>
    <t>Bratislava-Petržalka</t>
  </si>
  <si>
    <t>Švabinského 3352/7</t>
  </si>
  <si>
    <t>Záhorácka 51</t>
  </si>
  <si>
    <t>Lichnerova 22</t>
  </si>
  <si>
    <t>Hodská 2352/62</t>
  </si>
  <si>
    <t>Fraštácka 4</t>
  </si>
  <si>
    <t>E. F. Scherrera 40</t>
  </si>
  <si>
    <t>Robotnícka 62</t>
  </si>
  <si>
    <t>M.Sch. Trnavského 2</t>
  </si>
  <si>
    <t>Námestie slobody 1657/13</t>
  </si>
  <si>
    <t>Mierová 1</t>
  </si>
  <si>
    <t>J. Vuruma 2</t>
  </si>
  <si>
    <t>Turecká 35</t>
  </si>
  <si>
    <t>1. mája 898/2</t>
  </si>
  <si>
    <t>Bernolákova 1652</t>
  </si>
  <si>
    <t>Mládežnícka 34</t>
  </si>
  <si>
    <t>Hradby 9</t>
  </si>
  <si>
    <t>Martina Rázusa 25</t>
  </si>
  <si>
    <t>Hviezdoslavova 441/10</t>
  </si>
  <si>
    <t>PA 12/22</t>
  </si>
  <si>
    <t>PA 1/23</t>
  </si>
  <si>
    <t>PA 2/23</t>
  </si>
  <si>
    <t>PA SPOLU</t>
  </si>
  <si>
    <t>4=1až3</t>
  </si>
  <si>
    <t>Finančné prostriedky na PA na január a február 2023 
(1152€/mes) v €</t>
  </si>
  <si>
    <t>1P01</t>
  </si>
  <si>
    <t>Kód zdroja</t>
  </si>
  <si>
    <t>ŠCPP</t>
  </si>
  <si>
    <t>3=1*1152+2*1152</t>
  </si>
  <si>
    <t>4=3/1,3495</t>
  </si>
  <si>
    <t>5=3-4</t>
  </si>
  <si>
    <t>Súčet z Počet PA január 2023</t>
  </si>
  <si>
    <t>Súčet z Počet PA február 2023</t>
  </si>
  <si>
    <t>Súčet z Finančné prostriedky na PA na január a február 2023 
(1152€/mes) v €</t>
  </si>
  <si>
    <t>Súčet z 610 zaokrúhlené na celé €</t>
  </si>
  <si>
    <t>Súčet z 620 zaokrúhlené na celé €</t>
  </si>
  <si>
    <t>z toho</t>
  </si>
  <si>
    <t>V Bratislave dňa..............</t>
  </si>
  <si>
    <t>POO - Pedagogický asistent v CPP - Rozpis FP na január a február 2023 podľa ziadovateľa - AKTUALIZÁCIA, zdroj 1P01</t>
  </si>
  <si>
    <t>POO - Pedagogický asistent v CPP - Rozpis FP na január a február 2023 - AKTUALIZÁCIA, zdroj 1P01</t>
  </si>
  <si>
    <t>V Bratislave 23.02.2023</t>
  </si>
  <si>
    <t>Čajkovského 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</si>
</sst>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\ _€_-;\-* #,##0.00\ _€_-;_-* &quot;-&quot;??\ _€_-;_-@_-"/>
  </numFmts>
  <fonts count="5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27" fillId="0" borderId="0"/>
    <xf numFmtId="0" fontId="29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30" fillId="0" borderId="0" applyNumberFormat="0" applyFill="0" applyBorder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3" fillId="0" borderId="4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5" applyNumberFormat="0" applyAlignment="0" applyProtection="0"/>
    <xf numFmtId="0" fontId="38" fillId="6" borderId="6" applyNumberFormat="0" applyAlignment="0" applyProtection="0"/>
    <xf numFmtId="0" fontId="39" fillId="6" borderId="5" applyNumberFormat="0" applyAlignment="0" applyProtection="0"/>
    <xf numFmtId="0" fontId="40" fillId="0" borderId="7" applyNumberFormat="0" applyFill="0" applyAlignment="0" applyProtection="0"/>
    <xf numFmtId="0" fontId="41" fillId="7" borderId="8" applyNumberFormat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5" fillId="12" borderId="0" applyNumberFormat="0" applyBorder="0" applyAlignment="0" applyProtection="0"/>
    <xf numFmtId="0" fontId="45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5" fillId="16" borderId="0" applyNumberFormat="0" applyBorder="0" applyAlignment="0" applyProtection="0"/>
    <xf numFmtId="0" fontId="45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5" fillId="20" borderId="0" applyNumberFormat="0" applyBorder="0" applyAlignment="0" applyProtection="0"/>
    <xf numFmtId="0" fontId="45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5" fillId="24" borderId="0" applyNumberFormat="0" applyBorder="0" applyAlignment="0" applyProtection="0"/>
    <xf numFmtId="0" fontId="45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5" fillId="28" borderId="0" applyNumberFormat="0" applyBorder="0" applyAlignment="0" applyProtection="0"/>
    <xf numFmtId="0" fontId="45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5" fillId="32" borderId="0" applyNumberFormat="0" applyBorder="0" applyAlignment="0" applyProtection="0"/>
    <xf numFmtId="0" fontId="24" fillId="0" borderId="0"/>
    <xf numFmtId="0" fontId="24" fillId="8" borderId="9" applyNumberFormat="0" applyFont="0" applyAlignment="0" applyProtection="0"/>
    <xf numFmtId="0" fontId="23" fillId="0" borderId="0"/>
    <xf numFmtId="0" fontId="22" fillId="0" borderId="0"/>
    <xf numFmtId="0" fontId="22" fillId="0" borderId="0"/>
    <xf numFmtId="0" fontId="28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8" borderId="9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9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9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6" fillId="0" borderId="0" applyNumberFormat="0" applyFill="0" applyBorder="0" applyAlignment="0" applyProtection="0"/>
    <xf numFmtId="0" fontId="47" fillId="0" borderId="0"/>
    <xf numFmtId="0" fontId="47" fillId="0" borderId="0"/>
    <xf numFmtId="0" fontId="2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43" fontId="2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48" fillId="0" borderId="0"/>
    <xf numFmtId="0" fontId="1" fillId="0" borderId="0"/>
  </cellStyleXfs>
  <cellXfs count="72">
    <xf numFmtId="0" fontId="0" fillId="0" borderId="0" xfId="0"/>
    <xf numFmtId="0" fontId="0" fillId="0" borderId="0" xfId="0"/>
    <xf numFmtId="0" fontId="49" fillId="0" borderId="0" xfId="0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53" fillId="0" borderId="1" xfId="0" applyFont="1" applyBorder="1" applyAlignment="1">
      <alignment vertical="center" wrapText="1"/>
    </xf>
    <xf numFmtId="0" fontId="53" fillId="0" borderId="1" xfId="0" applyFont="1" applyFill="1" applyBorder="1" applyAlignment="1">
      <alignment horizontal="left" vertical="center"/>
    </xf>
    <xf numFmtId="0" fontId="53" fillId="0" borderId="1" xfId="0" applyFont="1" applyFill="1" applyBorder="1" applyAlignment="1">
      <alignment horizontal="left" vertical="center" wrapText="1"/>
    </xf>
    <xf numFmtId="3" fontId="53" fillId="0" borderId="1" xfId="0" applyNumberFormat="1" applyFont="1" applyBorder="1" applyAlignment="1">
      <alignment horizontal="center" vertical="center"/>
    </xf>
    <xf numFmtId="0" fontId="54" fillId="0" borderId="0" xfId="0" applyFont="1"/>
    <xf numFmtId="0" fontId="53" fillId="0" borderId="0" xfId="0" applyFont="1"/>
    <xf numFmtId="0" fontId="51" fillId="33" borderId="1" xfId="0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0" fontId="53" fillId="0" borderId="11" xfId="0" applyFont="1" applyBorder="1" applyAlignment="1">
      <alignment horizontal="center" vertical="center"/>
    </xf>
    <xf numFmtId="0" fontId="53" fillId="0" borderId="11" xfId="0" applyFont="1" applyBorder="1" applyAlignment="1">
      <alignment vertical="center" wrapText="1"/>
    </xf>
    <xf numFmtId="0" fontId="53" fillId="0" borderId="11" xfId="0" applyFont="1" applyFill="1" applyBorder="1" applyAlignment="1">
      <alignment horizontal="left" vertical="center" wrapText="1"/>
    </xf>
    <xf numFmtId="3" fontId="53" fillId="0" borderId="11" xfId="0" applyNumberFormat="1" applyFont="1" applyFill="1" applyBorder="1" applyAlignment="1">
      <alignment horizontal="right" vertical="center" wrapText="1"/>
    </xf>
    <xf numFmtId="0" fontId="51" fillId="33" borderId="11" xfId="0" applyFont="1" applyFill="1" applyBorder="1" applyAlignment="1">
      <alignment horizontal="right" vertical="center" wrapText="1"/>
    </xf>
    <xf numFmtId="3" fontId="53" fillId="0" borderId="11" xfId="0" applyNumberFormat="1" applyFont="1" applyBorder="1" applyAlignment="1">
      <alignment horizontal="center" vertical="center"/>
    </xf>
    <xf numFmtId="3" fontId="0" fillId="0" borderId="0" xfId="0" applyNumberFormat="1"/>
    <xf numFmtId="4" fontId="53" fillId="35" borderId="1" xfId="0" applyNumberFormat="1" applyFont="1" applyFill="1" applyBorder="1" applyAlignment="1">
      <alignment horizontal="center" vertical="center"/>
    </xf>
    <xf numFmtId="4" fontId="53" fillId="35" borderId="11" xfId="0" applyNumberFormat="1" applyFont="1" applyFill="1" applyBorder="1" applyAlignment="1">
      <alignment horizontal="center" vertical="center"/>
    </xf>
    <xf numFmtId="4" fontId="53" fillId="36" borderId="1" xfId="0" applyNumberFormat="1" applyFont="1" applyFill="1" applyBorder="1" applyAlignment="1">
      <alignment horizontal="center" vertical="center"/>
    </xf>
    <xf numFmtId="3" fontId="53" fillId="0" borderId="1" xfId="0" applyNumberFormat="1" applyFont="1" applyFill="1" applyBorder="1" applyAlignment="1">
      <alignment horizontal="center" vertical="center"/>
    </xf>
    <xf numFmtId="3" fontId="53" fillId="0" borderId="15" xfId="0" applyNumberFormat="1" applyFont="1" applyFill="1" applyBorder="1" applyAlignment="1">
      <alignment horizontal="center" vertical="center"/>
    </xf>
    <xf numFmtId="3" fontId="53" fillId="0" borderId="11" xfId="0" applyNumberFormat="1" applyFont="1" applyFill="1" applyBorder="1" applyAlignment="1">
      <alignment horizontal="center" vertical="center"/>
    </xf>
    <xf numFmtId="0" fontId="53" fillId="0" borderId="15" xfId="0" applyFont="1" applyBorder="1" applyAlignment="1">
      <alignment horizontal="center" vertical="center"/>
    </xf>
    <xf numFmtId="0" fontId="53" fillId="0" borderId="15" xfId="0" applyFont="1" applyBorder="1" applyAlignment="1">
      <alignment vertical="center" wrapText="1"/>
    </xf>
    <xf numFmtId="0" fontId="53" fillId="0" borderId="15" xfId="0" applyFont="1" applyFill="1" applyBorder="1" applyAlignment="1">
      <alignment horizontal="left" vertical="center"/>
    </xf>
    <xf numFmtId="0" fontId="53" fillId="0" borderId="15" xfId="0" applyFont="1" applyFill="1" applyBorder="1" applyAlignment="1">
      <alignment horizontal="left" vertical="center" wrapText="1"/>
    </xf>
    <xf numFmtId="3" fontId="53" fillId="0" borderId="15" xfId="0" applyNumberFormat="1" applyFont="1" applyFill="1" applyBorder="1" applyAlignment="1">
      <alignment horizontal="right" vertical="center" wrapText="1"/>
    </xf>
    <xf numFmtId="0" fontId="51" fillId="33" borderId="15" xfId="0" applyFont="1" applyFill="1" applyBorder="1" applyAlignment="1">
      <alignment horizontal="right" vertical="center" wrapText="1"/>
    </xf>
    <xf numFmtId="3" fontId="53" fillId="0" borderId="15" xfId="0" applyNumberFormat="1" applyFont="1" applyBorder="1" applyAlignment="1">
      <alignment horizontal="center" vertical="center"/>
    </xf>
    <xf numFmtId="4" fontId="53" fillId="35" borderId="15" xfId="0" applyNumberFormat="1" applyFont="1" applyFill="1" applyBorder="1" applyAlignment="1">
      <alignment horizontal="center" vertical="center"/>
    </xf>
    <xf numFmtId="4" fontId="51" fillId="0" borderId="15" xfId="0" applyNumberFormat="1" applyFont="1" applyFill="1" applyBorder="1" applyAlignment="1">
      <alignment horizontal="center" vertical="center"/>
    </xf>
    <xf numFmtId="0" fontId="55" fillId="34" borderId="1" xfId="0" applyFont="1" applyFill="1" applyBorder="1" applyAlignment="1">
      <alignment horizontal="center" vertical="center" wrapText="1"/>
    </xf>
    <xf numFmtId="0" fontId="54" fillId="0" borderId="1" xfId="0" applyFont="1" applyBorder="1" applyAlignment="1">
      <alignment horizontal="center"/>
    </xf>
    <xf numFmtId="0" fontId="5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vertical="center"/>
    </xf>
    <xf numFmtId="0" fontId="54" fillId="0" borderId="0" xfId="0" applyFont="1" applyFill="1" applyBorder="1" applyAlignment="1">
      <alignment horizontal="left" vertical="center"/>
    </xf>
    <xf numFmtId="0" fontId="52" fillId="0" borderId="1" xfId="0" applyFont="1" applyFill="1" applyBorder="1" applyAlignment="1">
      <alignment horizontal="center" vertical="center"/>
    </xf>
    <xf numFmtId="0" fontId="55" fillId="34" borderId="1" xfId="0" applyFont="1" applyFill="1" applyBorder="1" applyAlignment="1">
      <alignment horizontal="center" vertical="center"/>
    </xf>
    <xf numFmtId="3" fontId="54" fillId="0" borderId="1" xfId="0" applyNumberFormat="1" applyFont="1" applyBorder="1" applyAlignment="1">
      <alignment horizontal="center" vertical="center"/>
    </xf>
    <xf numFmtId="4" fontId="54" fillId="0" borderId="1" xfId="0" applyNumberFormat="1" applyFont="1" applyBorder="1" applyAlignment="1">
      <alignment horizontal="center" vertical="center"/>
    </xf>
    <xf numFmtId="4" fontId="55" fillId="34" borderId="1" xfId="0" applyNumberFormat="1" applyFont="1" applyFill="1" applyBorder="1" applyAlignment="1">
      <alignment horizontal="center" vertical="center"/>
    </xf>
    <xf numFmtId="0" fontId="54" fillId="0" borderId="1" xfId="0" applyFont="1" applyBorder="1" applyAlignment="1">
      <alignment vertical="center" wrapText="1"/>
    </xf>
    <xf numFmtId="0" fontId="52" fillId="0" borderId="1" xfId="0" applyFont="1" applyFill="1" applyBorder="1" applyAlignment="1">
      <alignment horizontal="center" vertical="center" wrapText="1"/>
    </xf>
    <xf numFmtId="1" fontId="52" fillId="0" borderId="1" xfId="0" applyNumberFormat="1" applyFont="1" applyFill="1" applyBorder="1" applyAlignment="1">
      <alignment horizontal="center" vertical="center" wrapText="1"/>
    </xf>
    <xf numFmtId="0" fontId="53" fillId="0" borderId="1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0" fontId="52" fillId="33" borderId="1" xfId="0" applyFont="1" applyFill="1" applyBorder="1" applyAlignment="1">
      <alignment horizontal="center" vertical="center" wrapText="1"/>
    </xf>
    <xf numFmtId="0" fontId="51" fillId="35" borderId="1" xfId="0" applyFont="1" applyFill="1" applyBorder="1" applyAlignment="1">
      <alignment horizontal="center" vertical="center" wrapText="1"/>
    </xf>
    <xf numFmtId="4" fontId="51" fillId="0" borderId="1" xfId="0" applyNumberFormat="1" applyFont="1" applyFill="1" applyBorder="1" applyAlignment="1">
      <alignment horizontal="center" vertical="center"/>
    </xf>
    <xf numFmtId="4" fontId="53" fillId="0" borderId="1" xfId="0" applyNumberFormat="1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vertical="center"/>
    </xf>
    <xf numFmtId="0" fontId="51" fillId="34" borderId="1" xfId="0" applyFont="1" applyFill="1" applyBorder="1" applyAlignment="1">
      <alignment horizontal="center" vertical="center"/>
    </xf>
    <xf numFmtId="3" fontId="51" fillId="33" borderId="1" xfId="0" applyNumberFormat="1" applyFont="1" applyFill="1" applyBorder="1" applyAlignment="1">
      <alignment horizontal="right" vertical="center"/>
    </xf>
    <xf numFmtId="3" fontId="51" fillId="34" borderId="1" xfId="0" applyNumberFormat="1" applyFont="1" applyFill="1" applyBorder="1" applyAlignment="1">
      <alignment horizontal="center" vertical="center"/>
    </xf>
    <xf numFmtId="4" fontId="51" fillId="34" borderId="1" xfId="0" applyNumberFormat="1" applyFont="1" applyFill="1" applyBorder="1" applyAlignment="1">
      <alignment horizontal="center" vertical="center"/>
    </xf>
    <xf numFmtId="4" fontId="53" fillId="0" borderId="15" xfId="0" applyNumberFormat="1" applyFont="1" applyFill="1" applyBorder="1" applyAlignment="1">
      <alignment horizontal="center" vertical="center"/>
    </xf>
    <xf numFmtId="4" fontId="51" fillId="0" borderId="11" xfId="0" applyNumberFormat="1" applyFont="1" applyFill="1" applyBorder="1" applyAlignment="1">
      <alignment horizontal="center" vertical="center"/>
    </xf>
    <xf numFmtId="4" fontId="53" fillId="0" borderId="11" xfId="0" applyNumberFormat="1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34" borderId="1" xfId="0" applyFont="1" applyFill="1" applyBorder="1" applyAlignment="1">
      <alignment horizontal="center" vertical="center" textRotation="90" wrapText="1"/>
    </xf>
    <xf numFmtId="1" fontId="51" fillId="34" borderId="1" xfId="0" applyNumberFormat="1" applyFont="1" applyFill="1" applyBorder="1" applyAlignment="1">
      <alignment horizontal="center" vertical="center" textRotation="90" wrapText="1"/>
    </xf>
    <xf numFmtId="0" fontId="51" fillId="33" borderId="1" xfId="0" applyFont="1" applyFill="1" applyBorder="1" applyAlignment="1">
      <alignment horizontal="center" vertical="center" wrapText="1"/>
    </xf>
    <xf numFmtId="0" fontId="55" fillId="34" borderId="1" xfId="0" applyFont="1" applyFill="1" applyBorder="1" applyAlignment="1">
      <alignment horizontal="center" vertical="center" wrapText="1"/>
    </xf>
    <xf numFmtId="0" fontId="55" fillId="34" borderId="12" xfId="0" applyFont="1" applyFill="1" applyBorder="1" applyAlignment="1">
      <alignment horizontal="left"/>
    </xf>
    <xf numFmtId="0" fontId="55" fillId="34" borderId="14" xfId="0" applyFont="1" applyFill="1" applyBorder="1" applyAlignment="1">
      <alignment horizontal="left"/>
    </xf>
    <xf numFmtId="0" fontId="55" fillId="34" borderId="13" xfId="0" applyFont="1" applyFill="1" applyBorder="1" applyAlignment="1">
      <alignment horizontal="left"/>
    </xf>
    <xf numFmtId="0" fontId="55" fillId="34" borderId="1" xfId="0" applyFont="1" applyFill="1" applyBorder="1" applyAlignment="1">
      <alignment horizontal="center" wrapText="1"/>
    </xf>
    <xf numFmtId="0" fontId="55" fillId="34" borderId="1" xfId="0" applyFont="1" applyFill="1" applyBorder="1" applyAlignment="1">
      <alignment horizontal="center" vertical="center" textRotation="90" wrapText="1"/>
    </xf>
  </cellXfs>
  <cellStyles count="263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2" xfId="6" xr:uid="{00000000-0005-0000-0000-00008B000000}"/>
    <cellStyle name="Normálna 2 2" xfId="230" xr:uid="{00000000-0005-0000-0000-00008C000000}"/>
    <cellStyle name="Normálna 3" xfId="47" xr:uid="{00000000-0005-0000-0000-00008D000000}"/>
    <cellStyle name="Normálna 3 2" xfId="181" xr:uid="{00000000-0005-0000-0000-00008E000000}"/>
    <cellStyle name="Normálna 3 3" xfId="116" xr:uid="{00000000-0005-0000-0000-00008F000000}"/>
    <cellStyle name="Normálna 4" xfId="49" xr:uid="{00000000-0005-0000-0000-000090000000}"/>
    <cellStyle name="Normálna 4 2" xfId="58" xr:uid="{00000000-0005-0000-0000-000091000000}"/>
    <cellStyle name="Normálna 4 2 2" xfId="191" xr:uid="{00000000-0005-0000-0000-000092000000}"/>
    <cellStyle name="Normálna 4 2 3" xfId="126" xr:uid="{00000000-0005-0000-0000-000093000000}"/>
    <cellStyle name="Normálna 4 3" xfId="183" xr:uid="{00000000-0005-0000-0000-000094000000}"/>
    <cellStyle name="Normálna 4 4" xfId="118" xr:uid="{00000000-0005-0000-0000-000095000000}"/>
    <cellStyle name="Normálna 5" xfId="50" xr:uid="{00000000-0005-0000-0000-000096000000}"/>
    <cellStyle name="Normálna 5 10" xfId="246" xr:uid="{00000000-0005-0000-0000-000097000000}"/>
    <cellStyle name="Normálna 5 11" xfId="247" xr:uid="{00000000-0005-0000-0000-000098000000}"/>
    <cellStyle name="Normálna 5 12" xfId="252" xr:uid="{00000000-0005-0000-0000-000099000000}"/>
    <cellStyle name="Normálna 5 13" xfId="255" xr:uid="{00000000-0005-0000-0000-00009A000000}"/>
    <cellStyle name="Normálna 5 14" xfId="260" xr:uid="{00000000-0005-0000-0000-00009B000000}"/>
    <cellStyle name="Normálna 5 15" xfId="262" xr:uid="{00000000-0005-0000-0000-00009C000000}"/>
    <cellStyle name="Normálna 5 2" xfId="54" xr:uid="{00000000-0005-0000-0000-00009D000000}"/>
    <cellStyle name="Normálna 5 2 2" xfId="96" xr:uid="{00000000-0005-0000-0000-00009E000000}"/>
    <cellStyle name="Normálna 5 2 2 2" xfId="187" xr:uid="{00000000-0005-0000-0000-00009F000000}"/>
    <cellStyle name="Normálna 5 2 3" xfId="122" xr:uid="{00000000-0005-0000-0000-0000A0000000}"/>
    <cellStyle name="Normálna 5 3" xfId="55" xr:uid="{00000000-0005-0000-0000-0000A1000000}"/>
    <cellStyle name="Normálna 5 3 2" xfId="188" xr:uid="{00000000-0005-0000-0000-0000A2000000}"/>
    <cellStyle name="Normálna 5 3 3" xfId="123" xr:uid="{00000000-0005-0000-0000-0000A3000000}"/>
    <cellStyle name="Normálna 5 4" xfId="62" xr:uid="{00000000-0005-0000-0000-0000A4000000}"/>
    <cellStyle name="Normálna 5 4 2" xfId="195" xr:uid="{00000000-0005-0000-0000-0000A5000000}"/>
    <cellStyle name="Normálna 5 4 3" xfId="130" xr:uid="{00000000-0005-0000-0000-0000A6000000}"/>
    <cellStyle name="Normálna 5 5" xfId="94" xr:uid="{00000000-0005-0000-0000-0000A7000000}"/>
    <cellStyle name="Normálna 5 5 2" xfId="227" xr:uid="{00000000-0005-0000-0000-0000A8000000}"/>
    <cellStyle name="Normálna 5 5 3" xfId="162" xr:uid="{00000000-0005-0000-0000-0000A9000000}"/>
    <cellStyle name="Normálna 5 6" xfId="184" xr:uid="{00000000-0005-0000-0000-0000AA000000}"/>
    <cellStyle name="Normálna 5 7" xfId="119" xr:uid="{00000000-0005-0000-0000-0000AB000000}"/>
    <cellStyle name="Normálna 5 8" xfId="235" xr:uid="{00000000-0005-0000-0000-0000AC000000}"/>
    <cellStyle name="Normálna 5 9" xfId="240" xr:uid="{00000000-0005-0000-0000-0000AD000000}"/>
    <cellStyle name="Normálna 6" xfId="53" xr:uid="{00000000-0005-0000-0000-0000AE000000}"/>
    <cellStyle name="Normálna 6 10" xfId="251" xr:uid="{00000000-0005-0000-0000-0000AF000000}"/>
    <cellStyle name="Normálna 6 2" xfId="61" xr:uid="{00000000-0005-0000-0000-0000B0000000}"/>
    <cellStyle name="Normálna 6 2 2" xfId="194" xr:uid="{00000000-0005-0000-0000-0000B1000000}"/>
    <cellStyle name="Normálna 6 2 3" xfId="129" xr:uid="{00000000-0005-0000-0000-0000B2000000}"/>
    <cellStyle name="Normálna 6 3" xfId="91" xr:uid="{00000000-0005-0000-0000-0000B3000000}"/>
    <cellStyle name="Normálna 6 3 2" xfId="224" xr:uid="{00000000-0005-0000-0000-0000B4000000}"/>
    <cellStyle name="Normálna 6 3 3" xfId="159" xr:uid="{00000000-0005-0000-0000-0000B5000000}"/>
    <cellStyle name="Normálna 6 4" xfId="97" xr:uid="{00000000-0005-0000-0000-0000B6000000}"/>
    <cellStyle name="Normálna 6 4 2" xfId="186" xr:uid="{00000000-0005-0000-0000-0000B7000000}"/>
    <cellStyle name="Normálna 6 5" xfId="121" xr:uid="{00000000-0005-0000-0000-0000B8000000}"/>
    <cellStyle name="Normálna 6 6" xfId="232" xr:uid="{00000000-0005-0000-0000-0000B9000000}"/>
    <cellStyle name="Normálna 6 7" xfId="237" xr:uid="{00000000-0005-0000-0000-0000BA000000}"/>
    <cellStyle name="Normálna 6 8" xfId="243" xr:uid="{00000000-0005-0000-0000-0000BB000000}"/>
    <cellStyle name="Normálna 6 9" xfId="248" xr:uid="{00000000-0005-0000-0000-0000BC000000}"/>
    <cellStyle name="Normálna 7" xfId="56" xr:uid="{00000000-0005-0000-0000-0000BD000000}"/>
    <cellStyle name="Normálna 7 2" xfId="189" xr:uid="{00000000-0005-0000-0000-0000BE000000}"/>
    <cellStyle name="Normálna 7 3" xfId="124" xr:uid="{00000000-0005-0000-0000-0000BF000000}"/>
    <cellStyle name="Normálna 8" xfId="59" xr:uid="{00000000-0005-0000-0000-0000C0000000}"/>
    <cellStyle name="Normálna 8 2" xfId="192" xr:uid="{00000000-0005-0000-0000-0000C1000000}"/>
    <cellStyle name="Normálna 8 3" xfId="127" xr:uid="{00000000-0005-0000-0000-0000C2000000}"/>
    <cellStyle name="Normálna 9" xfId="63" xr:uid="{00000000-0005-0000-0000-0000C3000000}"/>
    <cellStyle name="Normálna 9 2" xfId="92" xr:uid="{00000000-0005-0000-0000-0000C4000000}"/>
    <cellStyle name="Normálna 9 2 2" xfId="225" xr:uid="{00000000-0005-0000-0000-0000C5000000}"/>
    <cellStyle name="Normálna 9 2 3" xfId="160" xr:uid="{00000000-0005-0000-0000-0000C6000000}"/>
    <cellStyle name="Normálna 9 3" xfId="196" xr:uid="{00000000-0005-0000-0000-0000C7000000}"/>
    <cellStyle name="Normálna 9 4" xfId="131" xr:uid="{00000000-0005-0000-0000-0000C8000000}"/>
    <cellStyle name="Normálna 9 5" xfId="233" xr:uid="{00000000-0005-0000-0000-0000C9000000}"/>
    <cellStyle name="Normálna 9 6" xfId="238" xr:uid="{00000000-0005-0000-0000-0000CA000000}"/>
    <cellStyle name="Normálna 9 7" xfId="244" xr:uid="{00000000-0005-0000-0000-0000CB000000}"/>
    <cellStyle name="Normálne 10" xfId="253" xr:uid="{00000000-0005-0000-0000-0000CC000000}"/>
    <cellStyle name="Normálne 11" xfId="254" xr:uid="{00000000-0005-0000-0000-0000CD000000}"/>
    <cellStyle name="Normálne 12" xfId="256" xr:uid="{00000000-0005-0000-0000-0000CE000000}"/>
    <cellStyle name="Normálne 13" xfId="258" xr:uid="{00000000-0005-0000-0000-0000CF000000}"/>
    <cellStyle name="normálne 2" xfId="4" xr:uid="{00000000-0005-0000-0000-0000D0000000}"/>
    <cellStyle name="normálne 2 2" xfId="51" xr:uid="{00000000-0005-0000-0000-0000D1000000}"/>
    <cellStyle name="normálne 2 2 2" xfId="57" xr:uid="{00000000-0005-0000-0000-0000D2000000}"/>
    <cellStyle name="normálne 2 2 2 2" xfId="190" xr:uid="{00000000-0005-0000-0000-0000D3000000}"/>
    <cellStyle name="normálne 2 2 2 3" xfId="125" xr:uid="{00000000-0005-0000-0000-0000D4000000}"/>
    <cellStyle name="normálne 2 2 3" xfId="60" xr:uid="{00000000-0005-0000-0000-0000D5000000}"/>
    <cellStyle name="normálne 2 2 3 2" xfId="193" xr:uid="{00000000-0005-0000-0000-0000D6000000}"/>
    <cellStyle name="normálne 2 2 3 3" xfId="128" xr:uid="{00000000-0005-0000-0000-0000D7000000}"/>
    <cellStyle name="normálne 2 2 4" xfId="98" xr:uid="{00000000-0005-0000-0000-0000D8000000}"/>
    <cellStyle name="normálne 2 2 4 2" xfId="185" xr:uid="{00000000-0005-0000-0000-0000D9000000}"/>
    <cellStyle name="normálne 2 2 5" xfId="120" xr:uid="{00000000-0005-0000-0000-0000DA000000}"/>
    <cellStyle name="normálne 2 2 6" xfId="249" xr:uid="{00000000-0005-0000-0000-0000DB000000}"/>
    <cellStyle name="normálne 2 3" xfId="179" xr:uid="{00000000-0005-0000-0000-0000DC000000}"/>
    <cellStyle name="normálne 2 4" xfId="102" xr:uid="{00000000-0005-0000-0000-0000DD000000}"/>
    <cellStyle name="normálne 3" xfId="2" xr:uid="{00000000-0005-0000-0000-0000DE000000}"/>
    <cellStyle name="normálne 3 2" xfId="178" xr:uid="{00000000-0005-0000-0000-0000DF000000}"/>
    <cellStyle name="normálne 3 3" xfId="101" xr:uid="{00000000-0005-0000-0000-0000E0000000}"/>
    <cellStyle name="normálne 4" xfId="5" xr:uid="{00000000-0005-0000-0000-0000E1000000}"/>
    <cellStyle name="normálne 4 2" xfId="180" xr:uid="{00000000-0005-0000-0000-0000E2000000}"/>
    <cellStyle name="normálne 4 3" xfId="103" xr:uid="{00000000-0005-0000-0000-0000E3000000}"/>
    <cellStyle name="Normálne 5" xfId="95" xr:uid="{00000000-0005-0000-0000-0000E4000000}"/>
    <cellStyle name="Normálne 6" xfId="99" xr:uid="{00000000-0005-0000-0000-0000E5000000}"/>
    <cellStyle name="Normálne 7" xfId="231" xr:uid="{00000000-0005-0000-0000-0000E6000000}"/>
    <cellStyle name="Normálne 8" xfId="241" xr:uid="{00000000-0005-0000-0000-0000E7000000}"/>
    <cellStyle name="Normálne 9" xfId="250" xr:uid="{00000000-0005-0000-0000-0000E8000000}"/>
    <cellStyle name="normálne_2005_vypocet_a_data_V9b" xfId="3" xr:uid="{00000000-0005-0000-0000-0000E9000000}"/>
    <cellStyle name="normální_Návrh rozpisu rozpočtu na rok 2003" xfId="52" xr:uid="{00000000-0005-0000-0000-0000EA000000}"/>
    <cellStyle name="Percentá 2" xfId="236" xr:uid="{00000000-0005-0000-0000-0000EB000000}"/>
    <cellStyle name="Percentá 3" xfId="242" xr:uid="{00000000-0005-0000-0000-0000EC000000}"/>
    <cellStyle name="Poznámka 2" xfId="48" xr:uid="{00000000-0005-0000-0000-0000ED000000}"/>
    <cellStyle name="Poznámka 2 2" xfId="182" xr:uid="{00000000-0005-0000-0000-0000EE000000}"/>
    <cellStyle name="Poznámka 2 3" xfId="117" xr:uid="{00000000-0005-0000-0000-0000EF000000}"/>
    <cellStyle name="Poznámka 3" xfId="64" xr:uid="{00000000-0005-0000-0000-0000F0000000}"/>
    <cellStyle name="Poznámka 3 2" xfId="197" xr:uid="{00000000-0005-0000-0000-0000F1000000}"/>
    <cellStyle name="Poznámka 3 3" xfId="132" xr:uid="{00000000-0005-0000-0000-0000F2000000}"/>
    <cellStyle name="Poznámka 4" xfId="78" xr:uid="{00000000-0005-0000-0000-0000F3000000}"/>
    <cellStyle name="Poznámka 4 2" xfId="211" xr:uid="{00000000-0005-0000-0000-0000F4000000}"/>
    <cellStyle name="Poznámka 4 3" xfId="146" xr:uid="{00000000-0005-0000-0000-0000F5000000}"/>
    <cellStyle name="Poznámka 5" xfId="164" xr:uid="{00000000-0005-0000-0000-0000F6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B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1" defaultTableStyle="TableStyleMedium9" defaultPivotStyle="PivotStyleLight16">
    <tableStyle name="Štýl tabuľky 1" pivot="0" count="0" xr9:uid="{4B4B1FA5-5E7E-4910-BA2B-F58895784E6A}"/>
  </tableStyles>
  <colors>
    <mruColors>
      <color rgb="FFE6F51F"/>
      <color rgb="FFFFCCFF"/>
      <color rgb="FFFFFFCC"/>
      <color rgb="FFFF99FF"/>
      <color rgb="FFEDF8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9D6C-8996-4A08-8F44-29596AAD3143}">
  <sheetPr>
    <tabColor rgb="FFE6F51F"/>
  </sheetPr>
  <dimension ref="A1:Y46"/>
  <sheetViews>
    <sheetView tabSelected="1" zoomScaleNormal="100" zoomScaleSheetLayoutView="100" workbookViewId="0">
      <selection activeCell="W8" sqref="W8"/>
    </sheetView>
  </sheetViews>
  <sheetFormatPr defaultRowHeight="12.75" x14ac:dyDescent="0.2"/>
  <cols>
    <col min="1" max="1" width="4.5703125" style="1" customWidth="1"/>
    <col min="2" max="2" width="5.42578125" style="1" customWidth="1"/>
    <col min="3" max="3" width="4.28515625" style="1" customWidth="1"/>
    <col min="4" max="4" width="5.7109375" style="1" customWidth="1"/>
    <col min="5" max="5" width="9" style="1" customWidth="1"/>
    <col min="6" max="6" width="29.28515625" style="1" customWidth="1"/>
    <col min="7" max="7" width="13.7109375" style="1" hidden="1" customWidth="1"/>
    <col min="8" max="8" width="14.5703125" style="1" customWidth="1"/>
    <col min="9" max="9" width="18.7109375" style="1" customWidth="1"/>
    <col min="10" max="12" width="4.7109375" style="1" hidden="1" customWidth="1"/>
    <col min="13" max="13" width="6.5703125" style="1" hidden="1" customWidth="1"/>
    <col min="14" max="14" width="7.42578125" style="1" customWidth="1"/>
    <col min="15" max="15" width="7.7109375" style="1" customWidth="1"/>
    <col min="16" max="16" width="14" style="1" customWidth="1"/>
    <col min="17" max="17" width="13.42578125" style="1" hidden="1" customWidth="1"/>
    <col min="18" max="18" width="10.85546875" style="1" customWidth="1"/>
    <col min="19" max="19" width="13" style="1" hidden="1" customWidth="1"/>
    <col min="20" max="20" width="11.28515625" style="1" customWidth="1"/>
    <col min="21" max="21" width="2.42578125" style="1" customWidth="1"/>
    <col min="22" max="25" width="9.140625" style="8"/>
    <col min="26" max="16384" width="9.140625" style="1"/>
  </cols>
  <sheetData>
    <row r="1" spans="1:20" x14ac:dyDescent="0.2">
      <c r="B1" s="18"/>
      <c r="J1" s="18">
        <f>J44</f>
        <v>55</v>
      </c>
      <c r="K1" s="18">
        <f t="shared" ref="K1:M1" si="0">K44</f>
        <v>78</v>
      </c>
      <c r="L1" s="18">
        <f t="shared" si="0"/>
        <v>203</v>
      </c>
      <c r="M1" s="18">
        <f t="shared" si="0"/>
        <v>336</v>
      </c>
      <c r="N1" s="18"/>
      <c r="O1" s="18"/>
    </row>
    <row r="2" spans="1:20" ht="34.5" customHeight="1" x14ac:dyDescent="0.2">
      <c r="A2" s="62" t="s">
        <v>136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13.5" customHeight="1" x14ac:dyDescent="0.2">
      <c r="A3" s="63" t="s">
        <v>9</v>
      </c>
      <c r="B3" s="63" t="s">
        <v>123</v>
      </c>
      <c r="C3" s="63" t="s">
        <v>6</v>
      </c>
      <c r="D3" s="64" t="s">
        <v>19</v>
      </c>
      <c r="E3" s="63" t="s">
        <v>7</v>
      </c>
      <c r="F3" s="61" t="s">
        <v>8</v>
      </c>
      <c r="G3" s="61" t="s">
        <v>37</v>
      </c>
      <c r="H3" s="61" t="s">
        <v>38</v>
      </c>
      <c r="I3" s="61" t="s">
        <v>39</v>
      </c>
      <c r="J3" s="65" t="s">
        <v>116</v>
      </c>
      <c r="K3" s="65" t="s">
        <v>117</v>
      </c>
      <c r="L3" s="65" t="s">
        <v>118</v>
      </c>
      <c r="M3" s="65" t="s">
        <v>119</v>
      </c>
      <c r="N3" s="61" t="s">
        <v>78</v>
      </c>
      <c r="O3" s="61" t="s">
        <v>81</v>
      </c>
      <c r="P3" s="61" t="s">
        <v>121</v>
      </c>
      <c r="Q3" s="61" t="s">
        <v>32</v>
      </c>
      <c r="R3" s="61" t="s">
        <v>33</v>
      </c>
      <c r="S3" s="61" t="s">
        <v>34</v>
      </c>
      <c r="T3" s="61" t="s">
        <v>35</v>
      </c>
    </row>
    <row r="4" spans="1:20" ht="81.75" customHeight="1" x14ac:dyDescent="0.2">
      <c r="A4" s="63"/>
      <c r="B4" s="63"/>
      <c r="C4" s="63"/>
      <c r="D4" s="64"/>
      <c r="E4" s="63"/>
      <c r="F4" s="61"/>
      <c r="G4" s="61"/>
      <c r="H4" s="61"/>
      <c r="I4" s="61"/>
      <c r="J4" s="65"/>
      <c r="K4" s="65"/>
      <c r="L4" s="65"/>
      <c r="M4" s="65"/>
      <c r="N4" s="61"/>
      <c r="O4" s="61"/>
      <c r="P4" s="61"/>
      <c r="Q4" s="61"/>
      <c r="R4" s="61"/>
      <c r="S4" s="61"/>
      <c r="T4" s="61"/>
    </row>
    <row r="5" spans="1:20" ht="15" customHeight="1" x14ac:dyDescent="0.2">
      <c r="A5" s="45" t="s">
        <v>25</v>
      </c>
      <c r="B5" s="45" t="s">
        <v>24</v>
      </c>
      <c r="C5" s="45" t="s">
        <v>26</v>
      </c>
      <c r="D5" s="46" t="s">
        <v>27</v>
      </c>
      <c r="E5" s="45" t="s">
        <v>28</v>
      </c>
      <c r="F5" s="45" t="s">
        <v>29</v>
      </c>
      <c r="G5" s="47" t="s">
        <v>30</v>
      </c>
      <c r="H5" s="45" t="s">
        <v>30</v>
      </c>
      <c r="I5" s="45" t="s">
        <v>31</v>
      </c>
      <c r="J5" s="48">
        <v>1</v>
      </c>
      <c r="K5" s="48">
        <v>2</v>
      </c>
      <c r="L5" s="48">
        <v>3</v>
      </c>
      <c r="M5" s="49" t="s">
        <v>120</v>
      </c>
      <c r="N5" s="48">
        <v>1</v>
      </c>
      <c r="O5" s="48">
        <v>2</v>
      </c>
      <c r="P5" s="45" t="s">
        <v>125</v>
      </c>
      <c r="Q5" s="50"/>
      <c r="R5" s="45" t="s">
        <v>126</v>
      </c>
      <c r="S5" s="50"/>
      <c r="T5" s="45" t="s">
        <v>127</v>
      </c>
    </row>
    <row r="6" spans="1:20" ht="21" customHeight="1" x14ac:dyDescent="0.2">
      <c r="A6" s="3" t="s">
        <v>12</v>
      </c>
      <c r="B6" s="22" t="s">
        <v>122</v>
      </c>
      <c r="C6" s="3" t="s">
        <v>1</v>
      </c>
      <c r="D6" s="3" t="s">
        <v>11</v>
      </c>
      <c r="E6" s="3">
        <v>54130395</v>
      </c>
      <c r="F6" s="4" t="s">
        <v>20</v>
      </c>
      <c r="G6" s="4" t="s">
        <v>50</v>
      </c>
      <c r="H6" s="5" t="s">
        <v>93</v>
      </c>
      <c r="I6" s="6" t="s">
        <v>94</v>
      </c>
      <c r="J6" s="11">
        <v>0</v>
      </c>
      <c r="K6" s="11">
        <v>0</v>
      </c>
      <c r="L6" s="11">
        <v>5</v>
      </c>
      <c r="M6" s="10">
        <f>J6+K6+L6</f>
        <v>5</v>
      </c>
      <c r="N6" s="7">
        <v>0</v>
      </c>
      <c r="O6" s="7">
        <v>5</v>
      </c>
      <c r="P6" s="51">
        <f t="shared" ref="P6:P35" si="1">(N6*1152)+(O6*1152)</f>
        <v>5760</v>
      </c>
      <c r="Q6" s="19">
        <f>P6/1.3495</f>
        <v>4268.247499073731</v>
      </c>
      <c r="R6" s="52">
        <f>ROUND(Q6,0)</f>
        <v>4268</v>
      </c>
      <c r="S6" s="19">
        <f>P6-Q6</f>
        <v>1491.752500926269</v>
      </c>
      <c r="T6" s="52">
        <f>ROUND(S6,0)</f>
        <v>1492</v>
      </c>
    </row>
    <row r="7" spans="1:20" ht="21" customHeight="1" x14ac:dyDescent="0.2">
      <c r="A7" s="3" t="s">
        <v>12</v>
      </c>
      <c r="B7" s="22" t="s">
        <v>122</v>
      </c>
      <c r="C7" s="3" t="s">
        <v>1</v>
      </c>
      <c r="D7" s="3" t="s">
        <v>11</v>
      </c>
      <c r="E7" s="3">
        <v>54130395</v>
      </c>
      <c r="F7" s="4" t="s">
        <v>20</v>
      </c>
      <c r="G7" s="4" t="s">
        <v>2</v>
      </c>
      <c r="H7" s="5" t="s">
        <v>40</v>
      </c>
      <c r="I7" s="6" t="s">
        <v>41</v>
      </c>
      <c r="J7" s="11">
        <v>9</v>
      </c>
      <c r="K7" s="11">
        <v>17</v>
      </c>
      <c r="L7" s="11">
        <v>7</v>
      </c>
      <c r="M7" s="10">
        <f t="shared" ref="M7:M43" si="2">J7+K7+L7</f>
        <v>33</v>
      </c>
      <c r="N7" s="7">
        <v>26</v>
      </c>
      <c r="O7" s="7">
        <v>33</v>
      </c>
      <c r="P7" s="51">
        <f t="shared" si="1"/>
        <v>67968</v>
      </c>
      <c r="Q7" s="19">
        <f t="shared" ref="Q7:Q43" si="3">P7/1.3495</f>
        <v>50365.320489070029</v>
      </c>
      <c r="R7" s="52">
        <f t="shared" ref="R7:R42" si="4">ROUND(Q7,0)</f>
        <v>50365</v>
      </c>
      <c r="S7" s="19">
        <f t="shared" ref="S7:S43" si="5">P7-Q7</f>
        <v>17602.679510929971</v>
      </c>
      <c r="T7" s="52">
        <f t="shared" ref="T7:T42" si="6">ROUND(S7,0)</f>
        <v>17603</v>
      </c>
    </row>
    <row r="8" spans="1:20" ht="21" customHeight="1" x14ac:dyDescent="0.2">
      <c r="A8" s="3" t="s">
        <v>12</v>
      </c>
      <c r="B8" s="22" t="s">
        <v>122</v>
      </c>
      <c r="C8" s="3" t="s">
        <v>1</v>
      </c>
      <c r="D8" s="3" t="s">
        <v>11</v>
      </c>
      <c r="E8" s="3">
        <v>54130395</v>
      </c>
      <c r="F8" s="4" t="s">
        <v>20</v>
      </c>
      <c r="G8" s="4" t="s">
        <v>51</v>
      </c>
      <c r="H8" s="5" t="s">
        <v>93</v>
      </c>
      <c r="I8" s="6" t="s">
        <v>95</v>
      </c>
      <c r="J8" s="11">
        <v>0</v>
      </c>
      <c r="K8" s="11">
        <v>0</v>
      </c>
      <c r="L8" s="11">
        <v>5</v>
      </c>
      <c r="M8" s="10">
        <f t="shared" si="2"/>
        <v>5</v>
      </c>
      <c r="N8" s="7">
        <v>0</v>
      </c>
      <c r="O8" s="7">
        <v>5</v>
      </c>
      <c r="P8" s="51">
        <f t="shared" si="1"/>
        <v>5760</v>
      </c>
      <c r="Q8" s="19">
        <f t="shared" si="3"/>
        <v>4268.247499073731</v>
      </c>
      <c r="R8" s="52">
        <f t="shared" si="4"/>
        <v>4268</v>
      </c>
      <c r="S8" s="19">
        <f t="shared" si="5"/>
        <v>1491.752500926269</v>
      </c>
      <c r="T8" s="52">
        <f t="shared" si="6"/>
        <v>1492</v>
      </c>
    </row>
    <row r="9" spans="1:20" ht="21" customHeight="1" x14ac:dyDescent="0.2">
      <c r="A9" s="3" t="s">
        <v>12</v>
      </c>
      <c r="B9" s="22" t="s">
        <v>122</v>
      </c>
      <c r="C9" s="3" t="s">
        <v>1</v>
      </c>
      <c r="D9" s="3" t="s">
        <v>11</v>
      </c>
      <c r="E9" s="3">
        <v>54130395</v>
      </c>
      <c r="F9" s="4" t="s">
        <v>20</v>
      </c>
      <c r="G9" s="4" t="s">
        <v>52</v>
      </c>
      <c r="H9" s="5" t="s">
        <v>93</v>
      </c>
      <c r="I9" s="6" t="s">
        <v>96</v>
      </c>
      <c r="J9" s="11">
        <v>0</v>
      </c>
      <c r="K9" s="11">
        <v>0</v>
      </c>
      <c r="L9" s="11">
        <v>5</v>
      </c>
      <c r="M9" s="10">
        <f t="shared" si="2"/>
        <v>5</v>
      </c>
      <c r="N9" s="7">
        <v>0</v>
      </c>
      <c r="O9" s="7">
        <v>5</v>
      </c>
      <c r="P9" s="51">
        <f t="shared" si="1"/>
        <v>5760</v>
      </c>
      <c r="Q9" s="19">
        <f t="shared" si="3"/>
        <v>4268.247499073731</v>
      </c>
      <c r="R9" s="52">
        <f t="shared" si="4"/>
        <v>4268</v>
      </c>
      <c r="S9" s="19">
        <f t="shared" si="5"/>
        <v>1491.752500926269</v>
      </c>
      <c r="T9" s="52">
        <f t="shared" si="6"/>
        <v>1492</v>
      </c>
    </row>
    <row r="10" spans="1:20" ht="21" customHeight="1" x14ac:dyDescent="0.2">
      <c r="A10" s="3" t="s">
        <v>12</v>
      </c>
      <c r="B10" s="22" t="s">
        <v>122</v>
      </c>
      <c r="C10" s="3" t="s">
        <v>1</v>
      </c>
      <c r="D10" s="3" t="s">
        <v>11</v>
      </c>
      <c r="E10" s="3">
        <v>54130395</v>
      </c>
      <c r="F10" s="4" t="s">
        <v>20</v>
      </c>
      <c r="G10" s="4" t="s">
        <v>53</v>
      </c>
      <c r="H10" s="5" t="s">
        <v>97</v>
      </c>
      <c r="I10" s="6" t="s">
        <v>98</v>
      </c>
      <c r="J10" s="11">
        <v>0</v>
      </c>
      <c r="K10" s="11">
        <v>0</v>
      </c>
      <c r="L10" s="11">
        <v>4</v>
      </c>
      <c r="M10" s="10">
        <f t="shared" si="2"/>
        <v>4</v>
      </c>
      <c r="N10" s="7">
        <v>0</v>
      </c>
      <c r="O10" s="7">
        <v>4</v>
      </c>
      <c r="P10" s="51">
        <f t="shared" si="1"/>
        <v>4608</v>
      </c>
      <c r="Q10" s="19">
        <f t="shared" si="3"/>
        <v>3414.5979992589851</v>
      </c>
      <c r="R10" s="52">
        <f t="shared" si="4"/>
        <v>3415</v>
      </c>
      <c r="S10" s="19">
        <f t="shared" si="5"/>
        <v>1193.4020007410149</v>
      </c>
      <c r="T10" s="52">
        <f t="shared" si="6"/>
        <v>1193</v>
      </c>
    </row>
    <row r="11" spans="1:20" ht="21" customHeight="1" x14ac:dyDescent="0.2">
      <c r="A11" s="3" t="s">
        <v>12</v>
      </c>
      <c r="B11" s="22" t="s">
        <v>122</v>
      </c>
      <c r="C11" s="3" t="s">
        <v>1</v>
      </c>
      <c r="D11" s="3" t="s">
        <v>11</v>
      </c>
      <c r="E11" s="3">
        <v>54130395</v>
      </c>
      <c r="F11" s="4" t="s">
        <v>20</v>
      </c>
      <c r="G11" s="4" t="s">
        <v>54</v>
      </c>
      <c r="H11" s="5" t="s">
        <v>54</v>
      </c>
      <c r="I11" s="6" t="s">
        <v>99</v>
      </c>
      <c r="J11" s="11">
        <v>0</v>
      </c>
      <c r="K11" s="11">
        <v>0</v>
      </c>
      <c r="L11" s="11">
        <v>4</v>
      </c>
      <c r="M11" s="10">
        <f t="shared" si="2"/>
        <v>4</v>
      </c>
      <c r="N11" s="7">
        <v>0</v>
      </c>
      <c r="O11" s="7">
        <v>4</v>
      </c>
      <c r="P11" s="51">
        <f t="shared" si="1"/>
        <v>4608</v>
      </c>
      <c r="Q11" s="19">
        <f t="shared" si="3"/>
        <v>3414.5979992589851</v>
      </c>
      <c r="R11" s="52">
        <f t="shared" si="4"/>
        <v>3415</v>
      </c>
      <c r="S11" s="19">
        <f t="shared" si="5"/>
        <v>1193.4020007410149</v>
      </c>
      <c r="T11" s="52">
        <f t="shared" si="6"/>
        <v>1193</v>
      </c>
    </row>
    <row r="12" spans="1:20" ht="21" customHeight="1" x14ac:dyDescent="0.2">
      <c r="A12" s="3" t="s">
        <v>12</v>
      </c>
      <c r="B12" s="22" t="s">
        <v>122</v>
      </c>
      <c r="C12" s="3" t="s">
        <v>1</v>
      </c>
      <c r="D12" s="3" t="s">
        <v>11</v>
      </c>
      <c r="E12" s="3">
        <v>54130395</v>
      </c>
      <c r="F12" s="4" t="s">
        <v>20</v>
      </c>
      <c r="G12" s="4" t="s">
        <v>16</v>
      </c>
      <c r="H12" s="6" t="s">
        <v>16</v>
      </c>
      <c r="I12" s="6" t="s">
        <v>42</v>
      </c>
      <c r="J12" s="11">
        <v>6</v>
      </c>
      <c r="K12" s="11">
        <v>0</v>
      </c>
      <c r="L12" s="11">
        <v>14</v>
      </c>
      <c r="M12" s="10">
        <f t="shared" si="2"/>
        <v>20</v>
      </c>
      <c r="N12" s="7">
        <v>6</v>
      </c>
      <c r="O12" s="7">
        <v>20</v>
      </c>
      <c r="P12" s="51">
        <f t="shared" si="1"/>
        <v>29952</v>
      </c>
      <c r="Q12" s="19">
        <f t="shared" si="3"/>
        <v>22194.886995183402</v>
      </c>
      <c r="R12" s="52">
        <f t="shared" si="4"/>
        <v>22195</v>
      </c>
      <c r="S12" s="19">
        <f t="shared" si="5"/>
        <v>7757.1130048165978</v>
      </c>
      <c r="T12" s="52">
        <f t="shared" si="6"/>
        <v>7757</v>
      </c>
    </row>
    <row r="13" spans="1:20" ht="21" customHeight="1" thickBot="1" x14ac:dyDescent="0.25">
      <c r="A13" s="12" t="s">
        <v>12</v>
      </c>
      <c r="B13" s="24" t="s">
        <v>122</v>
      </c>
      <c r="C13" s="12" t="s">
        <v>1</v>
      </c>
      <c r="D13" s="12" t="s">
        <v>11</v>
      </c>
      <c r="E13" s="12">
        <v>54130395</v>
      </c>
      <c r="F13" s="13" t="s">
        <v>20</v>
      </c>
      <c r="G13" s="13" t="s">
        <v>55</v>
      </c>
      <c r="H13" s="14" t="s">
        <v>55</v>
      </c>
      <c r="I13" s="14" t="s">
        <v>100</v>
      </c>
      <c r="J13" s="15">
        <v>0</v>
      </c>
      <c r="K13" s="15">
        <v>0</v>
      </c>
      <c r="L13" s="15">
        <v>4</v>
      </c>
      <c r="M13" s="16">
        <f t="shared" si="2"/>
        <v>4</v>
      </c>
      <c r="N13" s="17">
        <v>0</v>
      </c>
      <c r="O13" s="17">
        <v>4</v>
      </c>
      <c r="P13" s="59">
        <f t="shared" si="1"/>
        <v>4608</v>
      </c>
      <c r="Q13" s="20">
        <f t="shared" si="3"/>
        <v>3414.5979992589851</v>
      </c>
      <c r="R13" s="60">
        <v>3414</v>
      </c>
      <c r="S13" s="20">
        <f t="shared" si="5"/>
        <v>1193.4020007410149</v>
      </c>
      <c r="T13" s="60">
        <v>1194</v>
      </c>
    </row>
    <row r="14" spans="1:20" ht="21" customHeight="1" x14ac:dyDescent="0.2">
      <c r="A14" s="25" t="s">
        <v>17</v>
      </c>
      <c r="B14" s="23" t="s">
        <v>122</v>
      </c>
      <c r="C14" s="25" t="s">
        <v>1</v>
      </c>
      <c r="D14" s="25" t="s">
        <v>11</v>
      </c>
      <c r="E14" s="25">
        <v>54130531</v>
      </c>
      <c r="F14" s="26" t="s">
        <v>21</v>
      </c>
      <c r="G14" s="26" t="s">
        <v>4</v>
      </c>
      <c r="H14" s="27" t="s">
        <v>4</v>
      </c>
      <c r="I14" s="28" t="s">
        <v>43</v>
      </c>
      <c r="J14" s="29">
        <v>8</v>
      </c>
      <c r="K14" s="29">
        <v>0</v>
      </c>
      <c r="L14" s="29">
        <v>8</v>
      </c>
      <c r="M14" s="30">
        <f t="shared" si="2"/>
        <v>16</v>
      </c>
      <c r="N14" s="31">
        <v>8</v>
      </c>
      <c r="O14" s="31">
        <v>16</v>
      </c>
      <c r="P14" s="33">
        <f t="shared" si="1"/>
        <v>27648</v>
      </c>
      <c r="Q14" s="32">
        <f t="shared" si="3"/>
        <v>20487.587995553909</v>
      </c>
      <c r="R14" s="58">
        <v>20487</v>
      </c>
      <c r="S14" s="32">
        <f t="shared" si="5"/>
        <v>7160.4120044460906</v>
      </c>
      <c r="T14" s="58">
        <v>7161</v>
      </c>
    </row>
    <row r="15" spans="1:20" ht="21" customHeight="1" x14ac:dyDescent="0.2">
      <c r="A15" s="3" t="s">
        <v>17</v>
      </c>
      <c r="B15" s="22" t="s">
        <v>122</v>
      </c>
      <c r="C15" s="3" t="s">
        <v>1</v>
      </c>
      <c r="D15" s="3" t="s">
        <v>11</v>
      </c>
      <c r="E15" s="3">
        <v>54130531</v>
      </c>
      <c r="F15" s="4" t="s">
        <v>21</v>
      </c>
      <c r="G15" s="4" t="s">
        <v>56</v>
      </c>
      <c r="H15" s="5" t="s">
        <v>56</v>
      </c>
      <c r="I15" s="6" t="s">
        <v>101</v>
      </c>
      <c r="J15" s="11">
        <v>0</v>
      </c>
      <c r="K15" s="11">
        <v>0</v>
      </c>
      <c r="L15" s="11">
        <v>0</v>
      </c>
      <c r="M15" s="10">
        <f t="shared" si="2"/>
        <v>0</v>
      </c>
      <c r="N15" s="7">
        <v>0</v>
      </c>
      <c r="O15" s="7">
        <v>0</v>
      </c>
      <c r="P15" s="51">
        <f t="shared" si="1"/>
        <v>0</v>
      </c>
      <c r="Q15" s="19">
        <f t="shared" si="3"/>
        <v>0</v>
      </c>
      <c r="R15" s="52">
        <f t="shared" si="4"/>
        <v>0</v>
      </c>
      <c r="S15" s="19">
        <f t="shared" si="5"/>
        <v>0</v>
      </c>
      <c r="T15" s="52">
        <f t="shared" si="6"/>
        <v>0</v>
      </c>
    </row>
    <row r="16" spans="1:20" ht="21" customHeight="1" x14ac:dyDescent="0.2">
      <c r="A16" s="3" t="s">
        <v>17</v>
      </c>
      <c r="B16" s="22" t="s">
        <v>122</v>
      </c>
      <c r="C16" s="3" t="s">
        <v>1</v>
      </c>
      <c r="D16" s="3" t="s">
        <v>11</v>
      </c>
      <c r="E16" s="3">
        <v>54130531</v>
      </c>
      <c r="F16" s="4" t="s">
        <v>21</v>
      </c>
      <c r="G16" s="4" t="s">
        <v>57</v>
      </c>
      <c r="H16" s="5" t="s">
        <v>57</v>
      </c>
      <c r="I16" s="6" t="s">
        <v>102</v>
      </c>
      <c r="J16" s="11">
        <v>0</v>
      </c>
      <c r="K16" s="11">
        <v>0</v>
      </c>
      <c r="L16" s="11">
        <v>0</v>
      </c>
      <c r="M16" s="10">
        <f t="shared" si="2"/>
        <v>0</v>
      </c>
      <c r="N16" s="7">
        <v>0</v>
      </c>
      <c r="O16" s="7">
        <v>0</v>
      </c>
      <c r="P16" s="51">
        <f t="shared" si="1"/>
        <v>0</v>
      </c>
      <c r="Q16" s="19">
        <f t="shared" si="3"/>
        <v>0</v>
      </c>
      <c r="R16" s="52">
        <f t="shared" si="4"/>
        <v>0</v>
      </c>
      <c r="S16" s="19">
        <f t="shared" si="5"/>
        <v>0</v>
      </c>
      <c r="T16" s="52">
        <f t="shared" si="6"/>
        <v>0</v>
      </c>
    </row>
    <row r="17" spans="1:20" ht="21" customHeight="1" x14ac:dyDescent="0.2">
      <c r="A17" s="3" t="s">
        <v>17</v>
      </c>
      <c r="B17" s="22" t="s">
        <v>122</v>
      </c>
      <c r="C17" s="3" t="s">
        <v>1</v>
      </c>
      <c r="D17" s="3" t="s">
        <v>11</v>
      </c>
      <c r="E17" s="3">
        <v>54130531</v>
      </c>
      <c r="F17" s="4" t="s">
        <v>21</v>
      </c>
      <c r="G17" s="4" t="s">
        <v>58</v>
      </c>
      <c r="H17" s="5" t="s">
        <v>58</v>
      </c>
      <c r="I17" s="6" t="s">
        <v>103</v>
      </c>
      <c r="J17" s="11">
        <v>0</v>
      </c>
      <c r="K17" s="11">
        <v>0</v>
      </c>
      <c r="L17" s="11">
        <v>0</v>
      </c>
      <c r="M17" s="10">
        <f t="shared" si="2"/>
        <v>0</v>
      </c>
      <c r="N17" s="7">
        <v>0</v>
      </c>
      <c r="O17" s="7">
        <v>0</v>
      </c>
      <c r="P17" s="51">
        <f t="shared" si="1"/>
        <v>0</v>
      </c>
      <c r="Q17" s="19">
        <f t="shared" si="3"/>
        <v>0</v>
      </c>
      <c r="R17" s="52">
        <f t="shared" si="4"/>
        <v>0</v>
      </c>
      <c r="S17" s="19">
        <f t="shared" si="5"/>
        <v>0</v>
      </c>
      <c r="T17" s="52">
        <f t="shared" si="6"/>
        <v>0</v>
      </c>
    </row>
    <row r="18" spans="1:20" ht="21" customHeight="1" x14ac:dyDescent="0.2">
      <c r="A18" s="3" t="s">
        <v>17</v>
      </c>
      <c r="B18" s="22" t="s">
        <v>122</v>
      </c>
      <c r="C18" s="3" t="s">
        <v>1</v>
      </c>
      <c r="D18" s="3" t="s">
        <v>11</v>
      </c>
      <c r="E18" s="3">
        <v>54130531</v>
      </c>
      <c r="F18" s="4" t="s">
        <v>21</v>
      </c>
      <c r="G18" s="4" t="s">
        <v>59</v>
      </c>
      <c r="H18" s="5" t="s">
        <v>59</v>
      </c>
      <c r="I18" s="6" t="s">
        <v>104</v>
      </c>
      <c r="J18" s="11">
        <v>0</v>
      </c>
      <c r="K18" s="11">
        <v>0</v>
      </c>
      <c r="L18" s="11">
        <v>0</v>
      </c>
      <c r="M18" s="10">
        <f t="shared" si="2"/>
        <v>0</v>
      </c>
      <c r="N18" s="7">
        <v>0</v>
      </c>
      <c r="O18" s="7">
        <v>0</v>
      </c>
      <c r="P18" s="51">
        <f t="shared" si="1"/>
        <v>0</v>
      </c>
      <c r="Q18" s="19">
        <f t="shared" si="3"/>
        <v>0</v>
      </c>
      <c r="R18" s="52">
        <f t="shared" si="4"/>
        <v>0</v>
      </c>
      <c r="S18" s="19">
        <f t="shared" si="5"/>
        <v>0</v>
      </c>
      <c r="T18" s="52">
        <f t="shared" si="6"/>
        <v>0</v>
      </c>
    </row>
    <row r="19" spans="1:20" ht="21" customHeight="1" x14ac:dyDescent="0.2">
      <c r="A19" s="3" t="s">
        <v>17</v>
      </c>
      <c r="B19" s="22" t="s">
        <v>122</v>
      </c>
      <c r="C19" s="3" t="s">
        <v>1</v>
      </c>
      <c r="D19" s="3" t="s">
        <v>11</v>
      </c>
      <c r="E19" s="3">
        <v>54130531</v>
      </c>
      <c r="F19" s="4" t="s">
        <v>21</v>
      </c>
      <c r="G19" s="4" t="s">
        <v>15</v>
      </c>
      <c r="H19" s="6" t="s">
        <v>44</v>
      </c>
      <c r="I19" s="6" t="s">
        <v>45</v>
      </c>
      <c r="J19" s="11">
        <v>6</v>
      </c>
      <c r="K19" s="11">
        <v>0</v>
      </c>
      <c r="L19" s="11">
        <v>10</v>
      </c>
      <c r="M19" s="10">
        <f t="shared" si="2"/>
        <v>16</v>
      </c>
      <c r="N19" s="7">
        <v>6</v>
      </c>
      <c r="O19" s="7">
        <v>16</v>
      </c>
      <c r="P19" s="51">
        <f t="shared" si="1"/>
        <v>25344</v>
      </c>
      <c r="Q19" s="19">
        <f t="shared" si="3"/>
        <v>18780.288995924417</v>
      </c>
      <c r="R19" s="52">
        <f t="shared" si="4"/>
        <v>18780</v>
      </c>
      <c r="S19" s="19">
        <f t="shared" si="5"/>
        <v>6563.7110040755833</v>
      </c>
      <c r="T19" s="52">
        <f t="shared" si="6"/>
        <v>6564</v>
      </c>
    </row>
    <row r="20" spans="1:20" ht="21" customHeight="1" x14ac:dyDescent="0.2">
      <c r="A20" s="3" t="s">
        <v>17</v>
      </c>
      <c r="B20" s="22" t="s">
        <v>122</v>
      </c>
      <c r="C20" s="3" t="s">
        <v>1</v>
      </c>
      <c r="D20" s="3" t="s">
        <v>11</v>
      </c>
      <c r="E20" s="3">
        <v>54130531</v>
      </c>
      <c r="F20" s="4" t="s">
        <v>21</v>
      </c>
      <c r="G20" s="4" t="s">
        <v>60</v>
      </c>
      <c r="H20" s="6" t="s">
        <v>60</v>
      </c>
      <c r="I20" s="6" t="s">
        <v>105</v>
      </c>
      <c r="J20" s="11">
        <v>0</v>
      </c>
      <c r="K20" s="11">
        <v>0</v>
      </c>
      <c r="L20" s="11">
        <v>0</v>
      </c>
      <c r="M20" s="10">
        <f t="shared" si="2"/>
        <v>0</v>
      </c>
      <c r="N20" s="7">
        <v>0</v>
      </c>
      <c r="O20" s="7">
        <v>0</v>
      </c>
      <c r="P20" s="51">
        <f t="shared" si="1"/>
        <v>0</v>
      </c>
      <c r="Q20" s="19">
        <f t="shared" si="3"/>
        <v>0</v>
      </c>
      <c r="R20" s="52">
        <f t="shared" si="4"/>
        <v>0</v>
      </c>
      <c r="S20" s="19">
        <f t="shared" si="5"/>
        <v>0</v>
      </c>
      <c r="T20" s="52">
        <f t="shared" si="6"/>
        <v>0</v>
      </c>
    </row>
    <row r="21" spans="1:20" ht="21" customHeight="1" thickBot="1" x14ac:dyDescent="0.25">
      <c r="A21" s="12" t="s">
        <v>17</v>
      </c>
      <c r="B21" s="24" t="s">
        <v>122</v>
      </c>
      <c r="C21" s="12" t="s">
        <v>1</v>
      </c>
      <c r="D21" s="12" t="s">
        <v>124</v>
      </c>
      <c r="E21" s="12">
        <v>54130531</v>
      </c>
      <c r="F21" s="13" t="s">
        <v>21</v>
      </c>
      <c r="G21" s="13"/>
      <c r="H21" s="14" t="s">
        <v>60</v>
      </c>
      <c r="I21" s="14" t="s">
        <v>138</v>
      </c>
      <c r="J21" s="15">
        <v>0</v>
      </c>
      <c r="K21" s="15">
        <v>0</v>
      </c>
      <c r="L21" s="15">
        <v>28</v>
      </c>
      <c r="M21" s="16">
        <f t="shared" si="2"/>
        <v>28</v>
      </c>
      <c r="N21" s="17">
        <v>0</v>
      </c>
      <c r="O21" s="17">
        <v>28</v>
      </c>
      <c r="P21" s="59">
        <f t="shared" si="1"/>
        <v>32256</v>
      </c>
      <c r="Q21" s="20">
        <f t="shared" si="3"/>
        <v>23902.185994812895</v>
      </c>
      <c r="R21" s="60">
        <f t="shared" si="4"/>
        <v>23902</v>
      </c>
      <c r="S21" s="20">
        <f t="shared" si="5"/>
        <v>8353.8140051871051</v>
      </c>
      <c r="T21" s="60">
        <f t="shared" si="6"/>
        <v>8354</v>
      </c>
    </row>
    <row r="22" spans="1:20" ht="21" customHeight="1" x14ac:dyDescent="0.2">
      <c r="A22" s="25" t="s">
        <v>13</v>
      </c>
      <c r="B22" s="23" t="s">
        <v>122</v>
      </c>
      <c r="C22" s="25" t="s">
        <v>1</v>
      </c>
      <c r="D22" s="25" t="s">
        <v>11</v>
      </c>
      <c r="E22" s="25">
        <v>54130450</v>
      </c>
      <c r="F22" s="26" t="s">
        <v>22</v>
      </c>
      <c r="G22" s="26" t="s">
        <v>14</v>
      </c>
      <c r="H22" s="28" t="s">
        <v>14</v>
      </c>
      <c r="I22" s="28" t="s">
        <v>46</v>
      </c>
      <c r="J22" s="29">
        <v>6</v>
      </c>
      <c r="K22" s="29">
        <v>1</v>
      </c>
      <c r="L22" s="29">
        <v>0</v>
      </c>
      <c r="M22" s="30">
        <f t="shared" si="2"/>
        <v>7</v>
      </c>
      <c r="N22" s="31">
        <v>7</v>
      </c>
      <c r="O22" s="31">
        <v>7</v>
      </c>
      <c r="P22" s="33">
        <f t="shared" si="1"/>
        <v>16128</v>
      </c>
      <c r="Q22" s="32">
        <f t="shared" si="3"/>
        <v>11951.092997406447</v>
      </c>
      <c r="R22" s="58">
        <f t="shared" si="4"/>
        <v>11951</v>
      </c>
      <c r="S22" s="32">
        <f t="shared" si="5"/>
        <v>4176.9070025935525</v>
      </c>
      <c r="T22" s="58">
        <f t="shared" si="6"/>
        <v>4177</v>
      </c>
    </row>
    <row r="23" spans="1:20" ht="21" customHeight="1" x14ac:dyDescent="0.2">
      <c r="A23" s="3" t="s">
        <v>13</v>
      </c>
      <c r="B23" s="22" t="s">
        <v>122</v>
      </c>
      <c r="C23" s="3" t="s">
        <v>1</v>
      </c>
      <c r="D23" s="3" t="s">
        <v>11</v>
      </c>
      <c r="E23" s="3">
        <v>54130450</v>
      </c>
      <c r="F23" s="4" t="s">
        <v>22</v>
      </c>
      <c r="G23" s="4" t="s">
        <v>61</v>
      </c>
      <c r="H23" s="6" t="s">
        <v>83</v>
      </c>
      <c r="I23" s="6" t="s">
        <v>84</v>
      </c>
      <c r="J23" s="11">
        <v>0</v>
      </c>
      <c r="K23" s="11">
        <v>4</v>
      </c>
      <c r="L23" s="11">
        <v>0</v>
      </c>
      <c r="M23" s="10">
        <f t="shared" si="2"/>
        <v>4</v>
      </c>
      <c r="N23" s="7">
        <v>4</v>
      </c>
      <c r="O23" s="7">
        <v>4</v>
      </c>
      <c r="P23" s="51">
        <f t="shared" si="1"/>
        <v>9216</v>
      </c>
      <c r="Q23" s="19">
        <f t="shared" si="3"/>
        <v>6829.1959985179701</v>
      </c>
      <c r="R23" s="52">
        <f t="shared" si="4"/>
        <v>6829</v>
      </c>
      <c r="S23" s="19">
        <f t="shared" si="5"/>
        <v>2386.8040014820299</v>
      </c>
      <c r="T23" s="52">
        <f t="shared" si="6"/>
        <v>2387</v>
      </c>
    </row>
    <row r="24" spans="1:20" ht="21" customHeight="1" x14ac:dyDescent="0.2">
      <c r="A24" s="3" t="s">
        <v>13</v>
      </c>
      <c r="B24" s="22" t="s">
        <v>122</v>
      </c>
      <c r="C24" s="3" t="s">
        <v>1</v>
      </c>
      <c r="D24" s="3" t="s">
        <v>11</v>
      </c>
      <c r="E24" s="3">
        <v>54130450</v>
      </c>
      <c r="F24" s="4" t="s">
        <v>22</v>
      </c>
      <c r="G24" s="4" t="s">
        <v>62</v>
      </c>
      <c r="H24" s="6" t="s">
        <v>62</v>
      </c>
      <c r="I24" s="6" t="s">
        <v>85</v>
      </c>
      <c r="J24" s="11">
        <v>0</v>
      </c>
      <c r="K24" s="11">
        <v>8</v>
      </c>
      <c r="L24" s="11">
        <v>0</v>
      </c>
      <c r="M24" s="10">
        <f t="shared" si="2"/>
        <v>8</v>
      </c>
      <c r="N24" s="7">
        <v>8</v>
      </c>
      <c r="O24" s="7">
        <v>8</v>
      </c>
      <c r="P24" s="51">
        <f t="shared" si="1"/>
        <v>18432</v>
      </c>
      <c r="Q24" s="19">
        <f t="shared" si="3"/>
        <v>13658.39199703594</v>
      </c>
      <c r="R24" s="52">
        <f t="shared" si="4"/>
        <v>13658</v>
      </c>
      <c r="S24" s="19">
        <f t="shared" si="5"/>
        <v>4773.6080029640598</v>
      </c>
      <c r="T24" s="52">
        <f t="shared" si="6"/>
        <v>4774</v>
      </c>
    </row>
    <row r="25" spans="1:20" ht="21" customHeight="1" x14ac:dyDescent="0.2">
      <c r="A25" s="3" t="s">
        <v>13</v>
      </c>
      <c r="B25" s="22" t="s">
        <v>122</v>
      </c>
      <c r="C25" s="3" t="s">
        <v>1</v>
      </c>
      <c r="D25" s="3" t="s">
        <v>11</v>
      </c>
      <c r="E25" s="3">
        <v>54130450</v>
      </c>
      <c r="F25" s="4" t="s">
        <v>22</v>
      </c>
      <c r="G25" s="4" t="s">
        <v>79</v>
      </c>
      <c r="H25" s="6" t="s">
        <v>63</v>
      </c>
      <c r="I25" s="6" t="s">
        <v>86</v>
      </c>
      <c r="J25" s="11">
        <v>0</v>
      </c>
      <c r="K25" s="11">
        <v>5</v>
      </c>
      <c r="L25" s="11">
        <v>0</v>
      </c>
      <c r="M25" s="10">
        <f t="shared" si="2"/>
        <v>5</v>
      </c>
      <c r="N25" s="7">
        <v>5</v>
      </c>
      <c r="O25" s="7">
        <v>5</v>
      </c>
      <c r="P25" s="51">
        <f t="shared" si="1"/>
        <v>11520</v>
      </c>
      <c r="Q25" s="19">
        <f t="shared" si="3"/>
        <v>8536.494998147462</v>
      </c>
      <c r="R25" s="52">
        <f t="shared" si="4"/>
        <v>8536</v>
      </c>
      <c r="S25" s="19">
        <f t="shared" si="5"/>
        <v>2983.505001852538</v>
      </c>
      <c r="T25" s="52">
        <f t="shared" si="6"/>
        <v>2984</v>
      </c>
    </row>
    <row r="26" spans="1:20" ht="21" customHeight="1" x14ac:dyDescent="0.2">
      <c r="A26" s="3" t="s">
        <v>13</v>
      </c>
      <c r="B26" s="22" t="s">
        <v>122</v>
      </c>
      <c r="C26" s="3" t="s">
        <v>1</v>
      </c>
      <c r="D26" s="3" t="s">
        <v>11</v>
      </c>
      <c r="E26" s="3">
        <v>54130450</v>
      </c>
      <c r="F26" s="4" t="s">
        <v>22</v>
      </c>
      <c r="G26" s="4" t="s">
        <v>3</v>
      </c>
      <c r="H26" s="6" t="s">
        <v>3</v>
      </c>
      <c r="I26" s="6" t="s">
        <v>47</v>
      </c>
      <c r="J26" s="11">
        <v>8</v>
      </c>
      <c r="K26" s="11">
        <v>0</v>
      </c>
      <c r="L26" s="11">
        <v>0</v>
      </c>
      <c r="M26" s="10">
        <f t="shared" si="2"/>
        <v>8</v>
      </c>
      <c r="N26" s="7">
        <v>8</v>
      </c>
      <c r="O26" s="7">
        <v>8</v>
      </c>
      <c r="P26" s="51">
        <f t="shared" si="1"/>
        <v>18432</v>
      </c>
      <c r="Q26" s="19">
        <f t="shared" si="3"/>
        <v>13658.39199703594</v>
      </c>
      <c r="R26" s="52">
        <f t="shared" si="4"/>
        <v>13658</v>
      </c>
      <c r="S26" s="19">
        <f t="shared" si="5"/>
        <v>4773.6080029640598</v>
      </c>
      <c r="T26" s="52">
        <f t="shared" si="6"/>
        <v>4774</v>
      </c>
    </row>
    <row r="27" spans="1:20" ht="21" customHeight="1" x14ac:dyDescent="0.2">
      <c r="A27" s="3" t="s">
        <v>13</v>
      </c>
      <c r="B27" s="22" t="s">
        <v>122</v>
      </c>
      <c r="C27" s="3" t="s">
        <v>1</v>
      </c>
      <c r="D27" s="3" t="s">
        <v>11</v>
      </c>
      <c r="E27" s="3">
        <v>54130450</v>
      </c>
      <c r="F27" s="4" t="s">
        <v>22</v>
      </c>
      <c r="G27" s="4" t="s">
        <v>64</v>
      </c>
      <c r="H27" s="6" t="s">
        <v>64</v>
      </c>
      <c r="I27" s="6" t="s">
        <v>87</v>
      </c>
      <c r="J27" s="11">
        <v>0</v>
      </c>
      <c r="K27" s="11">
        <v>8</v>
      </c>
      <c r="L27" s="11">
        <v>0</v>
      </c>
      <c r="M27" s="10">
        <f t="shared" si="2"/>
        <v>8</v>
      </c>
      <c r="N27" s="7">
        <v>8</v>
      </c>
      <c r="O27" s="7">
        <v>8</v>
      </c>
      <c r="P27" s="51">
        <f t="shared" si="1"/>
        <v>18432</v>
      </c>
      <c r="Q27" s="19">
        <f t="shared" si="3"/>
        <v>13658.39199703594</v>
      </c>
      <c r="R27" s="52">
        <f t="shared" si="4"/>
        <v>13658</v>
      </c>
      <c r="S27" s="19">
        <f t="shared" si="5"/>
        <v>4773.6080029640598</v>
      </c>
      <c r="T27" s="52">
        <f t="shared" si="6"/>
        <v>4774</v>
      </c>
    </row>
    <row r="28" spans="1:20" ht="21" customHeight="1" x14ac:dyDescent="0.2">
      <c r="A28" s="3" t="s">
        <v>13</v>
      </c>
      <c r="B28" s="22" t="s">
        <v>122</v>
      </c>
      <c r="C28" s="3" t="s">
        <v>1</v>
      </c>
      <c r="D28" s="3" t="s">
        <v>11</v>
      </c>
      <c r="E28" s="3">
        <v>54130450</v>
      </c>
      <c r="F28" s="4" t="s">
        <v>22</v>
      </c>
      <c r="G28" s="4" t="s">
        <v>65</v>
      </c>
      <c r="H28" s="6" t="s">
        <v>65</v>
      </c>
      <c r="I28" s="6" t="s">
        <v>88</v>
      </c>
      <c r="J28" s="11">
        <v>0</v>
      </c>
      <c r="K28" s="11">
        <v>12</v>
      </c>
      <c r="L28" s="11">
        <v>0</v>
      </c>
      <c r="M28" s="10">
        <f t="shared" si="2"/>
        <v>12</v>
      </c>
      <c r="N28" s="7">
        <v>12</v>
      </c>
      <c r="O28" s="7">
        <v>12</v>
      </c>
      <c r="P28" s="51">
        <f t="shared" si="1"/>
        <v>27648</v>
      </c>
      <c r="Q28" s="19">
        <f t="shared" si="3"/>
        <v>20487.587995553909</v>
      </c>
      <c r="R28" s="52">
        <f t="shared" si="4"/>
        <v>20488</v>
      </c>
      <c r="S28" s="19">
        <f t="shared" si="5"/>
        <v>7160.4120044460906</v>
      </c>
      <c r="T28" s="52">
        <f t="shared" si="6"/>
        <v>7160</v>
      </c>
    </row>
    <row r="29" spans="1:20" ht="21" customHeight="1" x14ac:dyDescent="0.2">
      <c r="A29" s="3" t="s">
        <v>13</v>
      </c>
      <c r="B29" s="22" t="s">
        <v>122</v>
      </c>
      <c r="C29" s="3" t="s">
        <v>1</v>
      </c>
      <c r="D29" s="3" t="s">
        <v>11</v>
      </c>
      <c r="E29" s="3">
        <v>54130450</v>
      </c>
      <c r="F29" s="4" t="s">
        <v>22</v>
      </c>
      <c r="G29" s="4" t="s">
        <v>66</v>
      </c>
      <c r="H29" s="6" t="s">
        <v>66</v>
      </c>
      <c r="I29" s="6" t="s">
        <v>106</v>
      </c>
      <c r="J29" s="11">
        <v>0</v>
      </c>
      <c r="K29" s="11">
        <v>0</v>
      </c>
      <c r="L29" s="11">
        <v>4</v>
      </c>
      <c r="M29" s="10">
        <f t="shared" si="2"/>
        <v>4</v>
      </c>
      <c r="N29" s="7">
        <v>0</v>
      </c>
      <c r="O29" s="7">
        <v>4</v>
      </c>
      <c r="P29" s="51">
        <f t="shared" si="1"/>
        <v>4608</v>
      </c>
      <c r="Q29" s="19">
        <f t="shared" si="3"/>
        <v>3414.5979992589851</v>
      </c>
      <c r="R29" s="52">
        <f t="shared" si="4"/>
        <v>3415</v>
      </c>
      <c r="S29" s="19">
        <f t="shared" si="5"/>
        <v>1193.4020007410149</v>
      </c>
      <c r="T29" s="52">
        <f t="shared" si="6"/>
        <v>1193</v>
      </c>
    </row>
    <row r="30" spans="1:20" ht="21" customHeight="1" thickBot="1" x14ac:dyDescent="0.25">
      <c r="A30" s="12" t="s">
        <v>13</v>
      </c>
      <c r="B30" s="24" t="s">
        <v>122</v>
      </c>
      <c r="C30" s="12" t="s">
        <v>1</v>
      </c>
      <c r="D30" s="12" t="s">
        <v>11</v>
      </c>
      <c r="E30" s="12">
        <v>54130450</v>
      </c>
      <c r="F30" s="13" t="s">
        <v>22</v>
      </c>
      <c r="G30" s="13" t="s">
        <v>5</v>
      </c>
      <c r="H30" s="14" t="s">
        <v>5</v>
      </c>
      <c r="I30" s="14" t="s">
        <v>48</v>
      </c>
      <c r="J30" s="15">
        <v>4</v>
      </c>
      <c r="K30" s="15">
        <v>1</v>
      </c>
      <c r="L30" s="15">
        <v>3</v>
      </c>
      <c r="M30" s="16">
        <f t="shared" si="2"/>
        <v>8</v>
      </c>
      <c r="N30" s="17">
        <v>5</v>
      </c>
      <c r="O30" s="17">
        <v>8</v>
      </c>
      <c r="P30" s="59">
        <f t="shared" si="1"/>
        <v>14976</v>
      </c>
      <c r="Q30" s="20">
        <f t="shared" si="3"/>
        <v>11097.443497591701</v>
      </c>
      <c r="R30" s="60">
        <f t="shared" si="4"/>
        <v>11097</v>
      </c>
      <c r="S30" s="20">
        <f t="shared" si="5"/>
        <v>3878.5565024082989</v>
      </c>
      <c r="T30" s="60">
        <f t="shared" si="6"/>
        <v>3879</v>
      </c>
    </row>
    <row r="31" spans="1:20" ht="21" customHeight="1" x14ac:dyDescent="0.2">
      <c r="A31" s="25" t="s">
        <v>18</v>
      </c>
      <c r="B31" s="23" t="s">
        <v>122</v>
      </c>
      <c r="C31" s="25" t="s">
        <v>1</v>
      </c>
      <c r="D31" s="25" t="s">
        <v>11</v>
      </c>
      <c r="E31" s="25">
        <v>54130590</v>
      </c>
      <c r="F31" s="26" t="s">
        <v>80</v>
      </c>
      <c r="G31" s="26" t="s">
        <v>82</v>
      </c>
      <c r="H31" s="28" t="s">
        <v>89</v>
      </c>
      <c r="I31" s="28" t="s">
        <v>90</v>
      </c>
      <c r="J31" s="29">
        <v>0</v>
      </c>
      <c r="K31" s="29">
        <v>6</v>
      </c>
      <c r="L31" s="29">
        <v>2</v>
      </c>
      <c r="M31" s="30">
        <f t="shared" si="2"/>
        <v>8</v>
      </c>
      <c r="N31" s="31">
        <v>6</v>
      </c>
      <c r="O31" s="31">
        <v>8</v>
      </c>
      <c r="P31" s="33">
        <f t="shared" si="1"/>
        <v>16128</v>
      </c>
      <c r="Q31" s="32">
        <f t="shared" si="3"/>
        <v>11951.092997406447</v>
      </c>
      <c r="R31" s="58">
        <f t="shared" si="4"/>
        <v>11951</v>
      </c>
      <c r="S31" s="32">
        <f t="shared" si="5"/>
        <v>4176.9070025935525</v>
      </c>
      <c r="T31" s="58">
        <f t="shared" si="6"/>
        <v>4177</v>
      </c>
    </row>
    <row r="32" spans="1:20" ht="21" customHeight="1" x14ac:dyDescent="0.2">
      <c r="A32" s="3" t="s">
        <v>18</v>
      </c>
      <c r="B32" s="22" t="s">
        <v>122</v>
      </c>
      <c r="C32" s="3" t="s">
        <v>1</v>
      </c>
      <c r="D32" s="3" t="s">
        <v>11</v>
      </c>
      <c r="E32" s="3">
        <v>54130590</v>
      </c>
      <c r="F32" s="4" t="s">
        <v>80</v>
      </c>
      <c r="G32" s="4" t="s">
        <v>67</v>
      </c>
      <c r="H32" s="6" t="s">
        <v>67</v>
      </c>
      <c r="I32" s="6" t="s">
        <v>107</v>
      </c>
      <c r="J32" s="11">
        <v>0</v>
      </c>
      <c r="K32" s="11">
        <v>0</v>
      </c>
      <c r="L32" s="11">
        <v>12</v>
      </c>
      <c r="M32" s="10">
        <f t="shared" si="2"/>
        <v>12</v>
      </c>
      <c r="N32" s="7">
        <v>0</v>
      </c>
      <c r="O32" s="7">
        <v>12</v>
      </c>
      <c r="P32" s="51">
        <f t="shared" si="1"/>
        <v>13824</v>
      </c>
      <c r="Q32" s="19">
        <f t="shared" si="3"/>
        <v>10243.793997776955</v>
      </c>
      <c r="R32" s="52">
        <f t="shared" si="4"/>
        <v>10244</v>
      </c>
      <c r="S32" s="19">
        <f t="shared" si="5"/>
        <v>3580.2060022230453</v>
      </c>
      <c r="T32" s="52">
        <f t="shared" si="6"/>
        <v>3580</v>
      </c>
    </row>
    <row r="33" spans="1:20" ht="21" customHeight="1" x14ac:dyDescent="0.2">
      <c r="A33" s="3" t="s">
        <v>18</v>
      </c>
      <c r="B33" s="22" t="s">
        <v>122</v>
      </c>
      <c r="C33" s="3" t="s">
        <v>1</v>
      </c>
      <c r="D33" s="3" t="s">
        <v>11</v>
      </c>
      <c r="E33" s="3">
        <v>54130590</v>
      </c>
      <c r="F33" s="4" t="s">
        <v>80</v>
      </c>
      <c r="G33" s="4" t="s">
        <v>68</v>
      </c>
      <c r="H33" s="6" t="s">
        <v>68</v>
      </c>
      <c r="I33" s="6" t="s">
        <v>108</v>
      </c>
      <c r="J33" s="11">
        <v>0</v>
      </c>
      <c r="K33" s="11">
        <v>0</v>
      </c>
      <c r="L33" s="11">
        <v>10</v>
      </c>
      <c r="M33" s="10">
        <f t="shared" si="2"/>
        <v>10</v>
      </c>
      <c r="N33" s="7">
        <v>0</v>
      </c>
      <c r="O33" s="7">
        <v>10</v>
      </c>
      <c r="P33" s="51">
        <f t="shared" si="1"/>
        <v>11520</v>
      </c>
      <c r="Q33" s="19">
        <f t="shared" si="3"/>
        <v>8536.494998147462</v>
      </c>
      <c r="R33" s="52">
        <f t="shared" si="4"/>
        <v>8536</v>
      </c>
      <c r="S33" s="19">
        <f t="shared" si="5"/>
        <v>2983.505001852538</v>
      </c>
      <c r="T33" s="52">
        <f t="shared" si="6"/>
        <v>2984</v>
      </c>
    </row>
    <row r="34" spans="1:20" ht="21" customHeight="1" x14ac:dyDescent="0.2">
      <c r="A34" s="3" t="s">
        <v>18</v>
      </c>
      <c r="B34" s="22" t="s">
        <v>122</v>
      </c>
      <c r="C34" s="3" t="s">
        <v>1</v>
      </c>
      <c r="D34" s="3" t="s">
        <v>11</v>
      </c>
      <c r="E34" s="3">
        <v>54130590</v>
      </c>
      <c r="F34" s="4" t="s">
        <v>80</v>
      </c>
      <c r="G34" s="4" t="s">
        <v>69</v>
      </c>
      <c r="H34" s="6" t="s">
        <v>69</v>
      </c>
      <c r="I34" s="6" t="s">
        <v>109</v>
      </c>
      <c r="J34" s="11">
        <v>0</v>
      </c>
      <c r="K34" s="11">
        <v>0</v>
      </c>
      <c r="L34" s="11">
        <v>14</v>
      </c>
      <c r="M34" s="10">
        <f t="shared" si="2"/>
        <v>14</v>
      </c>
      <c r="N34" s="7">
        <v>0</v>
      </c>
      <c r="O34" s="7">
        <v>14</v>
      </c>
      <c r="P34" s="51">
        <f t="shared" si="1"/>
        <v>16128</v>
      </c>
      <c r="Q34" s="19">
        <f t="shared" si="3"/>
        <v>11951.092997406447</v>
      </c>
      <c r="R34" s="52">
        <f t="shared" si="4"/>
        <v>11951</v>
      </c>
      <c r="S34" s="19">
        <f t="shared" si="5"/>
        <v>4176.9070025935525</v>
      </c>
      <c r="T34" s="52">
        <f t="shared" si="6"/>
        <v>4177</v>
      </c>
    </row>
    <row r="35" spans="1:20" ht="21" customHeight="1" x14ac:dyDescent="0.2">
      <c r="A35" s="3" t="s">
        <v>18</v>
      </c>
      <c r="B35" s="22" t="s">
        <v>122</v>
      </c>
      <c r="C35" s="3" t="s">
        <v>1</v>
      </c>
      <c r="D35" s="3" t="s">
        <v>11</v>
      </c>
      <c r="E35" s="3">
        <v>54130590</v>
      </c>
      <c r="F35" s="4" t="s">
        <v>80</v>
      </c>
      <c r="G35" s="4" t="s">
        <v>70</v>
      </c>
      <c r="H35" s="6" t="s">
        <v>70</v>
      </c>
      <c r="I35" s="6" t="s">
        <v>110</v>
      </c>
      <c r="J35" s="11">
        <v>0</v>
      </c>
      <c r="K35" s="11">
        <v>0</v>
      </c>
      <c r="L35" s="11">
        <v>8</v>
      </c>
      <c r="M35" s="10">
        <f t="shared" si="2"/>
        <v>8</v>
      </c>
      <c r="N35" s="7">
        <v>0</v>
      </c>
      <c r="O35" s="7">
        <v>8</v>
      </c>
      <c r="P35" s="51">
        <f t="shared" si="1"/>
        <v>9216</v>
      </c>
      <c r="Q35" s="19">
        <f t="shared" si="3"/>
        <v>6829.1959985179701</v>
      </c>
      <c r="R35" s="52">
        <f t="shared" si="4"/>
        <v>6829</v>
      </c>
      <c r="S35" s="19">
        <f t="shared" si="5"/>
        <v>2386.8040014820299</v>
      </c>
      <c r="T35" s="52">
        <f t="shared" si="6"/>
        <v>2387</v>
      </c>
    </row>
    <row r="36" spans="1:20" ht="21" customHeight="1" x14ac:dyDescent="0.2">
      <c r="A36" s="3" t="s">
        <v>18</v>
      </c>
      <c r="B36" s="22" t="s">
        <v>122</v>
      </c>
      <c r="C36" s="3" t="s">
        <v>1</v>
      </c>
      <c r="D36" s="3" t="s">
        <v>11</v>
      </c>
      <c r="E36" s="3">
        <v>54130590</v>
      </c>
      <c r="F36" s="4" t="s">
        <v>80</v>
      </c>
      <c r="G36" s="4" t="s">
        <v>71</v>
      </c>
      <c r="H36" s="6" t="s">
        <v>71</v>
      </c>
      <c r="I36" s="6" t="s">
        <v>111</v>
      </c>
      <c r="J36" s="11">
        <v>0</v>
      </c>
      <c r="K36" s="11">
        <v>0</v>
      </c>
      <c r="L36" s="11">
        <v>8</v>
      </c>
      <c r="M36" s="10">
        <f t="shared" si="2"/>
        <v>8</v>
      </c>
      <c r="N36" s="7">
        <v>0</v>
      </c>
      <c r="O36" s="7">
        <v>8</v>
      </c>
      <c r="P36" s="51">
        <v>8064</v>
      </c>
      <c r="Q36" s="19">
        <f t="shared" si="3"/>
        <v>5975.5464987032237</v>
      </c>
      <c r="R36" s="52">
        <v>5975</v>
      </c>
      <c r="S36" s="19">
        <f t="shared" si="5"/>
        <v>2088.4535012967763</v>
      </c>
      <c r="T36" s="52">
        <v>2089</v>
      </c>
    </row>
    <row r="37" spans="1:20" ht="21" customHeight="1" thickBot="1" x14ac:dyDescent="0.25">
      <c r="A37" s="12" t="s">
        <v>18</v>
      </c>
      <c r="B37" s="24" t="s">
        <v>122</v>
      </c>
      <c r="C37" s="12" t="s">
        <v>1</v>
      </c>
      <c r="D37" s="12" t="s">
        <v>11</v>
      </c>
      <c r="E37" s="12">
        <v>54130590</v>
      </c>
      <c r="F37" s="13" t="s">
        <v>80</v>
      </c>
      <c r="G37" s="13" t="s">
        <v>72</v>
      </c>
      <c r="H37" s="14" t="s">
        <v>72</v>
      </c>
      <c r="I37" s="14" t="s">
        <v>91</v>
      </c>
      <c r="J37" s="15">
        <v>0</v>
      </c>
      <c r="K37" s="15">
        <v>8</v>
      </c>
      <c r="L37" s="15">
        <v>0</v>
      </c>
      <c r="M37" s="16">
        <f t="shared" si="2"/>
        <v>8</v>
      </c>
      <c r="N37" s="17">
        <v>8</v>
      </c>
      <c r="O37" s="17">
        <v>8</v>
      </c>
      <c r="P37" s="59">
        <f t="shared" ref="P37:P42" si="7">(N37*1152)+(O37*1152)</f>
        <v>18432</v>
      </c>
      <c r="Q37" s="20">
        <f t="shared" si="3"/>
        <v>13658.39199703594</v>
      </c>
      <c r="R37" s="60">
        <f t="shared" si="4"/>
        <v>13658</v>
      </c>
      <c r="S37" s="20">
        <f t="shared" si="5"/>
        <v>4773.6080029640598</v>
      </c>
      <c r="T37" s="60">
        <f t="shared" si="6"/>
        <v>4774</v>
      </c>
    </row>
    <row r="38" spans="1:20" ht="21" customHeight="1" x14ac:dyDescent="0.2">
      <c r="A38" s="25" t="s">
        <v>0</v>
      </c>
      <c r="B38" s="23" t="s">
        <v>122</v>
      </c>
      <c r="C38" s="25" t="s">
        <v>1</v>
      </c>
      <c r="D38" s="25" t="s">
        <v>11</v>
      </c>
      <c r="E38" s="25">
        <v>54139937</v>
      </c>
      <c r="F38" s="26" t="s">
        <v>23</v>
      </c>
      <c r="G38" s="26" t="s">
        <v>73</v>
      </c>
      <c r="H38" s="27" t="s">
        <v>73</v>
      </c>
      <c r="I38" s="28" t="s">
        <v>112</v>
      </c>
      <c r="J38" s="29">
        <v>0</v>
      </c>
      <c r="K38" s="29">
        <v>0</v>
      </c>
      <c r="L38" s="29">
        <v>8</v>
      </c>
      <c r="M38" s="30">
        <f t="shared" si="2"/>
        <v>8</v>
      </c>
      <c r="N38" s="31">
        <v>0</v>
      </c>
      <c r="O38" s="31">
        <v>8</v>
      </c>
      <c r="P38" s="33">
        <f t="shared" si="7"/>
        <v>9216</v>
      </c>
      <c r="Q38" s="32">
        <f t="shared" si="3"/>
        <v>6829.1959985179701</v>
      </c>
      <c r="R38" s="58">
        <f t="shared" si="4"/>
        <v>6829</v>
      </c>
      <c r="S38" s="32">
        <f t="shared" si="5"/>
        <v>2386.8040014820299</v>
      </c>
      <c r="T38" s="58">
        <f t="shared" si="6"/>
        <v>2387</v>
      </c>
    </row>
    <row r="39" spans="1:20" ht="21" customHeight="1" x14ac:dyDescent="0.2">
      <c r="A39" s="3" t="s">
        <v>0</v>
      </c>
      <c r="B39" s="22" t="s">
        <v>122</v>
      </c>
      <c r="C39" s="3" t="s">
        <v>1</v>
      </c>
      <c r="D39" s="3" t="s">
        <v>11</v>
      </c>
      <c r="E39" s="3">
        <v>54139937</v>
      </c>
      <c r="F39" s="4" t="s">
        <v>23</v>
      </c>
      <c r="G39" s="4" t="s">
        <v>74</v>
      </c>
      <c r="H39" s="5" t="s">
        <v>74</v>
      </c>
      <c r="I39" s="6" t="s">
        <v>113</v>
      </c>
      <c r="J39" s="11">
        <v>0</v>
      </c>
      <c r="K39" s="11">
        <v>0</v>
      </c>
      <c r="L39" s="11">
        <v>4</v>
      </c>
      <c r="M39" s="10">
        <f t="shared" si="2"/>
        <v>4</v>
      </c>
      <c r="N39" s="7">
        <v>0</v>
      </c>
      <c r="O39" s="7">
        <v>4</v>
      </c>
      <c r="P39" s="51">
        <f t="shared" si="7"/>
        <v>4608</v>
      </c>
      <c r="Q39" s="19">
        <f t="shared" si="3"/>
        <v>3414.5979992589851</v>
      </c>
      <c r="R39" s="52">
        <v>3414</v>
      </c>
      <c r="S39" s="19">
        <f t="shared" si="5"/>
        <v>1193.4020007410149</v>
      </c>
      <c r="T39" s="52">
        <v>1194</v>
      </c>
    </row>
    <row r="40" spans="1:20" ht="21" customHeight="1" x14ac:dyDescent="0.2">
      <c r="A40" s="3" t="s">
        <v>0</v>
      </c>
      <c r="B40" s="22" t="s">
        <v>122</v>
      </c>
      <c r="C40" s="3" t="s">
        <v>1</v>
      </c>
      <c r="D40" s="3" t="s">
        <v>11</v>
      </c>
      <c r="E40" s="3">
        <v>54139937</v>
      </c>
      <c r="F40" s="4" t="s">
        <v>23</v>
      </c>
      <c r="G40" s="4" t="s">
        <v>75</v>
      </c>
      <c r="H40" s="5" t="s">
        <v>75</v>
      </c>
      <c r="I40" s="6" t="s">
        <v>92</v>
      </c>
      <c r="J40" s="11">
        <v>0</v>
      </c>
      <c r="K40" s="11">
        <v>8</v>
      </c>
      <c r="L40" s="11">
        <v>0</v>
      </c>
      <c r="M40" s="10">
        <f t="shared" si="2"/>
        <v>8</v>
      </c>
      <c r="N40" s="7">
        <v>8</v>
      </c>
      <c r="O40" s="7">
        <v>8</v>
      </c>
      <c r="P40" s="51">
        <f t="shared" si="7"/>
        <v>18432</v>
      </c>
      <c r="Q40" s="19">
        <f t="shared" si="3"/>
        <v>13658.39199703594</v>
      </c>
      <c r="R40" s="52">
        <f t="shared" si="4"/>
        <v>13658</v>
      </c>
      <c r="S40" s="19">
        <f t="shared" si="5"/>
        <v>4773.6080029640598</v>
      </c>
      <c r="T40" s="52">
        <f t="shared" si="6"/>
        <v>4774</v>
      </c>
    </row>
    <row r="41" spans="1:20" ht="21" customHeight="1" x14ac:dyDescent="0.2">
      <c r="A41" s="3" t="s">
        <v>0</v>
      </c>
      <c r="B41" s="22" t="s">
        <v>122</v>
      </c>
      <c r="C41" s="3" t="s">
        <v>1</v>
      </c>
      <c r="D41" s="3" t="s">
        <v>11</v>
      </c>
      <c r="E41" s="3">
        <v>54139937</v>
      </c>
      <c r="F41" s="4" t="s">
        <v>23</v>
      </c>
      <c r="G41" s="4" t="s">
        <v>76</v>
      </c>
      <c r="H41" s="5" t="s">
        <v>76</v>
      </c>
      <c r="I41" s="6" t="s">
        <v>114</v>
      </c>
      <c r="J41" s="11">
        <v>0</v>
      </c>
      <c r="K41" s="11">
        <v>0</v>
      </c>
      <c r="L41" s="11">
        <v>12</v>
      </c>
      <c r="M41" s="10">
        <f t="shared" si="2"/>
        <v>12</v>
      </c>
      <c r="N41" s="7">
        <v>0</v>
      </c>
      <c r="O41" s="7">
        <v>12</v>
      </c>
      <c r="P41" s="51">
        <f t="shared" si="7"/>
        <v>13824</v>
      </c>
      <c r="Q41" s="19">
        <f t="shared" si="3"/>
        <v>10243.793997776955</v>
      </c>
      <c r="R41" s="52">
        <f t="shared" si="4"/>
        <v>10244</v>
      </c>
      <c r="S41" s="19">
        <f t="shared" si="5"/>
        <v>3580.2060022230453</v>
      </c>
      <c r="T41" s="52">
        <f t="shared" si="6"/>
        <v>3580</v>
      </c>
    </row>
    <row r="42" spans="1:20" ht="21" customHeight="1" x14ac:dyDescent="0.2">
      <c r="A42" s="3" t="s">
        <v>0</v>
      </c>
      <c r="B42" s="22" t="s">
        <v>122</v>
      </c>
      <c r="C42" s="3" t="s">
        <v>1</v>
      </c>
      <c r="D42" s="3" t="s">
        <v>11</v>
      </c>
      <c r="E42" s="3">
        <v>54139937</v>
      </c>
      <c r="F42" s="4" t="s">
        <v>23</v>
      </c>
      <c r="G42" s="4" t="s">
        <v>10</v>
      </c>
      <c r="H42" s="5" t="s">
        <v>10</v>
      </c>
      <c r="I42" s="6" t="s">
        <v>49</v>
      </c>
      <c r="J42" s="11">
        <v>8</v>
      </c>
      <c r="K42" s="11">
        <v>0</v>
      </c>
      <c r="L42" s="11">
        <v>24</v>
      </c>
      <c r="M42" s="10">
        <f t="shared" si="2"/>
        <v>32</v>
      </c>
      <c r="N42" s="7">
        <v>8</v>
      </c>
      <c r="O42" s="7">
        <v>32</v>
      </c>
      <c r="P42" s="51">
        <f t="shared" si="7"/>
        <v>46080</v>
      </c>
      <c r="Q42" s="19">
        <f t="shared" si="3"/>
        <v>34145.979992589848</v>
      </c>
      <c r="R42" s="52">
        <f t="shared" si="4"/>
        <v>34146</v>
      </c>
      <c r="S42" s="19">
        <f t="shared" si="5"/>
        <v>11934.020007410152</v>
      </c>
      <c r="T42" s="52">
        <f t="shared" si="6"/>
        <v>11934</v>
      </c>
    </row>
    <row r="43" spans="1:20" ht="21" customHeight="1" x14ac:dyDescent="0.2">
      <c r="A43" s="3" t="s">
        <v>0</v>
      </c>
      <c r="B43" s="22" t="s">
        <v>122</v>
      </c>
      <c r="C43" s="3" t="s">
        <v>1</v>
      </c>
      <c r="D43" s="3" t="s">
        <v>11</v>
      </c>
      <c r="E43" s="3">
        <v>54139937</v>
      </c>
      <c r="F43" s="4" t="s">
        <v>23</v>
      </c>
      <c r="G43" s="4" t="s">
        <v>77</v>
      </c>
      <c r="H43" s="5" t="s">
        <v>77</v>
      </c>
      <c r="I43" s="6" t="s">
        <v>115</v>
      </c>
      <c r="J43" s="11">
        <v>0</v>
      </c>
      <c r="K43" s="11">
        <v>0</v>
      </c>
      <c r="L43" s="11">
        <v>0</v>
      </c>
      <c r="M43" s="10">
        <f t="shared" si="2"/>
        <v>0</v>
      </c>
      <c r="N43" s="7">
        <v>0</v>
      </c>
      <c r="O43" s="7">
        <v>0</v>
      </c>
      <c r="P43" s="51">
        <v>235.33</v>
      </c>
      <c r="Q43" s="21">
        <f t="shared" si="3"/>
        <v>174.38310485364951</v>
      </c>
      <c r="R43" s="52">
        <v>174.38</v>
      </c>
      <c r="S43" s="21">
        <f t="shared" si="5"/>
        <v>60.946895146350499</v>
      </c>
      <c r="T43" s="52">
        <v>60.95</v>
      </c>
    </row>
    <row r="44" spans="1:20" ht="18" customHeight="1" x14ac:dyDescent="0.2">
      <c r="A44" s="53" t="s">
        <v>36</v>
      </c>
      <c r="B44" s="53"/>
      <c r="C44" s="53"/>
      <c r="D44" s="53"/>
      <c r="E44" s="53"/>
      <c r="F44" s="53"/>
      <c r="G44" s="53"/>
      <c r="H44" s="54"/>
      <c r="I44" s="54"/>
      <c r="J44" s="55">
        <f>SUM(J6:J43)</f>
        <v>55</v>
      </c>
      <c r="K44" s="55">
        <f>SUM(K6:K43)</f>
        <v>78</v>
      </c>
      <c r="L44" s="55">
        <f>SUM(L6:L43)</f>
        <v>203</v>
      </c>
      <c r="M44" s="55">
        <f>SUM(M6:M43)</f>
        <v>336</v>
      </c>
      <c r="N44" s="56">
        <f>SUM(N6:N43)</f>
        <v>133</v>
      </c>
      <c r="O44" s="56">
        <f t="shared" ref="O44" si="8">N44+L44</f>
        <v>336</v>
      </c>
      <c r="P44" s="57">
        <f>SUM(P6:P43)</f>
        <v>539371.32999999996</v>
      </c>
      <c r="Q44" s="57">
        <f>SUM(Q6:Q43)</f>
        <v>399682.34901815484</v>
      </c>
      <c r="R44" s="57">
        <f>SUM(R6:R43)</f>
        <v>399676.38</v>
      </c>
      <c r="S44" s="57">
        <f>SUM(S6:S43)</f>
        <v>139688.98098184509</v>
      </c>
      <c r="T44" s="57">
        <f>SUM(T6:T43)</f>
        <v>139694.95000000001</v>
      </c>
    </row>
    <row r="45" spans="1:20" ht="15" x14ac:dyDescent="0.2">
      <c r="A45" s="9" t="s">
        <v>137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T45" s="2"/>
    </row>
    <row r="46" spans="1:20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</sheetData>
  <autoFilter ref="A4:T45" xr:uid="{56CD309F-EEB3-4E67-B154-92695E10952D}"/>
  <mergeCells count="21">
    <mergeCell ref="P3:P4"/>
    <mergeCell ref="Q3:Q4"/>
    <mergeCell ref="R3:R4"/>
    <mergeCell ref="S3:S4"/>
    <mergeCell ref="T3:T4"/>
    <mergeCell ref="O3:O4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rintOptions horizontalCentered="1"/>
  <pageMargins left="0" right="0" top="0.74803149606299213" bottom="0" header="0.31496062992125984" footer="0.31496062992125984"/>
  <pageSetup paperSize="9" fitToHeight="0" orientation="landscape" r:id="rId1"/>
  <headerFooter>
    <oddHeader>&amp;R&amp;"Arial Narrow,Tučné"&amp;9Príloha k RO č. 2023/5755:1-A2301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79C90-29F1-4D55-A2FE-26E36F4A0CC8}">
  <sheetPr>
    <tabColor rgb="FFFFCCFF"/>
  </sheetPr>
  <dimension ref="A1:J14"/>
  <sheetViews>
    <sheetView zoomScaleNormal="100" workbookViewId="0">
      <selection activeCell="E24" sqref="E24"/>
    </sheetView>
  </sheetViews>
  <sheetFormatPr defaultRowHeight="12.75" x14ac:dyDescent="0.2"/>
  <cols>
    <col min="1" max="1" width="7.7109375" customWidth="1"/>
    <col min="2" max="2" width="6.5703125" customWidth="1"/>
    <col min="3" max="3" width="6.85546875" customWidth="1"/>
    <col min="5" max="5" width="35.28515625" customWidth="1"/>
    <col min="6" max="6" width="9" customWidth="1"/>
    <col min="8" max="8" width="13.140625" customWidth="1"/>
    <col min="9" max="9" width="11.42578125" customWidth="1"/>
    <col min="10" max="10" width="10.7109375" customWidth="1"/>
  </cols>
  <sheetData>
    <row r="1" spans="1:10" s="1" customFormat="1" x14ac:dyDescent="0.2"/>
    <row r="2" spans="1:10" s="1" customFormat="1" x14ac:dyDescent="0.2">
      <c r="A2" s="70" t="s">
        <v>135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1" customFormat="1" ht="12.75" customHeight="1" x14ac:dyDescent="0.2">
      <c r="A3" s="71" t="s">
        <v>9</v>
      </c>
      <c r="B3" s="71" t="s">
        <v>6</v>
      </c>
      <c r="C3" s="71" t="s">
        <v>19</v>
      </c>
      <c r="D3" s="71" t="s">
        <v>7</v>
      </c>
      <c r="E3" s="66" t="s">
        <v>8</v>
      </c>
      <c r="F3" s="66" t="s">
        <v>128</v>
      </c>
      <c r="G3" s="66" t="s">
        <v>129</v>
      </c>
      <c r="H3" s="66" t="s">
        <v>130</v>
      </c>
      <c r="I3" s="66" t="s">
        <v>133</v>
      </c>
      <c r="J3" s="66"/>
    </row>
    <row r="4" spans="1:10" ht="79.5" customHeight="1" x14ac:dyDescent="0.2">
      <c r="A4" s="71"/>
      <c r="B4" s="71"/>
      <c r="C4" s="71"/>
      <c r="D4" s="71"/>
      <c r="E4" s="66"/>
      <c r="F4" s="66"/>
      <c r="G4" s="66"/>
      <c r="H4" s="66"/>
      <c r="I4" s="34" t="s">
        <v>131</v>
      </c>
      <c r="J4" s="34" t="s">
        <v>132</v>
      </c>
    </row>
    <row r="5" spans="1:10" s="1" customFormat="1" x14ac:dyDescent="0.2">
      <c r="A5" s="39" t="s">
        <v>25</v>
      </c>
      <c r="B5" s="39" t="s">
        <v>26</v>
      </c>
      <c r="C5" s="39" t="s">
        <v>27</v>
      </c>
      <c r="D5" s="39" t="s">
        <v>28</v>
      </c>
      <c r="E5" s="39" t="s">
        <v>29</v>
      </c>
      <c r="F5" s="39">
        <v>1</v>
      </c>
      <c r="G5" s="39">
        <v>2</v>
      </c>
      <c r="H5" s="39">
        <v>3</v>
      </c>
      <c r="I5" s="39">
        <v>4</v>
      </c>
      <c r="J5" s="39">
        <v>5</v>
      </c>
    </row>
    <row r="6" spans="1:10" ht="22.5" customHeight="1" x14ac:dyDescent="0.2">
      <c r="A6" s="35" t="s">
        <v>12</v>
      </c>
      <c r="B6" s="35" t="s">
        <v>1</v>
      </c>
      <c r="C6" s="35" t="s">
        <v>11</v>
      </c>
      <c r="D6" s="35">
        <v>54130395</v>
      </c>
      <c r="E6" s="37" t="s">
        <v>20</v>
      </c>
      <c r="F6" s="41">
        <v>32</v>
      </c>
      <c r="G6" s="41">
        <v>80</v>
      </c>
      <c r="H6" s="42">
        <v>129024</v>
      </c>
      <c r="I6" s="42">
        <v>95608</v>
      </c>
      <c r="J6" s="42">
        <v>33416</v>
      </c>
    </row>
    <row r="7" spans="1:10" ht="22.5" customHeight="1" x14ac:dyDescent="0.2">
      <c r="A7" s="35" t="s">
        <v>17</v>
      </c>
      <c r="B7" s="35" t="s">
        <v>1</v>
      </c>
      <c r="C7" s="35" t="s">
        <v>11</v>
      </c>
      <c r="D7" s="35">
        <v>54130531</v>
      </c>
      <c r="E7" s="37" t="s">
        <v>21</v>
      </c>
      <c r="F7" s="41">
        <v>14</v>
      </c>
      <c r="G7" s="41">
        <v>32</v>
      </c>
      <c r="H7" s="42">
        <v>52992</v>
      </c>
      <c r="I7" s="42">
        <v>39267</v>
      </c>
      <c r="J7" s="42">
        <v>13725</v>
      </c>
    </row>
    <row r="8" spans="1:10" ht="22.5" customHeight="1" x14ac:dyDescent="0.2">
      <c r="A8" s="35" t="s">
        <v>17</v>
      </c>
      <c r="B8" s="35" t="s">
        <v>1</v>
      </c>
      <c r="C8" s="35" t="s">
        <v>124</v>
      </c>
      <c r="D8" s="35">
        <v>54130531</v>
      </c>
      <c r="E8" s="37" t="s">
        <v>21</v>
      </c>
      <c r="F8" s="41">
        <v>0</v>
      </c>
      <c r="G8" s="41">
        <v>28</v>
      </c>
      <c r="H8" s="42">
        <v>32256</v>
      </c>
      <c r="I8" s="42">
        <v>23902</v>
      </c>
      <c r="J8" s="42">
        <v>8354</v>
      </c>
    </row>
    <row r="9" spans="1:10" ht="22.5" customHeight="1" x14ac:dyDescent="0.2">
      <c r="A9" s="35" t="s">
        <v>13</v>
      </c>
      <c r="B9" s="35" t="s">
        <v>1</v>
      </c>
      <c r="C9" s="35" t="s">
        <v>11</v>
      </c>
      <c r="D9" s="35">
        <v>54130450</v>
      </c>
      <c r="E9" s="37" t="s">
        <v>22</v>
      </c>
      <c r="F9" s="41">
        <v>57</v>
      </c>
      <c r="G9" s="41">
        <v>64</v>
      </c>
      <c r="H9" s="42">
        <v>139392</v>
      </c>
      <c r="I9" s="42">
        <v>103290</v>
      </c>
      <c r="J9" s="42">
        <v>36102</v>
      </c>
    </row>
    <row r="10" spans="1:10" ht="22.5" customHeight="1" x14ac:dyDescent="0.2">
      <c r="A10" s="35" t="s">
        <v>18</v>
      </c>
      <c r="B10" s="35" t="s">
        <v>1</v>
      </c>
      <c r="C10" s="35" t="s">
        <v>11</v>
      </c>
      <c r="D10" s="35">
        <v>54130590</v>
      </c>
      <c r="E10" s="37" t="s">
        <v>80</v>
      </c>
      <c r="F10" s="41">
        <v>14</v>
      </c>
      <c r="G10" s="41">
        <v>68</v>
      </c>
      <c r="H10" s="42">
        <v>93312</v>
      </c>
      <c r="I10" s="42">
        <v>69144</v>
      </c>
      <c r="J10" s="42">
        <v>24168</v>
      </c>
    </row>
    <row r="11" spans="1:10" ht="22.5" customHeight="1" x14ac:dyDescent="0.2">
      <c r="A11" s="35" t="s">
        <v>0</v>
      </c>
      <c r="B11" s="35" t="s">
        <v>1</v>
      </c>
      <c r="C11" s="35" t="s">
        <v>11</v>
      </c>
      <c r="D11" s="35">
        <v>54139937</v>
      </c>
      <c r="E11" s="44" t="s">
        <v>23</v>
      </c>
      <c r="F11" s="36">
        <v>16</v>
      </c>
      <c r="G11" s="36">
        <v>64</v>
      </c>
      <c r="H11" s="42">
        <v>92395.33</v>
      </c>
      <c r="I11" s="42">
        <v>68465.38</v>
      </c>
      <c r="J11" s="42">
        <v>23929.95</v>
      </c>
    </row>
    <row r="12" spans="1:10" ht="21.75" customHeight="1" x14ac:dyDescent="0.2">
      <c r="A12" s="67" t="s">
        <v>36</v>
      </c>
      <c r="B12" s="68"/>
      <c r="C12" s="68"/>
      <c r="D12" s="68"/>
      <c r="E12" s="69"/>
      <c r="F12" s="40">
        <f>SUM(F6:F11)</f>
        <v>133</v>
      </c>
      <c r="G12" s="40">
        <f>SUM(G6:G11)</f>
        <v>336</v>
      </c>
      <c r="H12" s="43">
        <f>SUM(H6:H11)</f>
        <v>539371.32999999996</v>
      </c>
      <c r="I12" s="43">
        <f>SUM(I6:I11)</f>
        <v>399676.38</v>
      </c>
      <c r="J12" s="43">
        <f>SUM(J6:J11)</f>
        <v>139694.95000000001</v>
      </c>
    </row>
    <row r="14" spans="1:10" x14ac:dyDescent="0.2">
      <c r="A14" s="38" t="s">
        <v>134</v>
      </c>
    </row>
  </sheetData>
  <mergeCells count="11">
    <mergeCell ref="I3:J3"/>
    <mergeCell ref="A12:E12"/>
    <mergeCell ref="A2:J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CAE4254CB356419DC63743A519A68C" ma:contentTypeVersion="2" ma:contentTypeDescription="Create a new document." ma:contentTypeScope="" ma:versionID="ced95e7a83bb6def8f083fac51018071">
  <xsd:schema xmlns:xsd="http://www.w3.org/2001/XMLSchema" xmlns:xs="http://www.w3.org/2001/XMLSchema" xmlns:p="http://schemas.microsoft.com/office/2006/metadata/properties" xmlns:ns3="e1c2e668-da36-4dba-b2a6-aa98172427c2" targetNamespace="http://schemas.microsoft.com/office/2006/metadata/properties" ma:root="true" ma:fieldsID="ee81b26983b9d244f5617e82c9bff5d7" ns3:_="">
    <xsd:import namespace="e1c2e668-da36-4dba-b2a6-aa98172427c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c2e668-da36-4dba-b2a6-aa98172427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08723F-D420-47CA-825D-9C27EA1DD6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2660D-BFAD-4AE8-B4CC-1A525DDA6B1A}">
  <ds:schemaRefs>
    <ds:schemaRef ds:uri="http://purl.org/dc/dcmitype/"/>
    <ds:schemaRef ds:uri="e1c2e668-da36-4dba-b2a6-aa98172427c2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E81B56F-1A06-49CA-ACE8-D8EC7FB93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c2e668-da36-4dba-b2a6-aa98172427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PA IaII.2023_1P01_aktualizácia</vt:lpstr>
      <vt:lpstr>PA podľa zriadovateľov 1P01</vt:lpstr>
      <vt:lpstr>'PA IaII.2023_1P01_aktualizácia'!Názvy_tlače</vt:lpstr>
      <vt:lpstr>'PA IaII.2023_1P01_aktualizácia'!Oblasť_tlače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Holíková Mária</cp:lastModifiedBy>
  <cp:lastPrinted>2023-03-02T07:15:36Z</cp:lastPrinted>
  <dcterms:created xsi:type="dcterms:W3CDTF">2008-11-05T07:30:49Z</dcterms:created>
  <dcterms:modified xsi:type="dcterms:W3CDTF">2023-03-02T07:15:37Z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0x010100E6CAE4254CB356419DC63743A519A68C</vt:lpwstr>
  </property>
</Properties>
</file>