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onika.Revayova\Desktop\"/>
    </mc:Choice>
  </mc:AlternateContent>
  <xr:revisionPtr revIDLastSave="0" documentId="13_ncr:1_{AB1D7F24-0EC3-4D84-BD3B-C04254D80E9F}" xr6:coauthVersionLast="36" xr6:coauthVersionMax="36" xr10:uidLastSave="{00000000-0000-0000-0000-000000000000}"/>
  <bookViews>
    <workbookView xWindow="0" yWindow="0" windowWidth="28800" windowHeight="11685" tabRatio="761" activeTab="1" xr2:uid="{00000000-000D-0000-FFFF-FFFF00000000}"/>
  </bookViews>
  <sheets>
    <sheet name="PA august 2023" sheetId="154" r:id="rId1"/>
    <sheet name="PA_podľa zriaďovateľov" sheetId="163" r:id="rId2"/>
  </sheets>
  <externalReferences>
    <externalReference r:id="rId3"/>
  </externalReferences>
  <definedNames>
    <definedName name="_xlnm._FilterDatabase" localSheetId="0" hidden="1">'PA august 2023'!$A$4:$O$4</definedName>
    <definedName name="DoplnkoveKoeficienty" localSheetId="0">[1]Doplnkove_koeficienty!#REF!</definedName>
    <definedName name="DoplnkoveKoeficienty">[1]Doplnkove_koeficienty!#REF!</definedName>
    <definedName name="k2r" localSheetId="0">#REF!</definedName>
    <definedName name="k2r">#REF!</definedName>
    <definedName name="kbs" localSheetId="0">#REF!</definedName>
    <definedName name="kbs">#REF!</definedName>
    <definedName name="kcspp1" localSheetId="0">[1]Koeficienty!#REF!</definedName>
    <definedName name="kcspp1">[1]Koeficienty!#REF!</definedName>
    <definedName name="kcspp2" localSheetId="0">[1]Koeficienty!#REF!</definedName>
    <definedName name="kcspp2">[1]Koeficienty!#REF!</definedName>
    <definedName name="kcspp3" localSheetId="0">[1]Koeficienty!#REF!</definedName>
    <definedName name="kcspp3">[1]Koeficienty!#REF!</definedName>
    <definedName name="kcspp4" localSheetId="0">[1]Koeficienty!#REF!</definedName>
    <definedName name="kcspp4">[1]Koeficienty!#REF!</definedName>
    <definedName name="kcvj" localSheetId="0">#REF!</definedName>
    <definedName name="kcvj">#REF!</definedName>
    <definedName name="kcvjzs" localSheetId="0">#REF!</definedName>
    <definedName name="kcvjzs">#REF!</definedName>
    <definedName name="kint" localSheetId="0">#REF!</definedName>
    <definedName name="kint">#REF!</definedName>
    <definedName name="kint1" localSheetId="0">#REF!</definedName>
    <definedName name="kint1">#REF!</definedName>
    <definedName name="kint2" localSheetId="0">#REF!</definedName>
    <definedName name="kint2">#REF!</definedName>
    <definedName name="kint3" localSheetId="0">#REF!</definedName>
    <definedName name="kint3">#REF!</definedName>
    <definedName name="kintms" localSheetId="0">#REF!</definedName>
    <definedName name="kintms">#REF!</definedName>
    <definedName name="kjnm" localSheetId="0">#REF!</definedName>
    <definedName name="kjnm">#REF!</definedName>
    <definedName name="kkat1" localSheetId="0">#REF!</definedName>
    <definedName name="kkat1">#REF!</definedName>
    <definedName name="kkat1zs" localSheetId="0">#REF!</definedName>
    <definedName name="kkat1zs">#REF!</definedName>
    <definedName name="kkat2" localSheetId="0">#REF!</definedName>
    <definedName name="kkat2">#REF!</definedName>
    <definedName name="kkat2zs" localSheetId="0">#REF!</definedName>
    <definedName name="kkat2zs">#REF!</definedName>
    <definedName name="kkat3" localSheetId="0">#REF!</definedName>
    <definedName name="kkat3">#REF!</definedName>
    <definedName name="kkat3zs" localSheetId="0">#REF!</definedName>
    <definedName name="kkat3zs">#REF!</definedName>
    <definedName name="kkat4" localSheetId="0">#REF!</definedName>
    <definedName name="kkat4">#REF!</definedName>
    <definedName name="kkat4zs" localSheetId="0">#REF!</definedName>
    <definedName name="kkat4zs">#REF!</definedName>
    <definedName name="kkat5" localSheetId="0">#REF!</definedName>
    <definedName name="kkat5">#REF!</definedName>
    <definedName name="kkat5zs" localSheetId="0">#REF!</definedName>
    <definedName name="kkat5zs">#REF!</definedName>
    <definedName name="kkat6" localSheetId="0">#REF!</definedName>
    <definedName name="kkat6">#REF!</definedName>
    <definedName name="kkat6zs" localSheetId="0">#REF!</definedName>
    <definedName name="kkat6zs">#REF!</definedName>
    <definedName name="knem1" localSheetId="0">#REF!</definedName>
    <definedName name="knem1">#REF!</definedName>
    <definedName name="knem2" localSheetId="0">#REF!</definedName>
    <definedName name="knem2">#REF!</definedName>
    <definedName name="knem3" localSheetId="0">#REF!</definedName>
    <definedName name="knem3">#REF!</definedName>
    <definedName name="knemms" localSheetId="0">#REF!</definedName>
    <definedName name="knemms">#REF!</definedName>
    <definedName name="knemskd1" localSheetId="0">#REF!</definedName>
    <definedName name="knemskd1">#REF!</definedName>
    <definedName name="knemskd2" localSheetId="0">#REF!</definedName>
    <definedName name="knemskd2">#REF!</definedName>
    <definedName name="knemskd3" localSheetId="0">#REF!</definedName>
    <definedName name="knemskd3">#REF!</definedName>
    <definedName name="knpa" localSheetId="0">#REF!</definedName>
    <definedName name="knpa">#REF!</definedName>
    <definedName name="knr" localSheetId="0">#REF!</definedName>
    <definedName name="knr">#REF!</definedName>
    <definedName name="knrptp" localSheetId="0">#REF!</definedName>
    <definedName name="knrptp">#REF!</definedName>
    <definedName name="KoefTeplo" localSheetId="0">#REF!</definedName>
    <definedName name="KoefTeplo">#REF!</definedName>
    <definedName name="kop" localSheetId="0">#REF!</definedName>
    <definedName name="kop">#REF!</definedName>
    <definedName name="kos" localSheetId="0">#REF!</definedName>
    <definedName name="kos">#REF!</definedName>
    <definedName name="kprax60" localSheetId="0">#REF!</definedName>
    <definedName name="kprax60">#REF!</definedName>
    <definedName name="kprax80" localSheetId="0">#REF!</definedName>
    <definedName name="kprax80">#REF!</definedName>
    <definedName name="krvp1" localSheetId="0">#REF!</definedName>
    <definedName name="krvp1">#REF!</definedName>
    <definedName name="krvp2" localSheetId="0">[1]Koeficienty!#REF!</definedName>
    <definedName name="krvp2">[1]Koeficienty!#REF!</definedName>
    <definedName name="ksf" localSheetId="0">#REF!</definedName>
    <definedName name="ksf">#REF!</definedName>
    <definedName name="ksgym1" localSheetId="0">#REF!</definedName>
    <definedName name="ksgym1">#REF!</definedName>
    <definedName name="ksgym2" localSheetId="0">#REF!</definedName>
    <definedName name="ksgym2">#REF!</definedName>
    <definedName name="ksgym3" localSheetId="0">#REF!</definedName>
    <definedName name="ksgym3">#REF!</definedName>
    <definedName name="ksportm1" localSheetId="0">#REF!</definedName>
    <definedName name="ksportm1">#REF!</definedName>
    <definedName name="ksportm2" localSheetId="0">#REF!</definedName>
    <definedName name="ksportm2">#REF!</definedName>
    <definedName name="ksportm3" localSheetId="0">#REF!</definedName>
    <definedName name="ksportm3">#REF!</definedName>
    <definedName name="ksskd" localSheetId="0">#REF!</definedName>
    <definedName name="ksskd">#REF!</definedName>
    <definedName name="kvaz1" localSheetId="0">#REF!</definedName>
    <definedName name="kvaz1">#REF!</definedName>
    <definedName name="kvaz2" localSheetId="0">#REF!</definedName>
    <definedName name="kvaz2">#REF!</definedName>
    <definedName name="kvs" localSheetId="0">#REF!</definedName>
    <definedName name="kvs">#REF!</definedName>
    <definedName name="msnorm" localSheetId="0">#REF!</definedName>
    <definedName name="msnorm">#REF!</definedName>
    <definedName name="_xlnm.Print_Titles" localSheetId="0">'PA august 2023'!$3:$5</definedName>
    <definedName name="Normativy" localSheetId="0">#REF!</definedName>
    <definedName name="Normativy">#REF!</definedName>
    <definedName name="NormativyTeplo" localSheetId="0">#REF!</definedName>
    <definedName name="NormativyTeplo">#REF!</definedName>
  </definedNames>
  <calcPr calcId="191029"/>
</workbook>
</file>

<file path=xl/calcChain.xml><?xml version="1.0" encoding="utf-8"?>
<calcChain xmlns="http://schemas.openxmlformats.org/spreadsheetml/2006/main">
  <c r="N56" i="154" l="1"/>
  <c r="L56" i="154"/>
  <c r="K48" i="154"/>
  <c r="K49" i="154"/>
  <c r="K50" i="154"/>
  <c r="K51" i="154"/>
  <c r="K52" i="154"/>
  <c r="K53" i="154"/>
  <c r="K54" i="154"/>
  <c r="K57" i="154"/>
  <c r="K6" i="154" l="1"/>
  <c r="K7" i="154" l="1"/>
  <c r="L7" i="154" s="1"/>
  <c r="K8" i="154"/>
  <c r="K9" i="154"/>
  <c r="L9" i="154" s="1"/>
  <c r="N9" i="154" s="1"/>
  <c r="O9" i="154" s="1"/>
  <c r="K10" i="154"/>
  <c r="L10" i="154" s="1"/>
  <c r="M10" i="154" s="1"/>
  <c r="K11" i="154"/>
  <c r="K12" i="154"/>
  <c r="L12" i="154" s="1"/>
  <c r="K13" i="154"/>
  <c r="K14" i="154"/>
  <c r="L14" i="154" s="1"/>
  <c r="K15" i="154"/>
  <c r="L15" i="154" s="1"/>
  <c r="M15" i="154" s="1"/>
  <c r="K16" i="154"/>
  <c r="K17" i="154"/>
  <c r="L17" i="154" s="1"/>
  <c r="K18" i="154"/>
  <c r="L18" i="154" s="1"/>
  <c r="M18" i="154" s="1"/>
  <c r="K19" i="154"/>
  <c r="K20" i="154"/>
  <c r="K21" i="154"/>
  <c r="K22" i="154"/>
  <c r="L22" i="154" s="1"/>
  <c r="K23" i="154"/>
  <c r="L23" i="154" s="1"/>
  <c r="K24" i="154"/>
  <c r="L24" i="154" s="1"/>
  <c r="M24" i="154" s="1"/>
  <c r="K25" i="154"/>
  <c r="L25" i="154" s="1"/>
  <c r="N25" i="154" s="1"/>
  <c r="O25" i="154" s="1"/>
  <c r="K26" i="154"/>
  <c r="L26" i="154" s="1"/>
  <c r="M26" i="154" s="1"/>
  <c r="K27" i="154"/>
  <c r="K28" i="154"/>
  <c r="L28" i="154" s="1"/>
  <c r="M28" i="154" s="1"/>
  <c r="K29" i="154"/>
  <c r="K30" i="154"/>
  <c r="L30" i="154" s="1"/>
  <c r="N30" i="154" s="1"/>
  <c r="O30" i="154" s="1"/>
  <c r="K31" i="154"/>
  <c r="K32" i="154"/>
  <c r="L32" i="154" s="1"/>
  <c r="M32" i="154" s="1"/>
  <c r="K33" i="154"/>
  <c r="L33" i="154" s="1"/>
  <c r="K34" i="154"/>
  <c r="L34" i="154" s="1"/>
  <c r="M34" i="154" s="1"/>
  <c r="K35" i="154"/>
  <c r="K36" i="154"/>
  <c r="L36" i="154" s="1"/>
  <c r="K37" i="154"/>
  <c r="K38" i="154"/>
  <c r="L38" i="154" s="1"/>
  <c r="N38" i="154" s="1"/>
  <c r="O38" i="154" s="1"/>
  <c r="K39" i="154"/>
  <c r="L39" i="154" s="1"/>
  <c r="M39" i="154" s="1"/>
  <c r="K40" i="154"/>
  <c r="L40" i="154" s="1"/>
  <c r="M40" i="154" s="1"/>
  <c r="K41" i="154"/>
  <c r="L41" i="154" s="1"/>
  <c r="K42" i="154"/>
  <c r="L42" i="154" s="1"/>
  <c r="M42" i="154" s="1"/>
  <c r="K43" i="154"/>
  <c r="K44" i="154"/>
  <c r="L44" i="154" s="1"/>
  <c r="K45" i="154"/>
  <c r="K46" i="154"/>
  <c r="L46" i="154" s="1"/>
  <c r="N46" i="154" s="1"/>
  <c r="O46" i="154" s="1"/>
  <c r="K47" i="154"/>
  <c r="L47" i="154" s="1"/>
  <c r="L49" i="154"/>
  <c r="L50" i="154"/>
  <c r="M50" i="154" s="1"/>
  <c r="L52" i="154"/>
  <c r="L54" i="154"/>
  <c r="L57" i="154"/>
  <c r="N57" i="154" s="1"/>
  <c r="O57" i="154" s="1"/>
  <c r="K58" i="154"/>
  <c r="L58" i="154" s="1"/>
  <c r="M58" i="154" s="1"/>
  <c r="K59" i="154"/>
  <c r="K60" i="154"/>
  <c r="L60" i="154" s="1"/>
  <c r="K61" i="154"/>
  <c r="L61" i="154" s="1"/>
  <c r="M61" i="154" s="1"/>
  <c r="K62" i="154"/>
  <c r="L62" i="154" s="1"/>
  <c r="M62" i="154" s="1"/>
  <c r="K63" i="154"/>
  <c r="L63" i="154" s="1"/>
  <c r="K64" i="154"/>
  <c r="K65" i="154"/>
  <c r="L65" i="154" s="1"/>
  <c r="M65" i="154" s="1"/>
  <c r="K66" i="154"/>
  <c r="L66" i="154" s="1"/>
  <c r="M66" i="154" s="1"/>
  <c r="K67" i="154"/>
  <c r="L67" i="154" s="1"/>
  <c r="M67" i="154" s="1"/>
  <c r="K68" i="154"/>
  <c r="L68" i="154" s="1"/>
  <c r="K69" i="154"/>
  <c r="L69" i="154" s="1"/>
  <c r="M69" i="154" s="1"/>
  <c r="K70" i="154"/>
  <c r="K71" i="154"/>
  <c r="L71" i="154" s="1"/>
  <c r="K72" i="154"/>
  <c r="K73" i="154"/>
  <c r="L73" i="154" s="1"/>
  <c r="N73" i="154" s="1"/>
  <c r="O73" i="154" s="1"/>
  <c r="K74" i="154"/>
  <c r="L74" i="154" s="1"/>
  <c r="M74" i="154" s="1"/>
  <c r="K75" i="154"/>
  <c r="K76" i="154"/>
  <c r="K77" i="154"/>
  <c r="L77" i="154" s="1"/>
  <c r="M77" i="154" s="1"/>
  <c r="L6" i="154"/>
  <c r="M6" i="154" s="1"/>
  <c r="J78" i="154"/>
  <c r="L76" i="154"/>
  <c r="N58" i="154" l="1"/>
  <c r="O58" i="154" s="1"/>
  <c r="N17" i="154"/>
  <c r="O17" i="154" s="1"/>
  <c r="M17" i="154"/>
  <c r="L31" i="154"/>
  <c r="M31" i="154" s="1"/>
  <c r="N23" i="154"/>
  <c r="O23" i="154" s="1"/>
  <c r="M23" i="154"/>
  <c r="N7" i="154"/>
  <c r="O7" i="154" s="1"/>
  <c r="M7" i="154"/>
  <c r="M12" i="154"/>
  <c r="N12" i="154"/>
  <c r="O12" i="154" s="1"/>
  <c r="M47" i="154"/>
  <c r="N47" i="154"/>
  <c r="O47" i="154" s="1"/>
  <c r="N39" i="154"/>
  <c r="O39" i="154" s="1"/>
  <c r="N28" i="154"/>
  <c r="O28" i="154" s="1"/>
  <c r="L20" i="154"/>
  <c r="M20" i="154" s="1"/>
  <c r="M25" i="154"/>
  <c r="N74" i="154"/>
  <c r="O74" i="154" s="1"/>
  <c r="N66" i="154"/>
  <c r="O66" i="154" s="1"/>
  <c r="M22" i="154"/>
  <c r="N22" i="154"/>
  <c r="O22" i="154" s="1"/>
  <c r="N44" i="154"/>
  <c r="O44" i="154" s="1"/>
  <c r="M44" i="154"/>
  <c r="L19" i="154"/>
  <c r="M19" i="154" s="1"/>
  <c r="N52" i="154"/>
  <c r="O52" i="154" s="1"/>
  <c r="M52" i="154"/>
  <c r="M9" i="154"/>
  <c r="N14" i="154"/>
  <c r="O14" i="154" s="1"/>
  <c r="M14" i="154"/>
  <c r="N33" i="154"/>
  <c r="O33" i="154" s="1"/>
  <c r="M33" i="154"/>
  <c r="N60" i="154"/>
  <c r="O60" i="154" s="1"/>
  <c r="M60" i="154"/>
  <c r="N6" i="154"/>
  <c r="O6" i="154" s="1"/>
  <c r="N54" i="154"/>
  <c r="O54" i="154" s="1"/>
  <c r="M54" i="154"/>
  <c r="L11" i="154"/>
  <c r="M11" i="154" s="1"/>
  <c r="K78" i="154"/>
  <c r="M68" i="154"/>
  <c r="N68" i="154"/>
  <c r="O68" i="154" s="1"/>
  <c r="N36" i="154"/>
  <c r="O36" i="154" s="1"/>
  <c r="M36" i="154"/>
  <c r="N63" i="154"/>
  <c r="O63" i="154" s="1"/>
  <c r="M63" i="154"/>
  <c r="N71" i="154"/>
  <c r="O71" i="154" s="1"/>
  <c r="M71" i="154"/>
  <c r="L27" i="154"/>
  <c r="M27" i="154" s="1"/>
  <c r="M41" i="154"/>
  <c r="N41" i="154"/>
  <c r="O41" i="154" s="1"/>
  <c r="M49" i="154"/>
  <c r="N49" i="154"/>
  <c r="O49" i="154" s="1"/>
  <c r="N76" i="154"/>
  <c r="O76" i="154" s="1"/>
  <c r="M76" i="154"/>
  <c r="N26" i="154"/>
  <c r="O26" i="154" s="1"/>
  <c r="N34" i="154"/>
  <c r="O34" i="154" s="1"/>
  <c r="N42" i="154"/>
  <c r="O42" i="154" s="1"/>
  <c r="N50" i="154"/>
  <c r="O50" i="154" s="1"/>
  <c r="N61" i="154"/>
  <c r="O61" i="154" s="1"/>
  <c r="N69" i="154"/>
  <c r="O69" i="154" s="1"/>
  <c r="N77" i="154"/>
  <c r="O77" i="154" s="1"/>
  <c r="N10" i="154"/>
  <c r="O10" i="154" s="1"/>
  <c r="N18" i="154"/>
  <c r="O18" i="154" s="1"/>
  <c r="N15" i="154"/>
  <c r="O15" i="154" s="1"/>
  <c r="M30" i="154"/>
  <c r="M57" i="154"/>
  <c r="L70" i="154"/>
  <c r="M70" i="154" s="1"/>
  <c r="M73" i="154"/>
  <c r="M38" i="154"/>
  <c r="L43" i="154"/>
  <c r="M43" i="154" s="1"/>
  <c r="L8" i="154"/>
  <c r="M8" i="154" s="1"/>
  <c r="L16" i="154"/>
  <c r="M16" i="154" s="1"/>
  <c r="L48" i="154"/>
  <c r="M48" i="154" s="1"/>
  <c r="L59" i="154"/>
  <c r="M59" i="154" s="1"/>
  <c r="N65" i="154"/>
  <c r="O65" i="154" s="1"/>
  <c r="L75" i="154"/>
  <c r="M75" i="154" s="1"/>
  <c r="L21" i="154"/>
  <c r="M21" i="154" s="1"/>
  <c r="L37" i="154"/>
  <c r="M37" i="154" s="1"/>
  <c r="L45" i="154"/>
  <c r="M45" i="154" s="1"/>
  <c r="L53" i="154"/>
  <c r="N62" i="154"/>
  <c r="O62" i="154" s="1"/>
  <c r="N24" i="154"/>
  <c r="O24" i="154" s="1"/>
  <c r="N32" i="154"/>
  <c r="O32" i="154" s="1"/>
  <c r="N40" i="154"/>
  <c r="O40" i="154" s="1"/>
  <c r="N67" i="154"/>
  <c r="O67" i="154" s="1"/>
  <c r="L35" i="154"/>
  <c r="M35" i="154" s="1"/>
  <c r="M46" i="154"/>
  <c r="L51" i="154"/>
  <c r="M51" i="154" s="1"/>
  <c r="L13" i="154"/>
  <c r="M13" i="154" s="1"/>
  <c r="L29" i="154"/>
  <c r="M29" i="154" s="1"/>
  <c r="L55" i="154"/>
  <c r="M55" i="154" s="1"/>
  <c r="L64" i="154"/>
  <c r="M64" i="154" s="1"/>
  <c r="L72" i="154"/>
  <c r="M72" i="154" s="1"/>
  <c r="N31" i="154" l="1"/>
  <c r="O31" i="154" s="1"/>
  <c r="N75" i="154"/>
  <c r="O75" i="154" s="1"/>
  <c r="N20" i="154"/>
  <c r="O20" i="154" s="1"/>
  <c r="N53" i="154"/>
  <c r="O53" i="154" s="1"/>
  <c r="M53" i="154"/>
  <c r="N48" i="154"/>
  <c r="O48" i="154" s="1"/>
  <c r="N64" i="154"/>
  <c r="O64" i="154" s="1"/>
  <c r="N21" i="154"/>
  <c r="O21" i="154" s="1"/>
  <c r="N29" i="154"/>
  <c r="O29" i="154" s="1"/>
  <c r="N16" i="154"/>
  <c r="O16" i="154" s="1"/>
  <c r="N37" i="154"/>
  <c r="O37" i="154" s="1"/>
  <c r="N19" i="154"/>
  <c r="O19" i="154" s="1"/>
  <c r="L78" i="154"/>
  <c r="N72" i="154"/>
  <c r="O72" i="154" s="1"/>
  <c r="N70" i="154"/>
  <c r="O70" i="154" s="1"/>
  <c r="N35" i="154"/>
  <c r="O35" i="154" s="1"/>
  <c r="M78" i="154"/>
  <c r="N51" i="154"/>
  <c r="O51" i="154" s="1"/>
  <c r="N55" i="154"/>
  <c r="O55" i="154" s="1"/>
  <c r="N8" i="154"/>
  <c r="O8" i="154" s="1"/>
  <c r="N27" i="154"/>
  <c r="O27" i="154" s="1"/>
  <c r="N45" i="154"/>
  <c r="O45" i="154" s="1"/>
  <c r="N59" i="154"/>
  <c r="O59" i="154" s="1"/>
  <c r="N43" i="154"/>
  <c r="O43" i="154" s="1"/>
  <c r="N13" i="154"/>
  <c r="O13" i="154" s="1"/>
  <c r="N11" i="154"/>
  <c r="O11" i="154" s="1"/>
  <c r="N78" i="154" l="1"/>
  <c r="O78" i="154"/>
</calcChain>
</file>

<file path=xl/sharedStrings.xml><?xml version="1.0" encoding="utf-8"?>
<sst xmlns="http://schemas.openxmlformats.org/spreadsheetml/2006/main" count="676" uniqueCount="207">
  <si>
    <t>BB</t>
  </si>
  <si>
    <t>K</t>
  </si>
  <si>
    <t>Bratislava II</t>
  </si>
  <si>
    <t>Partizánske</t>
  </si>
  <si>
    <t>ZA</t>
  </si>
  <si>
    <t>Liptovský Mikuláš</t>
  </si>
  <si>
    <t>Dunajská Streda</t>
  </si>
  <si>
    <t>Trenčín</t>
  </si>
  <si>
    <t>Rožňava</t>
  </si>
  <si>
    <t>Typ zriaďovateľa</t>
  </si>
  <si>
    <t>IČO zriaďovateľa</t>
  </si>
  <si>
    <t>Názov zriaďovateľa</t>
  </si>
  <si>
    <t>Kraj sídla zriaďovateľa</t>
  </si>
  <si>
    <t>Revúca</t>
  </si>
  <si>
    <t>CPPP</t>
  </si>
  <si>
    <t>BA</t>
  </si>
  <si>
    <t>PO</t>
  </si>
  <si>
    <t>TC</t>
  </si>
  <si>
    <t>Bánovce nad Bebravou</t>
  </si>
  <si>
    <t>Skalica</t>
  </si>
  <si>
    <t>Pezinok</t>
  </si>
  <si>
    <t>KE</t>
  </si>
  <si>
    <t>Košice - okolie</t>
  </si>
  <si>
    <t>TV</t>
  </si>
  <si>
    <t>NR</t>
  </si>
  <si>
    <t>Levoča</t>
  </si>
  <si>
    <t>Košice I</t>
  </si>
  <si>
    <t>Kategória</t>
  </si>
  <si>
    <t xml:space="preserve">Regionálny úrad školskej správy v Bratislave </t>
  </si>
  <si>
    <t>Regionálny úrad školskej správy v Trnave</t>
  </si>
  <si>
    <t xml:space="preserve">Regionálny úrad školskej správy v Trenčíne </t>
  </si>
  <si>
    <t xml:space="preserve">Regionálny úrad školskej správy v Žiline </t>
  </si>
  <si>
    <t>Regionálny úrad školskej správy v Banskej Bystrici</t>
  </si>
  <si>
    <t>Regionálny úrad školskej správy v Prešove</t>
  </si>
  <si>
    <t xml:space="preserve">Regionálny úrad školskej správy v Košiciach </t>
  </si>
  <si>
    <t>b</t>
  </si>
  <si>
    <t>a</t>
  </si>
  <si>
    <t>c</t>
  </si>
  <si>
    <t>d</t>
  </si>
  <si>
    <t>e</t>
  </si>
  <si>
    <t>f</t>
  </si>
  <si>
    <t>g</t>
  </si>
  <si>
    <t>h</t>
  </si>
  <si>
    <t>610 pred zaokrúhlením</t>
  </si>
  <si>
    <t>610 zaokrúhlené na celé €</t>
  </si>
  <si>
    <t>620 pred zaokrúhlením</t>
  </si>
  <si>
    <t>620 zaokrúhlené na celé €</t>
  </si>
  <si>
    <t>Celkový súčet</t>
  </si>
  <si>
    <t>Okres</t>
  </si>
  <si>
    <t>Obec</t>
  </si>
  <si>
    <t>Ulica</t>
  </si>
  <si>
    <t>Bratislava-Ružinov</t>
  </si>
  <si>
    <t>Nevädzová 534/7</t>
  </si>
  <si>
    <t>M.R.Štefánika 15</t>
  </si>
  <si>
    <t>Alžbetínske námestie 1194</t>
  </si>
  <si>
    <t>Holíč</t>
  </si>
  <si>
    <t>Bernolákova 383/10</t>
  </si>
  <si>
    <t>5. apríla 792/14</t>
  </si>
  <si>
    <t>Februárová 153/3</t>
  </si>
  <si>
    <t>Kukučínova 473</t>
  </si>
  <si>
    <t>Okoličianska 333</t>
  </si>
  <si>
    <t>Kollárova 11</t>
  </si>
  <si>
    <t>Ružová 91/1</t>
  </si>
  <si>
    <t>Košice-Sever</t>
  </si>
  <si>
    <t>Slovenskej jednoty 29</t>
  </si>
  <si>
    <t>Košice-Staré Mesto</t>
  </si>
  <si>
    <t>Karpatská 8</t>
  </si>
  <si>
    <t>Letná 44</t>
  </si>
  <si>
    <t>Bratislava I</t>
  </si>
  <si>
    <t>Bratislava III</t>
  </si>
  <si>
    <t>Bratislava IV</t>
  </si>
  <si>
    <t>Bratislava V</t>
  </si>
  <si>
    <t>Malacky</t>
  </si>
  <si>
    <t>Senec</t>
  </si>
  <si>
    <t>Galanta</t>
  </si>
  <si>
    <t>Hlohovec</t>
  </si>
  <si>
    <t>Piešťany</t>
  </si>
  <si>
    <t>Senica</t>
  </si>
  <si>
    <t>Trnava</t>
  </si>
  <si>
    <t>Ilava</t>
  </si>
  <si>
    <t>Myjava</t>
  </si>
  <si>
    <t>Nové Mesto nad Váhom</t>
  </si>
  <si>
    <t>Považská Bystrica</t>
  </si>
  <si>
    <t>Prievidza</t>
  </si>
  <si>
    <t>Púchov</t>
  </si>
  <si>
    <t>Levice</t>
  </si>
  <si>
    <t>Nitra</t>
  </si>
  <si>
    <t>Nové Zámky</t>
  </si>
  <si>
    <t>Šaľa</t>
  </si>
  <si>
    <t>Topoľčany</t>
  </si>
  <si>
    <t>Zlaté Moravce</t>
  </si>
  <si>
    <t>Bytča</t>
  </si>
  <si>
    <t>Čadca</t>
  </si>
  <si>
    <t>Dolný Kubín</t>
  </si>
  <si>
    <t>Kysucké Nové Mesto</t>
  </si>
  <si>
    <t>Martin</t>
  </si>
  <si>
    <t>Námestovo</t>
  </si>
  <si>
    <t>Ružomberok</t>
  </si>
  <si>
    <t>Tvrdošín</t>
  </si>
  <si>
    <t>Žilina</t>
  </si>
  <si>
    <t>Banská Bystrica</t>
  </si>
  <si>
    <t>Brezno</t>
  </si>
  <si>
    <t>Detva</t>
  </si>
  <si>
    <t>Lučenec</t>
  </si>
  <si>
    <t>Rimavská Sobota</t>
  </si>
  <si>
    <t>Veľký Krtíš</t>
  </si>
  <si>
    <t>Zvolen</t>
  </si>
  <si>
    <t>Žarnovica</t>
  </si>
  <si>
    <t>Bardejov</t>
  </si>
  <si>
    <t>Humenné</t>
  </si>
  <si>
    <t>Kežmarok</t>
  </si>
  <si>
    <t>Poprad</t>
  </si>
  <si>
    <t>Prešov</t>
  </si>
  <si>
    <t>Sabinov</t>
  </si>
  <si>
    <t>Snina</t>
  </si>
  <si>
    <t>Stará Ľubovňa</t>
  </si>
  <si>
    <t>Stropkov</t>
  </si>
  <si>
    <t>Svidník</t>
  </si>
  <si>
    <t>Vranov nad Topľou</t>
  </si>
  <si>
    <t>Gelnica</t>
  </si>
  <si>
    <t>Košice II - IV.</t>
  </si>
  <si>
    <t>Michalovce</t>
  </si>
  <si>
    <t>Spišská Nová Ves</t>
  </si>
  <si>
    <t>Trebišov</t>
  </si>
  <si>
    <t>Nové mesto nad Váhom</t>
  </si>
  <si>
    <t>Regionálny úrad školskej správy v Nitre</t>
  </si>
  <si>
    <t>Komárno/ Hurbanovo</t>
  </si>
  <si>
    <t>Dubnica nad Váhom</t>
  </si>
  <si>
    <t>Partizánska 151/3</t>
  </si>
  <si>
    <t>Moravská 1</t>
  </si>
  <si>
    <t>Športová 40</t>
  </si>
  <si>
    <t>Komenského 106/2</t>
  </si>
  <si>
    <t>Bakalárska 2</t>
  </si>
  <si>
    <t>Hurbanovo</t>
  </si>
  <si>
    <t>Komárňanská 177</t>
  </si>
  <si>
    <t>A. Kmeťa 6</t>
  </si>
  <si>
    <t>Zámok 104</t>
  </si>
  <si>
    <t>Kukučínova 162</t>
  </si>
  <si>
    <t>J. Ťatliaka 2051/8</t>
  </si>
  <si>
    <t>Komenského 2740</t>
  </si>
  <si>
    <t>Kollárova 49</t>
  </si>
  <si>
    <t>Nám. A. Bernoláka 378/7</t>
  </si>
  <si>
    <t>I. Houdeka 2351</t>
  </si>
  <si>
    <t>Medvedzie 132</t>
  </si>
  <si>
    <t>Predmestská 1614</t>
  </si>
  <si>
    <t>Krpeľná 35</t>
  </si>
  <si>
    <t>Štefánikova 8</t>
  </si>
  <si>
    <t>Mierová 65/4</t>
  </si>
  <si>
    <t>Mučeníkov 1246/4</t>
  </si>
  <si>
    <t>J. Curie 3760/2</t>
  </si>
  <si>
    <t>Levočská 7</t>
  </si>
  <si>
    <t>SNP 514/15</t>
  </si>
  <si>
    <t>Partizánska 1057</t>
  </si>
  <si>
    <t>Levočská 341/7</t>
  </si>
  <si>
    <t>Kukučínova 2</t>
  </si>
  <si>
    <t>Centrálna 102</t>
  </si>
  <si>
    <t>Bernolákova 92</t>
  </si>
  <si>
    <t>Bratislava</t>
  </si>
  <si>
    <t>Brnianska  7834/47</t>
  </si>
  <si>
    <t>Vajnorská 10595/98/D</t>
  </si>
  <si>
    <t>Fedákova 3</t>
  </si>
  <si>
    <t>Bratislava-Petržalka</t>
  </si>
  <si>
    <t>Švabinského 3352/7</t>
  </si>
  <si>
    <t>Záhorácka 51</t>
  </si>
  <si>
    <t>Lichnerova 22</t>
  </si>
  <si>
    <t>Hodská 2352/62</t>
  </si>
  <si>
    <t>Fraštácka 4</t>
  </si>
  <si>
    <t>E. F. Scherrera 40</t>
  </si>
  <si>
    <t>Robotnícka 62</t>
  </si>
  <si>
    <t>M.Sch. Trnavského 2</t>
  </si>
  <si>
    <t>Námestie slobody 1657/13</t>
  </si>
  <si>
    <t>Mierová 1</t>
  </si>
  <si>
    <t>J. Vuruma 2</t>
  </si>
  <si>
    <t>Turecká 35</t>
  </si>
  <si>
    <t>1. mája 898/2</t>
  </si>
  <si>
    <t>Bernolákova 1652</t>
  </si>
  <si>
    <t>Mládežnícka 34</t>
  </si>
  <si>
    <t>Hradby 9</t>
  </si>
  <si>
    <t>Martina Rázusa 25</t>
  </si>
  <si>
    <t>Hviezdoslavova 441/10</t>
  </si>
  <si>
    <t>Červenej armády 27</t>
  </si>
  <si>
    <t>Dukelských hrdinov 44</t>
  </si>
  <si>
    <t>Dolná 249/6</t>
  </si>
  <si>
    <t>Slovenská 69/56</t>
  </si>
  <si>
    <t>Košice-Západ</t>
  </si>
  <si>
    <t>Okružná 3657</t>
  </si>
  <si>
    <t>Letná 66</t>
  </si>
  <si>
    <t>Kpt. Nálepku 1057/18</t>
  </si>
  <si>
    <t>1P01</t>
  </si>
  <si>
    <t>3P01</t>
  </si>
  <si>
    <t>Kód zdroja</t>
  </si>
  <si>
    <t>i</t>
  </si>
  <si>
    <t>ŠCPP</t>
  </si>
  <si>
    <t>Čajkovského 55</t>
  </si>
  <si>
    <t>Počty PA v CPP</t>
  </si>
  <si>
    <t>2=1*1152</t>
  </si>
  <si>
    <t>Finančné prostriedky na PA na august 2023 
(1152€/mes) v €</t>
  </si>
  <si>
    <t>Zuzkin park 10</t>
  </si>
  <si>
    <t>z toho</t>
  </si>
  <si>
    <t>Kraj sídla 
zriaďovateľa</t>
  </si>
  <si>
    <t xml:space="preserve"> Počty PA
 v CPP</t>
  </si>
  <si>
    <t>610 
zaokrúhlené na celé €</t>
  </si>
  <si>
    <t>620 
zaokrúhlené na celé €</t>
  </si>
  <si>
    <t>POO - Pedagogický asistent v CPP - Rozpis FP na august 2023, zdroj 1P01 a 3P01</t>
  </si>
  <si>
    <t>Regionálny úrad školskej správy v Banskej Bystrici *</t>
  </si>
  <si>
    <t xml:space="preserve">* Kombinácia zdroja 1P01 a 3P01 </t>
  </si>
  <si>
    <t>V Bratislave dňa 18.07.2023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</si>
</sst>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5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63">
    <xf numFmtId="0" fontId="0" fillId="0" borderId="0"/>
    <xf numFmtId="0" fontId="27" fillId="0" borderId="0"/>
    <xf numFmtId="0" fontId="29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30" fillId="0" borderId="0" applyNumberFormat="0" applyFill="0" applyBorder="0" applyAlignment="0" applyProtection="0"/>
    <xf numFmtId="0" fontId="31" fillId="0" borderId="2" applyNumberFormat="0" applyFill="0" applyAlignment="0" applyProtection="0"/>
    <xf numFmtId="0" fontId="32" fillId="0" borderId="3" applyNumberFormat="0" applyFill="0" applyAlignment="0" applyProtection="0"/>
    <xf numFmtId="0" fontId="33" fillId="0" borderId="4" applyNumberFormat="0" applyFill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3" borderId="0" applyNumberFormat="0" applyBorder="0" applyAlignment="0" applyProtection="0"/>
    <xf numFmtId="0" fontId="36" fillId="4" borderId="0" applyNumberFormat="0" applyBorder="0" applyAlignment="0" applyProtection="0"/>
    <xf numFmtId="0" fontId="37" fillId="5" borderId="5" applyNumberFormat="0" applyAlignment="0" applyProtection="0"/>
    <xf numFmtId="0" fontId="38" fillId="6" borderId="6" applyNumberFormat="0" applyAlignment="0" applyProtection="0"/>
    <xf numFmtId="0" fontId="39" fillId="6" borderId="5" applyNumberFormat="0" applyAlignment="0" applyProtection="0"/>
    <xf numFmtId="0" fontId="40" fillId="0" borderId="7" applyNumberFormat="0" applyFill="0" applyAlignment="0" applyProtection="0"/>
    <xf numFmtId="0" fontId="41" fillId="7" borderId="8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0" applyNumberFormat="0" applyFill="0" applyAlignment="0" applyProtection="0"/>
    <xf numFmtId="0" fontId="45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45" fillId="24" borderId="0" applyNumberFormat="0" applyBorder="0" applyAlignment="0" applyProtection="0"/>
    <xf numFmtId="0" fontId="45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45" fillId="32" borderId="0" applyNumberFormat="0" applyBorder="0" applyAlignment="0" applyProtection="0"/>
    <xf numFmtId="0" fontId="24" fillId="0" borderId="0"/>
    <xf numFmtId="0" fontId="24" fillId="8" borderId="9" applyNumberFormat="0" applyFont="0" applyAlignment="0" applyProtection="0"/>
    <xf numFmtId="0" fontId="23" fillId="0" borderId="0"/>
    <xf numFmtId="0" fontId="22" fillId="0" borderId="0"/>
    <xf numFmtId="0" fontId="22" fillId="0" borderId="0"/>
    <xf numFmtId="0" fontId="28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8" borderId="9" applyNumberFormat="0" applyFont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30" borderId="0" applyNumberFormat="0" applyBorder="0" applyAlignment="0" applyProtection="0"/>
    <xf numFmtId="0" fontId="16" fillId="31" borderId="0" applyNumberFormat="0" applyBorder="0" applyAlignment="0" applyProtection="0"/>
    <xf numFmtId="0" fontId="15" fillId="0" borderId="0"/>
    <xf numFmtId="0" fontId="15" fillId="8" borderId="9" applyNumberFormat="0" applyFont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8" borderId="9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8" borderId="9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2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8" borderId="9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46" fillId="0" borderId="0" applyNumberFormat="0" applyFill="0" applyBorder="0" applyAlignment="0" applyProtection="0"/>
    <xf numFmtId="0" fontId="47" fillId="0" borderId="0"/>
    <xf numFmtId="0" fontId="47" fillId="0" borderId="0"/>
    <xf numFmtId="0" fontId="2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26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43" fontId="26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48" fillId="0" borderId="0"/>
    <xf numFmtId="0" fontId="1" fillId="0" borderId="0"/>
  </cellStyleXfs>
  <cellXfs count="155">
    <xf numFmtId="0" fontId="0" fillId="0" borderId="0" xfId="0"/>
    <xf numFmtId="0" fontId="0" fillId="0" borderId="0" xfId="0"/>
    <xf numFmtId="0" fontId="49" fillId="0" borderId="0" xfId="0" applyFont="1" applyAlignment="1">
      <alignment vertical="center"/>
    </xf>
    <xf numFmtId="0" fontId="53" fillId="0" borderId="1" xfId="0" applyFont="1" applyBorder="1" applyAlignment="1">
      <alignment horizontal="center" vertical="center"/>
    </xf>
    <xf numFmtId="0" fontId="53" fillId="0" borderId="1" xfId="0" applyFont="1" applyBorder="1" applyAlignment="1">
      <alignment vertical="center" wrapText="1"/>
    </xf>
    <xf numFmtId="0" fontId="53" fillId="0" borderId="1" xfId="0" applyFont="1" applyFill="1" applyBorder="1" applyAlignment="1">
      <alignment horizontal="left" vertical="center"/>
    </xf>
    <xf numFmtId="0" fontId="53" fillId="0" borderId="1" xfId="0" applyFont="1" applyFill="1" applyBorder="1" applyAlignment="1">
      <alignment horizontal="left" vertical="center" wrapText="1"/>
    </xf>
    <xf numFmtId="4" fontId="53" fillId="0" borderId="1" xfId="0" applyNumberFormat="1" applyFont="1" applyBorder="1" applyAlignment="1">
      <alignment vertical="center"/>
    </xf>
    <xf numFmtId="0" fontId="53" fillId="0" borderId="1" xfId="0" applyFont="1" applyFill="1" applyBorder="1" applyAlignment="1">
      <alignment vertical="center"/>
    </xf>
    <xf numFmtId="0" fontId="53" fillId="0" borderId="1" xfId="0" applyFont="1" applyFill="1" applyBorder="1" applyAlignment="1">
      <alignment vertical="center" wrapText="1"/>
    </xf>
    <xf numFmtId="0" fontId="54" fillId="0" borderId="0" xfId="0" applyFont="1"/>
    <xf numFmtId="0" fontId="53" fillId="0" borderId="12" xfId="0" applyFont="1" applyBorder="1" applyAlignment="1">
      <alignment horizontal="center" vertical="center"/>
    </xf>
    <xf numFmtId="0" fontId="53" fillId="0" borderId="12" xfId="0" applyFont="1" applyBorder="1" applyAlignment="1">
      <alignment vertical="center" wrapText="1"/>
    </xf>
    <xf numFmtId="0" fontId="53" fillId="0" borderId="12" xfId="0" applyFont="1" applyFill="1" applyBorder="1" applyAlignment="1">
      <alignment horizontal="left" vertical="center" wrapText="1"/>
    </xf>
    <xf numFmtId="0" fontId="53" fillId="0" borderId="12" xfId="0" applyFont="1" applyFill="1" applyBorder="1" applyAlignment="1">
      <alignment horizontal="left" vertical="center"/>
    </xf>
    <xf numFmtId="3" fontId="0" fillId="0" borderId="0" xfId="0" applyNumberFormat="1"/>
    <xf numFmtId="0" fontId="53" fillId="0" borderId="14" xfId="0" applyFont="1" applyBorder="1" applyAlignment="1">
      <alignment horizontal="center" vertical="center"/>
    </xf>
    <xf numFmtId="0" fontId="53" fillId="0" borderId="15" xfId="0" applyFont="1" applyBorder="1" applyAlignment="1">
      <alignment horizontal="center" vertical="center"/>
    </xf>
    <xf numFmtId="0" fontId="53" fillId="0" borderId="15" xfId="0" applyFont="1" applyBorder="1" applyAlignment="1">
      <alignment vertical="center" wrapText="1"/>
    </xf>
    <xf numFmtId="0" fontId="53" fillId="0" borderId="15" xfId="0" applyFont="1" applyFill="1" applyBorder="1" applyAlignment="1">
      <alignment horizontal="left" vertical="center"/>
    </xf>
    <xf numFmtId="0" fontId="53" fillId="0" borderId="15" xfId="0" applyFont="1" applyFill="1" applyBorder="1" applyAlignment="1">
      <alignment horizontal="left" vertical="center" wrapText="1"/>
    </xf>
    <xf numFmtId="0" fontId="53" fillId="0" borderId="17" xfId="0" applyFont="1" applyBorder="1" applyAlignment="1">
      <alignment horizontal="center" vertical="center"/>
    </xf>
    <xf numFmtId="0" fontId="53" fillId="0" borderId="19" xfId="0" applyFont="1" applyBorder="1" applyAlignment="1">
      <alignment horizontal="center" vertical="center"/>
    </xf>
    <xf numFmtId="4" fontId="53" fillId="35" borderId="15" xfId="0" applyNumberFormat="1" applyFont="1" applyFill="1" applyBorder="1" applyAlignment="1">
      <alignment horizontal="center" vertical="center"/>
    </xf>
    <xf numFmtId="4" fontId="53" fillId="35" borderId="1" xfId="0" applyNumberFormat="1" applyFont="1" applyFill="1" applyBorder="1" applyAlignment="1">
      <alignment horizontal="center" vertical="center"/>
    </xf>
    <xf numFmtId="4" fontId="53" fillId="35" borderId="12" xfId="0" applyNumberFormat="1" applyFont="1" applyFill="1" applyBorder="1" applyAlignment="1">
      <alignment horizontal="center" vertical="center"/>
    </xf>
    <xf numFmtId="4" fontId="51" fillId="35" borderId="30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51" fillId="34" borderId="29" xfId="0" applyFont="1" applyFill="1" applyBorder="1" applyAlignment="1">
      <alignment vertical="center"/>
    </xf>
    <xf numFmtId="0" fontId="51" fillId="34" borderId="30" xfId="0" applyFont="1" applyFill="1" applyBorder="1" applyAlignment="1">
      <alignment vertical="center"/>
    </xf>
    <xf numFmtId="0" fontId="0" fillId="0" borderId="0" xfId="0" applyFill="1"/>
    <xf numFmtId="0" fontId="53" fillId="0" borderId="52" xfId="0" applyFont="1" applyBorder="1" applyAlignment="1">
      <alignment horizontal="center" vertical="center"/>
    </xf>
    <xf numFmtId="0" fontId="53" fillId="0" borderId="43" xfId="0" applyFont="1" applyBorder="1" applyAlignment="1">
      <alignment horizontal="center" vertical="center"/>
    </xf>
    <xf numFmtId="0" fontId="53" fillId="0" borderId="43" xfId="0" applyFont="1" applyBorder="1" applyAlignment="1">
      <alignment vertical="center" wrapText="1"/>
    </xf>
    <xf numFmtId="0" fontId="53" fillId="0" borderId="43" xfId="0" applyFont="1" applyFill="1" applyBorder="1" applyAlignment="1">
      <alignment horizontal="left" vertical="center"/>
    </xf>
    <xf numFmtId="4" fontId="53" fillId="0" borderId="43" xfId="0" applyNumberFormat="1" applyFont="1" applyBorder="1" applyAlignment="1">
      <alignment vertical="center"/>
    </xf>
    <xf numFmtId="0" fontId="53" fillId="0" borderId="53" xfId="0" applyFont="1" applyBorder="1" applyAlignment="1">
      <alignment horizontal="center" vertical="center"/>
    </xf>
    <xf numFmtId="0" fontId="53" fillId="0" borderId="49" xfId="0" applyFont="1" applyBorder="1" applyAlignment="1">
      <alignment horizontal="center" vertical="center"/>
    </xf>
    <xf numFmtId="0" fontId="53" fillId="0" borderId="11" xfId="0" applyFont="1" applyBorder="1" applyAlignment="1">
      <alignment horizontal="center" vertical="center"/>
    </xf>
    <xf numFmtId="0" fontId="53" fillId="0" borderId="11" xfId="0" applyFont="1" applyBorder="1" applyAlignment="1">
      <alignment vertical="center" wrapText="1"/>
    </xf>
    <xf numFmtId="0" fontId="51" fillId="34" borderId="30" xfId="0" applyFont="1" applyFill="1" applyBorder="1" applyAlignment="1">
      <alignment horizontal="center" vertical="center"/>
    </xf>
    <xf numFmtId="4" fontId="53" fillId="35" borderId="40" xfId="0" applyNumberFormat="1" applyFont="1" applyFill="1" applyBorder="1" applyAlignment="1">
      <alignment horizontal="center" vertical="center"/>
    </xf>
    <xf numFmtId="4" fontId="53" fillId="35" borderId="37" xfId="0" applyNumberFormat="1" applyFont="1" applyFill="1" applyBorder="1" applyAlignment="1">
      <alignment horizontal="center" vertical="center"/>
    </xf>
    <xf numFmtId="4" fontId="53" fillId="35" borderId="39" xfId="0" applyNumberFormat="1" applyFont="1" applyFill="1" applyBorder="1" applyAlignment="1">
      <alignment horizontal="center" vertical="center"/>
    </xf>
    <xf numFmtId="0" fontId="53" fillId="0" borderId="44" xfId="0" applyFont="1" applyFill="1" applyBorder="1" applyAlignment="1">
      <alignment horizontal="left" vertical="center" wrapText="1"/>
    </xf>
    <xf numFmtId="0" fontId="53" fillId="0" borderId="13" xfId="0" applyFont="1" applyFill="1" applyBorder="1" applyAlignment="1">
      <alignment horizontal="left" vertical="center" wrapText="1"/>
    </xf>
    <xf numFmtId="0" fontId="53" fillId="0" borderId="27" xfId="0" applyFont="1" applyFill="1" applyBorder="1" applyAlignment="1">
      <alignment horizontal="left" vertical="center" wrapText="1"/>
    </xf>
    <xf numFmtId="0" fontId="53" fillId="0" borderId="25" xfId="0" applyFont="1" applyFill="1" applyBorder="1" applyAlignment="1">
      <alignment horizontal="left" vertical="center" wrapText="1"/>
    </xf>
    <xf numFmtId="0" fontId="53" fillId="0" borderId="13" xfId="0" applyFont="1" applyFill="1" applyBorder="1" applyAlignment="1">
      <alignment vertical="center" wrapText="1"/>
    </xf>
    <xf numFmtId="0" fontId="53" fillId="0" borderId="26" xfId="0" applyFont="1" applyBorder="1" applyAlignment="1">
      <alignment horizontal="center" vertical="center"/>
    </xf>
    <xf numFmtId="0" fontId="53" fillId="0" borderId="26" xfId="0" applyFont="1" applyBorder="1" applyAlignment="1">
      <alignment vertical="center" wrapText="1"/>
    </xf>
    <xf numFmtId="0" fontId="53" fillId="0" borderId="26" xfId="0" applyFont="1" applyFill="1" applyBorder="1" applyAlignment="1">
      <alignment horizontal="left" vertical="center" wrapText="1"/>
    </xf>
    <xf numFmtId="0" fontId="53" fillId="0" borderId="54" xfId="0" applyFont="1" applyFill="1" applyBorder="1" applyAlignment="1">
      <alignment horizontal="left" vertical="center" wrapText="1"/>
    </xf>
    <xf numFmtId="4" fontId="51" fillId="35" borderId="59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0" fontId="54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53" fillId="35" borderId="57" xfId="0" applyNumberFormat="1" applyFont="1" applyFill="1" applyBorder="1" applyAlignment="1">
      <alignment horizontal="right" vertical="center"/>
    </xf>
    <xf numFmtId="4" fontId="53" fillId="35" borderId="58" xfId="0" applyNumberFormat="1" applyFont="1" applyFill="1" applyBorder="1" applyAlignment="1">
      <alignment horizontal="right" vertical="center"/>
    </xf>
    <xf numFmtId="4" fontId="53" fillId="35" borderId="48" xfId="0" applyNumberFormat="1" applyFont="1" applyFill="1" applyBorder="1" applyAlignment="1">
      <alignment horizontal="right" vertical="center"/>
    </xf>
    <xf numFmtId="4" fontId="51" fillId="35" borderId="46" xfId="0" applyNumberFormat="1" applyFont="1" applyFill="1" applyBorder="1" applyAlignment="1">
      <alignment horizontal="right" vertical="center"/>
    </xf>
    <xf numFmtId="4" fontId="53" fillId="35" borderId="43" xfId="0" applyNumberFormat="1" applyFont="1" applyFill="1" applyBorder="1" applyAlignment="1">
      <alignment horizontal="right" vertical="center"/>
    </xf>
    <xf numFmtId="4" fontId="53" fillId="35" borderId="1" xfId="0" applyNumberFormat="1" applyFont="1" applyFill="1" applyBorder="1" applyAlignment="1">
      <alignment horizontal="right" vertical="center"/>
    </xf>
    <xf numFmtId="4" fontId="53" fillId="35" borderId="12" xfId="0" applyNumberFormat="1" applyFont="1" applyFill="1" applyBorder="1" applyAlignment="1">
      <alignment horizontal="right" vertical="center"/>
    </xf>
    <xf numFmtId="4" fontId="53" fillId="35" borderId="15" xfId="0" applyNumberFormat="1" applyFont="1" applyFill="1" applyBorder="1" applyAlignment="1">
      <alignment horizontal="right" vertical="center"/>
    </xf>
    <xf numFmtId="4" fontId="51" fillId="35" borderId="22" xfId="0" applyNumberFormat="1" applyFont="1" applyFill="1" applyBorder="1" applyAlignment="1">
      <alignment horizontal="right" vertical="center"/>
    </xf>
    <xf numFmtId="4" fontId="53" fillId="35" borderId="51" xfId="0" applyNumberFormat="1" applyFont="1" applyFill="1" applyBorder="1" applyAlignment="1">
      <alignment horizontal="right" vertical="center"/>
    </xf>
    <xf numFmtId="4" fontId="53" fillId="35" borderId="18" xfId="0" applyNumberFormat="1" applyFont="1" applyFill="1" applyBorder="1" applyAlignment="1">
      <alignment horizontal="right" vertical="center"/>
    </xf>
    <xf numFmtId="4" fontId="53" fillId="35" borderId="20" xfId="0" applyNumberFormat="1" applyFont="1" applyFill="1" applyBorder="1" applyAlignment="1">
      <alignment horizontal="right" vertical="center"/>
    </xf>
    <xf numFmtId="4" fontId="53" fillId="35" borderId="16" xfId="0" applyNumberFormat="1" applyFont="1" applyFill="1" applyBorder="1" applyAlignment="1">
      <alignment horizontal="right" vertical="center"/>
    </xf>
    <xf numFmtId="4" fontId="51" fillId="35" borderId="31" xfId="0" applyNumberFormat="1" applyFont="1" applyFill="1" applyBorder="1" applyAlignment="1">
      <alignment horizontal="right" vertical="center"/>
    </xf>
    <xf numFmtId="4" fontId="53" fillId="35" borderId="43" xfId="0" applyNumberFormat="1" applyFont="1" applyFill="1" applyBorder="1" applyAlignment="1">
      <alignment horizontal="center" vertical="center"/>
    </xf>
    <xf numFmtId="0" fontId="51" fillId="35" borderId="46" xfId="0" applyFont="1" applyFill="1" applyBorder="1" applyAlignment="1">
      <alignment horizontal="center" vertical="center" wrapText="1"/>
    </xf>
    <xf numFmtId="0" fontId="51" fillId="35" borderId="30" xfId="0" applyFont="1" applyFill="1" applyBorder="1" applyAlignment="1">
      <alignment horizontal="center" vertical="center" wrapText="1"/>
    </xf>
    <xf numFmtId="0" fontId="51" fillId="35" borderId="59" xfId="0" applyFont="1" applyFill="1" applyBorder="1" applyAlignment="1">
      <alignment horizontal="center" vertical="center" wrapText="1"/>
    </xf>
    <xf numFmtId="0" fontId="51" fillId="35" borderId="23" xfId="0" applyFont="1" applyFill="1" applyBorder="1" applyAlignment="1">
      <alignment horizontal="center" vertical="center" wrapText="1"/>
    </xf>
    <xf numFmtId="0" fontId="55" fillId="36" borderId="20" xfId="0" applyFont="1" applyFill="1" applyBorder="1" applyAlignment="1">
      <alignment horizontal="center" vertical="center" wrapText="1"/>
    </xf>
    <xf numFmtId="0" fontId="56" fillId="0" borderId="21" xfId="0" applyFont="1" applyFill="1" applyBorder="1" applyAlignment="1">
      <alignment horizontal="center" vertical="center"/>
    </xf>
    <xf numFmtId="0" fontId="56" fillId="0" borderId="22" xfId="0" applyFont="1" applyFill="1" applyBorder="1" applyAlignment="1">
      <alignment horizontal="center" vertical="center"/>
    </xf>
    <xf numFmtId="0" fontId="56" fillId="0" borderId="22" xfId="0" applyFont="1" applyFill="1" applyBorder="1" applyAlignment="1">
      <alignment horizontal="center" vertical="center" wrapText="1"/>
    </xf>
    <xf numFmtId="0" fontId="56" fillId="0" borderId="23" xfId="0" applyFont="1" applyFill="1" applyBorder="1" applyAlignment="1">
      <alignment horizontal="center" vertical="center" wrapText="1"/>
    </xf>
    <xf numFmtId="0" fontId="53" fillId="0" borderId="43" xfId="0" applyFont="1" applyBorder="1" applyAlignment="1">
      <alignment vertical="center"/>
    </xf>
    <xf numFmtId="4" fontId="53" fillId="0" borderId="51" xfId="0" applyNumberFormat="1" applyFont="1" applyBorder="1" applyAlignment="1">
      <alignment vertical="center"/>
    </xf>
    <xf numFmtId="0" fontId="53" fillId="0" borderId="1" xfId="0" applyFont="1" applyBorder="1" applyAlignment="1">
      <alignment vertical="center"/>
    </xf>
    <xf numFmtId="4" fontId="53" fillId="0" borderId="18" xfId="0" applyNumberFormat="1" applyFont="1" applyBorder="1" applyAlignment="1">
      <alignment vertical="center"/>
    </xf>
    <xf numFmtId="0" fontId="53" fillId="0" borderId="42" xfId="0" applyFont="1" applyBorder="1" applyAlignment="1">
      <alignment horizontal="center" vertical="center"/>
    </xf>
    <xf numFmtId="0" fontId="53" fillId="0" borderId="40" xfId="0" applyFont="1" applyBorder="1" applyAlignment="1">
      <alignment horizontal="center" vertical="center"/>
    </xf>
    <xf numFmtId="4" fontId="53" fillId="35" borderId="41" xfId="0" applyNumberFormat="1" applyFont="1" applyFill="1" applyBorder="1" applyAlignment="1">
      <alignment horizontal="right" vertical="center"/>
    </xf>
    <xf numFmtId="0" fontId="53" fillId="0" borderId="35" xfId="0" applyFont="1" applyBorder="1" applyAlignment="1">
      <alignment horizontal="center" vertical="center"/>
    </xf>
    <xf numFmtId="0" fontId="56" fillId="0" borderId="59" xfId="0" applyFont="1" applyFill="1" applyBorder="1" applyAlignment="1">
      <alignment horizontal="center" vertical="center"/>
    </xf>
    <xf numFmtId="0" fontId="53" fillId="0" borderId="42" xfId="0" applyFont="1" applyFill="1" applyBorder="1" applyAlignment="1">
      <alignment horizontal="center" vertical="center"/>
    </xf>
    <xf numFmtId="0" fontId="53" fillId="0" borderId="12" xfId="0" applyFont="1" applyFill="1" applyBorder="1" applyAlignment="1">
      <alignment horizontal="center" vertical="center"/>
    </xf>
    <xf numFmtId="0" fontId="53" fillId="0" borderId="35" xfId="0" applyFont="1" applyFill="1" applyBorder="1" applyAlignment="1">
      <alignment horizontal="center" vertical="center"/>
    </xf>
    <xf numFmtId="0" fontId="53" fillId="0" borderId="45" xfId="0" applyFont="1" applyFill="1" applyBorder="1" applyAlignment="1">
      <alignment horizontal="center" vertical="center"/>
    </xf>
    <xf numFmtId="0" fontId="53" fillId="0" borderId="11" xfId="0" applyFont="1" applyBorder="1" applyAlignment="1">
      <alignment vertical="center"/>
    </xf>
    <xf numFmtId="4" fontId="53" fillId="0" borderId="11" xfId="0" applyNumberFormat="1" applyFont="1" applyBorder="1" applyAlignment="1">
      <alignment vertical="center"/>
    </xf>
    <xf numFmtId="4" fontId="53" fillId="0" borderId="50" xfId="0" applyNumberFormat="1" applyFont="1" applyBorder="1" applyAlignment="1">
      <alignment vertical="center"/>
    </xf>
    <xf numFmtId="4" fontId="51" fillId="34" borderId="22" xfId="0" applyNumberFormat="1" applyFont="1" applyFill="1" applyBorder="1" applyAlignment="1">
      <alignment vertical="center"/>
    </xf>
    <xf numFmtId="4" fontId="51" fillId="34" borderId="23" xfId="0" applyNumberFormat="1" applyFont="1" applyFill="1" applyBorder="1" applyAlignment="1">
      <alignment vertical="center"/>
    </xf>
    <xf numFmtId="0" fontId="53" fillId="0" borderId="11" xfId="0" applyFont="1" applyFill="1" applyBorder="1" applyAlignment="1">
      <alignment vertical="center"/>
    </xf>
    <xf numFmtId="0" fontId="53" fillId="0" borderId="34" xfId="0" applyFont="1" applyFill="1" applyBorder="1" applyAlignment="1">
      <alignment vertical="center" wrapText="1"/>
    </xf>
    <xf numFmtId="3" fontId="53" fillId="0" borderId="48" xfId="0" applyNumberFormat="1" applyFont="1" applyFill="1" applyBorder="1" applyAlignment="1">
      <alignment horizontal="center" vertical="center" wrapText="1"/>
    </xf>
    <xf numFmtId="3" fontId="53" fillId="0" borderId="58" xfId="0" applyNumberFormat="1" applyFont="1" applyFill="1" applyBorder="1" applyAlignment="1">
      <alignment horizontal="center" vertical="center" wrapText="1"/>
    </xf>
    <xf numFmtId="3" fontId="53" fillId="0" borderId="47" xfId="0" applyNumberFormat="1" applyFont="1" applyFill="1" applyBorder="1" applyAlignment="1">
      <alignment horizontal="center" vertical="center" wrapText="1"/>
    </xf>
    <xf numFmtId="3" fontId="53" fillId="0" borderId="41" xfId="0" applyNumberFormat="1" applyFont="1" applyFill="1" applyBorder="1" applyAlignment="1">
      <alignment horizontal="center" vertical="center" wrapText="1"/>
    </xf>
    <xf numFmtId="0" fontId="50" fillId="34" borderId="36" xfId="0" applyFont="1" applyFill="1" applyBorder="1" applyAlignment="1">
      <alignment horizontal="center" vertical="center"/>
    </xf>
    <xf numFmtId="0" fontId="52" fillId="0" borderId="46" xfId="0" applyFont="1" applyBorder="1" applyAlignment="1">
      <alignment horizontal="center" vertical="center" wrapText="1"/>
    </xf>
    <xf numFmtId="3" fontId="53" fillId="0" borderId="60" xfId="0" applyNumberFormat="1" applyFont="1" applyFill="1" applyBorder="1" applyAlignment="1">
      <alignment horizontal="center" vertical="center" wrapText="1"/>
    </xf>
    <xf numFmtId="0" fontId="53" fillId="0" borderId="55" xfId="0" applyFont="1" applyFill="1" applyBorder="1" applyAlignment="1">
      <alignment horizontal="center" vertical="center" wrapText="1"/>
    </xf>
    <xf numFmtId="0" fontId="53" fillId="0" borderId="61" xfId="0" applyFont="1" applyFill="1" applyBorder="1" applyAlignment="1">
      <alignment horizontal="center" vertical="center" wrapText="1"/>
    </xf>
    <xf numFmtId="0" fontId="53" fillId="0" borderId="26" xfId="0" applyFont="1" applyFill="1" applyBorder="1" applyAlignment="1">
      <alignment horizontal="center" vertical="center" wrapText="1"/>
    </xf>
    <xf numFmtId="1" fontId="53" fillId="0" borderId="26" xfId="0" applyNumberFormat="1" applyFont="1" applyFill="1" applyBorder="1" applyAlignment="1">
      <alignment horizontal="center" vertical="center" wrapText="1"/>
    </xf>
    <xf numFmtId="0" fontId="52" fillId="35" borderId="56" xfId="0" applyFont="1" applyFill="1" applyBorder="1" applyAlignment="1">
      <alignment horizontal="center" vertical="center"/>
    </xf>
    <xf numFmtId="0" fontId="52" fillId="35" borderId="28" xfId="0" applyFont="1" applyFill="1" applyBorder="1" applyAlignment="1">
      <alignment horizontal="center" vertical="center"/>
    </xf>
    <xf numFmtId="0" fontId="52" fillId="35" borderId="55" xfId="0" applyFont="1" applyFill="1" applyBorder="1" applyAlignment="1">
      <alignment horizontal="center" vertical="center"/>
    </xf>
    <xf numFmtId="0" fontId="51" fillId="35" borderId="28" xfId="0" applyFont="1" applyFill="1" applyBorder="1" applyAlignment="1">
      <alignment horizontal="center" vertical="center" wrapText="1"/>
    </xf>
    <xf numFmtId="0" fontId="52" fillId="35" borderId="62" xfId="0" applyFont="1" applyFill="1" applyBorder="1" applyAlignment="1">
      <alignment horizontal="center" vertical="center" wrapText="1"/>
    </xf>
    <xf numFmtId="0" fontId="53" fillId="0" borderId="0" xfId="0" applyFont="1" applyFill="1"/>
    <xf numFmtId="0" fontId="54" fillId="0" borderId="0" xfId="0" applyFont="1" applyFill="1"/>
    <xf numFmtId="0" fontId="53" fillId="0" borderId="54" xfId="0" applyFont="1" applyFill="1" applyBorder="1" applyAlignment="1">
      <alignment horizontal="center" vertical="center" wrapText="1"/>
    </xf>
    <xf numFmtId="3" fontId="51" fillId="33" borderId="46" xfId="0" applyNumberFormat="1" applyFont="1" applyFill="1" applyBorder="1" applyAlignment="1">
      <alignment horizontal="center" vertical="center"/>
    </xf>
    <xf numFmtId="0" fontId="53" fillId="0" borderId="15" xfId="0" applyFont="1" applyFill="1" applyBorder="1" applyAlignment="1">
      <alignment horizontal="center" vertical="center"/>
    </xf>
    <xf numFmtId="0" fontId="53" fillId="0" borderId="1" xfId="0" applyFont="1" applyFill="1" applyBorder="1" applyAlignment="1">
      <alignment horizontal="center" vertical="center"/>
    </xf>
    <xf numFmtId="0" fontId="55" fillId="36" borderId="12" xfId="0" applyFont="1" applyFill="1" applyBorder="1" applyAlignment="1">
      <alignment horizontal="center" vertical="center" wrapText="1"/>
    </xf>
    <xf numFmtId="0" fontId="51" fillId="34" borderId="22" xfId="0" applyFont="1" applyFill="1" applyBorder="1" applyAlignment="1">
      <alignment horizontal="center" vertical="center"/>
    </xf>
    <xf numFmtId="0" fontId="26" fillId="0" borderId="0" xfId="0" applyFont="1" applyFill="1"/>
    <xf numFmtId="0" fontId="51" fillId="34" borderId="29" xfId="0" applyFont="1" applyFill="1" applyBorder="1" applyAlignment="1">
      <alignment horizontal="left" vertical="center"/>
    </xf>
    <xf numFmtId="0" fontId="51" fillId="34" borderId="30" xfId="0" applyFont="1" applyFill="1" applyBorder="1" applyAlignment="1">
      <alignment horizontal="left" vertical="center"/>
    </xf>
    <xf numFmtId="0" fontId="51" fillId="34" borderId="59" xfId="0" applyFont="1" applyFill="1" applyBorder="1" applyAlignment="1">
      <alignment horizontal="left" vertical="center"/>
    </xf>
    <xf numFmtId="0" fontId="55" fillId="36" borderId="24" xfId="0" applyFont="1" applyFill="1" applyBorder="1" applyAlignment="1">
      <alignment horizontal="center" vertical="center" textRotation="90" wrapText="1"/>
    </xf>
    <xf numFmtId="0" fontId="55" fillId="36" borderId="26" xfId="0" applyFont="1" applyFill="1" applyBorder="1" applyAlignment="1">
      <alignment horizontal="center" vertical="center" textRotation="90" wrapText="1"/>
    </xf>
    <xf numFmtId="0" fontId="50" fillId="34" borderId="32" xfId="0" applyFont="1" applyFill="1" applyBorder="1" applyAlignment="1">
      <alignment horizontal="center" vertical="center"/>
    </xf>
    <xf numFmtId="0" fontId="50" fillId="34" borderId="24" xfId="0" applyFont="1" applyFill="1" applyBorder="1" applyAlignment="1">
      <alignment horizontal="center" vertical="center"/>
    </xf>
    <xf numFmtId="0" fontId="50" fillId="34" borderId="33" xfId="0" applyFont="1" applyFill="1" applyBorder="1" applyAlignment="1">
      <alignment horizontal="center" vertical="center"/>
    </xf>
    <xf numFmtId="0" fontId="55" fillId="36" borderId="14" xfId="0" applyFont="1" applyFill="1" applyBorder="1" applyAlignment="1">
      <alignment horizontal="center" vertical="center" textRotation="90" wrapText="1"/>
    </xf>
    <xf numFmtId="0" fontId="55" fillId="36" borderId="19" xfId="0" applyFont="1" applyFill="1" applyBorder="1" applyAlignment="1">
      <alignment horizontal="center" vertical="center" textRotation="90"/>
    </xf>
    <xf numFmtId="0" fontId="55" fillId="36" borderId="15" xfId="0" applyFont="1" applyFill="1" applyBorder="1" applyAlignment="1">
      <alignment horizontal="center" vertical="center" textRotation="90"/>
    </xf>
    <xf numFmtId="0" fontId="55" fillId="36" borderId="12" xfId="0" applyFont="1" applyFill="1" applyBorder="1" applyAlignment="1">
      <alignment horizontal="center" vertical="center" textRotation="90"/>
    </xf>
    <xf numFmtId="0" fontId="55" fillId="36" borderId="15" xfId="0" applyFont="1" applyFill="1" applyBorder="1" applyAlignment="1">
      <alignment horizontal="center" vertical="center"/>
    </xf>
    <xf numFmtId="0" fontId="55" fillId="36" borderId="12" xfId="0" applyFont="1" applyFill="1" applyBorder="1" applyAlignment="1">
      <alignment horizontal="center" vertical="center"/>
    </xf>
    <xf numFmtId="0" fontId="55" fillId="36" borderId="15" xfId="0" applyFont="1" applyFill="1" applyBorder="1" applyAlignment="1">
      <alignment horizontal="center" vertical="center" wrapText="1"/>
    </xf>
    <xf numFmtId="0" fontId="55" fillId="36" borderId="12" xfId="0" applyFont="1" applyFill="1" applyBorder="1" applyAlignment="1">
      <alignment horizontal="center" vertical="center" wrapText="1"/>
    </xf>
    <xf numFmtId="0" fontId="55" fillId="36" borderId="16" xfId="0" applyFont="1" applyFill="1" applyBorder="1" applyAlignment="1">
      <alignment horizontal="center" vertical="center"/>
    </xf>
    <xf numFmtId="0" fontId="51" fillId="34" borderId="38" xfId="0" applyFont="1" applyFill="1" applyBorder="1" applyAlignment="1">
      <alignment horizontal="center" vertical="center" textRotation="90" wrapText="1"/>
    </xf>
    <xf numFmtId="0" fontId="51" fillId="34" borderId="56" xfId="0" applyFont="1" applyFill="1" applyBorder="1" applyAlignment="1">
      <alignment horizontal="center" vertical="center" textRotation="90" wrapText="1"/>
    </xf>
    <xf numFmtId="1" fontId="51" fillId="34" borderId="38" xfId="0" applyNumberFormat="1" applyFont="1" applyFill="1" applyBorder="1" applyAlignment="1">
      <alignment horizontal="center" vertical="center" textRotation="90" wrapText="1"/>
    </xf>
    <xf numFmtId="1" fontId="51" fillId="34" borderId="56" xfId="0" applyNumberFormat="1" applyFont="1" applyFill="1" applyBorder="1" applyAlignment="1">
      <alignment horizontal="center" vertical="center" textRotation="90" wrapText="1"/>
    </xf>
    <xf numFmtId="0" fontId="51" fillId="34" borderId="38" xfId="0" applyFont="1" applyFill="1" applyBorder="1" applyAlignment="1">
      <alignment horizontal="center" vertical="center" wrapText="1"/>
    </xf>
    <xf numFmtId="0" fontId="51" fillId="34" borderId="56" xfId="0" applyFont="1" applyFill="1" applyBorder="1" applyAlignment="1">
      <alignment horizontal="center" vertical="center" wrapText="1"/>
    </xf>
    <xf numFmtId="0" fontId="51" fillId="33" borderId="38" xfId="0" applyFont="1" applyFill="1" applyBorder="1" applyAlignment="1">
      <alignment horizontal="center" vertical="center" wrapText="1"/>
    </xf>
    <xf numFmtId="0" fontId="51" fillId="33" borderId="56" xfId="0" applyFont="1" applyFill="1" applyBorder="1" applyAlignment="1">
      <alignment horizontal="center" vertical="center" wrapText="1"/>
    </xf>
    <xf numFmtId="0" fontId="51" fillId="35" borderId="38" xfId="0" applyFont="1" applyFill="1" applyBorder="1" applyAlignment="1">
      <alignment horizontal="center" vertical="center" wrapText="1"/>
    </xf>
    <xf numFmtId="0" fontId="51" fillId="35" borderId="56" xfId="0" applyFont="1" applyFill="1" applyBorder="1" applyAlignment="1">
      <alignment horizontal="center" vertical="center" wrapText="1"/>
    </xf>
    <xf numFmtId="0" fontId="53" fillId="35" borderId="30" xfId="0" applyFont="1" applyFill="1" applyBorder="1" applyAlignment="1">
      <alignment horizontal="center" vertical="center"/>
    </xf>
    <xf numFmtId="0" fontId="53" fillId="35" borderId="31" xfId="0" applyFont="1" applyFill="1" applyBorder="1" applyAlignment="1">
      <alignment horizontal="center" vertical="center"/>
    </xf>
  </cellXfs>
  <cellStyles count="263">
    <cellStyle name="20 % - zvýraznenie1" xfId="24" builtinId="30" customBuiltin="1"/>
    <cellStyle name="20 % - zvýraznenie1 2" xfId="65" xr:uid="{00000000-0005-0000-0000-000001000000}"/>
    <cellStyle name="20 % - zvýraznenie1 2 2" xfId="198" xr:uid="{00000000-0005-0000-0000-000002000000}"/>
    <cellStyle name="20 % - zvýraznenie1 2 3" xfId="133" xr:uid="{00000000-0005-0000-0000-000003000000}"/>
    <cellStyle name="20 % - zvýraznenie1 3" xfId="79" xr:uid="{00000000-0005-0000-0000-000004000000}"/>
    <cellStyle name="20 % - zvýraznenie1 3 2" xfId="212" xr:uid="{00000000-0005-0000-0000-000005000000}"/>
    <cellStyle name="20 % - zvýraznenie1 3 3" xfId="147" xr:uid="{00000000-0005-0000-0000-000006000000}"/>
    <cellStyle name="20 % - zvýraznenie1 4" xfId="165" xr:uid="{00000000-0005-0000-0000-000007000000}"/>
    <cellStyle name="20 % - zvýraznenie2" xfId="28" builtinId="34" customBuiltin="1"/>
    <cellStyle name="20 % - zvýraznenie2 2" xfId="67" xr:uid="{00000000-0005-0000-0000-000009000000}"/>
    <cellStyle name="20 % - zvýraznenie2 2 2" xfId="200" xr:uid="{00000000-0005-0000-0000-00000A000000}"/>
    <cellStyle name="20 % - zvýraznenie2 2 3" xfId="135" xr:uid="{00000000-0005-0000-0000-00000B000000}"/>
    <cellStyle name="20 % - zvýraznenie2 3" xfId="81" xr:uid="{00000000-0005-0000-0000-00000C000000}"/>
    <cellStyle name="20 % - zvýraznenie2 3 2" xfId="214" xr:uid="{00000000-0005-0000-0000-00000D000000}"/>
    <cellStyle name="20 % - zvýraznenie2 3 3" xfId="149" xr:uid="{00000000-0005-0000-0000-00000E000000}"/>
    <cellStyle name="20 % - zvýraznenie2 4" xfId="167" xr:uid="{00000000-0005-0000-0000-00000F000000}"/>
    <cellStyle name="20 % - zvýraznenie3" xfId="32" builtinId="38" customBuiltin="1"/>
    <cellStyle name="20 % - zvýraznenie3 2" xfId="69" xr:uid="{00000000-0005-0000-0000-000011000000}"/>
    <cellStyle name="20 % - zvýraznenie3 2 2" xfId="202" xr:uid="{00000000-0005-0000-0000-000012000000}"/>
    <cellStyle name="20 % - zvýraznenie3 2 3" xfId="137" xr:uid="{00000000-0005-0000-0000-000013000000}"/>
    <cellStyle name="20 % - zvýraznenie3 3" xfId="83" xr:uid="{00000000-0005-0000-0000-000014000000}"/>
    <cellStyle name="20 % - zvýraznenie3 3 2" xfId="216" xr:uid="{00000000-0005-0000-0000-000015000000}"/>
    <cellStyle name="20 % - zvýraznenie3 3 3" xfId="151" xr:uid="{00000000-0005-0000-0000-000016000000}"/>
    <cellStyle name="20 % - zvýraznenie3 4" xfId="169" xr:uid="{00000000-0005-0000-0000-000017000000}"/>
    <cellStyle name="20 % - zvýraznenie4" xfId="36" builtinId="42" customBuiltin="1"/>
    <cellStyle name="20 % - zvýraznenie4 2" xfId="71" xr:uid="{00000000-0005-0000-0000-000019000000}"/>
    <cellStyle name="20 % - zvýraznenie4 2 2" xfId="204" xr:uid="{00000000-0005-0000-0000-00001A000000}"/>
    <cellStyle name="20 % - zvýraznenie4 2 3" xfId="139" xr:uid="{00000000-0005-0000-0000-00001B000000}"/>
    <cellStyle name="20 % - zvýraznenie4 3" xfId="85" xr:uid="{00000000-0005-0000-0000-00001C000000}"/>
    <cellStyle name="20 % - zvýraznenie4 3 2" xfId="218" xr:uid="{00000000-0005-0000-0000-00001D000000}"/>
    <cellStyle name="20 % - zvýraznenie4 3 3" xfId="153" xr:uid="{00000000-0005-0000-0000-00001E000000}"/>
    <cellStyle name="20 % - zvýraznenie4 4" xfId="171" xr:uid="{00000000-0005-0000-0000-00001F000000}"/>
    <cellStyle name="20 % - zvýraznenie5" xfId="40" builtinId="46" customBuiltin="1"/>
    <cellStyle name="20 % - zvýraznenie5 2" xfId="73" xr:uid="{00000000-0005-0000-0000-000021000000}"/>
    <cellStyle name="20 % - zvýraznenie5 2 2" xfId="206" xr:uid="{00000000-0005-0000-0000-000022000000}"/>
    <cellStyle name="20 % - zvýraznenie5 2 3" xfId="141" xr:uid="{00000000-0005-0000-0000-000023000000}"/>
    <cellStyle name="20 % - zvýraznenie5 3" xfId="87" xr:uid="{00000000-0005-0000-0000-000024000000}"/>
    <cellStyle name="20 % - zvýraznenie5 3 2" xfId="220" xr:uid="{00000000-0005-0000-0000-000025000000}"/>
    <cellStyle name="20 % - zvýraznenie5 3 3" xfId="155" xr:uid="{00000000-0005-0000-0000-000026000000}"/>
    <cellStyle name="20 % - zvýraznenie5 4" xfId="173" xr:uid="{00000000-0005-0000-0000-000027000000}"/>
    <cellStyle name="20 % - zvýraznenie6" xfId="44" builtinId="50" customBuiltin="1"/>
    <cellStyle name="20 % - zvýraznenie6 2" xfId="75" xr:uid="{00000000-0005-0000-0000-000029000000}"/>
    <cellStyle name="20 % - zvýraznenie6 2 2" xfId="208" xr:uid="{00000000-0005-0000-0000-00002A000000}"/>
    <cellStyle name="20 % - zvýraznenie6 2 3" xfId="143" xr:uid="{00000000-0005-0000-0000-00002B000000}"/>
    <cellStyle name="20 % - zvýraznenie6 3" xfId="89" xr:uid="{00000000-0005-0000-0000-00002C000000}"/>
    <cellStyle name="20 % - zvýraznenie6 3 2" xfId="222" xr:uid="{00000000-0005-0000-0000-00002D000000}"/>
    <cellStyle name="20 % - zvýraznenie6 3 3" xfId="157" xr:uid="{00000000-0005-0000-0000-00002E000000}"/>
    <cellStyle name="20 % - zvýraznenie6 4" xfId="175" xr:uid="{00000000-0005-0000-0000-00002F000000}"/>
    <cellStyle name="20% - Accent1 2" xfId="104" xr:uid="{00000000-0005-0000-0000-000030000000}"/>
    <cellStyle name="20% - Accent2 2" xfId="106" xr:uid="{00000000-0005-0000-0000-000031000000}"/>
    <cellStyle name="20% - Accent3 2" xfId="108" xr:uid="{00000000-0005-0000-0000-000032000000}"/>
    <cellStyle name="20% - Accent4 2" xfId="110" xr:uid="{00000000-0005-0000-0000-000033000000}"/>
    <cellStyle name="20% - Accent5 2" xfId="112" xr:uid="{00000000-0005-0000-0000-000034000000}"/>
    <cellStyle name="20% - Accent6 2" xfId="114" xr:uid="{00000000-0005-0000-0000-000035000000}"/>
    <cellStyle name="40 % - zvýraznenie1" xfId="25" builtinId="31" customBuiltin="1"/>
    <cellStyle name="40 % - zvýraznenie1 2" xfId="66" xr:uid="{00000000-0005-0000-0000-000037000000}"/>
    <cellStyle name="40 % - zvýraznenie1 2 2" xfId="199" xr:uid="{00000000-0005-0000-0000-000038000000}"/>
    <cellStyle name="40 % - zvýraznenie1 2 3" xfId="134" xr:uid="{00000000-0005-0000-0000-000039000000}"/>
    <cellStyle name="40 % - zvýraznenie1 3" xfId="80" xr:uid="{00000000-0005-0000-0000-00003A000000}"/>
    <cellStyle name="40 % - zvýraznenie1 3 2" xfId="213" xr:uid="{00000000-0005-0000-0000-00003B000000}"/>
    <cellStyle name="40 % - zvýraznenie1 3 3" xfId="148" xr:uid="{00000000-0005-0000-0000-00003C000000}"/>
    <cellStyle name="40 % - zvýraznenie1 4" xfId="166" xr:uid="{00000000-0005-0000-0000-00003D000000}"/>
    <cellStyle name="40 % - zvýraznenie2" xfId="29" builtinId="35" customBuiltin="1"/>
    <cellStyle name="40 % - zvýraznenie2 2" xfId="68" xr:uid="{00000000-0005-0000-0000-00003F000000}"/>
    <cellStyle name="40 % - zvýraznenie2 2 2" xfId="201" xr:uid="{00000000-0005-0000-0000-000040000000}"/>
    <cellStyle name="40 % - zvýraznenie2 2 3" xfId="136" xr:uid="{00000000-0005-0000-0000-000041000000}"/>
    <cellStyle name="40 % - zvýraznenie2 3" xfId="82" xr:uid="{00000000-0005-0000-0000-000042000000}"/>
    <cellStyle name="40 % - zvýraznenie2 3 2" xfId="215" xr:uid="{00000000-0005-0000-0000-000043000000}"/>
    <cellStyle name="40 % - zvýraznenie2 3 3" xfId="150" xr:uid="{00000000-0005-0000-0000-000044000000}"/>
    <cellStyle name="40 % - zvýraznenie2 4" xfId="168" xr:uid="{00000000-0005-0000-0000-000045000000}"/>
    <cellStyle name="40 % - zvýraznenie3" xfId="33" builtinId="39" customBuiltin="1"/>
    <cellStyle name="40 % - zvýraznenie3 2" xfId="70" xr:uid="{00000000-0005-0000-0000-000047000000}"/>
    <cellStyle name="40 % - zvýraznenie3 2 2" xfId="203" xr:uid="{00000000-0005-0000-0000-000048000000}"/>
    <cellStyle name="40 % - zvýraznenie3 2 3" xfId="138" xr:uid="{00000000-0005-0000-0000-000049000000}"/>
    <cellStyle name="40 % - zvýraznenie3 3" xfId="84" xr:uid="{00000000-0005-0000-0000-00004A000000}"/>
    <cellStyle name="40 % - zvýraznenie3 3 2" xfId="217" xr:uid="{00000000-0005-0000-0000-00004B000000}"/>
    <cellStyle name="40 % - zvýraznenie3 3 3" xfId="152" xr:uid="{00000000-0005-0000-0000-00004C000000}"/>
    <cellStyle name="40 % - zvýraznenie3 4" xfId="170" xr:uid="{00000000-0005-0000-0000-00004D000000}"/>
    <cellStyle name="40 % - zvýraznenie4" xfId="37" builtinId="43" customBuiltin="1"/>
    <cellStyle name="40 % - zvýraznenie4 2" xfId="72" xr:uid="{00000000-0005-0000-0000-00004F000000}"/>
    <cellStyle name="40 % - zvýraznenie4 2 2" xfId="205" xr:uid="{00000000-0005-0000-0000-000050000000}"/>
    <cellStyle name="40 % - zvýraznenie4 2 3" xfId="140" xr:uid="{00000000-0005-0000-0000-000051000000}"/>
    <cellStyle name="40 % - zvýraznenie4 3" xfId="86" xr:uid="{00000000-0005-0000-0000-000052000000}"/>
    <cellStyle name="40 % - zvýraznenie4 3 2" xfId="219" xr:uid="{00000000-0005-0000-0000-000053000000}"/>
    <cellStyle name="40 % - zvýraznenie4 3 3" xfId="154" xr:uid="{00000000-0005-0000-0000-000054000000}"/>
    <cellStyle name="40 % - zvýraznenie4 4" xfId="172" xr:uid="{00000000-0005-0000-0000-000055000000}"/>
    <cellStyle name="40 % - zvýraznenie5" xfId="41" builtinId="47" customBuiltin="1"/>
    <cellStyle name="40 % - zvýraznenie5 2" xfId="74" xr:uid="{00000000-0005-0000-0000-000057000000}"/>
    <cellStyle name="40 % - zvýraznenie5 2 2" xfId="207" xr:uid="{00000000-0005-0000-0000-000058000000}"/>
    <cellStyle name="40 % - zvýraznenie5 2 3" xfId="142" xr:uid="{00000000-0005-0000-0000-000059000000}"/>
    <cellStyle name="40 % - zvýraznenie5 3" xfId="88" xr:uid="{00000000-0005-0000-0000-00005A000000}"/>
    <cellStyle name="40 % - zvýraznenie5 3 2" xfId="221" xr:uid="{00000000-0005-0000-0000-00005B000000}"/>
    <cellStyle name="40 % - zvýraznenie5 3 3" xfId="156" xr:uid="{00000000-0005-0000-0000-00005C000000}"/>
    <cellStyle name="40 % - zvýraznenie5 4" xfId="174" xr:uid="{00000000-0005-0000-0000-00005D000000}"/>
    <cellStyle name="40 % - zvýraznenie6" xfId="45" builtinId="51" customBuiltin="1"/>
    <cellStyle name="40 % - zvýraznenie6 2" xfId="76" xr:uid="{00000000-0005-0000-0000-00005F000000}"/>
    <cellStyle name="40 % - zvýraznenie6 2 2" xfId="209" xr:uid="{00000000-0005-0000-0000-000060000000}"/>
    <cellStyle name="40 % - zvýraznenie6 2 3" xfId="144" xr:uid="{00000000-0005-0000-0000-000061000000}"/>
    <cellStyle name="40 % - zvýraznenie6 3" xfId="90" xr:uid="{00000000-0005-0000-0000-000062000000}"/>
    <cellStyle name="40 % - zvýraznenie6 3 2" xfId="223" xr:uid="{00000000-0005-0000-0000-000063000000}"/>
    <cellStyle name="40 % - zvýraznenie6 3 3" xfId="158" xr:uid="{00000000-0005-0000-0000-000064000000}"/>
    <cellStyle name="40 % - zvýraznenie6 4" xfId="176" xr:uid="{00000000-0005-0000-0000-000065000000}"/>
    <cellStyle name="40% - Accent1 2" xfId="105" xr:uid="{00000000-0005-0000-0000-000066000000}"/>
    <cellStyle name="40% - Accent2 2" xfId="107" xr:uid="{00000000-0005-0000-0000-000067000000}"/>
    <cellStyle name="40% - Accent3 2" xfId="109" xr:uid="{00000000-0005-0000-0000-000068000000}"/>
    <cellStyle name="40% - Accent4 2" xfId="111" xr:uid="{00000000-0005-0000-0000-000069000000}"/>
    <cellStyle name="40% - Accent5 2" xfId="113" xr:uid="{00000000-0005-0000-0000-00006A000000}"/>
    <cellStyle name="40% - Accent6 2" xfId="115" xr:uid="{00000000-0005-0000-0000-00006B000000}"/>
    <cellStyle name="60 % - zvýraznenie1" xfId="26" builtinId="32" customBuiltin="1"/>
    <cellStyle name="60 % - zvýraznenie2" xfId="30" builtinId="36" customBuiltin="1"/>
    <cellStyle name="60 % - zvýraznenie3" xfId="34" builtinId="40" customBuiltin="1"/>
    <cellStyle name="60 % - zvýraznenie4" xfId="38" builtinId="44" customBuiltin="1"/>
    <cellStyle name="60 % - zvýraznenie5" xfId="42" builtinId="48" customBuiltin="1"/>
    <cellStyle name="60 % - zvýraznenie6" xfId="46" builtinId="52" customBuiltin="1"/>
    <cellStyle name="Čiarka 2" xfId="257" xr:uid="{00000000-0005-0000-0000-000072000000}"/>
    <cellStyle name="Dobrá" xfId="12" builtinId="26" customBuiltin="1"/>
    <cellStyle name="Kontrolná bunka" xfId="19" builtinId="23" customBuiltin="1"/>
    <cellStyle name="Nadpis 1" xfId="8" builtinId="16" customBuiltin="1"/>
    <cellStyle name="Nadpis 2" xfId="9" builtinId="17" customBuiltin="1"/>
    <cellStyle name="Nadpis 3" xfId="10" builtinId="18" customBuiltin="1"/>
    <cellStyle name="Nadpis 4" xfId="11" builtinId="19" customBuiltin="1"/>
    <cellStyle name="Názov" xfId="7" builtinId="15" customBuiltin="1"/>
    <cellStyle name="Neutrálna" xfId="14" builtinId="28" customBuiltin="1"/>
    <cellStyle name="Normal 2" xfId="100" xr:uid="{00000000-0005-0000-0000-00007A000000}"/>
    <cellStyle name="Normal_2006_vypocet_normativov7" xfId="1" xr:uid="{00000000-0005-0000-0000-00007B000000}"/>
    <cellStyle name="Normálna" xfId="0" builtinId="0"/>
    <cellStyle name="Normálna 10" xfId="77" xr:uid="{00000000-0005-0000-0000-00007D000000}"/>
    <cellStyle name="Normálna 10 2" xfId="93" xr:uid="{00000000-0005-0000-0000-00007E000000}"/>
    <cellStyle name="Normálna 10 2 2" xfId="226" xr:uid="{00000000-0005-0000-0000-00007F000000}"/>
    <cellStyle name="Normálna 10 2 3" xfId="161" xr:uid="{00000000-0005-0000-0000-000080000000}"/>
    <cellStyle name="Normálna 10 3" xfId="210" xr:uid="{00000000-0005-0000-0000-000081000000}"/>
    <cellStyle name="Normálna 10 4" xfId="145" xr:uid="{00000000-0005-0000-0000-000082000000}"/>
    <cellStyle name="Normálna 10 5" xfId="234" xr:uid="{00000000-0005-0000-0000-000083000000}"/>
    <cellStyle name="Normálna 10 6" xfId="239" xr:uid="{00000000-0005-0000-0000-000084000000}"/>
    <cellStyle name="Normálna 10 7" xfId="245" xr:uid="{00000000-0005-0000-0000-000085000000}"/>
    <cellStyle name="Normálna 11" xfId="177" xr:uid="{00000000-0005-0000-0000-000086000000}"/>
    <cellStyle name="Normálna 12" xfId="163" xr:uid="{00000000-0005-0000-0000-000087000000}"/>
    <cellStyle name="Normálna 13" xfId="229" xr:uid="{00000000-0005-0000-0000-000088000000}"/>
    <cellStyle name="Normálna 14" xfId="259" xr:uid="{00000000-0005-0000-0000-000089000000}"/>
    <cellStyle name="Normálna 15" xfId="261" xr:uid="{00000000-0005-0000-0000-00008A000000}"/>
    <cellStyle name="Normálna 2" xfId="6" xr:uid="{00000000-0005-0000-0000-00008B000000}"/>
    <cellStyle name="Normálna 2 2" xfId="230" xr:uid="{00000000-0005-0000-0000-00008C000000}"/>
    <cellStyle name="Normálna 3" xfId="47" xr:uid="{00000000-0005-0000-0000-00008D000000}"/>
    <cellStyle name="Normálna 3 2" xfId="181" xr:uid="{00000000-0005-0000-0000-00008E000000}"/>
    <cellStyle name="Normálna 3 3" xfId="116" xr:uid="{00000000-0005-0000-0000-00008F000000}"/>
    <cellStyle name="Normálna 4" xfId="49" xr:uid="{00000000-0005-0000-0000-000090000000}"/>
    <cellStyle name="Normálna 4 2" xfId="58" xr:uid="{00000000-0005-0000-0000-000091000000}"/>
    <cellStyle name="Normálna 4 2 2" xfId="191" xr:uid="{00000000-0005-0000-0000-000092000000}"/>
    <cellStyle name="Normálna 4 2 3" xfId="126" xr:uid="{00000000-0005-0000-0000-000093000000}"/>
    <cellStyle name="Normálna 4 3" xfId="183" xr:uid="{00000000-0005-0000-0000-000094000000}"/>
    <cellStyle name="Normálna 4 4" xfId="118" xr:uid="{00000000-0005-0000-0000-000095000000}"/>
    <cellStyle name="Normálna 5" xfId="50" xr:uid="{00000000-0005-0000-0000-000096000000}"/>
    <cellStyle name="Normálna 5 10" xfId="246" xr:uid="{00000000-0005-0000-0000-000097000000}"/>
    <cellStyle name="Normálna 5 11" xfId="247" xr:uid="{00000000-0005-0000-0000-000098000000}"/>
    <cellStyle name="Normálna 5 12" xfId="252" xr:uid="{00000000-0005-0000-0000-000099000000}"/>
    <cellStyle name="Normálna 5 13" xfId="255" xr:uid="{00000000-0005-0000-0000-00009A000000}"/>
    <cellStyle name="Normálna 5 14" xfId="260" xr:uid="{00000000-0005-0000-0000-00009B000000}"/>
    <cellStyle name="Normálna 5 15" xfId="262" xr:uid="{00000000-0005-0000-0000-00009C000000}"/>
    <cellStyle name="Normálna 5 2" xfId="54" xr:uid="{00000000-0005-0000-0000-00009D000000}"/>
    <cellStyle name="Normálna 5 2 2" xfId="96" xr:uid="{00000000-0005-0000-0000-00009E000000}"/>
    <cellStyle name="Normálna 5 2 2 2" xfId="187" xr:uid="{00000000-0005-0000-0000-00009F000000}"/>
    <cellStyle name="Normálna 5 2 3" xfId="122" xr:uid="{00000000-0005-0000-0000-0000A0000000}"/>
    <cellStyle name="Normálna 5 3" xfId="55" xr:uid="{00000000-0005-0000-0000-0000A1000000}"/>
    <cellStyle name="Normálna 5 3 2" xfId="188" xr:uid="{00000000-0005-0000-0000-0000A2000000}"/>
    <cellStyle name="Normálna 5 3 3" xfId="123" xr:uid="{00000000-0005-0000-0000-0000A3000000}"/>
    <cellStyle name="Normálna 5 4" xfId="62" xr:uid="{00000000-0005-0000-0000-0000A4000000}"/>
    <cellStyle name="Normálna 5 4 2" xfId="195" xr:uid="{00000000-0005-0000-0000-0000A5000000}"/>
    <cellStyle name="Normálna 5 4 3" xfId="130" xr:uid="{00000000-0005-0000-0000-0000A6000000}"/>
    <cellStyle name="Normálna 5 5" xfId="94" xr:uid="{00000000-0005-0000-0000-0000A7000000}"/>
    <cellStyle name="Normálna 5 5 2" xfId="227" xr:uid="{00000000-0005-0000-0000-0000A8000000}"/>
    <cellStyle name="Normálna 5 5 3" xfId="162" xr:uid="{00000000-0005-0000-0000-0000A9000000}"/>
    <cellStyle name="Normálna 5 6" xfId="184" xr:uid="{00000000-0005-0000-0000-0000AA000000}"/>
    <cellStyle name="Normálna 5 7" xfId="119" xr:uid="{00000000-0005-0000-0000-0000AB000000}"/>
    <cellStyle name="Normálna 5 8" xfId="235" xr:uid="{00000000-0005-0000-0000-0000AC000000}"/>
    <cellStyle name="Normálna 5 9" xfId="240" xr:uid="{00000000-0005-0000-0000-0000AD000000}"/>
    <cellStyle name="Normálna 6" xfId="53" xr:uid="{00000000-0005-0000-0000-0000AE000000}"/>
    <cellStyle name="Normálna 6 10" xfId="251" xr:uid="{00000000-0005-0000-0000-0000AF000000}"/>
    <cellStyle name="Normálna 6 2" xfId="61" xr:uid="{00000000-0005-0000-0000-0000B0000000}"/>
    <cellStyle name="Normálna 6 2 2" xfId="194" xr:uid="{00000000-0005-0000-0000-0000B1000000}"/>
    <cellStyle name="Normálna 6 2 3" xfId="129" xr:uid="{00000000-0005-0000-0000-0000B2000000}"/>
    <cellStyle name="Normálna 6 3" xfId="91" xr:uid="{00000000-0005-0000-0000-0000B3000000}"/>
    <cellStyle name="Normálna 6 3 2" xfId="224" xr:uid="{00000000-0005-0000-0000-0000B4000000}"/>
    <cellStyle name="Normálna 6 3 3" xfId="159" xr:uid="{00000000-0005-0000-0000-0000B5000000}"/>
    <cellStyle name="Normálna 6 4" xfId="97" xr:uid="{00000000-0005-0000-0000-0000B6000000}"/>
    <cellStyle name="Normálna 6 4 2" xfId="186" xr:uid="{00000000-0005-0000-0000-0000B7000000}"/>
    <cellStyle name="Normálna 6 5" xfId="121" xr:uid="{00000000-0005-0000-0000-0000B8000000}"/>
    <cellStyle name="Normálna 6 6" xfId="232" xr:uid="{00000000-0005-0000-0000-0000B9000000}"/>
    <cellStyle name="Normálna 6 7" xfId="237" xr:uid="{00000000-0005-0000-0000-0000BA000000}"/>
    <cellStyle name="Normálna 6 8" xfId="243" xr:uid="{00000000-0005-0000-0000-0000BB000000}"/>
    <cellStyle name="Normálna 6 9" xfId="248" xr:uid="{00000000-0005-0000-0000-0000BC000000}"/>
    <cellStyle name="Normálna 7" xfId="56" xr:uid="{00000000-0005-0000-0000-0000BD000000}"/>
    <cellStyle name="Normálna 7 2" xfId="189" xr:uid="{00000000-0005-0000-0000-0000BE000000}"/>
    <cellStyle name="Normálna 7 3" xfId="124" xr:uid="{00000000-0005-0000-0000-0000BF000000}"/>
    <cellStyle name="Normálna 8" xfId="59" xr:uid="{00000000-0005-0000-0000-0000C0000000}"/>
    <cellStyle name="Normálna 8 2" xfId="192" xr:uid="{00000000-0005-0000-0000-0000C1000000}"/>
    <cellStyle name="Normálna 8 3" xfId="127" xr:uid="{00000000-0005-0000-0000-0000C2000000}"/>
    <cellStyle name="Normálna 9" xfId="63" xr:uid="{00000000-0005-0000-0000-0000C3000000}"/>
    <cellStyle name="Normálna 9 2" xfId="92" xr:uid="{00000000-0005-0000-0000-0000C4000000}"/>
    <cellStyle name="Normálna 9 2 2" xfId="225" xr:uid="{00000000-0005-0000-0000-0000C5000000}"/>
    <cellStyle name="Normálna 9 2 3" xfId="160" xr:uid="{00000000-0005-0000-0000-0000C6000000}"/>
    <cellStyle name="Normálna 9 3" xfId="196" xr:uid="{00000000-0005-0000-0000-0000C7000000}"/>
    <cellStyle name="Normálna 9 4" xfId="131" xr:uid="{00000000-0005-0000-0000-0000C8000000}"/>
    <cellStyle name="Normálna 9 5" xfId="233" xr:uid="{00000000-0005-0000-0000-0000C9000000}"/>
    <cellStyle name="Normálna 9 6" xfId="238" xr:uid="{00000000-0005-0000-0000-0000CA000000}"/>
    <cellStyle name="Normálna 9 7" xfId="244" xr:uid="{00000000-0005-0000-0000-0000CB000000}"/>
    <cellStyle name="Normálne 10" xfId="253" xr:uid="{00000000-0005-0000-0000-0000CC000000}"/>
    <cellStyle name="Normálne 11" xfId="254" xr:uid="{00000000-0005-0000-0000-0000CD000000}"/>
    <cellStyle name="Normálne 12" xfId="256" xr:uid="{00000000-0005-0000-0000-0000CE000000}"/>
    <cellStyle name="Normálne 13" xfId="258" xr:uid="{00000000-0005-0000-0000-0000CF000000}"/>
    <cellStyle name="normálne 2" xfId="4" xr:uid="{00000000-0005-0000-0000-0000D0000000}"/>
    <cellStyle name="normálne 2 2" xfId="51" xr:uid="{00000000-0005-0000-0000-0000D1000000}"/>
    <cellStyle name="normálne 2 2 2" xfId="57" xr:uid="{00000000-0005-0000-0000-0000D2000000}"/>
    <cellStyle name="normálne 2 2 2 2" xfId="190" xr:uid="{00000000-0005-0000-0000-0000D3000000}"/>
    <cellStyle name="normálne 2 2 2 3" xfId="125" xr:uid="{00000000-0005-0000-0000-0000D4000000}"/>
    <cellStyle name="normálne 2 2 3" xfId="60" xr:uid="{00000000-0005-0000-0000-0000D5000000}"/>
    <cellStyle name="normálne 2 2 3 2" xfId="193" xr:uid="{00000000-0005-0000-0000-0000D6000000}"/>
    <cellStyle name="normálne 2 2 3 3" xfId="128" xr:uid="{00000000-0005-0000-0000-0000D7000000}"/>
    <cellStyle name="normálne 2 2 4" xfId="98" xr:uid="{00000000-0005-0000-0000-0000D8000000}"/>
    <cellStyle name="normálne 2 2 4 2" xfId="185" xr:uid="{00000000-0005-0000-0000-0000D9000000}"/>
    <cellStyle name="normálne 2 2 5" xfId="120" xr:uid="{00000000-0005-0000-0000-0000DA000000}"/>
    <cellStyle name="normálne 2 2 6" xfId="249" xr:uid="{00000000-0005-0000-0000-0000DB000000}"/>
    <cellStyle name="normálne 2 3" xfId="179" xr:uid="{00000000-0005-0000-0000-0000DC000000}"/>
    <cellStyle name="normálne 2 4" xfId="102" xr:uid="{00000000-0005-0000-0000-0000DD000000}"/>
    <cellStyle name="normálne 3" xfId="2" xr:uid="{00000000-0005-0000-0000-0000DE000000}"/>
    <cellStyle name="normálne 3 2" xfId="178" xr:uid="{00000000-0005-0000-0000-0000DF000000}"/>
    <cellStyle name="normálne 3 3" xfId="101" xr:uid="{00000000-0005-0000-0000-0000E0000000}"/>
    <cellStyle name="normálne 4" xfId="5" xr:uid="{00000000-0005-0000-0000-0000E1000000}"/>
    <cellStyle name="normálne 4 2" xfId="180" xr:uid="{00000000-0005-0000-0000-0000E2000000}"/>
    <cellStyle name="normálne 4 3" xfId="103" xr:uid="{00000000-0005-0000-0000-0000E3000000}"/>
    <cellStyle name="Normálne 5" xfId="95" xr:uid="{00000000-0005-0000-0000-0000E4000000}"/>
    <cellStyle name="Normálne 6" xfId="99" xr:uid="{00000000-0005-0000-0000-0000E5000000}"/>
    <cellStyle name="Normálne 7" xfId="231" xr:uid="{00000000-0005-0000-0000-0000E6000000}"/>
    <cellStyle name="Normálne 8" xfId="241" xr:uid="{00000000-0005-0000-0000-0000E7000000}"/>
    <cellStyle name="Normálne 9" xfId="250" xr:uid="{00000000-0005-0000-0000-0000E8000000}"/>
    <cellStyle name="normálne_2005_vypocet_a_data_V9b" xfId="3" xr:uid="{00000000-0005-0000-0000-0000E9000000}"/>
    <cellStyle name="normální_Návrh rozpisu rozpočtu na rok 2003" xfId="52" xr:uid="{00000000-0005-0000-0000-0000EA000000}"/>
    <cellStyle name="Percentá 2" xfId="236" xr:uid="{00000000-0005-0000-0000-0000EB000000}"/>
    <cellStyle name="Percentá 3" xfId="242" xr:uid="{00000000-0005-0000-0000-0000EC000000}"/>
    <cellStyle name="Poznámka 2" xfId="48" xr:uid="{00000000-0005-0000-0000-0000ED000000}"/>
    <cellStyle name="Poznámka 2 2" xfId="182" xr:uid="{00000000-0005-0000-0000-0000EE000000}"/>
    <cellStyle name="Poznámka 2 3" xfId="117" xr:uid="{00000000-0005-0000-0000-0000EF000000}"/>
    <cellStyle name="Poznámka 3" xfId="64" xr:uid="{00000000-0005-0000-0000-0000F0000000}"/>
    <cellStyle name="Poznámka 3 2" xfId="197" xr:uid="{00000000-0005-0000-0000-0000F1000000}"/>
    <cellStyle name="Poznámka 3 3" xfId="132" xr:uid="{00000000-0005-0000-0000-0000F2000000}"/>
    <cellStyle name="Poznámka 4" xfId="78" xr:uid="{00000000-0005-0000-0000-0000F3000000}"/>
    <cellStyle name="Poznámka 4 2" xfId="211" xr:uid="{00000000-0005-0000-0000-0000F4000000}"/>
    <cellStyle name="Poznámka 4 3" xfId="146" xr:uid="{00000000-0005-0000-0000-0000F5000000}"/>
    <cellStyle name="Poznámka 5" xfId="164" xr:uid="{00000000-0005-0000-0000-0000F6000000}"/>
    <cellStyle name="Prepojená bunka" xfId="18" builtinId="24" customBuiltin="1"/>
    <cellStyle name="Spolu" xfId="22" builtinId="25" customBuiltin="1"/>
    <cellStyle name="Text upozornenia" xfId="20" builtinId="11" customBuiltin="1"/>
    <cellStyle name="Titul 2" xfId="228" xr:uid="{00000000-0005-0000-0000-0000FB000000}"/>
    <cellStyle name="Vstup" xfId="15" builtinId="20" customBuiltin="1"/>
    <cellStyle name="Výpočet" xfId="17" builtinId="22" customBuiltin="1"/>
    <cellStyle name="Výstup" xfId="16" builtinId="21" customBuiltin="1"/>
    <cellStyle name="Vysvetľujúci text" xfId="21" builtinId="53" customBuiltin="1"/>
    <cellStyle name="Zlá" xfId="13" builtinId="27" customBuiltin="1"/>
    <cellStyle name="Zvýraznenie1" xfId="23" builtinId="29" customBuiltin="1"/>
    <cellStyle name="Zvýraznenie2" xfId="27" builtinId="33" customBuiltin="1"/>
    <cellStyle name="Zvýraznenie3" xfId="31" builtinId="37" customBuiltin="1"/>
    <cellStyle name="Zvýraznenie4" xfId="35" builtinId="41" customBuiltin="1"/>
    <cellStyle name="Zvýraznenie5" xfId="39" builtinId="45" customBuiltin="1"/>
    <cellStyle name="Zvýraznenie6" xfId="43" builtinId="49" customBuiltin="1"/>
  </cellStyles>
  <dxfs count="0"/>
  <tableStyles count="0" defaultTableStyle="TableStyleMedium9" defaultPivotStyle="PivotStyleLight16"/>
  <colors>
    <mruColors>
      <color rgb="FFFFFFCC"/>
      <color rgb="FFFFCCFF"/>
      <color rgb="FFEDF864"/>
      <color rgb="FFE6F51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aea95feeed548c3/Dokumenty/MS/2018_vypocet_normativov_1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Doplnkove_koeficienty"/>
      <sheetName val="KT_vstupne_udaje"/>
      <sheetName val="Vstupne_udaje"/>
      <sheetName val="Normativy_vyp"/>
      <sheetName val="Normativy"/>
      <sheetName val="porovnanie_rozp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Rozpocet2017"/>
      <sheetName val="DK"/>
      <sheetName val="Teplotne_pasma"/>
      <sheetName val="zam1718"/>
    </sheetNames>
    <sheetDataSet>
      <sheetData sheetId="0">
        <row r="2">
          <cell r="G2">
            <v>0.08</v>
          </cell>
        </row>
      </sheetData>
      <sheetData sheetId="1"/>
      <sheetData sheetId="2"/>
      <sheetData sheetId="3"/>
      <sheetData sheetId="4"/>
      <sheetData sheetId="5">
        <row r="5">
          <cell r="A5" t="str">
            <v>ZS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AF28A-3863-4A6D-8119-631AFE1195B4}">
  <sheetPr>
    <pageSetUpPr fitToPage="1"/>
  </sheetPr>
  <dimension ref="A1:V81"/>
  <sheetViews>
    <sheetView zoomScaleNormal="100" workbookViewId="0">
      <selection activeCell="Q10" sqref="Q10"/>
    </sheetView>
  </sheetViews>
  <sheetFormatPr defaultRowHeight="12.75" x14ac:dyDescent="0.2"/>
  <cols>
    <col min="1" max="2" width="4.5703125" style="1" customWidth="1"/>
    <col min="3" max="3" width="4.28515625" style="1" customWidth="1"/>
    <col min="4" max="4" width="5.7109375" style="1" customWidth="1"/>
    <col min="5" max="5" width="9" style="1" customWidth="1"/>
    <col min="6" max="6" width="32.140625" style="1" customWidth="1"/>
    <col min="7" max="9" width="18.7109375" style="1" customWidth="1"/>
    <col min="10" max="10" width="7.28515625" style="56" customWidth="1"/>
    <col min="11" max="11" width="14" style="1" customWidth="1"/>
    <col min="12" max="12" width="16.7109375" style="1" hidden="1" customWidth="1"/>
    <col min="13" max="13" width="14" style="1" customWidth="1"/>
    <col min="14" max="14" width="13" style="1" hidden="1" customWidth="1"/>
    <col min="15" max="15" width="14" style="1" customWidth="1"/>
    <col min="16" max="16" width="9.140625" style="1"/>
    <col min="17" max="17" width="10.140625" style="1" bestFit="1" customWidth="1"/>
    <col min="18" max="16384" width="9.140625" style="1"/>
  </cols>
  <sheetData>
    <row r="1" spans="1:22" ht="13.5" thickBot="1" x14ac:dyDescent="0.25">
      <c r="J1" s="54"/>
    </row>
    <row r="2" spans="1:22" ht="34.5" customHeight="1" thickBot="1" x14ac:dyDescent="0.25">
      <c r="A2" s="131" t="s">
        <v>203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3"/>
    </row>
    <row r="3" spans="1:22" ht="15" customHeight="1" thickBot="1" x14ac:dyDescent="0.25">
      <c r="A3" s="143" t="s">
        <v>12</v>
      </c>
      <c r="B3" s="143" t="s">
        <v>190</v>
      </c>
      <c r="C3" s="143" t="s">
        <v>9</v>
      </c>
      <c r="D3" s="145" t="s">
        <v>27</v>
      </c>
      <c r="E3" s="143" t="s">
        <v>10</v>
      </c>
      <c r="F3" s="147" t="s">
        <v>11</v>
      </c>
      <c r="G3" s="147" t="s">
        <v>48</v>
      </c>
      <c r="H3" s="147" t="s">
        <v>49</v>
      </c>
      <c r="I3" s="147" t="s">
        <v>50</v>
      </c>
      <c r="J3" s="149" t="s">
        <v>194</v>
      </c>
      <c r="K3" s="151" t="s">
        <v>196</v>
      </c>
      <c r="L3" s="105"/>
      <c r="M3" s="153" t="s">
        <v>198</v>
      </c>
      <c r="N3" s="153"/>
      <c r="O3" s="154"/>
    </row>
    <row r="4" spans="1:22" ht="90.95" customHeight="1" thickBot="1" x14ac:dyDescent="0.25">
      <c r="A4" s="144"/>
      <c r="B4" s="144"/>
      <c r="C4" s="144"/>
      <c r="D4" s="146"/>
      <c r="E4" s="144"/>
      <c r="F4" s="148"/>
      <c r="G4" s="148"/>
      <c r="H4" s="148"/>
      <c r="I4" s="148"/>
      <c r="J4" s="150"/>
      <c r="K4" s="152"/>
      <c r="L4" s="73" t="s">
        <v>43</v>
      </c>
      <c r="M4" s="72" t="s">
        <v>44</v>
      </c>
      <c r="N4" s="74" t="s">
        <v>45</v>
      </c>
      <c r="O4" s="75" t="s">
        <v>46</v>
      </c>
    </row>
    <row r="5" spans="1:22" s="30" customFormat="1" ht="12.75" customHeight="1" thickBot="1" x14ac:dyDescent="0.25">
      <c r="A5" s="108" t="s">
        <v>36</v>
      </c>
      <c r="B5" s="109" t="s">
        <v>35</v>
      </c>
      <c r="C5" s="110" t="s">
        <v>37</v>
      </c>
      <c r="D5" s="111" t="s">
        <v>38</v>
      </c>
      <c r="E5" s="110" t="s">
        <v>39</v>
      </c>
      <c r="F5" s="110" t="s">
        <v>40</v>
      </c>
      <c r="G5" s="110" t="s">
        <v>41</v>
      </c>
      <c r="H5" s="110" t="s">
        <v>42</v>
      </c>
      <c r="I5" s="119" t="s">
        <v>191</v>
      </c>
      <c r="J5" s="106">
        <v>1</v>
      </c>
      <c r="K5" s="112" t="s">
        <v>195</v>
      </c>
      <c r="L5" s="113">
        <v>14</v>
      </c>
      <c r="M5" s="114">
        <v>3</v>
      </c>
      <c r="N5" s="115"/>
      <c r="O5" s="116">
        <v>4</v>
      </c>
    </row>
    <row r="6" spans="1:22" ht="24.95" customHeight="1" x14ac:dyDescent="0.2">
      <c r="A6" s="31" t="s">
        <v>15</v>
      </c>
      <c r="B6" s="90" t="s">
        <v>188</v>
      </c>
      <c r="C6" s="32" t="s">
        <v>1</v>
      </c>
      <c r="D6" s="32" t="s">
        <v>14</v>
      </c>
      <c r="E6" s="32">
        <v>54130395</v>
      </c>
      <c r="F6" s="33" t="s">
        <v>28</v>
      </c>
      <c r="G6" s="33" t="s">
        <v>68</v>
      </c>
      <c r="H6" s="34" t="s">
        <v>157</v>
      </c>
      <c r="I6" s="44" t="s">
        <v>158</v>
      </c>
      <c r="J6" s="103">
        <v>5</v>
      </c>
      <c r="K6" s="57">
        <f>J6*1152</f>
        <v>5760</v>
      </c>
      <c r="L6" s="43">
        <f>K6/1.3495</f>
        <v>4268.247499073731</v>
      </c>
      <c r="M6" s="61">
        <f>ROUND(L6,0)</f>
        <v>4268</v>
      </c>
      <c r="N6" s="71">
        <f>K6-L6</f>
        <v>1491.752500926269</v>
      </c>
      <c r="O6" s="66">
        <f>ROUND(N6,0)</f>
        <v>1492</v>
      </c>
      <c r="Q6" s="27"/>
      <c r="S6" s="15"/>
      <c r="U6" s="15"/>
      <c r="V6" s="15"/>
    </row>
    <row r="7" spans="1:22" ht="24.95" customHeight="1" x14ac:dyDescent="0.2">
      <c r="A7" s="21" t="s">
        <v>15</v>
      </c>
      <c r="B7" s="90" t="s">
        <v>188</v>
      </c>
      <c r="C7" s="3" t="s">
        <v>1</v>
      </c>
      <c r="D7" s="3" t="s">
        <v>14</v>
      </c>
      <c r="E7" s="3">
        <v>54130395</v>
      </c>
      <c r="F7" s="4" t="s">
        <v>28</v>
      </c>
      <c r="G7" s="4" t="s">
        <v>2</v>
      </c>
      <c r="H7" s="5" t="s">
        <v>51</v>
      </c>
      <c r="I7" s="45" t="s">
        <v>52</v>
      </c>
      <c r="J7" s="101">
        <v>33</v>
      </c>
      <c r="K7" s="57">
        <f t="shared" ref="K7:K71" si="0">J7*1152</f>
        <v>38016</v>
      </c>
      <c r="L7" s="41">
        <f t="shared" ref="L7:L72" si="1">K7/1.3495</f>
        <v>28170.433493886627</v>
      </c>
      <c r="M7" s="62">
        <f t="shared" ref="M7:M72" si="2">ROUND(L7,0)</f>
        <v>28170</v>
      </c>
      <c r="N7" s="24">
        <f t="shared" ref="N7:N72" si="3">K7-L7</f>
        <v>9845.5665061133732</v>
      </c>
      <c r="O7" s="67">
        <f t="shared" ref="O7:O72" si="4">ROUND(N7,0)</f>
        <v>9846</v>
      </c>
      <c r="Q7" s="27"/>
      <c r="S7" s="15"/>
      <c r="U7" s="15"/>
      <c r="V7" s="15"/>
    </row>
    <row r="8" spans="1:22" ht="24.95" customHeight="1" x14ac:dyDescent="0.2">
      <c r="A8" s="21" t="s">
        <v>15</v>
      </c>
      <c r="B8" s="90" t="s">
        <v>188</v>
      </c>
      <c r="C8" s="3" t="s">
        <v>1</v>
      </c>
      <c r="D8" s="3" t="s">
        <v>14</v>
      </c>
      <c r="E8" s="3">
        <v>54130395</v>
      </c>
      <c r="F8" s="4" t="s">
        <v>28</v>
      </c>
      <c r="G8" s="4" t="s">
        <v>69</v>
      </c>
      <c r="H8" s="5" t="s">
        <v>157</v>
      </c>
      <c r="I8" s="45" t="s">
        <v>159</v>
      </c>
      <c r="J8" s="101">
        <v>0</v>
      </c>
      <c r="K8" s="57">
        <f t="shared" si="0"/>
        <v>0</v>
      </c>
      <c r="L8" s="41">
        <f t="shared" si="1"/>
        <v>0</v>
      </c>
      <c r="M8" s="62">
        <f t="shared" si="2"/>
        <v>0</v>
      </c>
      <c r="N8" s="24">
        <f t="shared" si="3"/>
        <v>0</v>
      </c>
      <c r="O8" s="67">
        <f t="shared" si="4"/>
        <v>0</v>
      </c>
      <c r="Q8" s="27"/>
      <c r="S8" s="15"/>
      <c r="U8" s="15"/>
      <c r="V8" s="15"/>
    </row>
    <row r="9" spans="1:22" ht="24.95" customHeight="1" x14ac:dyDescent="0.2">
      <c r="A9" s="21" t="s">
        <v>15</v>
      </c>
      <c r="B9" s="90" t="s">
        <v>188</v>
      </c>
      <c r="C9" s="3" t="s">
        <v>1</v>
      </c>
      <c r="D9" s="3" t="s">
        <v>14</v>
      </c>
      <c r="E9" s="3">
        <v>54130395</v>
      </c>
      <c r="F9" s="4" t="s">
        <v>28</v>
      </c>
      <c r="G9" s="4" t="s">
        <v>70</v>
      </c>
      <c r="H9" s="5" t="s">
        <v>157</v>
      </c>
      <c r="I9" s="45" t="s">
        <v>160</v>
      </c>
      <c r="J9" s="101">
        <v>0</v>
      </c>
      <c r="K9" s="57">
        <f t="shared" si="0"/>
        <v>0</v>
      </c>
      <c r="L9" s="41">
        <f t="shared" si="1"/>
        <v>0</v>
      </c>
      <c r="M9" s="62">
        <f t="shared" si="2"/>
        <v>0</v>
      </c>
      <c r="N9" s="24">
        <f t="shared" si="3"/>
        <v>0</v>
      </c>
      <c r="O9" s="67">
        <f t="shared" si="4"/>
        <v>0</v>
      </c>
      <c r="Q9" s="27"/>
      <c r="S9" s="15"/>
      <c r="U9" s="15"/>
      <c r="V9" s="15"/>
    </row>
    <row r="10" spans="1:22" ht="24.95" customHeight="1" x14ac:dyDescent="0.2">
      <c r="A10" s="21" t="s">
        <v>15</v>
      </c>
      <c r="B10" s="90" t="s">
        <v>188</v>
      </c>
      <c r="C10" s="3" t="s">
        <v>1</v>
      </c>
      <c r="D10" s="3" t="s">
        <v>14</v>
      </c>
      <c r="E10" s="3">
        <v>54130395</v>
      </c>
      <c r="F10" s="4" t="s">
        <v>28</v>
      </c>
      <c r="G10" s="4" t="s">
        <v>71</v>
      </c>
      <c r="H10" s="5" t="s">
        <v>161</v>
      </c>
      <c r="I10" s="45" t="s">
        <v>162</v>
      </c>
      <c r="J10" s="101">
        <v>0</v>
      </c>
      <c r="K10" s="57">
        <f t="shared" si="0"/>
        <v>0</v>
      </c>
      <c r="L10" s="41">
        <f t="shared" si="1"/>
        <v>0</v>
      </c>
      <c r="M10" s="62">
        <f t="shared" si="2"/>
        <v>0</v>
      </c>
      <c r="N10" s="24">
        <f t="shared" si="3"/>
        <v>0</v>
      </c>
      <c r="O10" s="67">
        <f t="shared" si="4"/>
        <v>0</v>
      </c>
      <c r="Q10" s="27"/>
      <c r="S10" s="15"/>
      <c r="U10" s="15"/>
      <c r="V10" s="15"/>
    </row>
    <row r="11" spans="1:22" ht="24.95" customHeight="1" x14ac:dyDescent="0.2">
      <c r="A11" s="21" t="s">
        <v>15</v>
      </c>
      <c r="B11" s="90" t="s">
        <v>188</v>
      </c>
      <c r="C11" s="3" t="s">
        <v>1</v>
      </c>
      <c r="D11" s="3" t="s">
        <v>14</v>
      </c>
      <c r="E11" s="3">
        <v>54130395</v>
      </c>
      <c r="F11" s="4" t="s">
        <v>28</v>
      </c>
      <c r="G11" s="4" t="s">
        <v>72</v>
      </c>
      <c r="H11" s="5" t="s">
        <v>72</v>
      </c>
      <c r="I11" s="45" t="s">
        <v>163</v>
      </c>
      <c r="J11" s="101">
        <v>0</v>
      </c>
      <c r="K11" s="57">
        <f t="shared" si="0"/>
        <v>0</v>
      </c>
      <c r="L11" s="41">
        <f t="shared" si="1"/>
        <v>0</v>
      </c>
      <c r="M11" s="62">
        <f t="shared" si="2"/>
        <v>0</v>
      </c>
      <c r="N11" s="24">
        <f t="shared" si="3"/>
        <v>0</v>
      </c>
      <c r="O11" s="67">
        <f t="shared" si="4"/>
        <v>0</v>
      </c>
      <c r="Q11" s="27"/>
      <c r="S11" s="15"/>
      <c r="U11" s="15"/>
      <c r="V11" s="15"/>
    </row>
    <row r="12" spans="1:22" ht="24.95" customHeight="1" x14ac:dyDescent="0.2">
      <c r="A12" s="21" t="s">
        <v>15</v>
      </c>
      <c r="B12" s="90" t="s">
        <v>188</v>
      </c>
      <c r="C12" s="3" t="s">
        <v>1</v>
      </c>
      <c r="D12" s="3" t="s">
        <v>14</v>
      </c>
      <c r="E12" s="3">
        <v>54130395</v>
      </c>
      <c r="F12" s="4" t="s">
        <v>28</v>
      </c>
      <c r="G12" s="4" t="s">
        <v>20</v>
      </c>
      <c r="H12" s="6" t="s">
        <v>20</v>
      </c>
      <c r="I12" s="45" t="s">
        <v>53</v>
      </c>
      <c r="J12" s="101">
        <v>20</v>
      </c>
      <c r="K12" s="57">
        <f t="shared" si="0"/>
        <v>23040</v>
      </c>
      <c r="L12" s="41">
        <f t="shared" si="1"/>
        <v>17072.989996294924</v>
      </c>
      <c r="M12" s="62">
        <f t="shared" si="2"/>
        <v>17073</v>
      </c>
      <c r="N12" s="24">
        <f t="shared" si="3"/>
        <v>5967.0100037050761</v>
      </c>
      <c r="O12" s="67">
        <f t="shared" si="4"/>
        <v>5967</v>
      </c>
      <c r="Q12" s="27"/>
      <c r="S12" s="15"/>
      <c r="U12" s="15"/>
      <c r="V12" s="15"/>
    </row>
    <row r="13" spans="1:22" ht="24.95" customHeight="1" thickBot="1" x14ac:dyDescent="0.25">
      <c r="A13" s="22" t="s">
        <v>15</v>
      </c>
      <c r="B13" s="91" t="s">
        <v>188</v>
      </c>
      <c r="C13" s="11" t="s">
        <v>1</v>
      </c>
      <c r="D13" s="11" t="s">
        <v>14</v>
      </c>
      <c r="E13" s="11">
        <v>54130395</v>
      </c>
      <c r="F13" s="12" t="s">
        <v>28</v>
      </c>
      <c r="G13" s="12" t="s">
        <v>73</v>
      </c>
      <c r="H13" s="13" t="s">
        <v>73</v>
      </c>
      <c r="I13" s="46" t="s">
        <v>164</v>
      </c>
      <c r="J13" s="102">
        <v>0</v>
      </c>
      <c r="K13" s="58">
        <f t="shared" si="0"/>
        <v>0</v>
      </c>
      <c r="L13" s="42">
        <f t="shared" si="1"/>
        <v>0</v>
      </c>
      <c r="M13" s="63">
        <f t="shared" si="2"/>
        <v>0</v>
      </c>
      <c r="N13" s="25">
        <f t="shared" si="3"/>
        <v>0</v>
      </c>
      <c r="O13" s="68">
        <f t="shared" si="4"/>
        <v>0</v>
      </c>
      <c r="Q13" s="27"/>
      <c r="S13" s="15"/>
      <c r="U13" s="15"/>
      <c r="V13" s="15"/>
    </row>
    <row r="14" spans="1:22" ht="24.95" customHeight="1" x14ac:dyDescent="0.2">
      <c r="A14" s="16" t="s">
        <v>23</v>
      </c>
      <c r="B14" s="90" t="s">
        <v>188</v>
      </c>
      <c r="C14" s="17" t="s">
        <v>1</v>
      </c>
      <c r="D14" s="17" t="s">
        <v>14</v>
      </c>
      <c r="E14" s="17">
        <v>54130531</v>
      </c>
      <c r="F14" s="18" t="s">
        <v>29</v>
      </c>
      <c r="G14" s="18" t="s">
        <v>6</v>
      </c>
      <c r="H14" s="19" t="s">
        <v>6</v>
      </c>
      <c r="I14" s="47" t="s">
        <v>54</v>
      </c>
      <c r="J14" s="103">
        <v>16</v>
      </c>
      <c r="K14" s="57">
        <f t="shared" si="0"/>
        <v>18432</v>
      </c>
      <c r="L14" s="43">
        <f t="shared" si="1"/>
        <v>13658.39199703594</v>
      </c>
      <c r="M14" s="64">
        <f t="shared" si="2"/>
        <v>13658</v>
      </c>
      <c r="N14" s="23">
        <f t="shared" si="3"/>
        <v>4773.6080029640598</v>
      </c>
      <c r="O14" s="69">
        <f t="shared" si="4"/>
        <v>4774</v>
      </c>
      <c r="Q14" s="27"/>
      <c r="S14" s="15"/>
      <c r="U14" s="15"/>
      <c r="V14" s="15"/>
    </row>
    <row r="15" spans="1:22" ht="24.95" customHeight="1" x14ac:dyDescent="0.2">
      <c r="A15" s="21" t="s">
        <v>23</v>
      </c>
      <c r="B15" s="90" t="s">
        <v>188</v>
      </c>
      <c r="C15" s="3" t="s">
        <v>1</v>
      </c>
      <c r="D15" s="3" t="s">
        <v>14</v>
      </c>
      <c r="E15" s="3">
        <v>54130531</v>
      </c>
      <c r="F15" s="4" t="s">
        <v>29</v>
      </c>
      <c r="G15" s="4" t="s">
        <v>74</v>
      </c>
      <c r="H15" s="5" t="s">
        <v>74</v>
      </c>
      <c r="I15" s="45" t="s">
        <v>165</v>
      </c>
      <c r="J15" s="101">
        <v>0</v>
      </c>
      <c r="K15" s="57">
        <f t="shared" si="0"/>
        <v>0</v>
      </c>
      <c r="L15" s="41">
        <f t="shared" si="1"/>
        <v>0</v>
      </c>
      <c r="M15" s="62">
        <f t="shared" si="2"/>
        <v>0</v>
      </c>
      <c r="N15" s="24">
        <f t="shared" si="3"/>
        <v>0</v>
      </c>
      <c r="O15" s="67">
        <f t="shared" si="4"/>
        <v>0</v>
      </c>
      <c r="Q15" s="27"/>
      <c r="S15" s="15"/>
      <c r="U15" s="15"/>
      <c r="V15" s="15"/>
    </row>
    <row r="16" spans="1:22" ht="24.95" customHeight="1" x14ac:dyDescent="0.2">
      <c r="A16" s="21" t="s">
        <v>23</v>
      </c>
      <c r="B16" s="90" t="s">
        <v>188</v>
      </c>
      <c r="C16" s="3" t="s">
        <v>1</v>
      </c>
      <c r="D16" s="3" t="s">
        <v>14</v>
      </c>
      <c r="E16" s="3">
        <v>54130531</v>
      </c>
      <c r="F16" s="4" t="s">
        <v>29</v>
      </c>
      <c r="G16" s="4" t="s">
        <v>75</v>
      </c>
      <c r="H16" s="5" t="s">
        <v>75</v>
      </c>
      <c r="I16" s="45" t="s">
        <v>166</v>
      </c>
      <c r="J16" s="101">
        <v>0</v>
      </c>
      <c r="K16" s="57">
        <f t="shared" si="0"/>
        <v>0</v>
      </c>
      <c r="L16" s="41">
        <f t="shared" si="1"/>
        <v>0</v>
      </c>
      <c r="M16" s="62">
        <f t="shared" si="2"/>
        <v>0</v>
      </c>
      <c r="N16" s="24">
        <f t="shared" si="3"/>
        <v>0</v>
      </c>
      <c r="O16" s="67">
        <f t="shared" si="4"/>
        <v>0</v>
      </c>
      <c r="Q16" s="27"/>
      <c r="S16" s="15"/>
      <c r="U16" s="15"/>
      <c r="V16" s="15"/>
    </row>
    <row r="17" spans="1:22" ht="24.95" customHeight="1" x14ac:dyDescent="0.2">
      <c r="A17" s="21" t="s">
        <v>23</v>
      </c>
      <c r="B17" s="90" t="s">
        <v>188</v>
      </c>
      <c r="C17" s="3" t="s">
        <v>1</v>
      </c>
      <c r="D17" s="3" t="s">
        <v>14</v>
      </c>
      <c r="E17" s="3">
        <v>54130531</v>
      </c>
      <c r="F17" s="4" t="s">
        <v>29</v>
      </c>
      <c r="G17" s="4" t="s">
        <v>76</v>
      </c>
      <c r="H17" s="5" t="s">
        <v>76</v>
      </c>
      <c r="I17" s="45" t="s">
        <v>167</v>
      </c>
      <c r="J17" s="101">
        <v>0</v>
      </c>
      <c r="K17" s="57">
        <f t="shared" si="0"/>
        <v>0</v>
      </c>
      <c r="L17" s="41">
        <f t="shared" si="1"/>
        <v>0</v>
      </c>
      <c r="M17" s="62">
        <f t="shared" si="2"/>
        <v>0</v>
      </c>
      <c r="N17" s="24">
        <f t="shared" si="3"/>
        <v>0</v>
      </c>
      <c r="O17" s="67">
        <f t="shared" si="4"/>
        <v>0</v>
      </c>
      <c r="Q17" s="27"/>
      <c r="S17" s="15"/>
      <c r="U17" s="15"/>
      <c r="V17" s="15"/>
    </row>
    <row r="18" spans="1:22" ht="24.95" customHeight="1" x14ac:dyDescent="0.2">
      <c r="A18" s="21" t="s">
        <v>23</v>
      </c>
      <c r="B18" s="90" t="s">
        <v>188</v>
      </c>
      <c r="C18" s="3" t="s">
        <v>1</v>
      </c>
      <c r="D18" s="3" t="s">
        <v>14</v>
      </c>
      <c r="E18" s="3">
        <v>54130531</v>
      </c>
      <c r="F18" s="4" t="s">
        <v>29</v>
      </c>
      <c r="G18" s="4" t="s">
        <v>77</v>
      </c>
      <c r="H18" s="5" t="s">
        <v>77</v>
      </c>
      <c r="I18" s="45" t="s">
        <v>168</v>
      </c>
      <c r="J18" s="101">
        <v>0</v>
      </c>
      <c r="K18" s="57">
        <f t="shared" si="0"/>
        <v>0</v>
      </c>
      <c r="L18" s="41">
        <f t="shared" si="1"/>
        <v>0</v>
      </c>
      <c r="M18" s="62">
        <f t="shared" si="2"/>
        <v>0</v>
      </c>
      <c r="N18" s="24">
        <f t="shared" si="3"/>
        <v>0</v>
      </c>
      <c r="O18" s="67">
        <f t="shared" si="4"/>
        <v>0</v>
      </c>
      <c r="Q18" s="27"/>
      <c r="S18" s="15"/>
      <c r="U18" s="15"/>
      <c r="V18" s="15"/>
    </row>
    <row r="19" spans="1:22" ht="24.95" customHeight="1" x14ac:dyDescent="0.2">
      <c r="A19" s="21" t="s">
        <v>23</v>
      </c>
      <c r="B19" s="90" t="s">
        <v>188</v>
      </c>
      <c r="C19" s="3" t="s">
        <v>1</v>
      </c>
      <c r="D19" s="3" t="s">
        <v>14</v>
      </c>
      <c r="E19" s="3">
        <v>54130531</v>
      </c>
      <c r="F19" s="4" t="s">
        <v>29</v>
      </c>
      <c r="G19" s="4" t="s">
        <v>19</v>
      </c>
      <c r="H19" s="6" t="s">
        <v>55</v>
      </c>
      <c r="I19" s="45" t="s">
        <v>56</v>
      </c>
      <c r="J19" s="101">
        <v>16</v>
      </c>
      <c r="K19" s="57">
        <f t="shared" si="0"/>
        <v>18432</v>
      </c>
      <c r="L19" s="41">
        <f t="shared" si="1"/>
        <v>13658.39199703594</v>
      </c>
      <c r="M19" s="62">
        <f t="shared" si="2"/>
        <v>13658</v>
      </c>
      <c r="N19" s="24">
        <f t="shared" si="3"/>
        <v>4773.6080029640598</v>
      </c>
      <c r="O19" s="67">
        <f t="shared" si="4"/>
        <v>4774</v>
      </c>
      <c r="Q19" s="27"/>
      <c r="S19" s="15"/>
      <c r="U19" s="15"/>
      <c r="V19" s="15"/>
    </row>
    <row r="20" spans="1:22" ht="24.95" customHeight="1" x14ac:dyDescent="0.2">
      <c r="A20" s="21" t="s">
        <v>23</v>
      </c>
      <c r="B20" s="90" t="s">
        <v>188</v>
      </c>
      <c r="C20" s="3" t="s">
        <v>1</v>
      </c>
      <c r="D20" s="3" t="s">
        <v>14</v>
      </c>
      <c r="E20" s="3">
        <v>54130531</v>
      </c>
      <c r="F20" s="4" t="s">
        <v>29</v>
      </c>
      <c r="G20" s="4" t="s">
        <v>78</v>
      </c>
      <c r="H20" s="6" t="s">
        <v>78</v>
      </c>
      <c r="I20" s="45" t="s">
        <v>169</v>
      </c>
      <c r="J20" s="101">
        <v>0</v>
      </c>
      <c r="K20" s="59">
        <f t="shared" si="0"/>
        <v>0</v>
      </c>
      <c r="L20" s="41">
        <f t="shared" si="1"/>
        <v>0</v>
      </c>
      <c r="M20" s="62">
        <f t="shared" si="2"/>
        <v>0</v>
      </c>
      <c r="N20" s="24">
        <f t="shared" si="3"/>
        <v>0</v>
      </c>
      <c r="O20" s="67">
        <f t="shared" si="4"/>
        <v>0</v>
      </c>
      <c r="Q20" s="27"/>
      <c r="S20" s="15"/>
      <c r="U20" s="15"/>
      <c r="V20" s="15"/>
    </row>
    <row r="21" spans="1:22" ht="24.95" customHeight="1" thickBot="1" x14ac:dyDescent="0.25">
      <c r="A21" s="36" t="s">
        <v>23</v>
      </c>
      <c r="B21" s="91" t="s">
        <v>188</v>
      </c>
      <c r="C21" s="49" t="s">
        <v>1</v>
      </c>
      <c r="D21" s="49" t="s">
        <v>192</v>
      </c>
      <c r="E21" s="49">
        <v>54130531</v>
      </c>
      <c r="F21" s="50" t="s">
        <v>29</v>
      </c>
      <c r="G21" s="50" t="s">
        <v>78</v>
      </c>
      <c r="H21" s="51" t="s">
        <v>78</v>
      </c>
      <c r="I21" s="52" t="s">
        <v>193</v>
      </c>
      <c r="J21" s="104">
        <v>28</v>
      </c>
      <c r="K21" s="58">
        <f t="shared" si="0"/>
        <v>32256</v>
      </c>
      <c r="L21" s="41">
        <f t="shared" si="1"/>
        <v>23902.185994812895</v>
      </c>
      <c r="M21" s="63">
        <f t="shared" si="2"/>
        <v>23902</v>
      </c>
      <c r="N21" s="24">
        <f t="shared" si="3"/>
        <v>8353.8140051871051</v>
      </c>
      <c r="O21" s="68">
        <f t="shared" si="4"/>
        <v>8354</v>
      </c>
      <c r="Q21" s="27"/>
      <c r="S21" s="15"/>
      <c r="U21" s="15"/>
      <c r="V21" s="15"/>
    </row>
    <row r="22" spans="1:22" ht="24.95" customHeight="1" x14ac:dyDescent="0.2">
      <c r="A22" s="16" t="s">
        <v>17</v>
      </c>
      <c r="B22" s="90" t="s">
        <v>188</v>
      </c>
      <c r="C22" s="17" t="s">
        <v>1</v>
      </c>
      <c r="D22" s="17" t="s">
        <v>14</v>
      </c>
      <c r="E22" s="17">
        <v>54130450</v>
      </c>
      <c r="F22" s="18" t="s">
        <v>30</v>
      </c>
      <c r="G22" s="18" t="s">
        <v>18</v>
      </c>
      <c r="H22" s="20" t="s">
        <v>18</v>
      </c>
      <c r="I22" s="47" t="s">
        <v>57</v>
      </c>
      <c r="J22" s="103">
        <v>7</v>
      </c>
      <c r="K22" s="57">
        <f t="shared" si="0"/>
        <v>8064</v>
      </c>
      <c r="L22" s="41">
        <f t="shared" si="1"/>
        <v>5975.5464987032237</v>
      </c>
      <c r="M22" s="61">
        <f t="shared" si="2"/>
        <v>5976</v>
      </c>
      <c r="N22" s="24">
        <f t="shared" si="3"/>
        <v>2088.4535012967763</v>
      </c>
      <c r="O22" s="66">
        <f t="shared" si="4"/>
        <v>2088</v>
      </c>
      <c r="Q22" s="27"/>
      <c r="S22" s="15"/>
      <c r="U22" s="15"/>
      <c r="V22" s="15"/>
    </row>
    <row r="23" spans="1:22" ht="24.95" customHeight="1" x14ac:dyDescent="0.2">
      <c r="A23" s="21" t="s">
        <v>17</v>
      </c>
      <c r="B23" s="90" t="s">
        <v>188</v>
      </c>
      <c r="C23" s="3" t="s">
        <v>1</v>
      </c>
      <c r="D23" s="3" t="s">
        <v>14</v>
      </c>
      <c r="E23" s="3">
        <v>54130450</v>
      </c>
      <c r="F23" s="4" t="s">
        <v>30</v>
      </c>
      <c r="G23" s="4" t="s">
        <v>79</v>
      </c>
      <c r="H23" s="6" t="s">
        <v>127</v>
      </c>
      <c r="I23" s="45" t="s">
        <v>128</v>
      </c>
      <c r="J23" s="101">
        <v>4</v>
      </c>
      <c r="K23" s="57">
        <f t="shared" si="0"/>
        <v>4608</v>
      </c>
      <c r="L23" s="41">
        <f t="shared" si="1"/>
        <v>3414.5979992589851</v>
      </c>
      <c r="M23" s="62">
        <f t="shared" si="2"/>
        <v>3415</v>
      </c>
      <c r="N23" s="24">
        <f t="shared" si="3"/>
        <v>1193.4020007410149</v>
      </c>
      <c r="O23" s="67">
        <f t="shared" si="4"/>
        <v>1193</v>
      </c>
      <c r="Q23" s="27"/>
      <c r="S23" s="15"/>
      <c r="U23" s="15"/>
      <c r="V23" s="15"/>
    </row>
    <row r="24" spans="1:22" ht="24.95" customHeight="1" x14ac:dyDescent="0.2">
      <c r="A24" s="21" t="s">
        <v>17</v>
      </c>
      <c r="B24" s="90" t="s">
        <v>188</v>
      </c>
      <c r="C24" s="3" t="s">
        <v>1</v>
      </c>
      <c r="D24" s="3" t="s">
        <v>14</v>
      </c>
      <c r="E24" s="3">
        <v>54130450</v>
      </c>
      <c r="F24" s="4" t="s">
        <v>30</v>
      </c>
      <c r="G24" s="4" t="s">
        <v>80</v>
      </c>
      <c r="H24" s="6" t="s">
        <v>80</v>
      </c>
      <c r="I24" s="45" t="s">
        <v>129</v>
      </c>
      <c r="J24" s="101">
        <v>8</v>
      </c>
      <c r="K24" s="57">
        <f t="shared" si="0"/>
        <v>9216</v>
      </c>
      <c r="L24" s="41">
        <f t="shared" si="1"/>
        <v>6829.1959985179701</v>
      </c>
      <c r="M24" s="62">
        <f t="shared" si="2"/>
        <v>6829</v>
      </c>
      <c r="N24" s="24">
        <f t="shared" si="3"/>
        <v>2386.8040014820299</v>
      </c>
      <c r="O24" s="67">
        <f t="shared" si="4"/>
        <v>2387</v>
      </c>
      <c r="Q24" s="27"/>
      <c r="S24" s="15"/>
      <c r="U24" s="15"/>
      <c r="V24" s="15"/>
    </row>
    <row r="25" spans="1:22" ht="24.95" customHeight="1" x14ac:dyDescent="0.2">
      <c r="A25" s="21" t="s">
        <v>17</v>
      </c>
      <c r="B25" s="90" t="s">
        <v>188</v>
      </c>
      <c r="C25" s="3" t="s">
        <v>1</v>
      </c>
      <c r="D25" s="3" t="s">
        <v>14</v>
      </c>
      <c r="E25" s="3">
        <v>54130450</v>
      </c>
      <c r="F25" s="4" t="s">
        <v>30</v>
      </c>
      <c r="G25" s="4" t="s">
        <v>124</v>
      </c>
      <c r="H25" s="6" t="s">
        <v>81</v>
      </c>
      <c r="I25" s="45" t="s">
        <v>130</v>
      </c>
      <c r="J25" s="101">
        <v>5</v>
      </c>
      <c r="K25" s="57">
        <f t="shared" si="0"/>
        <v>5760</v>
      </c>
      <c r="L25" s="41">
        <f t="shared" si="1"/>
        <v>4268.247499073731</v>
      </c>
      <c r="M25" s="62">
        <f t="shared" si="2"/>
        <v>4268</v>
      </c>
      <c r="N25" s="24">
        <f t="shared" si="3"/>
        <v>1491.752500926269</v>
      </c>
      <c r="O25" s="67">
        <f t="shared" si="4"/>
        <v>1492</v>
      </c>
      <c r="Q25" s="27"/>
      <c r="S25" s="15"/>
      <c r="U25" s="15"/>
      <c r="V25" s="15"/>
    </row>
    <row r="26" spans="1:22" ht="24.95" customHeight="1" x14ac:dyDescent="0.2">
      <c r="A26" s="21" t="s">
        <v>17</v>
      </c>
      <c r="B26" s="90" t="s">
        <v>188</v>
      </c>
      <c r="C26" s="3" t="s">
        <v>1</v>
      </c>
      <c r="D26" s="3" t="s">
        <v>14</v>
      </c>
      <c r="E26" s="3">
        <v>54130450</v>
      </c>
      <c r="F26" s="4" t="s">
        <v>30</v>
      </c>
      <c r="G26" s="4" t="s">
        <v>3</v>
      </c>
      <c r="H26" s="6" t="s">
        <v>3</v>
      </c>
      <c r="I26" s="45" t="s">
        <v>58</v>
      </c>
      <c r="J26" s="101">
        <v>8</v>
      </c>
      <c r="K26" s="57">
        <f t="shared" si="0"/>
        <v>9216</v>
      </c>
      <c r="L26" s="41">
        <f t="shared" si="1"/>
        <v>6829.1959985179701</v>
      </c>
      <c r="M26" s="62">
        <f t="shared" si="2"/>
        <v>6829</v>
      </c>
      <c r="N26" s="24">
        <f t="shared" si="3"/>
        <v>2386.8040014820299</v>
      </c>
      <c r="O26" s="67">
        <f t="shared" si="4"/>
        <v>2387</v>
      </c>
      <c r="Q26" s="27"/>
      <c r="S26" s="15"/>
      <c r="U26" s="15"/>
      <c r="V26" s="15"/>
    </row>
    <row r="27" spans="1:22" ht="24.95" customHeight="1" x14ac:dyDescent="0.2">
      <c r="A27" s="21" t="s">
        <v>17</v>
      </c>
      <c r="B27" s="90" t="s">
        <v>188</v>
      </c>
      <c r="C27" s="3" t="s">
        <v>1</v>
      </c>
      <c r="D27" s="3" t="s">
        <v>14</v>
      </c>
      <c r="E27" s="3">
        <v>54130450</v>
      </c>
      <c r="F27" s="4" t="s">
        <v>30</v>
      </c>
      <c r="G27" s="4" t="s">
        <v>82</v>
      </c>
      <c r="H27" s="6" t="s">
        <v>82</v>
      </c>
      <c r="I27" s="45" t="s">
        <v>131</v>
      </c>
      <c r="J27" s="101">
        <v>8</v>
      </c>
      <c r="K27" s="57">
        <f t="shared" si="0"/>
        <v>9216</v>
      </c>
      <c r="L27" s="41">
        <f t="shared" si="1"/>
        <v>6829.1959985179701</v>
      </c>
      <c r="M27" s="62">
        <f t="shared" si="2"/>
        <v>6829</v>
      </c>
      <c r="N27" s="24">
        <f t="shared" si="3"/>
        <v>2386.8040014820299</v>
      </c>
      <c r="O27" s="67">
        <f t="shared" si="4"/>
        <v>2387</v>
      </c>
      <c r="Q27" s="27"/>
      <c r="S27" s="15"/>
      <c r="U27" s="15"/>
      <c r="V27" s="15"/>
    </row>
    <row r="28" spans="1:22" ht="24.95" customHeight="1" x14ac:dyDescent="0.2">
      <c r="A28" s="21" t="s">
        <v>17</v>
      </c>
      <c r="B28" s="90" t="s">
        <v>188</v>
      </c>
      <c r="C28" s="3" t="s">
        <v>1</v>
      </c>
      <c r="D28" s="3" t="s">
        <v>14</v>
      </c>
      <c r="E28" s="3">
        <v>54130450</v>
      </c>
      <c r="F28" s="4" t="s">
        <v>30</v>
      </c>
      <c r="G28" s="4" t="s">
        <v>83</v>
      </c>
      <c r="H28" s="6" t="s">
        <v>83</v>
      </c>
      <c r="I28" s="45" t="s">
        <v>132</v>
      </c>
      <c r="J28" s="101">
        <v>12</v>
      </c>
      <c r="K28" s="57">
        <f t="shared" si="0"/>
        <v>13824</v>
      </c>
      <c r="L28" s="41">
        <f t="shared" si="1"/>
        <v>10243.793997776955</v>
      </c>
      <c r="M28" s="62">
        <f t="shared" si="2"/>
        <v>10244</v>
      </c>
      <c r="N28" s="24">
        <f t="shared" si="3"/>
        <v>3580.2060022230453</v>
      </c>
      <c r="O28" s="67">
        <f t="shared" si="4"/>
        <v>3580</v>
      </c>
      <c r="Q28" s="27"/>
      <c r="S28" s="15"/>
      <c r="U28" s="15"/>
      <c r="V28" s="15"/>
    </row>
    <row r="29" spans="1:22" ht="24.95" customHeight="1" x14ac:dyDescent="0.2">
      <c r="A29" s="21" t="s">
        <v>17</v>
      </c>
      <c r="B29" s="90" t="s">
        <v>188</v>
      </c>
      <c r="C29" s="3" t="s">
        <v>1</v>
      </c>
      <c r="D29" s="3" t="s">
        <v>14</v>
      </c>
      <c r="E29" s="3">
        <v>54130450</v>
      </c>
      <c r="F29" s="4" t="s">
        <v>30</v>
      </c>
      <c r="G29" s="4" t="s">
        <v>84</v>
      </c>
      <c r="H29" s="6" t="s">
        <v>84</v>
      </c>
      <c r="I29" s="45" t="s">
        <v>170</v>
      </c>
      <c r="J29" s="101">
        <v>4</v>
      </c>
      <c r="K29" s="57">
        <f t="shared" si="0"/>
        <v>4608</v>
      </c>
      <c r="L29" s="41">
        <f t="shared" si="1"/>
        <v>3414.5979992589851</v>
      </c>
      <c r="M29" s="62">
        <f t="shared" si="2"/>
        <v>3415</v>
      </c>
      <c r="N29" s="24">
        <f t="shared" si="3"/>
        <v>1193.4020007410149</v>
      </c>
      <c r="O29" s="67">
        <f t="shared" si="4"/>
        <v>1193</v>
      </c>
      <c r="Q29" s="27"/>
      <c r="S29" s="15"/>
      <c r="U29" s="15"/>
      <c r="V29" s="15"/>
    </row>
    <row r="30" spans="1:22" ht="24.95" customHeight="1" thickBot="1" x14ac:dyDescent="0.25">
      <c r="A30" s="22" t="s">
        <v>17</v>
      </c>
      <c r="B30" s="91" t="s">
        <v>188</v>
      </c>
      <c r="C30" s="11" t="s">
        <v>1</v>
      </c>
      <c r="D30" s="11" t="s">
        <v>14</v>
      </c>
      <c r="E30" s="11">
        <v>54130450</v>
      </c>
      <c r="F30" s="12" t="s">
        <v>30</v>
      </c>
      <c r="G30" s="12" t="s">
        <v>7</v>
      </c>
      <c r="H30" s="13" t="s">
        <v>7</v>
      </c>
      <c r="I30" s="46" t="s">
        <v>59</v>
      </c>
      <c r="J30" s="102">
        <v>8</v>
      </c>
      <c r="K30" s="58">
        <f t="shared" si="0"/>
        <v>9216</v>
      </c>
      <c r="L30" s="42">
        <f t="shared" si="1"/>
        <v>6829.1959985179701</v>
      </c>
      <c r="M30" s="63">
        <f t="shared" si="2"/>
        <v>6829</v>
      </c>
      <c r="N30" s="25">
        <f t="shared" si="3"/>
        <v>2386.8040014820299</v>
      </c>
      <c r="O30" s="68">
        <f t="shared" si="4"/>
        <v>2387</v>
      </c>
      <c r="Q30" s="27"/>
      <c r="S30" s="15"/>
      <c r="U30" s="15"/>
      <c r="V30" s="15"/>
    </row>
    <row r="31" spans="1:22" ht="24.95" customHeight="1" x14ac:dyDescent="0.2">
      <c r="A31" s="16" t="s">
        <v>24</v>
      </c>
      <c r="B31" s="90" t="s">
        <v>188</v>
      </c>
      <c r="C31" s="17" t="s">
        <v>1</v>
      </c>
      <c r="D31" s="17" t="s">
        <v>14</v>
      </c>
      <c r="E31" s="17">
        <v>54130590</v>
      </c>
      <c r="F31" s="18" t="s">
        <v>125</v>
      </c>
      <c r="G31" s="18" t="s">
        <v>126</v>
      </c>
      <c r="H31" s="20" t="s">
        <v>133</v>
      </c>
      <c r="I31" s="47" t="s">
        <v>134</v>
      </c>
      <c r="J31" s="103">
        <v>8</v>
      </c>
      <c r="K31" s="57">
        <f t="shared" si="0"/>
        <v>9216</v>
      </c>
      <c r="L31" s="43">
        <f t="shared" si="1"/>
        <v>6829.1959985179701</v>
      </c>
      <c r="M31" s="64">
        <f t="shared" si="2"/>
        <v>6829</v>
      </c>
      <c r="N31" s="23">
        <f t="shared" si="3"/>
        <v>2386.8040014820299</v>
      </c>
      <c r="O31" s="69">
        <f t="shared" si="4"/>
        <v>2387</v>
      </c>
      <c r="Q31" s="27"/>
      <c r="S31" s="15"/>
      <c r="U31" s="15"/>
      <c r="V31" s="15"/>
    </row>
    <row r="32" spans="1:22" ht="24.95" customHeight="1" x14ac:dyDescent="0.2">
      <c r="A32" s="21" t="s">
        <v>24</v>
      </c>
      <c r="B32" s="90" t="s">
        <v>188</v>
      </c>
      <c r="C32" s="3" t="s">
        <v>1</v>
      </c>
      <c r="D32" s="3" t="s">
        <v>14</v>
      </c>
      <c r="E32" s="3">
        <v>54130590</v>
      </c>
      <c r="F32" s="4" t="s">
        <v>125</v>
      </c>
      <c r="G32" s="4" t="s">
        <v>85</v>
      </c>
      <c r="H32" s="6" t="s">
        <v>85</v>
      </c>
      <c r="I32" s="45" t="s">
        <v>171</v>
      </c>
      <c r="J32" s="101">
        <v>12</v>
      </c>
      <c r="K32" s="57">
        <f t="shared" si="0"/>
        <v>13824</v>
      </c>
      <c r="L32" s="41">
        <f t="shared" si="1"/>
        <v>10243.793997776955</v>
      </c>
      <c r="M32" s="62">
        <f t="shared" si="2"/>
        <v>10244</v>
      </c>
      <c r="N32" s="24">
        <f t="shared" si="3"/>
        <v>3580.2060022230453</v>
      </c>
      <c r="O32" s="67">
        <f t="shared" si="4"/>
        <v>3580</v>
      </c>
      <c r="Q32" s="27"/>
      <c r="S32" s="15"/>
      <c r="U32" s="15"/>
      <c r="V32" s="15"/>
    </row>
    <row r="33" spans="1:22" ht="24.95" customHeight="1" x14ac:dyDescent="0.2">
      <c r="A33" s="21" t="s">
        <v>24</v>
      </c>
      <c r="B33" s="90" t="s">
        <v>188</v>
      </c>
      <c r="C33" s="3" t="s">
        <v>1</v>
      </c>
      <c r="D33" s="3" t="s">
        <v>14</v>
      </c>
      <c r="E33" s="3">
        <v>54130590</v>
      </c>
      <c r="F33" s="4" t="s">
        <v>125</v>
      </c>
      <c r="G33" s="4" t="s">
        <v>86</v>
      </c>
      <c r="H33" s="6" t="s">
        <v>86</v>
      </c>
      <c r="I33" s="45" t="s">
        <v>172</v>
      </c>
      <c r="J33" s="101">
        <v>10</v>
      </c>
      <c r="K33" s="57">
        <f t="shared" si="0"/>
        <v>11520</v>
      </c>
      <c r="L33" s="41">
        <f t="shared" si="1"/>
        <v>8536.494998147462</v>
      </c>
      <c r="M33" s="62">
        <f t="shared" si="2"/>
        <v>8536</v>
      </c>
      <c r="N33" s="24">
        <f t="shared" si="3"/>
        <v>2983.505001852538</v>
      </c>
      <c r="O33" s="67">
        <f t="shared" si="4"/>
        <v>2984</v>
      </c>
      <c r="Q33" s="27"/>
      <c r="S33" s="15"/>
      <c r="U33" s="15"/>
      <c r="V33" s="15"/>
    </row>
    <row r="34" spans="1:22" ht="24.95" customHeight="1" x14ac:dyDescent="0.2">
      <c r="A34" s="21" t="s">
        <v>24</v>
      </c>
      <c r="B34" s="90" t="s">
        <v>188</v>
      </c>
      <c r="C34" s="3" t="s">
        <v>1</v>
      </c>
      <c r="D34" s="3" t="s">
        <v>14</v>
      </c>
      <c r="E34" s="3">
        <v>54130590</v>
      </c>
      <c r="F34" s="4" t="s">
        <v>125</v>
      </c>
      <c r="G34" s="4" t="s">
        <v>87</v>
      </c>
      <c r="H34" s="6" t="s">
        <v>87</v>
      </c>
      <c r="I34" s="45" t="s">
        <v>173</v>
      </c>
      <c r="J34" s="101">
        <v>14</v>
      </c>
      <c r="K34" s="57">
        <f t="shared" si="0"/>
        <v>16128</v>
      </c>
      <c r="L34" s="41">
        <f t="shared" si="1"/>
        <v>11951.092997406447</v>
      </c>
      <c r="M34" s="62">
        <f t="shared" si="2"/>
        <v>11951</v>
      </c>
      <c r="N34" s="24">
        <f t="shared" si="3"/>
        <v>4176.9070025935525</v>
      </c>
      <c r="O34" s="67">
        <f t="shared" si="4"/>
        <v>4177</v>
      </c>
      <c r="Q34" s="27"/>
      <c r="S34" s="15"/>
      <c r="U34" s="15"/>
      <c r="V34" s="15"/>
    </row>
    <row r="35" spans="1:22" ht="24.95" customHeight="1" x14ac:dyDescent="0.2">
      <c r="A35" s="21" t="s">
        <v>24</v>
      </c>
      <c r="B35" s="90" t="s">
        <v>188</v>
      </c>
      <c r="C35" s="3" t="s">
        <v>1</v>
      </c>
      <c r="D35" s="3" t="s">
        <v>14</v>
      </c>
      <c r="E35" s="3">
        <v>54130590</v>
      </c>
      <c r="F35" s="4" t="s">
        <v>125</v>
      </c>
      <c r="G35" s="4" t="s">
        <v>88</v>
      </c>
      <c r="H35" s="6" t="s">
        <v>88</v>
      </c>
      <c r="I35" s="45" t="s">
        <v>174</v>
      </c>
      <c r="J35" s="101">
        <v>8</v>
      </c>
      <c r="K35" s="57">
        <f t="shared" si="0"/>
        <v>9216</v>
      </c>
      <c r="L35" s="41">
        <f t="shared" si="1"/>
        <v>6829.1959985179701</v>
      </c>
      <c r="M35" s="62">
        <f t="shared" si="2"/>
        <v>6829</v>
      </c>
      <c r="N35" s="24">
        <f t="shared" si="3"/>
        <v>2386.8040014820299</v>
      </c>
      <c r="O35" s="67">
        <f t="shared" si="4"/>
        <v>2387</v>
      </c>
      <c r="Q35" s="27"/>
      <c r="S35" s="15"/>
      <c r="U35" s="15"/>
      <c r="V35" s="15"/>
    </row>
    <row r="36" spans="1:22" ht="24.95" customHeight="1" x14ac:dyDescent="0.2">
      <c r="A36" s="21" t="s">
        <v>24</v>
      </c>
      <c r="B36" s="90" t="s">
        <v>188</v>
      </c>
      <c r="C36" s="3" t="s">
        <v>1</v>
      </c>
      <c r="D36" s="3" t="s">
        <v>14</v>
      </c>
      <c r="E36" s="3">
        <v>54130590</v>
      </c>
      <c r="F36" s="4" t="s">
        <v>125</v>
      </c>
      <c r="G36" s="4" t="s">
        <v>89</v>
      </c>
      <c r="H36" s="6" t="s">
        <v>89</v>
      </c>
      <c r="I36" s="45" t="s">
        <v>175</v>
      </c>
      <c r="J36" s="101">
        <v>8</v>
      </c>
      <c r="K36" s="57">
        <f t="shared" si="0"/>
        <v>9216</v>
      </c>
      <c r="L36" s="41">
        <f t="shared" si="1"/>
        <v>6829.1959985179701</v>
      </c>
      <c r="M36" s="62">
        <f t="shared" si="2"/>
        <v>6829</v>
      </c>
      <c r="N36" s="24">
        <f t="shared" si="3"/>
        <v>2386.8040014820299</v>
      </c>
      <c r="O36" s="67">
        <f t="shared" si="4"/>
        <v>2387</v>
      </c>
      <c r="Q36" s="27"/>
      <c r="S36" s="15"/>
      <c r="U36" s="15"/>
      <c r="V36" s="15"/>
    </row>
    <row r="37" spans="1:22" ht="24.95" customHeight="1" thickBot="1" x14ac:dyDescent="0.25">
      <c r="A37" s="22" t="s">
        <v>24</v>
      </c>
      <c r="B37" s="91" t="s">
        <v>188</v>
      </c>
      <c r="C37" s="11" t="s">
        <v>1</v>
      </c>
      <c r="D37" s="11" t="s">
        <v>14</v>
      </c>
      <c r="E37" s="11">
        <v>54130590</v>
      </c>
      <c r="F37" s="12" t="s">
        <v>125</v>
      </c>
      <c r="G37" s="12" t="s">
        <v>90</v>
      </c>
      <c r="H37" s="13" t="s">
        <v>90</v>
      </c>
      <c r="I37" s="46" t="s">
        <v>135</v>
      </c>
      <c r="J37" s="102">
        <v>8</v>
      </c>
      <c r="K37" s="58">
        <f t="shared" si="0"/>
        <v>9216</v>
      </c>
      <c r="L37" s="42">
        <f t="shared" si="1"/>
        <v>6829.1959985179701</v>
      </c>
      <c r="M37" s="63">
        <f t="shared" si="2"/>
        <v>6829</v>
      </c>
      <c r="N37" s="25">
        <f t="shared" si="3"/>
        <v>2386.8040014820299</v>
      </c>
      <c r="O37" s="68">
        <f t="shared" si="4"/>
        <v>2387</v>
      </c>
      <c r="Q37" s="27"/>
      <c r="S37" s="15"/>
      <c r="U37" s="15"/>
      <c r="V37" s="15"/>
    </row>
    <row r="38" spans="1:22" ht="24.95" customHeight="1" x14ac:dyDescent="0.2">
      <c r="A38" s="16" t="s">
        <v>4</v>
      </c>
      <c r="B38" s="90" t="s">
        <v>188</v>
      </c>
      <c r="C38" s="17" t="s">
        <v>1</v>
      </c>
      <c r="D38" s="17" t="s">
        <v>14</v>
      </c>
      <c r="E38" s="17">
        <v>54132975</v>
      </c>
      <c r="F38" s="18" t="s">
        <v>31</v>
      </c>
      <c r="G38" s="18" t="s">
        <v>91</v>
      </c>
      <c r="H38" s="20" t="s">
        <v>91</v>
      </c>
      <c r="I38" s="47" t="s">
        <v>136</v>
      </c>
      <c r="J38" s="103">
        <v>4</v>
      </c>
      <c r="K38" s="57">
        <f t="shared" si="0"/>
        <v>4608</v>
      </c>
      <c r="L38" s="43">
        <f t="shared" si="1"/>
        <v>3414.5979992589851</v>
      </c>
      <c r="M38" s="64">
        <f t="shared" si="2"/>
        <v>3415</v>
      </c>
      <c r="N38" s="23">
        <f t="shared" si="3"/>
        <v>1193.4020007410149</v>
      </c>
      <c r="O38" s="69">
        <f t="shared" si="4"/>
        <v>1193</v>
      </c>
      <c r="Q38" s="27"/>
      <c r="S38" s="15"/>
      <c r="U38" s="15"/>
      <c r="V38" s="15"/>
    </row>
    <row r="39" spans="1:22" ht="24.95" customHeight="1" x14ac:dyDescent="0.2">
      <c r="A39" s="21" t="s">
        <v>4</v>
      </c>
      <c r="B39" s="90" t="s">
        <v>188</v>
      </c>
      <c r="C39" s="3" t="s">
        <v>1</v>
      </c>
      <c r="D39" s="3" t="s">
        <v>14</v>
      </c>
      <c r="E39" s="3">
        <v>54132975</v>
      </c>
      <c r="F39" s="4" t="s">
        <v>31</v>
      </c>
      <c r="G39" s="4" t="s">
        <v>92</v>
      </c>
      <c r="H39" s="6" t="s">
        <v>92</v>
      </c>
      <c r="I39" s="45" t="s">
        <v>137</v>
      </c>
      <c r="J39" s="101">
        <v>8</v>
      </c>
      <c r="K39" s="57">
        <f t="shared" si="0"/>
        <v>9216</v>
      </c>
      <c r="L39" s="41">
        <f t="shared" si="1"/>
        <v>6829.1959985179701</v>
      </c>
      <c r="M39" s="62">
        <f t="shared" si="2"/>
        <v>6829</v>
      </c>
      <c r="N39" s="24">
        <f t="shared" si="3"/>
        <v>2386.8040014820299</v>
      </c>
      <c r="O39" s="67">
        <f t="shared" si="4"/>
        <v>2387</v>
      </c>
      <c r="Q39" s="27"/>
      <c r="S39" s="15"/>
      <c r="U39" s="15"/>
      <c r="V39" s="15"/>
    </row>
    <row r="40" spans="1:22" ht="24.95" customHeight="1" x14ac:dyDescent="0.2">
      <c r="A40" s="21" t="s">
        <v>4</v>
      </c>
      <c r="B40" s="90" t="s">
        <v>188</v>
      </c>
      <c r="C40" s="3" t="s">
        <v>1</v>
      </c>
      <c r="D40" s="3" t="s">
        <v>14</v>
      </c>
      <c r="E40" s="3">
        <v>54132975</v>
      </c>
      <c r="F40" s="4" t="s">
        <v>31</v>
      </c>
      <c r="G40" s="4" t="s">
        <v>93</v>
      </c>
      <c r="H40" s="6" t="s">
        <v>93</v>
      </c>
      <c r="I40" s="45" t="s">
        <v>138</v>
      </c>
      <c r="J40" s="101">
        <v>5</v>
      </c>
      <c r="K40" s="57">
        <f t="shared" si="0"/>
        <v>5760</v>
      </c>
      <c r="L40" s="41">
        <f t="shared" si="1"/>
        <v>4268.247499073731</v>
      </c>
      <c r="M40" s="62">
        <f t="shared" si="2"/>
        <v>4268</v>
      </c>
      <c r="N40" s="24">
        <f t="shared" si="3"/>
        <v>1491.752500926269</v>
      </c>
      <c r="O40" s="67">
        <f t="shared" si="4"/>
        <v>1492</v>
      </c>
      <c r="Q40" s="27"/>
      <c r="S40" s="15"/>
      <c r="U40" s="15"/>
      <c r="V40" s="15"/>
    </row>
    <row r="41" spans="1:22" ht="24.95" customHeight="1" x14ac:dyDescent="0.2">
      <c r="A41" s="21" t="s">
        <v>4</v>
      </c>
      <c r="B41" s="90" t="s">
        <v>188</v>
      </c>
      <c r="C41" s="3" t="s">
        <v>1</v>
      </c>
      <c r="D41" s="3" t="s">
        <v>14</v>
      </c>
      <c r="E41" s="3">
        <v>54132975</v>
      </c>
      <c r="F41" s="4" t="s">
        <v>31</v>
      </c>
      <c r="G41" s="4" t="s">
        <v>94</v>
      </c>
      <c r="H41" s="6" t="s">
        <v>94</v>
      </c>
      <c r="I41" s="45" t="s">
        <v>139</v>
      </c>
      <c r="J41" s="101">
        <v>7</v>
      </c>
      <c r="K41" s="57">
        <f t="shared" si="0"/>
        <v>8064</v>
      </c>
      <c r="L41" s="41">
        <f t="shared" si="1"/>
        <v>5975.5464987032237</v>
      </c>
      <c r="M41" s="62">
        <f t="shared" si="2"/>
        <v>5976</v>
      </c>
      <c r="N41" s="24">
        <f t="shared" si="3"/>
        <v>2088.4535012967763</v>
      </c>
      <c r="O41" s="67">
        <f t="shared" si="4"/>
        <v>2088</v>
      </c>
      <c r="Q41" s="27"/>
      <c r="S41" s="15"/>
      <c r="U41" s="15"/>
      <c r="V41" s="15"/>
    </row>
    <row r="42" spans="1:22" ht="24.95" customHeight="1" x14ac:dyDescent="0.2">
      <c r="A42" s="21" t="s">
        <v>4</v>
      </c>
      <c r="B42" s="90" t="s">
        <v>188</v>
      </c>
      <c r="C42" s="3" t="s">
        <v>1</v>
      </c>
      <c r="D42" s="3" t="s">
        <v>14</v>
      </c>
      <c r="E42" s="3">
        <v>54132975</v>
      </c>
      <c r="F42" s="4" t="s">
        <v>31</v>
      </c>
      <c r="G42" s="4" t="s">
        <v>5</v>
      </c>
      <c r="H42" s="5" t="s">
        <v>5</v>
      </c>
      <c r="I42" s="45" t="s">
        <v>60</v>
      </c>
      <c r="J42" s="101">
        <v>10</v>
      </c>
      <c r="K42" s="57">
        <f t="shared" si="0"/>
        <v>11520</v>
      </c>
      <c r="L42" s="41">
        <f t="shared" si="1"/>
        <v>8536.494998147462</v>
      </c>
      <c r="M42" s="62">
        <f t="shared" si="2"/>
        <v>8536</v>
      </c>
      <c r="N42" s="24">
        <f t="shared" si="3"/>
        <v>2983.505001852538</v>
      </c>
      <c r="O42" s="67">
        <f t="shared" si="4"/>
        <v>2984</v>
      </c>
      <c r="Q42" s="27"/>
      <c r="S42" s="15"/>
      <c r="U42" s="15"/>
      <c r="V42" s="15"/>
    </row>
    <row r="43" spans="1:22" ht="24.95" customHeight="1" x14ac:dyDescent="0.2">
      <c r="A43" s="21" t="s">
        <v>4</v>
      </c>
      <c r="B43" s="90" t="s">
        <v>188</v>
      </c>
      <c r="C43" s="3" t="s">
        <v>1</v>
      </c>
      <c r="D43" s="3" t="s">
        <v>14</v>
      </c>
      <c r="E43" s="3">
        <v>54132975</v>
      </c>
      <c r="F43" s="4" t="s">
        <v>31</v>
      </c>
      <c r="G43" s="4" t="s">
        <v>95</v>
      </c>
      <c r="H43" s="5" t="s">
        <v>95</v>
      </c>
      <c r="I43" s="45" t="s">
        <v>140</v>
      </c>
      <c r="J43" s="101">
        <v>11</v>
      </c>
      <c r="K43" s="57">
        <f t="shared" si="0"/>
        <v>12672</v>
      </c>
      <c r="L43" s="41">
        <f t="shared" si="1"/>
        <v>9390.1444979622083</v>
      </c>
      <c r="M43" s="62">
        <f t="shared" si="2"/>
        <v>9390</v>
      </c>
      <c r="N43" s="24">
        <f t="shared" si="3"/>
        <v>3281.8555020377917</v>
      </c>
      <c r="O43" s="67">
        <f t="shared" si="4"/>
        <v>3282</v>
      </c>
      <c r="Q43" s="27"/>
      <c r="S43" s="15"/>
      <c r="U43" s="15"/>
      <c r="V43" s="15"/>
    </row>
    <row r="44" spans="1:22" ht="24.95" customHeight="1" x14ac:dyDescent="0.2">
      <c r="A44" s="21" t="s">
        <v>4</v>
      </c>
      <c r="B44" s="90" t="s">
        <v>188</v>
      </c>
      <c r="C44" s="3" t="s">
        <v>1</v>
      </c>
      <c r="D44" s="3" t="s">
        <v>14</v>
      </c>
      <c r="E44" s="3">
        <v>54132975</v>
      </c>
      <c r="F44" s="4" t="s">
        <v>31</v>
      </c>
      <c r="G44" s="4" t="s">
        <v>96</v>
      </c>
      <c r="H44" s="5" t="s">
        <v>96</v>
      </c>
      <c r="I44" s="45" t="s">
        <v>141</v>
      </c>
      <c r="J44" s="101">
        <v>7</v>
      </c>
      <c r="K44" s="57">
        <f t="shared" si="0"/>
        <v>8064</v>
      </c>
      <c r="L44" s="41">
        <f t="shared" si="1"/>
        <v>5975.5464987032237</v>
      </c>
      <c r="M44" s="62">
        <f t="shared" si="2"/>
        <v>5976</v>
      </c>
      <c r="N44" s="24">
        <f t="shared" si="3"/>
        <v>2088.4535012967763</v>
      </c>
      <c r="O44" s="67">
        <f t="shared" si="4"/>
        <v>2088</v>
      </c>
      <c r="Q44" s="27"/>
      <c r="S44" s="15"/>
      <c r="U44" s="15"/>
      <c r="V44" s="15"/>
    </row>
    <row r="45" spans="1:22" ht="24.95" customHeight="1" x14ac:dyDescent="0.2">
      <c r="A45" s="21" t="s">
        <v>4</v>
      </c>
      <c r="B45" s="90" t="s">
        <v>188</v>
      </c>
      <c r="C45" s="3" t="s">
        <v>1</v>
      </c>
      <c r="D45" s="3" t="s">
        <v>14</v>
      </c>
      <c r="E45" s="3">
        <v>54132975</v>
      </c>
      <c r="F45" s="4" t="s">
        <v>31</v>
      </c>
      <c r="G45" s="4" t="s">
        <v>97</v>
      </c>
      <c r="H45" s="5" t="s">
        <v>97</v>
      </c>
      <c r="I45" s="45" t="s">
        <v>142</v>
      </c>
      <c r="J45" s="101">
        <v>4</v>
      </c>
      <c r="K45" s="57">
        <f t="shared" si="0"/>
        <v>4608</v>
      </c>
      <c r="L45" s="41">
        <f t="shared" si="1"/>
        <v>3414.5979992589851</v>
      </c>
      <c r="M45" s="62">
        <f t="shared" si="2"/>
        <v>3415</v>
      </c>
      <c r="N45" s="24">
        <f t="shared" si="3"/>
        <v>1193.4020007410149</v>
      </c>
      <c r="O45" s="67">
        <f t="shared" si="4"/>
        <v>1193</v>
      </c>
      <c r="Q45" s="27"/>
      <c r="S45" s="15"/>
      <c r="U45" s="15"/>
      <c r="V45" s="15"/>
    </row>
    <row r="46" spans="1:22" ht="24.95" customHeight="1" x14ac:dyDescent="0.2">
      <c r="A46" s="21" t="s">
        <v>4</v>
      </c>
      <c r="B46" s="90" t="s">
        <v>188</v>
      </c>
      <c r="C46" s="3" t="s">
        <v>1</v>
      </c>
      <c r="D46" s="3" t="s">
        <v>14</v>
      </c>
      <c r="E46" s="3">
        <v>54132975</v>
      </c>
      <c r="F46" s="4" t="s">
        <v>31</v>
      </c>
      <c r="G46" s="4" t="s">
        <v>98</v>
      </c>
      <c r="H46" s="5" t="s">
        <v>98</v>
      </c>
      <c r="I46" s="45" t="s">
        <v>143</v>
      </c>
      <c r="J46" s="101">
        <v>5</v>
      </c>
      <c r="K46" s="57">
        <f t="shared" si="0"/>
        <v>5760</v>
      </c>
      <c r="L46" s="41">
        <f t="shared" si="1"/>
        <v>4268.247499073731</v>
      </c>
      <c r="M46" s="62">
        <f t="shared" si="2"/>
        <v>4268</v>
      </c>
      <c r="N46" s="24">
        <f t="shared" si="3"/>
        <v>1491.752500926269</v>
      </c>
      <c r="O46" s="67">
        <f t="shared" si="4"/>
        <v>1492</v>
      </c>
      <c r="Q46" s="27"/>
      <c r="S46" s="15"/>
      <c r="U46" s="15"/>
      <c r="V46" s="15"/>
    </row>
    <row r="47" spans="1:22" ht="24.95" customHeight="1" thickBot="1" x14ac:dyDescent="0.25">
      <c r="A47" s="22" t="s">
        <v>4</v>
      </c>
      <c r="B47" s="91" t="s">
        <v>188</v>
      </c>
      <c r="C47" s="11" t="s">
        <v>1</v>
      </c>
      <c r="D47" s="11" t="s">
        <v>14</v>
      </c>
      <c r="E47" s="11">
        <v>54132975</v>
      </c>
      <c r="F47" s="12" t="s">
        <v>31</v>
      </c>
      <c r="G47" s="12" t="s">
        <v>99</v>
      </c>
      <c r="H47" s="14" t="s">
        <v>99</v>
      </c>
      <c r="I47" s="46" t="s">
        <v>144</v>
      </c>
      <c r="J47" s="102">
        <v>11</v>
      </c>
      <c r="K47" s="58">
        <f t="shared" si="0"/>
        <v>12672</v>
      </c>
      <c r="L47" s="42">
        <f t="shared" si="1"/>
        <v>9390.1444979622083</v>
      </c>
      <c r="M47" s="63">
        <f t="shared" si="2"/>
        <v>9390</v>
      </c>
      <c r="N47" s="25">
        <f t="shared" si="3"/>
        <v>3281.8555020377917</v>
      </c>
      <c r="O47" s="68">
        <f t="shared" si="4"/>
        <v>3282</v>
      </c>
      <c r="Q47" s="27"/>
      <c r="S47" s="15"/>
      <c r="U47" s="15"/>
      <c r="V47" s="15"/>
    </row>
    <row r="48" spans="1:22" ht="24.95" customHeight="1" x14ac:dyDescent="0.2">
      <c r="A48" s="16" t="s">
        <v>0</v>
      </c>
      <c r="B48" s="90" t="s">
        <v>188</v>
      </c>
      <c r="C48" s="17" t="s">
        <v>1</v>
      </c>
      <c r="D48" s="17" t="s">
        <v>14</v>
      </c>
      <c r="E48" s="17">
        <v>54139937</v>
      </c>
      <c r="F48" s="18" t="s">
        <v>32</v>
      </c>
      <c r="G48" s="18" t="s">
        <v>100</v>
      </c>
      <c r="H48" s="19" t="s">
        <v>100</v>
      </c>
      <c r="I48" s="47" t="s">
        <v>176</v>
      </c>
      <c r="J48" s="103">
        <v>8</v>
      </c>
      <c r="K48" s="57">
        <f t="shared" si="0"/>
        <v>9216</v>
      </c>
      <c r="L48" s="43">
        <f t="shared" si="1"/>
        <v>6829.1959985179701</v>
      </c>
      <c r="M48" s="64">
        <f t="shared" si="2"/>
        <v>6829</v>
      </c>
      <c r="N48" s="23">
        <f t="shared" si="3"/>
        <v>2386.8040014820299</v>
      </c>
      <c r="O48" s="69">
        <f t="shared" si="4"/>
        <v>2387</v>
      </c>
      <c r="Q48" s="27"/>
      <c r="S48" s="15"/>
      <c r="U48" s="15"/>
      <c r="V48" s="15"/>
    </row>
    <row r="49" spans="1:22" ht="24.95" customHeight="1" x14ac:dyDescent="0.2">
      <c r="A49" s="21" t="s">
        <v>0</v>
      </c>
      <c r="B49" s="90" t="s">
        <v>188</v>
      </c>
      <c r="C49" s="3" t="s">
        <v>1</v>
      </c>
      <c r="D49" s="3" t="s">
        <v>14</v>
      </c>
      <c r="E49" s="3">
        <v>54139937</v>
      </c>
      <c r="F49" s="4" t="s">
        <v>32</v>
      </c>
      <c r="G49" s="4" t="s">
        <v>101</v>
      </c>
      <c r="H49" s="5" t="s">
        <v>101</v>
      </c>
      <c r="I49" s="45" t="s">
        <v>177</v>
      </c>
      <c r="J49" s="101">
        <v>4</v>
      </c>
      <c r="K49" s="57">
        <f t="shared" si="0"/>
        <v>4608</v>
      </c>
      <c r="L49" s="41">
        <f t="shared" si="1"/>
        <v>3414.5979992589851</v>
      </c>
      <c r="M49" s="62">
        <f t="shared" si="2"/>
        <v>3415</v>
      </c>
      <c r="N49" s="24">
        <f t="shared" si="3"/>
        <v>1193.4020007410149</v>
      </c>
      <c r="O49" s="67">
        <f t="shared" si="4"/>
        <v>1193</v>
      </c>
      <c r="Q49" s="27"/>
      <c r="S49" s="15"/>
      <c r="U49" s="15"/>
      <c r="V49" s="15"/>
    </row>
    <row r="50" spans="1:22" ht="24.95" customHeight="1" x14ac:dyDescent="0.2">
      <c r="A50" s="21" t="s">
        <v>0</v>
      </c>
      <c r="B50" s="90" t="s">
        <v>188</v>
      </c>
      <c r="C50" s="3" t="s">
        <v>1</v>
      </c>
      <c r="D50" s="3" t="s">
        <v>14</v>
      </c>
      <c r="E50" s="3">
        <v>54139937</v>
      </c>
      <c r="F50" s="4" t="s">
        <v>32</v>
      </c>
      <c r="G50" s="4" t="s">
        <v>102</v>
      </c>
      <c r="H50" s="5" t="s">
        <v>102</v>
      </c>
      <c r="I50" s="45" t="s">
        <v>145</v>
      </c>
      <c r="J50" s="101">
        <v>8</v>
      </c>
      <c r="K50" s="57">
        <f t="shared" si="0"/>
        <v>9216</v>
      </c>
      <c r="L50" s="41">
        <f t="shared" si="1"/>
        <v>6829.1959985179701</v>
      </c>
      <c r="M50" s="62">
        <f t="shared" si="2"/>
        <v>6829</v>
      </c>
      <c r="N50" s="24">
        <f t="shared" si="3"/>
        <v>2386.8040014820299</v>
      </c>
      <c r="O50" s="67">
        <f t="shared" si="4"/>
        <v>2387</v>
      </c>
      <c r="Q50" s="27"/>
      <c r="S50" s="15"/>
      <c r="U50" s="15"/>
      <c r="V50" s="15"/>
    </row>
    <row r="51" spans="1:22" ht="24.95" customHeight="1" x14ac:dyDescent="0.2">
      <c r="A51" s="21" t="s">
        <v>0</v>
      </c>
      <c r="B51" s="90" t="s">
        <v>188</v>
      </c>
      <c r="C51" s="3" t="s">
        <v>1</v>
      </c>
      <c r="D51" s="3" t="s">
        <v>14</v>
      </c>
      <c r="E51" s="3">
        <v>54139937</v>
      </c>
      <c r="F51" s="4" t="s">
        <v>32</v>
      </c>
      <c r="G51" s="4" t="s">
        <v>103</v>
      </c>
      <c r="H51" s="5" t="s">
        <v>103</v>
      </c>
      <c r="I51" s="45" t="s">
        <v>178</v>
      </c>
      <c r="J51" s="101">
        <v>12</v>
      </c>
      <c r="K51" s="57">
        <f t="shared" si="0"/>
        <v>13824</v>
      </c>
      <c r="L51" s="41">
        <f t="shared" si="1"/>
        <v>10243.793997776955</v>
      </c>
      <c r="M51" s="62">
        <f t="shared" si="2"/>
        <v>10244</v>
      </c>
      <c r="N51" s="24">
        <f t="shared" si="3"/>
        <v>3580.2060022230453</v>
      </c>
      <c r="O51" s="67">
        <f t="shared" si="4"/>
        <v>3580</v>
      </c>
      <c r="Q51" s="27"/>
      <c r="S51" s="15"/>
      <c r="U51" s="15"/>
      <c r="V51" s="15"/>
    </row>
    <row r="52" spans="1:22" ht="24.95" customHeight="1" x14ac:dyDescent="0.2">
      <c r="A52" s="21" t="s">
        <v>0</v>
      </c>
      <c r="B52" s="90" t="s">
        <v>188</v>
      </c>
      <c r="C52" s="3" t="s">
        <v>1</v>
      </c>
      <c r="D52" s="3" t="s">
        <v>14</v>
      </c>
      <c r="E52" s="3">
        <v>54139937</v>
      </c>
      <c r="F52" s="4" t="s">
        <v>32</v>
      </c>
      <c r="G52" s="4" t="s">
        <v>13</v>
      </c>
      <c r="H52" s="5" t="s">
        <v>13</v>
      </c>
      <c r="I52" s="45" t="s">
        <v>61</v>
      </c>
      <c r="J52" s="101">
        <v>32</v>
      </c>
      <c r="K52" s="57">
        <f t="shared" si="0"/>
        <v>36864</v>
      </c>
      <c r="L52" s="41">
        <f t="shared" si="1"/>
        <v>27316.78399407188</v>
      </c>
      <c r="M52" s="62">
        <f t="shared" si="2"/>
        <v>27317</v>
      </c>
      <c r="N52" s="24">
        <f t="shared" si="3"/>
        <v>9547.2160059281196</v>
      </c>
      <c r="O52" s="67">
        <f t="shared" si="4"/>
        <v>9547</v>
      </c>
      <c r="Q52" s="27"/>
      <c r="S52" s="15"/>
      <c r="U52" s="15"/>
      <c r="V52" s="15"/>
    </row>
    <row r="53" spans="1:22" ht="24.95" customHeight="1" x14ac:dyDescent="0.2">
      <c r="A53" s="21" t="s">
        <v>0</v>
      </c>
      <c r="B53" s="90" t="s">
        <v>188</v>
      </c>
      <c r="C53" s="3" t="s">
        <v>1</v>
      </c>
      <c r="D53" s="3" t="s">
        <v>14</v>
      </c>
      <c r="E53" s="3">
        <v>54139937</v>
      </c>
      <c r="F53" s="4" t="s">
        <v>32</v>
      </c>
      <c r="G53" s="4" t="s">
        <v>104</v>
      </c>
      <c r="H53" s="5" t="s">
        <v>104</v>
      </c>
      <c r="I53" s="45" t="s">
        <v>179</v>
      </c>
      <c r="J53" s="101">
        <v>12</v>
      </c>
      <c r="K53" s="57">
        <f t="shared" si="0"/>
        <v>13824</v>
      </c>
      <c r="L53" s="41">
        <f t="shared" si="1"/>
        <v>10243.793997776955</v>
      </c>
      <c r="M53" s="62">
        <f t="shared" si="2"/>
        <v>10244</v>
      </c>
      <c r="N53" s="24">
        <f t="shared" si="3"/>
        <v>3580.2060022230453</v>
      </c>
      <c r="O53" s="67">
        <f t="shared" si="4"/>
        <v>3580</v>
      </c>
      <c r="Q53" s="27"/>
      <c r="S53" s="15"/>
      <c r="U53" s="15"/>
      <c r="V53" s="15"/>
    </row>
    <row r="54" spans="1:22" ht="24.95" customHeight="1" x14ac:dyDescent="0.2">
      <c r="A54" s="21" t="s">
        <v>0</v>
      </c>
      <c r="B54" s="90" t="s">
        <v>188</v>
      </c>
      <c r="C54" s="3" t="s">
        <v>1</v>
      </c>
      <c r="D54" s="3" t="s">
        <v>14</v>
      </c>
      <c r="E54" s="3">
        <v>54139937</v>
      </c>
      <c r="F54" s="4" t="s">
        <v>32</v>
      </c>
      <c r="G54" s="4" t="s">
        <v>105</v>
      </c>
      <c r="H54" s="5" t="s">
        <v>105</v>
      </c>
      <c r="I54" s="45" t="s">
        <v>180</v>
      </c>
      <c r="J54" s="101">
        <v>8</v>
      </c>
      <c r="K54" s="57">
        <f t="shared" si="0"/>
        <v>9216</v>
      </c>
      <c r="L54" s="41">
        <f t="shared" si="1"/>
        <v>6829.1959985179701</v>
      </c>
      <c r="M54" s="62">
        <f t="shared" si="2"/>
        <v>6829</v>
      </c>
      <c r="N54" s="24">
        <f t="shared" si="3"/>
        <v>2386.8040014820299</v>
      </c>
      <c r="O54" s="67">
        <f t="shared" si="4"/>
        <v>2387</v>
      </c>
      <c r="Q54" s="27"/>
      <c r="S54" s="15"/>
      <c r="U54" s="15"/>
      <c r="V54" s="15"/>
    </row>
    <row r="55" spans="1:22" ht="24.95" customHeight="1" x14ac:dyDescent="0.2">
      <c r="A55" s="21" t="s">
        <v>0</v>
      </c>
      <c r="B55" s="90" t="s">
        <v>188</v>
      </c>
      <c r="C55" s="3" t="s">
        <v>1</v>
      </c>
      <c r="D55" s="3" t="s">
        <v>14</v>
      </c>
      <c r="E55" s="3">
        <v>54139937</v>
      </c>
      <c r="F55" s="4" t="s">
        <v>32</v>
      </c>
      <c r="G55" s="4" t="s">
        <v>106</v>
      </c>
      <c r="H55" s="5" t="s">
        <v>106</v>
      </c>
      <c r="I55" s="45" t="s">
        <v>181</v>
      </c>
      <c r="J55" s="101">
        <v>8</v>
      </c>
      <c r="K55" s="57">
        <v>1511</v>
      </c>
      <c r="L55" s="41">
        <f t="shared" si="1"/>
        <v>1119.673953316043</v>
      </c>
      <c r="M55" s="62">
        <f t="shared" si="2"/>
        <v>1120</v>
      </c>
      <c r="N55" s="24">
        <f t="shared" si="3"/>
        <v>391.32604668395697</v>
      </c>
      <c r="O55" s="67">
        <f t="shared" si="4"/>
        <v>391</v>
      </c>
      <c r="P55" s="27"/>
      <c r="Q55" s="27"/>
      <c r="S55" s="27"/>
      <c r="U55" s="15"/>
      <c r="V55" s="15"/>
    </row>
    <row r="56" spans="1:22" ht="24.95" customHeight="1" x14ac:dyDescent="0.2">
      <c r="A56" s="21" t="s">
        <v>0</v>
      </c>
      <c r="B56" s="92" t="s">
        <v>189</v>
      </c>
      <c r="C56" s="3" t="s">
        <v>1</v>
      </c>
      <c r="D56" s="3" t="s">
        <v>14</v>
      </c>
      <c r="E56" s="3">
        <v>54139937</v>
      </c>
      <c r="F56" s="4" t="s">
        <v>32</v>
      </c>
      <c r="G56" s="4" t="s">
        <v>106</v>
      </c>
      <c r="H56" s="5" t="s">
        <v>106</v>
      </c>
      <c r="I56" s="45" t="s">
        <v>181</v>
      </c>
      <c r="J56" s="107">
        <v>0</v>
      </c>
      <c r="K56" s="87">
        <v>7705</v>
      </c>
      <c r="L56" s="41">
        <f t="shared" si="1"/>
        <v>5709.5220452019266</v>
      </c>
      <c r="M56" s="62">
        <v>5709</v>
      </c>
      <c r="N56" s="24">
        <f t="shared" si="3"/>
        <v>1995.4779547980734</v>
      </c>
      <c r="O56" s="67">
        <v>1996</v>
      </c>
      <c r="P56" s="27"/>
      <c r="Q56" s="27"/>
      <c r="S56" s="27"/>
      <c r="U56" s="15"/>
      <c r="V56" s="15"/>
    </row>
    <row r="57" spans="1:22" ht="24.95" customHeight="1" thickBot="1" x14ac:dyDescent="0.25">
      <c r="A57" s="22" t="s">
        <v>0</v>
      </c>
      <c r="B57" s="91" t="s">
        <v>189</v>
      </c>
      <c r="C57" s="11" t="s">
        <v>1</v>
      </c>
      <c r="D57" s="11" t="s">
        <v>14</v>
      </c>
      <c r="E57" s="11">
        <v>54139937</v>
      </c>
      <c r="F57" s="12" t="s">
        <v>32</v>
      </c>
      <c r="G57" s="12" t="s">
        <v>107</v>
      </c>
      <c r="H57" s="14" t="s">
        <v>107</v>
      </c>
      <c r="I57" s="46" t="s">
        <v>182</v>
      </c>
      <c r="J57" s="102">
        <v>8</v>
      </c>
      <c r="K57" s="58">
        <f t="shared" si="0"/>
        <v>9216</v>
      </c>
      <c r="L57" s="42">
        <f t="shared" si="1"/>
        <v>6829.1959985179701</v>
      </c>
      <c r="M57" s="63">
        <f t="shared" si="2"/>
        <v>6829</v>
      </c>
      <c r="N57" s="25">
        <f t="shared" si="3"/>
        <v>2386.8040014820299</v>
      </c>
      <c r="O57" s="68">
        <f t="shared" si="4"/>
        <v>2387</v>
      </c>
      <c r="P57" s="27"/>
      <c r="Q57" s="27"/>
      <c r="S57" s="27"/>
      <c r="V57" s="15"/>
    </row>
    <row r="58" spans="1:22" ht="24.95" customHeight="1" x14ac:dyDescent="0.2">
      <c r="A58" s="16" t="s">
        <v>16</v>
      </c>
      <c r="B58" s="93" t="s">
        <v>189</v>
      </c>
      <c r="C58" s="17" t="s">
        <v>1</v>
      </c>
      <c r="D58" s="17" t="s">
        <v>14</v>
      </c>
      <c r="E58" s="17">
        <v>54131472</v>
      </c>
      <c r="F58" s="18" t="s">
        <v>33</v>
      </c>
      <c r="G58" s="18" t="s">
        <v>108</v>
      </c>
      <c r="H58" s="19" t="s">
        <v>108</v>
      </c>
      <c r="I58" s="47" t="s">
        <v>146</v>
      </c>
      <c r="J58" s="103">
        <v>8</v>
      </c>
      <c r="K58" s="57">
        <f t="shared" si="0"/>
        <v>9216</v>
      </c>
      <c r="L58" s="43">
        <f t="shared" si="1"/>
        <v>6829.1959985179701</v>
      </c>
      <c r="M58" s="64">
        <f t="shared" si="2"/>
        <v>6829</v>
      </c>
      <c r="N58" s="23">
        <f t="shared" si="3"/>
        <v>2386.8040014820299</v>
      </c>
      <c r="O58" s="69">
        <f t="shared" si="4"/>
        <v>2387</v>
      </c>
      <c r="Q58" s="27"/>
      <c r="R58" s="27"/>
      <c r="S58" s="27"/>
      <c r="T58" s="27"/>
      <c r="U58" s="27"/>
      <c r="V58" s="15"/>
    </row>
    <row r="59" spans="1:22" ht="24.95" customHeight="1" x14ac:dyDescent="0.2">
      <c r="A59" s="21" t="s">
        <v>16</v>
      </c>
      <c r="B59" s="92" t="s">
        <v>189</v>
      </c>
      <c r="C59" s="3" t="s">
        <v>1</v>
      </c>
      <c r="D59" s="3" t="s">
        <v>14</v>
      </c>
      <c r="E59" s="3">
        <v>54131472</v>
      </c>
      <c r="F59" s="4" t="s">
        <v>33</v>
      </c>
      <c r="G59" s="4" t="s">
        <v>109</v>
      </c>
      <c r="H59" s="5" t="s">
        <v>109</v>
      </c>
      <c r="I59" s="45" t="s">
        <v>147</v>
      </c>
      <c r="J59" s="101">
        <v>6</v>
      </c>
      <c r="K59" s="57">
        <f t="shared" si="0"/>
        <v>6912</v>
      </c>
      <c r="L59" s="41">
        <f t="shared" si="1"/>
        <v>5121.8969988884774</v>
      </c>
      <c r="M59" s="62">
        <f t="shared" si="2"/>
        <v>5122</v>
      </c>
      <c r="N59" s="24">
        <f t="shared" si="3"/>
        <v>1790.1030011115226</v>
      </c>
      <c r="O59" s="67">
        <f t="shared" si="4"/>
        <v>1790</v>
      </c>
      <c r="Q59" s="27"/>
      <c r="S59" s="15"/>
      <c r="U59" s="15"/>
      <c r="V59" s="15"/>
    </row>
    <row r="60" spans="1:22" ht="24.95" customHeight="1" x14ac:dyDescent="0.2">
      <c r="A60" s="21" t="s">
        <v>16</v>
      </c>
      <c r="B60" s="122" t="s">
        <v>189</v>
      </c>
      <c r="C60" s="3" t="s">
        <v>1</v>
      </c>
      <c r="D60" s="3" t="s">
        <v>14</v>
      </c>
      <c r="E60" s="3">
        <v>54131472</v>
      </c>
      <c r="F60" s="4" t="s">
        <v>33</v>
      </c>
      <c r="G60" s="4" t="s">
        <v>110</v>
      </c>
      <c r="H60" s="5" t="s">
        <v>110</v>
      </c>
      <c r="I60" s="45" t="s">
        <v>148</v>
      </c>
      <c r="J60" s="101">
        <v>4</v>
      </c>
      <c r="K60" s="57">
        <f t="shared" si="0"/>
        <v>4608</v>
      </c>
      <c r="L60" s="41">
        <f t="shared" si="1"/>
        <v>3414.5979992589851</v>
      </c>
      <c r="M60" s="62">
        <f t="shared" si="2"/>
        <v>3415</v>
      </c>
      <c r="N60" s="24">
        <f t="shared" si="3"/>
        <v>1193.4020007410149</v>
      </c>
      <c r="O60" s="67">
        <f t="shared" si="4"/>
        <v>1193</v>
      </c>
      <c r="Q60" s="27"/>
      <c r="S60" s="15"/>
      <c r="U60" s="15"/>
      <c r="V60" s="15"/>
    </row>
    <row r="61" spans="1:22" ht="24.95" customHeight="1" x14ac:dyDescent="0.2">
      <c r="A61" s="21" t="s">
        <v>16</v>
      </c>
      <c r="B61" s="92" t="s">
        <v>189</v>
      </c>
      <c r="C61" s="3" t="s">
        <v>1</v>
      </c>
      <c r="D61" s="3" t="s">
        <v>14</v>
      </c>
      <c r="E61" s="3">
        <v>54131472</v>
      </c>
      <c r="F61" s="4" t="s">
        <v>33</v>
      </c>
      <c r="G61" s="4" t="s">
        <v>25</v>
      </c>
      <c r="H61" s="5" t="s">
        <v>25</v>
      </c>
      <c r="I61" s="45" t="s">
        <v>62</v>
      </c>
      <c r="J61" s="101">
        <v>8</v>
      </c>
      <c r="K61" s="57">
        <f t="shared" si="0"/>
        <v>9216</v>
      </c>
      <c r="L61" s="41">
        <f t="shared" si="1"/>
        <v>6829.1959985179701</v>
      </c>
      <c r="M61" s="62">
        <f t="shared" si="2"/>
        <v>6829</v>
      </c>
      <c r="N61" s="24">
        <f t="shared" si="3"/>
        <v>2386.8040014820299</v>
      </c>
      <c r="O61" s="67">
        <f t="shared" si="4"/>
        <v>2387</v>
      </c>
      <c r="Q61" s="27"/>
      <c r="S61" s="15"/>
      <c r="U61" s="15"/>
      <c r="V61" s="15"/>
    </row>
    <row r="62" spans="1:22" ht="24.95" customHeight="1" x14ac:dyDescent="0.2">
      <c r="A62" s="21" t="s">
        <v>16</v>
      </c>
      <c r="B62" s="92" t="s">
        <v>189</v>
      </c>
      <c r="C62" s="3" t="s">
        <v>1</v>
      </c>
      <c r="D62" s="3" t="s">
        <v>14</v>
      </c>
      <c r="E62" s="3">
        <v>54131472</v>
      </c>
      <c r="F62" s="4" t="s">
        <v>33</v>
      </c>
      <c r="G62" s="4" t="s">
        <v>111</v>
      </c>
      <c r="H62" s="5" t="s">
        <v>111</v>
      </c>
      <c r="I62" s="45" t="s">
        <v>149</v>
      </c>
      <c r="J62" s="101">
        <v>9</v>
      </c>
      <c r="K62" s="57">
        <f t="shared" si="0"/>
        <v>10368</v>
      </c>
      <c r="L62" s="41">
        <f t="shared" si="1"/>
        <v>7682.8454983327165</v>
      </c>
      <c r="M62" s="62">
        <f t="shared" si="2"/>
        <v>7683</v>
      </c>
      <c r="N62" s="24">
        <f t="shared" si="3"/>
        <v>2685.1545016672835</v>
      </c>
      <c r="O62" s="67">
        <f t="shared" si="4"/>
        <v>2685</v>
      </c>
      <c r="Q62" s="27"/>
      <c r="S62" s="15"/>
      <c r="U62" s="15"/>
      <c r="V62" s="15"/>
    </row>
    <row r="63" spans="1:22" ht="24.95" customHeight="1" x14ac:dyDescent="0.2">
      <c r="A63" s="21" t="s">
        <v>16</v>
      </c>
      <c r="B63" s="92" t="s">
        <v>189</v>
      </c>
      <c r="C63" s="3" t="s">
        <v>1</v>
      </c>
      <c r="D63" s="3" t="s">
        <v>14</v>
      </c>
      <c r="E63" s="3">
        <v>54131472</v>
      </c>
      <c r="F63" s="4" t="s">
        <v>33</v>
      </c>
      <c r="G63" s="4" t="s">
        <v>112</v>
      </c>
      <c r="H63" s="5" t="s">
        <v>112</v>
      </c>
      <c r="I63" s="45" t="s">
        <v>150</v>
      </c>
      <c r="J63" s="101">
        <v>12</v>
      </c>
      <c r="K63" s="57">
        <f t="shared" si="0"/>
        <v>13824</v>
      </c>
      <c r="L63" s="41">
        <f t="shared" si="1"/>
        <v>10243.793997776955</v>
      </c>
      <c r="M63" s="62">
        <f t="shared" si="2"/>
        <v>10244</v>
      </c>
      <c r="N63" s="24">
        <f t="shared" si="3"/>
        <v>3580.2060022230453</v>
      </c>
      <c r="O63" s="67">
        <f t="shared" si="4"/>
        <v>3580</v>
      </c>
      <c r="Q63" s="27"/>
      <c r="S63" s="15"/>
      <c r="U63" s="15"/>
      <c r="V63" s="15"/>
    </row>
    <row r="64" spans="1:22" ht="24.95" customHeight="1" x14ac:dyDescent="0.2">
      <c r="A64" s="21" t="s">
        <v>16</v>
      </c>
      <c r="B64" s="92" t="s">
        <v>189</v>
      </c>
      <c r="C64" s="3" t="s">
        <v>1</v>
      </c>
      <c r="D64" s="3" t="s">
        <v>14</v>
      </c>
      <c r="E64" s="3">
        <v>54131472</v>
      </c>
      <c r="F64" s="4" t="s">
        <v>33</v>
      </c>
      <c r="G64" s="4" t="s">
        <v>113</v>
      </c>
      <c r="H64" s="5" t="s">
        <v>113</v>
      </c>
      <c r="I64" s="45" t="s">
        <v>151</v>
      </c>
      <c r="J64" s="101">
        <v>9</v>
      </c>
      <c r="K64" s="57">
        <f t="shared" si="0"/>
        <v>10368</v>
      </c>
      <c r="L64" s="41">
        <f t="shared" si="1"/>
        <v>7682.8454983327165</v>
      </c>
      <c r="M64" s="62">
        <f t="shared" si="2"/>
        <v>7683</v>
      </c>
      <c r="N64" s="24">
        <f t="shared" si="3"/>
        <v>2685.1545016672835</v>
      </c>
      <c r="O64" s="67">
        <f t="shared" si="4"/>
        <v>2685</v>
      </c>
      <c r="Q64" s="27"/>
      <c r="S64" s="15"/>
      <c r="U64" s="15"/>
      <c r="V64" s="15"/>
    </row>
    <row r="65" spans="1:22" ht="24.95" customHeight="1" x14ac:dyDescent="0.2">
      <c r="A65" s="21" t="s">
        <v>16</v>
      </c>
      <c r="B65" s="92" t="s">
        <v>189</v>
      </c>
      <c r="C65" s="3" t="s">
        <v>1</v>
      </c>
      <c r="D65" s="3" t="s">
        <v>14</v>
      </c>
      <c r="E65" s="3">
        <v>54131472</v>
      </c>
      <c r="F65" s="4" t="s">
        <v>33</v>
      </c>
      <c r="G65" s="4" t="s">
        <v>114</v>
      </c>
      <c r="H65" s="5" t="s">
        <v>114</v>
      </c>
      <c r="I65" s="45" t="s">
        <v>152</v>
      </c>
      <c r="J65" s="101">
        <v>8</v>
      </c>
      <c r="K65" s="57">
        <f t="shared" si="0"/>
        <v>9216</v>
      </c>
      <c r="L65" s="41">
        <f t="shared" si="1"/>
        <v>6829.1959985179701</v>
      </c>
      <c r="M65" s="62">
        <f t="shared" si="2"/>
        <v>6829</v>
      </c>
      <c r="N65" s="24">
        <f t="shared" si="3"/>
        <v>2386.8040014820299</v>
      </c>
      <c r="O65" s="67">
        <f t="shared" si="4"/>
        <v>2387</v>
      </c>
      <c r="Q65" s="27"/>
      <c r="S65" s="15"/>
      <c r="U65" s="15"/>
      <c r="V65" s="15"/>
    </row>
    <row r="66" spans="1:22" ht="24.95" customHeight="1" x14ac:dyDescent="0.2">
      <c r="A66" s="21" t="s">
        <v>16</v>
      </c>
      <c r="B66" s="92" t="s">
        <v>189</v>
      </c>
      <c r="C66" s="3" t="s">
        <v>1</v>
      </c>
      <c r="D66" s="3" t="s">
        <v>14</v>
      </c>
      <c r="E66" s="3">
        <v>54131472</v>
      </c>
      <c r="F66" s="4" t="s">
        <v>33</v>
      </c>
      <c r="G66" s="4" t="s">
        <v>115</v>
      </c>
      <c r="H66" s="5" t="s">
        <v>115</v>
      </c>
      <c r="I66" s="45" t="s">
        <v>153</v>
      </c>
      <c r="J66" s="101">
        <v>8</v>
      </c>
      <c r="K66" s="57">
        <f t="shared" si="0"/>
        <v>9216</v>
      </c>
      <c r="L66" s="41">
        <f t="shared" si="1"/>
        <v>6829.1959985179701</v>
      </c>
      <c r="M66" s="62">
        <f t="shared" si="2"/>
        <v>6829</v>
      </c>
      <c r="N66" s="24">
        <f t="shared" si="3"/>
        <v>2386.8040014820299</v>
      </c>
      <c r="O66" s="67">
        <f t="shared" si="4"/>
        <v>2387</v>
      </c>
      <c r="Q66" s="27"/>
      <c r="S66" s="15"/>
      <c r="U66" s="15"/>
      <c r="V66" s="15"/>
    </row>
    <row r="67" spans="1:22" ht="24.95" customHeight="1" x14ac:dyDescent="0.2">
      <c r="A67" s="21" t="s">
        <v>16</v>
      </c>
      <c r="B67" s="92" t="s">
        <v>189</v>
      </c>
      <c r="C67" s="3" t="s">
        <v>1</v>
      </c>
      <c r="D67" s="3" t="s">
        <v>14</v>
      </c>
      <c r="E67" s="3">
        <v>54131472</v>
      </c>
      <c r="F67" s="4" t="s">
        <v>33</v>
      </c>
      <c r="G67" s="4" t="s">
        <v>116</v>
      </c>
      <c r="H67" s="5" t="s">
        <v>116</v>
      </c>
      <c r="I67" s="45" t="s">
        <v>154</v>
      </c>
      <c r="J67" s="101">
        <v>10</v>
      </c>
      <c r="K67" s="57">
        <f t="shared" si="0"/>
        <v>11520</v>
      </c>
      <c r="L67" s="41">
        <f t="shared" si="1"/>
        <v>8536.494998147462</v>
      </c>
      <c r="M67" s="62">
        <f t="shared" si="2"/>
        <v>8536</v>
      </c>
      <c r="N67" s="24">
        <f t="shared" si="3"/>
        <v>2983.505001852538</v>
      </c>
      <c r="O67" s="67">
        <f t="shared" si="4"/>
        <v>2984</v>
      </c>
      <c r="Q67" s="27"/>
      <c r="S67" s="15"/>
      <c r="U67" s="15"/>
      <c r="V67" s="15"/>
    </row>
    <row r="68" spans="1:22" ht="24.95" customHeight="1" x14ac:dyDescent="0.2">
      <c r="A68" s="21" t="s">
        <v>16</v>
      </c>
      <c r="B68" s="92" t="s">
        <v>189</v>
      </c>
      <c r="C68" s="3" t="s">
        <v>1</v>
      </c>
      <c r="D68" s="3" t="s">
        <v>14</v>
      </c>
      <c r="E68" s="3">
        <v>54131472</v>
      </c>
      <c r="F68" s="4" t="s">
        <v>33</v>
      </c>
      <c r="G68" s="4" t="s">
        <v>117</v>
      </c>
      <c r="H68" s="5" t="s">
        <v>117</v>
      </c>
      <c r="I68" s="45" t="s">
        <v>155</v>
      </c>
      <c r="J68" s="101">
        <v>8</v>
      </c>
      <c r="K68" s="57">
        <f t="shared" si="0"/>
        <v>9216</v>
      </c>
      <c r="L68" s="41">
        <f t="shared" si="1"/>
        <v>6829.1959985179701</v>
      </c>
      <c r="M68" s="62">
        <f t="shared" si="2"/>
        <v>6829</v>
      </c>
      <c r="N68" s="24">
        <f t="shared" si="3"/>
        <v>2386.8040014820299</v>
      </c>
      <c r="O68" s="67">
        <f t="shared" si="4"/>
        <v>2387</v>
      </c>
      <c r="Q68" s="27"/>
      <c r="S68" s="15"/>
      <c r="U68" s="15"/>
      <c r="V68" s="15"/>
    </row>
    <row r="69" spans="1:22" ht="24.95" customHeight="1" thickBot="1" x14ac:dyDescent="0.25">
      <c r="A69" s="22" t="s">
        <v>16</v>
      </c>
      <c r="B69" s="91" t="s">
        <v>189</v>
      </c>
      <c r="C69" s="11" t="s">
        <v>1</v>
      </c>
      <c r="D69" s="11" t="s">
        <v>14</v>
      </c>
      <c r="E69" s="11">
        <v>54131472</v>
      </c>
      <c r="F69" s="12" t="s">
        <v>33</v>
      </c>
      <c r="G69" s="12" t="s">
        <v>118</v>
      </c>
      <c r="H69" s="14" t="s">
        <v>118</v>
      </c>
      <c r="I69" s="46" t="s">
        <v>156</v>
      </c>
      <c r="J69" s="102">
        <v>10</v>
      </c>
      <c r="K69" s="58">
        <f t="shared" si="0"/>
        <v>11520</v>
      </c>
      <c r="L69" s="42">
        <f t="shared" si="1"/>
        <v>8536.494998147462</v>
      </c>
      <c r="M69" s="63">
        <f t="shared" si="2"/>
        <v>8536</v>
      </c>
      <c r="N69" s="25">
        <f t="shared" si="3"/>
        <v>2983.505001852538</v>
      </c>
      <c r="O69" s="68">
        <f t="shared" si="4"/>
        <v>2984</v>
      </c>
      <c r="Q69" s="27"/>
      <c r="S69" s="15"/>
      <c r="U69" s="15"/>
      <c r="V69" s="15"/>
    </row>
    <row r="70" spans="1:22" ht="24.95" customHeight="1" x14ac:dyDescent="0.2">
      <c r="A70" s="16" t="s">
        <v>21</v>
      </c>
      <c r="B70" s="121" t="s">
        <v>189</v>
      </c>
      <c r="C70" s="17" t="s">
        <v>1</v>
      </c>
      <c r="D70" s="17" t="s">
        <v>14</v>
      </c>
      <c r="E70" s="17">
        <v>54131430</v>
      </c>
      <c r="F70" s="18" t="s">
        <v>34</v>
      </c>
      <c r="G70" s="18" t="s">
        <v>119</v>
      </c>
      <c r="H70" s="19" t="s">
        <v>119</v>
      </c>
      <c r="I70" s="47" t="s">
        <v>183</v>
      </c>
      <c r="J70" s="103">
        <v>4</v>
      </c>
      <c r="K70" s="57">
        <f t="shared" si="0"/>
        <v>4608</v>
      </c>
      <c r="L70" s="43">
        <f t="shared" si="1"/>
        <v>3414.5979992589851</v>
      </c>
      <c r="M70" s="64">
        <f t="shared" si="2"/>
        <v>3415</v>
      </c>
      <c r="N70" s="23">
        <f t="shared" si="3"/>
        <v>1193.4020007410149</v>
      </c>
      <c r="O70" s="69">
        <f t="shared" si="4"/>
        <v>1193</v>
      </c>
      <c r="Q70" s="27"/>
      <c r="S70" s="15"/>
      <c r="U70" s="15"/>
      <c r="V70" s="15"/>
    </row>
    <row r="71" spans="1:22" ht="24.95" customHeight="1" x14ac:dyDescent="0.2">
      <c r="A71" s="21" t="s">
        <v>21</v>
      </c>
      <c r="B71" s="92" t="s">
        <v>189</v>
      </c>
      <c r="C71" s="3" t="s">
        <v>1</v>
      </c>
      <c r="D71" s="3" t="s">
        <v>14</v>
      </c>
      <c r="E71" s="3">
        <v>54131430</v>
      </c>
      <c r="F71" s="4" t="s">
        <v>34</v>
      </c>
      <c r="G71" s="4" t="s">
        <v>22</v>
      </c>
      <c r="H71" s="8" t="s">
        <v>63</v>
      </c>
      <c r="I71" s="48" t="s">
        <v>64</v>
      </c>
      <c r="J71" s="101">
        <v>8</v>
      </c>
      <c r="K71" s="57">
        <f t="shared" si="0"/>
        <v>9216</v>
      </c>
      <c r="L71" s="41">
        <f t="shared" si="1"/>
        <v>6829.1959985179701</v>
      </c>
      <c r="M71" s="62">
        <f t="shared" si="2"/>
        <v>6829</v>
      </c>
      <c r="N71" s="24">
        <f t="shared" si="3"/>
        <v>2386.8040014820299</v>
      </c>
      <c r="O71" s="67">
        <f t="shared" si="4"/>
        <v>2387</v>
      </c>
      <c r="Q71" s="27"/>
      <c r="S71" s="15"/>
      <c r="U71" s="15"/>
      <c r="V71" s="15"/>
    </row>
    <row r="72" spans="1:22" ht="24.95" customHeight="1" x14ac:dyDescent="0.2">
      <c r="A72" s="21" t="s">
        <v>21</v>
      </c>
      <c r="B72" s="92" t="s">
        <v>189</v>
      </c>
      <c r="C72" s="3" t="s">
        <v>1</v>
      </c>
      <c r="D72" s="3" t="s">
        <v>14</v>
      </c>
      <c r="E72" s="3">
        <v>54131430</v>
      </c>
      <c r="F72" s="4" t="s">
        <v>34</v>
      </c>
      <c r="G72" s="4" t="s">
        <v>26</v>
      </c>
      <c r="H72" s="9" t="s">
        <v>65</v>
      </c>
      <c r="I72" s="48" t="s">
        <v>66</v>
      </c>
      <c r="J72" s="101">
        <v>10</v>
      </c>
      <c r="K72" s="57">
        <f t="shared" ref="K72:K77" si="5">J72*1152</f>
        <v>11520</v>
      </c>
      <c r="L72" s="41">
        <f t="shared" si="1"/>
        <v>8536.494998147462</v>
      </c>
      <c r="M72" s="62">
        <f t="shared" si="2"/>
        <v>8536</v>
      </c>
      <c r="N72" s="24">
        <f t="shared" si="3"/>
        <v>2983.505001852538</v>
      </c>
      <c r="O72" s="67">
        <f t="shared" si="4"/>
        <v>2984</v>
      </c>
      <c r="Q72" s="27"/>
      <c r="S72" s="15"/>
      <c r="U72" s="15"/>
      <c r="V72" s="15"/>
    </row>
    <row r="73" spans="1:22" ht="24.95" customHeight="1" x14ac:dyDescent="0.2">
      <c r="A73" s="21" t="s">
        <v>21</v>
      </c>
      <c r="B73" s="92" t="s">
        <v>189</v>
      </c>
      <c r="C73" s="3" t="s">
        <v>1</v>
      </c>
      <c r="D73" s="3" t="s">
        <v>14</v>
      </c>
      <c r="E73" s="3">
        <v>54131430</v>
      </c>
      <c r="F73" s="4" t="s">
        <v>34</v>
      </c>
      <c r="G73" s="4" t="s">
        <v>120</v>
      </c>
      <c r="H73" s="9" t="s">
        <v>184</v>
      </c>
      <c r="I73" s="48" t="s">
        <v>197</v>
      </c>
      <c r="J73" s="101">
        <v>6</v>
      </c>
      <c r="K73" s="57">
        <f t="shared" si="5"/>
        <v>6912</v>
      </c>
      <c r="L73" s="41">
        <f t="shared" ref="L73:L77" si="6">K73/1.3495</f>
        <v>5121.8969988884774</v>
      </c>
      <c r="M73" s="62">
        <f t="shared" ref="M73:M77" si="7">ROUND(L73,0)</f>
        <v>5122</v>
      </c>
      <c r="N73" s="24">
        <f t="shared" ref="N73:N77" si="8">K73-L73</f>
        <v>1790.1030011115226</v>
      </c>
      <c r="O73" s="67">
        <f t="shared" ref="O73:O77" si="9">ROUND(N73,0)</f>
        <v>1790</v>
      </c>
      <c r="Q73" s="27"/>
      <c r="S73" s="15"/>
      <c r="U73" s="15"/>
      <c r="V73" s="15"/>
    </row>
    <row r="74" spans="1:22" ht="24.95" customHeight="1" x14ac:dyDescent="0.2">
      <c r="A74" s="21" t="s">
        <v>21</v>
      </c>
      <c r="B74" s="92" t="s">
        <v>189</v>
      </c>
      <c r="C74" s="3" t="s">
        <v>1</v>
      </c>
      <c r="D74" s="3" t="s">
        <v>14</v>
      </c>
      <c r="E74" s="3">
        <v>54131430</v>
      </c>
      <c r="F74" s="4" t="s">
        <v>34</v>
      </c>
      <c r="G74" s="4" t="s">
        <v>121</v>
      </c>
      <c r="H74" s="9" t="s">
        <v>121</v>
      </c>
      <c r="I74" s="48" t="s">
        <v>185</v>
      </c>
      <c r="J74" s="101">
        <v>12</v>
      </c>
      <c r="K74" s="57">
        <f t="shared" si="5"/>
        <v>13824</v>
      </c>
      <c r="L74" s="41">
        <f t="shared" si="6"/>
        <v>10243.793997776955</v>
      </c>
      <c r="M74" s="62">
        <f t="shared" si="7"/>
        <v>10244</v>
      </c>
      <c r="N74" s="24">
        <f t="shared" si="8"/>
        <v>3580.2060022230453</v>
      </c>
      <c r="O74" s="67">
        <f t="shared" si="9"/>
        <v>3580</v>
      </c>
      <c r="Q74" s="27"/>
      <c r="S74" s="15"/>
      <c r="U74" s="15"/>
      <c r="V74" s="15"/>
    </row>
    <row r="75" spans="1:22" ht="24.95" customHeight="1" x14ac:dyDescent="0.2">
      <c r="A75" s="21" t="s">
        <v>21</v>
      </c>
      <c r="B75" s="92" t="s">
        <v>189</v>
      </c>
      <c r="C75" s="3" t="s">
        <v>1</v>
      </c>
      <c r="D75" s="3" t="s">
        <v>14</v>
      </c>
      <c r="E75" s="3">
        <v>54131430</v>
      </c>
      <c r="F75" s="4" t="s">
        <v>34</v>
      </c>
      <c r="G75" s="4" t="s">
        <v>8</v>
      </c>
      <c r="H75" s="8" t="s">
        <v>8</v>
      </c>
      <c r="I75" s="48" t="s">
        <v>67</v>
      </c>
      <c r="J75" s="101">
        <v>15</v>
      </c>
      <c r="K75" s="57">
        <f t="shared" si="5"/>
        <v>17280</v>
      </c>
      <c r="L75" s="41">
        <f t="shared" si="6"/>
        <v>12804.742497221194</v>
      </c>
      <c r="M75" s="62">
        <f t="shared" si="7"/>
        <v>12805</v>
      </c>
      <c r="N75" s="24">
        <f t="shared" si="8"/>
        <v>4475.2575027788062</v>
      </c>
      <c r="O75" s="67">
        <f t="shared" si="9"/>
        <v>4475</v>
      </c>
      <c r="Q75" s="27"/>
      <c r="S75" s="15"/>
      <c r="U75" s="15"/>
      <c r="V75" s="15"/>
    </row>
    <row r="76" spans="1:22" ht="24.95" customHeight="1" x14ac:dyDescent="0.2">
      <c r="A76" s="21" t="s">
        <v>21</v>
      </c>
      <c r="B76" s="92" t="s">
        <v>189</v>
      </c>
      <c r="C76" s="3" t="s">
        <v>1</v>
      </c>
      <c r="D76" s="3" t="s">
        <v>14</v>
      </c>
      <c r="E76" s="3">
        <v>54131430</v>
      </c>
      <c r="F76" s="4" t="s">
        <v>34</v>
      </c>
      <c r="G76" s="4" t="s">
        <v>122</v>
      </c>
      <c r="H76" s="8" t="s">
        <v>122</v>
      </c>
      <c r="I76" s="48" t="s">
        <v>186</v>
      </c>
      <c r="J76" s="101">
        <v>10</v>
      </c>
      <c r="K76" s="57">
        <f t="shared" si="5"/>
        <v>11520</v>
      </c>
      <c r="L76" s="41">
        <f t="shared" si="6"/>
        <v>8536.494998147462</v>
      </c>
      <c r="M76" s="62">
        <f t="shared" si="7"/>
        <v>8536</v>
      </c>
      <c r="N76" s="24">
        <f t="shared" si="8"/>
        <v>2983.505001852538</v>
      </c>
      <c r="O76" s="67">
        <f t="shared" si="9"/>
        <v>2984</v>
      </c>
      <c r="Q76" s="27"/>
      <c r="S76" s="15"/>
      <c r="U76" s="15"/>
      <c r="V76" s="15"/>
    </row>
    <row r="77" spans="1:22" ht="24.95" customHeight="1" thickBot="1" x14ac:dyDescent="0.25">
      <c r="A77" s="22" t="s">
        <v>21</v>
      </c>
      <c r="B77" s="92" t="s">
        <v>189</v>
      </c>
      <c r="C77" s="38" t="s">
        <v>1</v>
      </c>
      <c r="D77" s="38" t="s">
        <v>14</v>
      </c>
      <c r="E77" s="38">
        <v>54131430</v>
      </c>
      <c r="F77" s="39" t="s">
        <v>34</v>
      </c>
      <c r="G77" s="39" t="s">
        <v>123</v>
      </c>
      <c r="H77" s="99" t="s">
        <v>123</v>
      </c>
      <c r="I77" s="100" t="s">
        <v>187</v>
      </c>
      <c r="J77" s="102">
        <v>7</v>
      </c>
      <c r="K77" s="57">
        <f t="shared" si="5"/>
        <v>8064</v>
      </c>
      <c r="L77" s="42">
        <f t="shared" si="6"/>
        <v>5975.5464987032237</v>
      </c>
      <c r="M77" s="63">
        <f t="shared" si="7"/>
        <v>5976</v>
      </c>
      <c r="N77" s="25">
        <f t="shared" si="8"/>
        <v>2088.4535012967763</v>
      </c>
      <c r="O77" s="68">
        <f t="shared" si="9"/>
        <v>2088</v>
      </c>
      <c r="Q77" s="27"/>
      <c r="S77" s="15"/>
      <c r="U77" s="15"/>
      <c r="V77" s="15"/>
    </row>
    <row r="78" spans="1:22" ht="24.95" customHeight="1" thickBot="1" x14ac:dyDescent="0.25">
      <c r="A78" s="28" t="s">
        <v>47</v>
      </c>
      <c r="B78" s="28"/>
      <c r="C78" s="29"/>
      <c r="D78" s="29"/>
      <c r="E78" s="29"/>
      <c r="F78" s="29"/>
      <c r="G78" s="29"/>
      <c r="H78" s="40"/>
      <c r="I78" s="40"/>
      <c r="J78" s="120">
        <f>SUBTOTAL(9,J6:J77)</f>
        <v>594</v>
      </c>
      <c r="K78" s="60">
        <f>SUBTOTAL(9,K6:K77)</f>
        <v>684288</v>
      </c>
      <c r="L78" s="53">
        <f>SUM(L6:L77)</f>
        <v>507067.80288995907</v>
      </c>
      <c r="M78" s="65">
        <f>SUM(M6:M77)</f>
        <v>507065</v>
      </c>
      <c r="N78" s="26">
        <f>SUM(N6:N77)</f>
        <v>177220.19711004078</v>
      </c>
      <c r="O78" s="70">
        <f>SUM(O6:O77)</f>
        <v>177223</v>
      </c>
      <c r="S78" s="15"/>
    </row>
    <row r="79" spans="1:22" ht="15" x14ac:dyDescent="0.2">
      <c r="A79" s="10"/>
      <c r="B79" s="10"/>
      <c r="C79" s="10"/>
      <c r="D79" s="10"/>
      <c r="E79" s="10"/>
      <c r="F79" s="10"/>
      <c r="G79" s="10"/>
      <c r="H79" s="10"/>
      <c r="I79" s="10"/>
      <c r="J79" s="55"/>
      <c r="M79" s="27"/>
      <c r="O79" s="2"/>
    </row>
    <row r="80" spans="1:22" x14ac:dyDescent="0.2">
      <c r="A80" s="117" t="s">
        <v>206</v>
      </c>
      <c r="B80" s="117"/>
      <c r="C80" s="118"/>
      <c r="D80" s="118"/>
      <c r="E80" s="118"/>
      <c r="F80" s="10"/>
      <c r="G80" s="10"/>
      <c r="H80" s="10"/>
      <c r="I80" s="10"/>
      <c r="J80" s="55"/>
      <c r="K80" s="27"/>
    </row>
    <row r="81" spans="13:13" x14ac:dyDescent="0.2">
      <c r="M81" s="15"/>
    </row>
  </sheetData>
  <autoFilter ref="A4:O4" xr:uid="{33B5A339-BAAE-4A9A-B01E-8B0C144CE535}"/>
  <mergeCells count="13">
    <mergeCell ref="A2:O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M3:O3"/>
  </mergeCells>
  <printOptions horizontalCentered="1"/>
  <pageMargins left="0" right="0" top="0.55118110236220474" bottom="0.39370078740157483" header="0.31496062992125984" footer="0.31496062992125984"/>
  <pageSetup paperSize="9" scale="8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5DF83-F031-4D1F-8D1E-F574D6243E09}">
  <sheetPr>
    <tabColor rgb="FF00B0F0"/>
    <pageSetUpPr fitToPage="1"/>
  </sheetPr>
  <dimension ref="A1:J20"/>
  <sheetViews>
    <sheetView tabSelected="1" workbookViewId="0">
      <selection activeCell="F22" sqref="F22"/>
    </sheetView>
  </sheetViews>
  <sheetFormatPr defaultRowHeight="12.75" x14ac:dyDescent="0.2"/>
  <cols>
    <col min="1" max="1" width="5.7109375" customWidth="1"/>
    <col min="2" max="2" width="5.7109375" style="1" customWidth="1"/>
    <col min="3" max="4" width="5.7109375" customWidth="1"/>
    <col min="5" max="5" width="10.7109375" customWidth="1"/>
    <col min="6" max="6" width="44.140625" bestFit="1" customWidth="1"/>
    <col min="7" max="7" width="9.140625" style="56" customWidth="1"/>
    <col min="8" max="10" width="15.7109375" customWidth="1"/>
  </cols>
  <sheetData>
    <row r="1" spans="1:10" ht="12.75" customHeight="1" thickBot="1" x14ac:dyDescent="0.25">
      <c r="A1" s="1"/>
      <c r="C1" s="1"/>
      <c r="D1" s="1"/>
      <c r="E1" s="1"/>
      <c r="F1" s="1"/>
      <c r="H1" s="1"/>
      <c r="I1" s="1"/>
      <c r="J1" s="1"/>
    </row>
    <row r="2" spans="1:10" ht="34.5" customHeight="1" thickBot="1" x14ac:dyDescent="0.25">
      <c r="A2" s="131" t="s">
        <v>203</v>
      </c>
      <c r="B2" s="132"/>
      <c r="C2" s="132"/>
      <c r="D2" s="132"/>
      <c r="E2" s="132"/>
      <c r="F2" s="132"/>
      <c r="G2" s="132"/>
      <c r="H2" s="132"/>
      <c r="I2" s="132"/>
      <c r="J2" s="133"/>
    </row>
    <row r="3" spans="1:10" ht="15" customHeight="1" x14ac:dyDescent="0.2">
      <c r="A3" s="134" t="s">
        <v>199</v>
      </c>
      <c r="B3" s="129" t="s">
        <v>190</v>
      </c>
      <c r="C3" s="136" t="s">
        <v>9</v>
      </c>
      <c r="D3" s="136" t="s">
        <v>27</v>
      </c>
      <c r="E3" s="136" t="s">
        <v>10</v>
      </c>
      <c r="F3" s="138" t="s">
        <v>11</v>
      </c>
      <c r="G3" s="140" t="s">
        <v>200</v>
      </c>
      <c r="H3" s="140" t="s">
        <v>196</v>
      </c>
      <c r="I3" s="138" t="s">
        <v>198</v>
      </c>
      <c r="J3" s="142"/>
    </row>
    <row r="4" spans="1:10" ht="75.95" customHeight="1" thickBot="1" x14ac:dyDescent="0.25">
      <c r="A4" s="135"/>
      <c r="B4" s="130"/>
      <c r="C4" s="137"/>
      <c r="D4" s="137"/>
      <c r="E4" s="137"/>
      <c r="F4" s="139"/>
      <c r="G4" s="141"/>
      <c r="H4" s="139"/>
      <c r="I4" s="123" t="s">
        <v>201</v>
      </c>
      <c r="J4" s="76" t="s">
        <v>202</v>
      </c>
    </row>
    <row r="5" spans="1:10" ht="15" customHeight="1" thickBot="1" x14ac:dyDescent="0.25">
      <c r="A5" s="77" t="s">
        <v>36</v>
      </c>
      <c r="B5" s="89" t="s">
        <v>35</v>
      </c>
      <c r="C5" s="78" t="s">
        <v>37</v>
      </c>
      <c r="D5" s="78" t="s">
        <v>38</v>
      </c>
      <c r="E5" s="78" t="s">
        <v>39</v>
      </c>
      <c r="F5" s="78" t="s">
        <v>40</v>
      </c>
      <c r="G5" s="79">
        <v>1</v>
      </c>
      <c r="H5" s="78">
        <v>2</v>
      </c>
      <c r="I5" s="79">
        <v>3</v>
      </c>
      <c r="J5" s="80">
        <v>4</v>
      </c>
    </row>
    <row r="6" spans="1:10" ht="24.95" customHeight="1" x14ac:dyDescent="0.2">
      <c r="A6" s="31" t="s">
        <v>15</v>
      </c>
      <c r="B6" s="85" t="s">
        <v>188</v>
      </c>
      <c r="C6" s="32" t="s">
        <v>1</v>
      </c>
      <c r="D6" s="32" t="s">
        <v>14</v>
      </c>
      <c r="E6" s="32">
        <v>54130395</v>
      </c>
      <c r="F6" s="81" t="s">
        <v>28</v>
      </c>
      <c r="G6" s="32">
        <v>58</v>
      </c>
      <c r="H6" s="35">
        <v>66816</v>
      </c>
      <c r="I6" s="35">
        <v>49511</v>
      </c>
      <c r="J6" s="82">
        <v>17305</v>
      </c>
    </row>
    <row r="7" spans="1:10" ht="24.95" customHeight="1" x14ac:dyDescent="0.2">
      <c r="A7" s="21" t="s">
        <v>23</v>
      </c>
      <c r="B7" s="86" t="s">
        <v>188</v>
      </c>
      <c r="C7" s="3" t="s">
        <v>1</v>
      </c>
      <c r="D7" s="3" t="s">
        <v>14</v>
      </c>
      <c r="E7" s="3">
        <v>54130531</v>
      </c>
      <c r="F7" s="83" t="s">
        <v>29</v>
      </c>
      <c r="G7" s="3">
        <v>32</v>
      </c>
      <c r="H7" s="7">
        <v>36864</v>
      </c>
      <c r="I7" s="7">
        <v>27316</v>
      </c>
      <c r="J7" s="84">
        <v>9548</v>
      </c>
    </row>
    <row r="8" spans="1:10" ht="24.95" customHeight="1" x14ac:dyDescent="0.2">
      <c r="A8" s="21" t="s">
        <v>23</v>
      </c>
      <c r="B8" s="86" t="s">
        <v>188</v>
      </c>
      <c r="C8" s="3" t="s">
        <v>1</v>
      </c>
      <c r="D8" s="3" t="s">
        <v>192</v>
      </c>
      <c r="E8" s="3">
        <v>54130531</v>
      </c>
      <c r="F8" s="83" t="s">
        <v>29</v>
      </c>
      <c r="G8" s="3">
        <v>28</v>
      </c>
      <c r="H8" s="7">
        <v>32256</v>
      </c>
      <c r="I8" s="7">
        <v>23902</v>
      </c>
      <c r="J8" s="84">
        <v>8354</v>
      </c>
    </row>
    <row r="9" spans="1:10" ht="24.95" customHeight="1" x14ac:dyDescent="0.2">
      <c r="A9" s="21" t="s">
        <v>17</v>
      </c>
      <c r="B9" s="86" t="s">
        <v>188</v>
      </c>
      <c r="C9" s="3" t="s">
        <v>1</v>
      </c>
      <c r="D9" s="3" t="s">
        <v>14</v>
      </c>
      <c r="E9" s="3">
        <v>54130450</v>
      </c>
      <c r="F9" s="83" t="s">
        <v>30</v>
      </c>
      <c r="G9" s="3">
        <v>64</v>
      </c>
      <c r="H9" s="7">
        <v>73728</v>
      </c>
      <c r="I9" s="7">
        <v>54634</v>
      </c>
      <c r="J9" s="84">
        <v>19094</v>
      </c>
    </row>
    <row r="10" spans="1:10" ht="24.95" customHeight="1" x14ac:dyDescent="0.2">
      <c r="A10" s="21" t="s">
        <v>24</v>
      </c>
      <c r="B10" s="86" t="s">
        <v>188</v>
      </c>
      <c r="C10" s="3" t="s">
        <v>1</v>
      </c>
      <c r="D10" s="3" t="s">
        <v>14</v>
      </c>
      <c r="E10" s="3">
        <v>54130590</v>
      </c>
      <c r="F10" s="83" t="s">
        <v>125</v>
      </c>
      <c r="G10" s="3">
        <v>68</v>
      </c>
      <c r="H10" s="7">
        <v>78336</v>
      </c>
      <c r="I10" s="7">
        <v>58047</v>
      </c>
      <c r="J10" s="84">
        <v>20289</v>
      </c>
    </row>
    <row r="11" spans="1:10" ht="24.95" customHeight="1" x14ac:dyDescent="0.2">
      <c r="A11" s="21" t="s">
        <v>4</v>
      </c>
      <c r="B11" s="86" t="s">
        <v>188</v>
      </c>
      <c r="C11" s="3" t="s">
        <v>1</v>
      </c>
      <c r="D11" s="3" t="s">
        <v>14</v>
      </c>
      <c r="E11" s="3">
        <v>54132975</v>
      </c>
      <c r="F11" s="83" t="s">
        <v>31</v>
      </c>
      <c r="G11" s="3">
        <v>72</v>
      </c>
      <c r="H11" s="7">
        <v>82944</v>
      </c>
      <c r="I11" s="7">
        <v>61463</v>
      </c>
      <c r="J11" s="84">
        <v>21481</v>
      </c>
    </row>
    <row r="12" spans="1:10" ht="24.95" customHeight="1" x14ac:dyDescent="0.2">
      <c r="A12" s="21" t="s">
        <v>0</v>
      </c>
      <c r="B12" s="86" t="s">
        <v>188</v>
      </c>
      <c r="C12" s="3" t="s">
        <v>1</v>
      </c>
      <c r="D12" s="3" t="s">
        <v>14</v>
      </c>
      <c r="E12" s="3">
        <v>54139937</v>
      </c>
      <c r="F12" s="83" t="s">
        <v>204</v>
      </c>
      <c r="G12" s="3">
        <v>100</v>
      </c>
      <c r="H12" s="7">
        <v>98279</v>
      </c>
      <c r="I12" s="7">
        <v>72827</v>
      </c>
      <c r="J12" s="84">
        <v>25452</v>
      </c>
    </row>
    <row r="13" spans="1:10" s="1" customFormat="1" ht="24.95" customHeight="1" x14ac:dyDescent="0.2">
      <c r="A13" s="21" t="s">
        <v>0</v>
      </c>
      <c r="B13" s="86" t="s">
        <v>189</v>
      </c>
      <c r="C13" s="3" t="s">
        <v>1</v>
      </c>
      <c r="D13" s="3" t="s">
        <v>14</v>
      </c>
      <c r="E13" s="3">
        <v>54139937</v>
      </c>
      <c r="F13" s="83" t="s">
        <v>204</v>
      </c>
      <c r="G13" s="3">
        <v>0</v>
      </c>
      <c r="H13" s="7">
        <v>16921</v>
      </c>
      <c r="I13" s="7">
        <v>12538</v>
      </c>
      <c r="J13" s="84">
        <v>4383</v>
      </c>
    </row>
    <row r="14" spans="1:10" ht="24.95" customHeight="1" x14ac:dyDescent="0.2">
      <c r="A14" s="21" t="s">
        <v>16</v>
      </c>
      <c r="B14" s="86" t="s">
        <v>189</v>
      </c>
      <c r="C14" s="3" t="s">
        <v>1</v>
      </c>
      <c r="D14" s="3" t="s">
        <v>14</v>
      </c>
      <c r="E14" s="3">
        <v>54131472</v>
      </c>
      <c r="F14" s="83" t="s">
        <v>33</v>
      </c>
      <c r="G14" s="3">
        <v>100</v>
      </c>
      <c r="H14" s="7">
        <v>115200</v>
      </c>
      <c r="I14" s="7">
        <v>85364</v>
      </c>
      <c r="J14" s="84">
        <v>29836</v>
      </c>
    </row>
    <row r="15" spans="1:10" ht="24.95" customHeight="1" thickBot="1" x14ac:dyDescent="0.25">
      <c r="A15" s="37" t="s">
        <v>21</v>
      </c>
      <c r="B15" s="88" t="s">
        <v>189</v>
      </c>
      <c r="C15" s="38" t="s">
        <v>1</v>
      </c>
      <c r="D15" s="38" t="s">
        <v>14</v>
      </c>
      <c r="E15" s="38">
        <v>54131430</v>
      </c>
      <c r="F15" s="94" t="s">
        <v>34</v>
      </c>
      <c r="G15" s="38">
        <v>72</v>
      </c>
      <c r="H15" s="95">
        <v>82944</v>
      </c>
      <c r="I15" s="95">
        <v>61463</v>
      </c>
      <c r="J15" s="96">
        <v>21481</v>
      </c>
    </row>
    <row r="16" spans="1:10" ht="24.95" customHeight="1" thickBot="1" x14ac:dyDescent="0.25">
      <c r="A16" s="126" t="s">
        <v>47</v>
      </c>
      <c r="B16" s="127"/>
      <c r="C16" s="127"/>
      <c r="D16" s="127"/>
      <c r="E16" s="127"/>
      <c r="F16" s="128"/>
      <c r="G16" s="124">
        <v>594</v>
      </c>
      <c r="H16" s="97">
        <v>684288</v>
      </c>
      <c r="I16" s="97">
        <v>507065</v>
      </c>
      <c r="J16" s="98">
        <v>177223</v>
      </c>
    </row>
    <row r="17" spans="1:10" x14ac:dyDescent="0.2">
      <c r="A17" s="1"/>
      <c r="C17" s="1"/>
      <c r="D17" s="1"/>
      <c r="E17" s="1"/>
      <c r="F17" s="1"/>
      <c r="H17" s="1"/>
      <c r="I17" s="1"/>
      <c r="J17" s="1"/>
    </row>
    <row r="18" spans="1:10" x14ac:dyDescent="0.2">
      <c r="A18" s="117" t="s">
        <v>206</v>
      </c>
      <c r="B18" s="117"/>
      <c r="C18" s="125"/>
      <c r="D18" s="125"/>
      <c r="E18" s="1"/>
      <c r="F18" s="1"/>
      <c r="H18" s="1"/>
      <c r="I18" s="1"/>
      <c r="J18" s="1"/>
    </row>
    <row r="20" spans="1:10" x14ac:dyDescent="0.2">
      <c r="A20" s="10" t="s">
        <v>205</v>
      </c>
    </row>
  </sheetData>
  <mergeCells count="11">
    <mergeCell ref="A16:F16"/>
    <mergeCell ref="B3:B4"/>
    <mergeCell ref="A2:J2"/>
    <mergeCell ref="A3:A4"/>
    <mergeCell ref="C3:C4"/>
    <mergeCell ref="D3:D4"/>
    <mergeCell ref="E3:E4"/>
    <mergeCell ref="F3:F4"/>
    <mergeCell ref="G3:G4"/>
    <mergeCell ref="H3:H4"/>
    <mergeCell ref="I3:J3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PA august 2023</vt:lpstr>
      <vt:lpstr>PA_podľa zriaďovateľov</vt:lpstr>
      <vt:lpstr>'PA august 2023'!Názvy_tlače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Veres Klara</dc:creator>
  <cp:lastModifiedBy>Révayová Monika</cp:lastModifiedBy>
  <cp:lastPrinted>2023-07-18T08:01:40Z</cp:lastPrinted>
  <dcterms:created xsi:type="dcterms:W3CDTF">2008-11-05T07:30:49Z</dcterms:created>
  <dcterms:modified xsi:type="dcterms:W3CDTF">2023-07-18T08:01:56Z</dcterms:modified>
</cp:coreProperties>
</file>