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CB991168-1371-4FB5-A950-B90CA1154C8C}" xr6:coauthVersionLast="36" xr6:coauthVersionMax="36" xr10:uidLastSave="{00000000-0000-0000-0000-000000000000}"/>
  <bookViews>
    <workbookView xWindow="0" yWindow="0" windowWidth="21570" windowHeight="7980" xr2:uid="{6C653FAD-C599-4D27-91C8-906A91135D4E}"/>
  </bookViews>
  <sheets>
    <sheet name="školy" sheetId="4" r:id="rId1"/>
    <sheet name="zriaďovatelia" sheetId="5" r:id="rId2"/>
  </sheets>
  <externalReferences>
    <externalReference r:id="rId3"/>
  </externalReferences>
  <definedNames>
    <definedName name="_xlnm._FilterDatabase" localSheetId="0" hidden="1">školy!$B$5:$Q$46</definedName>
    <definedName name="_xlnm.Print_Area" localSheetId="0">školy!$A$2:$Q$48</definedName>
    <definedName name="_xlnm.Print_Area" localSheetId="1">zriaďovatelia!$A$2:$F$55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5" l="1"/>
  <c r="P46" i="4"/>
  <c r="O46" i="4"/>
  <c r="N46" i="4"/>
  <c r="M46" i="4"/>
  <c r="Q45" i="4"/>
  <c r="L45" i="4"/>
  <c r="Q44" i="4"/>
  <c r="L44" i="4"/>
  <c r="Q43" i="4"/>
  <c r="L43" i="4"/>
  <c r="Q42" i="4"/>
  <c r="L42" i="4"/>
  <c r="Q41" i="4"/>
  <c r="L41" i="4"/>
  <c r="Q40" i="4"/>
  <c r="L40" i="4"/>
  <c r="Q39" i="4"/>
  <c r="L39" i="4"/>
  <c r="Q38" i="4"/>
  <c r="L38" i="4"/>
  <c r="Q37" i="4"/>
  <c r="L37" i="4"/>
  <c r="Q36" i="4"/>
  <c r="L36" i="4"/>
  <c r="Q35" i="4"/>
  <c r="L35" i="4"/>
  <c r="Q34" i="4"/>
  <c r="L34" i="4"/>
  <c r="Q33" i="4"/>
  <c r="L33" i="4"/>
  <c r="Q32" i="4"/>
  <c r="L32" i="4"/>
  <c r="Q31" i="4"/>
  <c r="L31" i="4"/>
  <c r="Q30" i="4"/>
  <c r="L30" i="4"/>
  <c r="Q29" i="4"/>
  <c r="L29" i="4"/>
  <c r="Q28" i="4"/>
  <c r="L28" i="4"/>
  <c r="Q27" i="4"/>
  <c r="L27" i="4"/>
  <c r="Q26" i="4"/>
  <c r="L26" i="4"/>
  <c r="Q25" i="4"/>
  <c r="L25" i="4"/>
  <c r="Q24" i="4"/>
  <c r="L24" i="4"/>
  <c r="Q23" i="4"/>
  <c r="L23" i="4"/>
  <c r="Q22" i="4"/>
  <c r="L22" i="4"/>
  <c r="Q21" i="4"/>
  <c r="L21" i="4"/>
  <c r="Q20" i="4"/>
  <c r="L20" i="4"/>
  <c r="Q19" i="4"/>
  <c r="L19" i="4"/>
  <c r="Q18" i="4"/>
  <c r="L18" i="4"/>
  <c r="Q17" i="4"/>
  <c r="L17" i="4"/>
  <c r="Q16" i="4"/>
  <c r="L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7" i="4"/>
  <c r="Q46" i="4" s="1"/>
  <c r="L7" i="4"/>
  <c r="L46" i="4" s="1"/>
</calcChain>
</file>

<file path=xl/sharedStrings.xml><?xml version="1.0" encoding="utf-8"?>
<sst xmlns="http://schemas.openxmlformats.org/spreadsheetml/2006/main" count="503" uniqueCount="226">
  <si>
    <t xml:space="preserve">Kraj sídla zriaďovateľa </t>
  </si>
  <si>
    <t xml:space="preserve">Typ zriaďovateľa 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</si>
  <si>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</si>
  <si>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</si>
  <si>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</si>
  <si>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</si>
  <si>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</si>
  <si>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Názov obce v ktorej škola sídli</t>
  </si>
  <si>
    <t>Ulica</t>
  </si>
  <si>
    <t>Názov školy</t>
  </si>
  <si>
    <t>Prepočítaný počet supervízorov na úväzky</t>
  </si>
  <si>
    <t>Počet pedagógov prvého ročníka</t>
  </si>
  <si>
    <t>Pridelené FP
(v €)</t>
  </si>
  <si>
    <t>a</t>
  </si>
  <si>
    <t>b</t>
  </si>
  <si>
    <t>c</t>
  </si>
  <si>
    <t>d</t>
  </si>
  <si>
    <t>e</t>
  </si>
  <si>
    <t>f</t>
  </si>
  <si>
    <t>g</t>
  </si>
  <si>
    <t>j</t>
  </si>
  <si>
    <t>k</t>
  </si>
  <si>
    <t>l</t>
  </si>
  <si>
    <t>BA</t>
  </si>
  <si>
    <t>O</t>
  </si>
  <si>
    <t>O529389</t>
  </si>
  <si>
    <t>Mestská časť Bratislava - Dúbravka</t>
  </si>
  <si>
    <t>Základná škola</t>
  </si>
  <si>
    <t>Bratislava - Dúbravka</t>
  </si>
  <si>
    <t>Sokolíkova 2</t>
  </si>
  <si>
    <t xml:space="preserve">Základná škola </t>
  </si>
  <si>
    <t>O508055</t>
  </si>
  <si>
    <t>Obec Lozorno</t>
  </si>
  <si>
    <t>Lozorno</t>
  </si>
  <si>
    <t>Staničná 631</t>
  </si>
  <si>
    <t>O508195</t>
  </si>
  <si>
    <t>Obec Plavecký Štvrtok</t>
  </si>
  <si>
    <t>Plavecký Štvrtok</t>
  </si>
  <si>
    <t>S</t>
  </si>
  <si>
    <t>S038</t>
  </si>
  <si>
    <t>Výchovno-vzdelávacie združenie</t>
  </si>
  <si>
    <t>Súkromná základná škola pre žiakov so všeobecným intelektovým nadaním</t>
  </si>
  <si>
    <t>Bratislava - Ružinov</t>
  </si>
  <si>
    <t>Bajkalská 20</t>
  </si>
  <si>
    <t>S514</t>
  </si>
  <si>
    <t>Centrum environmentálnej a etickej výchovy Živica, o. z.</t>
  </si>
  <si>
    <t>Súkromná základná škola</t>
  </si>
  <si>
    <t>Pliešovce</t>
  </si>
  <si>
    <t>Zaježová 5</t>
  </si>
  <si>
    <t>Súkromná základná škola Zaježová</t>
  </si>
  <si>
    <t>TV</t>
  </si>
  <si>
    <t>O507679</t>
  </si>
  <si>
    <t>Obec Trebatice</t>
  </si>
  <si>
    <t>Trebatice</t>
  </si>
  <si>
    <t>Hlavná ulica 239/87</t>
  </si>
  <si>
    <t>O504009</t>
  </si>
  <si>
    <t>Mesto Sereď</t>
  </si>
  <si>
    <t>Základná škola Jana Amosa Komenského</t>
  </si>
  <si>
    <t>Sereď</t>
  </si>
  <si>
    <t>Ulica Komenského 1227</t>
  </si>
  <si>
    <t xml:space="preserve">Základná škola Jana Amosa Komenského </t>
  </si>
  <si>
    <t>O506745</t>
  </si>
  <si>
    <t>Mesto Trnava</t>
  </si>
  <si>
    <t>Základná škola s materskou školou</t>
  </si>
  <si>
    <t>Trnava</t>
  </si>
  <si>
    <t>Ulica Ivana Krasku 29</t>
  </si>
  <si>
    <t>O502022</t>
  </si>
  <si>
    <t>Obec Zlaté Klasy</t>
  </si>
  <si>
    <t>Základná škola s VJM - Alapiskola</t>
  </si>
  <si>
    <t>Zlaté Klasy</t>
  </si>
  <si>
    <t>Školská 784</t>
  </si>
  <si>
    <t>S628</t>
  </si>
  <si>
    <t>BESST, s.r.o.</t>
  </si>
  <si>
    <t>Súkromná základná škola BESST</t>
  </si>
  <si>
    <t>Limbová 3</t>
  </si>
  <si>
    <t>TC</t>
  </si>
  <si>
    <t>O514241</t>
  </si>
  <si>
    <t>Obec Nitrianske Sučany</t>
  </si>
  <si>
    <t>Základná škola s materskou školou Fraňa Madvu </t>
  </si>
  <si>
    <t>Nitrianske Sučany</t>
  </si>
  <si>
    <t>O513601</t>
  </si>
  <si>
    <t>Obec Pružina</t>
  </si>
  <si>
    <t xml:space="preserve">Základná škola Štefana Závodníka </t>
  </si>
  <si>
    <t>Pružina</t>
  </si>
  <si>
    <t>S774</t>
  </si>
  <si>
    <t>Občianske združenie Eškola</t>
  </si>
  <si>
    <t>Súkromná spojená škola</t>
  </si>
  <si>
    <t>Prievidza</t>
  </si>
  <si>
    <t>M. Falešníka 6</t>
  </si>
  <si>
    <t>NR</t>
  </si>
  <si>
    <t>O500721</t>
  </si>
  <si>
    <t>Obec Skýcov</t>
  </si>
  <si>
    <t>Skýcov</t>
  </si>
  <si>
    <t>Školská 299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</si>
  <si>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</si>
  <si>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</si>
  <si>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</si>
  <si>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</si>
  <si>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</si>
  <si>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s materskou školou Móra Kóczána s VJM</t>
  </si>
  <si>
    <t>O500011</t>
  </si>
  <si>
    <t>Mesto Nitra</t>
  </si>
  <si>
    <t>Nitra</t>
  </si>
  <si>
    <t>Nábrežie mládeže 5</t>
  </si>
  <si>
    <t>Základná škola Nábrežie mládeže č.5</t>
  </si>
  <si>
    <t>O500933</t>
  </si>
  <si>
    <t>Mesto Vráble</t>
  </si>
  <si>
    <t>Základná škola s materskou školou Viliama Záborského</t>
  </si>
  <si>
    <t>Vráble</t>
  </si>
  <si>
    <t>Levická 737</t>
  </si>
  <si>
    <t>S1009</t>
  </si>
  <si>
    <t>Edulienka</t>
  </si>
  <si>
    <t>Súkromná základná škola Edulienka</t>
  </si>
  <si>
    <t>Bratislava-Staré Mesto</t>
  </si>
  <si>
    <t>Palisády 51</t>
  </si>
  <si>
    <t>Elokované pracovisko, ako súčasť Súkromnej základnej školy Edulienka</t>
  </si>
  <si>
    <t>ZA</t>
  </si>
  <si>
    <t>O510246</t>
  </si>
  <si>
    <t>Obec Zubrohlava</t>
  </si>
  <si>
    <t xml:space="preserve">Základná škola s materskou školou </t>
  </si>
  <si>
    <t>Zubrohlava</t>
  </si>
  <si>
    <t>Školská 238</t>
  </si>
  <si>
    <t>O512036</t>
  </si>
  <si>
    <t>Mesto Martin</t>
  </si>
  <si>
    <t>Martin</t>
  </si>
  <si>
    <t xml:space="preserve"> Hurbanova 27</t>
  </si>
  <si>
    <t>Základná škola s materskou školou, Hurbanova 27</t>
  </si>
  <si>
    <t>O512354</t>
  </si>
  <si>
    <t>Obec Kláštor pod Znievom</t>
  </si>
  <si>
    <t>Základná škola Františka Hrušovského</t>
  </si>
  <si>
    <t>Kláštor pod Znievom</t>
  </si>
  <si>
    <t>Gymnaziálna 197</t>
  </si>
  <si>
    <t>BB</t>
  </si>
  <si>
    <t>O518263</t>
  </si>
  <si>
    <t>Mesto Detva</t>
  </si>
  <si>
    <t>Základná škola s materskou školou Alexandra Vagača</t>
  </si>
  <si>
    <t>Detva</t>
  </si>
  <si>
    <t>Štúrova 12</t>
  </si>
  <si>
    <t>O581607</t>
  </si>
  <si>
    <t>Obec Brehy</t>
  </si>
  <si>
    <t>Brehy</t>
  </si>
  <si>
    <t>O508888</t>
  </si>
  <si>
    <t>Obec Pohronská Polhora</t>
  </si>
  <si>
    <t>Spojená škola</t>
  </si>
  <si>
    <t>Pohronská Polhora</t>
  </si>
  <si>
    <t>Hlavná 1</t>
  </si>
  <si>
    <t>O508454</t>
  </si>
  <si>
    <t>Obec Badín</t>
  </si>
  <si>
    <t>Badín</t>
  </si>
  <si>
    <t>Tajovského 2</t>
  </si>
  <si>
    <t>O511323</t>
  </si>
  <si>
    <t>Obec Čakanovce</t>
  </si>
  <si>
    <t>Základná škola s vyučovacím jazykom maďarským Magyar Tanítási Nyelvü Alapiskola</t>
  </si>
  <si>
    <t>Čakanovce</t>
  </si>
  <si>
    <t>ZŠ s VJM </t>
  </si>
  <si>
    <t>O511498</t>
  </si>
  <si>
    <t>Obec Kokava nad Rimavicou</t>
  </si>
  <si>
    <t>Kokava nad Rimavicou</t>
  </si>
  <si>
    <t>Štúrova 70</t>
  </si>
  <si>
    <t>C</t>
  </si>
  <si>
    <t>C23</t>
  </si>
  <si>
    <t>Západný dištrikt Evanjelickej cirkvi a. v. na Slovensku</t>
  </si>
  <si>
    <t>Evanjelická základná škola</t>
  </si>
  <si>
    <t>Palisády 57</t>
  </si>
  <si>
    <t>S063</t>
  </si>
  <si>
    <t>Ing. Juraj Droppa</t>
  </si>
  <si>
    <t>Banská Bystrica</t>
  </si>
  <si>
    <t>Ružová 14</t>
  </si>
  <si>
    <t xml:space="preserve">Základná škola u Filipa </t>
  </si>
  <si>
    <t>PO</t>
  </si>
  <si>
    <t>O525367</t>
  </si>
  <si>
    <t>Obec Uzovské Pekľany</t>
  </si>
  <si>
    <t>Uzovské Pekľany</t>
  </si>
  <si>
    <t>O519839</t>
  </si>
  <si>
    <t>Obec Sveržov</t>
  </si>
  <si>
    <t>Sveržov</t>
  </si>
  <si>
    <t>O525049</t>
  </si>
  <si>
    <t>Obec Poloma</t>
  </si>
  <si>
    <t>Poloma</t>
  </si>
  <si>
    <t>O525111</t>
  </si>
  <si>
    <t>Obec Rokycany</t>
  </si>
  <si>
    <t>Rokycany</t>
  </si>
  <si>
    <t>C06</t>
  </si>
  <si>
    <t>Rímskokatolícka cirkev Biskupstvo Spišské Podhradie</t>
  </si>
  <si>
    <t>Základná škola s materskou školou Rudolfa Dilonga</t>
  </si>
  <si>
    <t>Trstená</t>
  </si>
  <si>
    <t>Hviezdoslavova 823/7</t>
  </si>
  <si>
    <t>KE</t>
  </si>
  <si>
    <t>O526436</t>
  </si>
  <si>
    <t>Obec Bystrany</t>
  </si>
  <si>
    <t>Bystrany</t>
  </si>
  <si>
    <t>O526339</t>
  </si>
  <si>
    <t>Obec Vlachovo</t>
  </si>
  <si>
    <t>Vlachovo</t>
  </si>
  <si>
    <t>SNP 239</t>
  </si>
  <si>
    <t>Základná škola s materskou školou Vlachovo</t>
  </si>
  <si>
    <t>O525529</t>
  </si>
  <si>
    <t>Mesto Rožňava</t>
  </si>
  <si>
    <t>Rožňava</t>
  </si>
  <si>
    <t>Pionierov 1</t>
  </si>
  <si>
    <t>Základná škola, Pionierov 1</t>
  </si>
  <si>
    <t>O521221</t>
  </si>
  <si>
    <t>Obec Budimír</t>
  </si>
  <si>
    <t>Základná škola s materskou školou Milana Rastislava Štefánika</t>
  </si>
  <si>
    <t>Budimír</t>
  </si>
  <si>
    <t>Školská 11</t>
  </si>
  <si>
    <t>S863</t>
  </si>
  <si>
    <t>Mgr. Adriana Pištejová</t>
  </si>
  <si>
    <t>Košice-Západ</t>
  </si>
  <si>
    <t>Trieda SNP 104</t>
  </si>
  <si>
    <t>Súkromná základná škola, Tr.SNP 104</t>
  </si>
  <si>
    <t>SPOLU</t>
  </si>
  <si>
    <t>BA Súčet</t>
  </si>
  <si>
    <t>TV Súčet</t>
  </si>
  <si>
    <t>TC Súčet</t>
  </si>
  <si>
    <t>NR Súčet</t>
  </si>
  <si>
    <t>ZA Súčet</t>
  </si>
  <si>
    <t>BB Súčet</t>
  </si>
  <si>
    <t>PO Súčet</t>
  </si>
  <si>
    <t>KE Súčet</t>
  </si>
  <si>
    <t>Dohodovacie konanie na dofinancovanie osobných nákladov na supervízorov a znížených úväzkov učiteľov v pilotných školách zapojených 
do experimentálneho overovania
september - december 2023</t>
  </si>
  <si>
    <t>Počet žiakov</t>
  </si>
  <si>
    <t xml:space="preserve">
ON supervízor
 sep. - dec. 2023
</t>
  </si>
  <si>
    <t xml:space="preserve"> ON pedagogickí 
sep. - dec. 2023</t>
  </si>
  <si>
    <t>6=3+5</t>
  </si>
  <si>
    <t>Dohodovacie konanie na dofinancovanie osobných nákladov na supervízorov a na financovanie znížených úväzkov učiteľov 
v pilotných školách zapojených do experimentálneho overovania
september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</si>
</sst>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4" fontId="8" fillId="5" borderId="22" xfId="0" applyNumberFormat="1" applyFont="1" applyFill="1" applyBorder="1" applyAlignment="1">
      <alignment horizontal="center" vertical="center" wrapText="1"/>
    </xf>
    <xf numFmtId="3" fontId="8" fillId="0" borderId="23" xfId="0" applyNumberFormat="1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center" vertical="center" wrapText="1"/>
    </xf>
    <xf numFmtId="3" fontId="9" fillId="3" borderId="23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 wrapText="1"/>
    </xf>
    <xf numFmtId="1" fontId="8" fillId="0" borderId="20" xfId="0" applyNumberFormat="1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/>
    </xf>
    <xf numFmtId="3" fontId="10" fillId="0" borderId="23" xfId="0" applyNumberFormat="1" applyFont="1" applyFill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left" vertical="center" wrapText="1"/>
    </xf>
    <xf numFmtId="0" fontId="1" fillId="0" borderId="0" xfId="0" applyFont="1" applyFill="1"/>
    <xf numFmtId="0" fontId="8" fillId="6" borderId="20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1" fontId="8" fillId="0" borderId="25" xfId="0" applyNumberFormat="1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4" fontId="8" fillId="5" borderId="27" xfId="0" applyNumberFormat="1" applyFont="1" applyFill="1" applyBorder="1" applyAlignment="1">
      <alignment horizontal="center" vertical="center" wrapText="1"/>
    </xf>
    <xf numFmtId="3" fontId="8" fillId="0" borderId="28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3" fontId="8" fillId="0" borderId="29" xfId="0" applyNumberFormat="1" applyFont="1" applyFill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4" fontId="12" fillId="7" borderId="7" xfId="0" applyNumberFormat="1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11" fillId="7" borderId="7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3" fillId="0" borderId="0" xfId="0" applyFont="1"/>
    <xf numFmtId="0" fontId="19" fillId="0" borderId="0" xfId="0" applyFont="1"/>
    <xf numFmtId="0" fontId="10" fillId="0" borderId="0" xfId="0" applyFont="1"/>
    <xf numFmtId="0" fontId="20" fillId="0" borderId="0" xfId="0" applyFont="1"/>
    <xf numFmtId="0" fontId="21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3" fontId="0" fillId="3" borderId="18" xfId="0" applyNumberFormat="1" applyFill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3" fontId="0" fillId="3" borderId="22" xfId="0" applyNumberFormat="1" applyFill="1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3" fontId="0" fillId="3" borderId="27" xfId="0" applyNumberFormat="1" applyFill="1" applyBorder="1"/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left" vertical="center" wrapText="1"/>
    </xf>
    <xf numFmtId="3" fontId="0" fillId="8" borderId="7" xfId="0" applyNumberForma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3" fontId="0" fillId="3" borderId="16" xfId="0" applyNumberFormat="1" applyFill="1" applyBorder="1"/>
    <xf numFmtId="0" fontId="2" fillId="8" borderId="8" xfId="0" applyFont="1" applyFill="1" applyBorder="1" applyAlignment="1">
      <alignment horizontal="center" vertical="center"/>
    </xf>
    <xf numFmtId="3" fontId="2" fillId="8" borderId="7" xfId="0" applyNumberFormat="1" applyFont="1" applyFill="1" applyBorder="1"/>
    <xf numFmtId="0" fontId="2" fillId="3" borderId="8" xfId="0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8" borderId="10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2" borderId="3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ERVIZOR%20%20&#8211;%20v&#253;po&#269;et+web%20G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koly web"/>
      <sheetName val="zriaďovatelia web"/>
      <sheetName val="výpočet"/>
    </sheetNames>
    <sheetDataSet>
      <sheetData sheetId="0"/>
      <sheetData sheetId="1"/>
      <sheetData sheetId="2">
        <row r="6">
          <cell r="G6">
            <v>36071021</v>
          </cell>
          <cell r="H6" t="str">
            <v>Základná škola</v>
          </cell>
          <cell r="I6" t="str">
            <v>Bratislava - Dúbravka</v>
          </cell>
          <cell r="J6" t="str">
            <v>Sokolíkova 2</v>
          </cell>
          <cell r="K6" t="str">
            <v xml:space="preserve">Základná škola </v>
          </cell>
          <cell r="L6">
            <v>609</v>
          </cell>
        </row>
        <row r="7">
          <cell r="G7">
            <v>31773702</v>
          </cell>
          <cell r="H7" t="str">
            <v>Základná škola</v>
          </cell>
          <cell r="I7" t="str">
            <v>Lozorno</v>
          </cell>
          <cell r="J7" t="str">
            <v>Staničná 631</v>
          </cell>
          <cell r="K7" t="str">
            <v>Základná škola</v>
          </cell>
          <cell r="L7">
            <v>314</v>
          </cell>
        </row>
        <row r="8">
          <cell r="G8">
            <v>31810276</v>
          </cell>
          <cell r="H8" t="str">
            <v>Základná škola</v>
          </cell>
          <cell r="I8" t="str">
            <v>Plavecký Štvrtok</v>
          </cell>
          <cell r="J8">
            <v>351</v>
          </cell>
          <cell r="K8" t="str">
            <v>Základná škola</v>
          </cell>
          <cell r="L8">
            <v>176</v>
          </cell>
        </row>
        <row r="9">
          <cell r="G9">
            <v>42138027</v>
          </cell>
          <cell r="H9" t="str">
            <v>Súkromná základná škola pre žiakov so všeobecným intelektovým nadaním</v>
          </cell>
          <cell r="I9" t="str">
            <v>Bratislava - Ružinov</v>
          </cell>
          <cell r="J9" t="str">
            <v>Bajkalská 20</v>
          </cell>
          <cell r="K9" t="str">
            <v>Súkromná základná škola pre žiakov so všeobecným intelektovým nadaním</v>
          </cell>
          <cell r="L9">
            <v>199</v>
          </cell>
        </row>
        <row r="10">
          <cell r="G10">
            <v>710224133</v>
          </cell>
          <cell r="H10" t="str">
            <v>Súkromná základná škola</v>
          </cell>
          <cell r="I10" t="str">
            <v>Pliešovce</v>
          </cell>
          <cell r="J10" t="str">
            <v>Zaježová 5</v>
          </cell>
          <cell r="K10" t="str">
            <v>Súkromná základná škola Zaježová</v>
          </cell>
          <cell r="L10">
            <v>23</v>
          </cell>
        </row>
        <row r="11">
          <cell r="G11">
            <v>710058136</v>
          </cell>
          <cell r="H11" t="str">
            <v>Základná škola</v>
          </cell>
          <cell r="I11" t="str">
            <v>Trebatice</v>
          </cell>
          <cell r="J11" t="str">
            <v>Hlavná ulica 239/87</v>
          </cell>
          <cell r="K11" t="str">
            <v>Základná škola</v>
          </cell>
          <cell r="L11">
            <v>46</v>
          </cell>
        </row>
        <row r="12">
          <cell r="G12">
            <v>37836706</v>
          </cell>
          <cell r="H12" t="str">
            <v>Základná škola Jana Amosa Komenského</v>
          </cell>
          <cell r="I12" t="str">
            <v>Sereď</v>
          </cell>
          <cell r="J12" t="str">
            <v>Ulica Komenského 1227</v>
          </cell>
          <cell r="K12" t="str">
            <v xml:space="preserve">Základná škola Jana Amosa Komenského </v>
          </cell>
          <cell r="L12">
            <v>556</v>
          </cell>
        </row>
        <row r="13">
          <cell r="G13">
            <v>36080829</v>
          </cell>
          <cell r="H13" t="str">
            <v>Základná škola s materskou školou</v>
          </cell>
          <cell r="I13" t="str">
            <v>Trnava</v>
          </cell>
          <cell r="J13" t="str">
            <v>Ulica Ivana Krasku 29</v>
          </cell>
          <cell r="K13" t="str">
            <v>Základná škola s materskou školou</v>
          </cell>
          <cell r="L13">
            <v>234</v>
          </cell>
        </row>
        <row r="14">
          <cell r="G14">
            <v>36081027</v>
          </cell>
          <cell r="H14" t="str">
            <v>Základná škola s VJM - Alapiskola</v>
          </cell>
          <cell r="I14" t="str">
            <v>Zlaté Klasy</v>
          </cell>
          <cell r="J14" t="str">
            <v>Školská 784</v>
          </cell>
          <cell r="K14" t="str">
            <v>Základná škola s VJM - Alapiskola</v>
          </cell>
          <cell r="L14">
            <v>173</v>
          </cell>
        </row>
        <row r="15">
          <cell r="G15">
            <v>42165393</v>
          </cell>
          <cell r="H15" t="str">
            <v>Súkromná základná škola BESST</v>
          </cell>
          <cell r="I15" t="str">
            <v>Trnava</v>
          </cell>
          <cell r="J15" t="str">
            <v>Limbová 3</v>
          </cell>
          <cell r="K15" t="str">
            <v>Súkromná základná škola BESST</v>
          </cell>
          <cell r="L15">
            <v>369</v>
          </cell>
        </row>
        <row r="16">
          <cell r="G16">
            <v>42020131</v>
          </cell>
          <cell r="H16" t="str">
            <v>Základná škola s materskou školou Fraňa Madvu </v>
          </cell>
          <cell r="I16" t="str">
            <v>Nitrianske Sučany</v>
          </cell>
          <cell r="J16">
            <v>352</v>
          </cell>
          <cell r="K16" t="str">
            <v>Základná škola s materskou školou Fraňa Madvu </v>
          </cell>
          <cell r="L16">
            <v>54</v>
          </cell>
        </row>
        <row r="17">
          <cell r="G17">
            <v>31202357</v>
          </cell>
          <cell r="H17" t="str">
            <v xml:space="preserve">Základná škola Štefana Závodníka </v>
          </cell>
          <cell r="I17" t="str">
            <v>Pružina</v>
          </cell>
          <cell r="J17">
            <v>408</v>
          </cell>
          <cell r="K17" t="str">
            <v xml:space="preserve">Základná škola Štefana Závodníka </v>
          </cell>
          <cell r="L17">
            <v>238</v>
          </cell>
        </row>
        <row r="18">
          <cell r="G18">
            <v>42280885</v>
          </cell>
          <cell r="H18" t="str">
            <v>Súkromná spojená škola</v>
          </cell>
          <cell r="I18" t="str">
            <v>Prievidza</v>
          </cell>
          <cell r="J18" t="str">
            <v>M. Falešníka 6</v>
          </cell>
          <cell r="K18" t="str">
            <v>Súkromná spojená škola</v>
          </cell>
          <cell r="L18">
            <v>198</v>
          </cell>
        </row>
        <row r="19">
          <cell r="G19">
            <v>37865200</v>
          </cell>
          <cell r="H19" t="str">
            <v>Základná škola</v>
          </cell>
          <cell r="I19" t="str">
            <v>Skýcov</v>
          </cell>
          <cell r="J19" t="str">
            <v>Školská 299</v>
          </cell>
          <cell r="K19" t="str">
            <v>Základná škola</v>
          </cell>
          <cell r="L19">
            <v>88</v>
          </cell>
        </row>
        <row r="20">
          <cell r="G20">
            <v>37866877</v>
          </cell>
          <cell r="H20" t="str">
            <v>Základná škola s materskou školou Móra Kóczána s vyučovacím jazykom maďarským - Kóczán Mór Alapiskola és Óvoda</v>
          </cell>
          <cell r="I20" t="str">
            <v>Zlatná na Ostrove</v>
          </cell>
          <cell r="J20" t="str">
            <v>Komenského 555</v>
          </cell>
          <cell r="K20" t="str">
            <v>Základná škola s materskou školou Móra Kóczána s VJM</v>
          </cell>
          <cell r="L20">
            <v>163</v>
          </cell>
        </row>
        <row r="21">
          <cell r="G21">
            <v>37861336</v>
          </cell>
          <cell r="H21" t="str">
            <v>Základná škola</v>
          </cell>
          <cell r="I21" t="str">
            <v>Nitra</v>
          </cell>
          <cell r="J21" t="str">
            <v>Nábrežie mládeže 5</v>
          </cell>
          <cell r="K21" t="str">
            <v>Základná škola Nábrežie mládeže č.5</v>
          </cell>
          <cell r="L21">
            <v>849</v>
          </cell>
        </row>
        <row r="22">
          <cell r="G22">
            <v>50672843</v>
          </cell>
          <cell r="H22" t="str">
            <v>Základná škola s materskou školou Viliama Záborského</v>
          </cell>
          <cell r="I22" t="str">
            <v>Vráble</v>
          </cell>
          <cell r="J22" t="str">
            <v>Levická 737</v>
          </cell>
          <cell r="K22" t="str">
            <v>Základná škola s materskou školou Viliama Záborského</v>
          </cell>
          <cell r="L22">
            <v>208.99999999999997</v>
          </cell>
        </row>
        <row r="23">
          <cell r="G23">
            <v>53638735</v>
          </cell>
          <cell r="H23" t="str">
            <v>Súkromná základná škola Edulienka</v>
          </cell>
          <cell r="I23" t="str">
            <v>Bratislava-Staré Mesto</v>
          </cell>
          <cell r="J23" t="str">
            <v>Palisády 51</v>
          </cell>
          <cell r="K23" t="str">
            <v>Elokované pracovisko, ako súčasť Súkromnej základnej školy Edulienka</v>
          </cell>
          <cell r="L23">
            <v>188</v>
          </cell>
        </row>
        <row r="24">
          <cell r="G24">
            <v>37813218</v>
          </cell>
          <cell r="H24" t="str">
            <v xml:space="preserve">Základná škola s materskou školou </v>
          </cell>
          <cell r="I24" t="str">
            <v>Zubrohlava</v>
          </cell>
          <cell r="J24" t="str">
            <v>Školská 238</v>
          </cell>
          <cell r="K24" t="str">
            <v xml:space="preserve">Základná škola s materskou školou </v>
          </cell>
          <cell r="L24">
            <v>294</v>
          </cell>
        </row>
        <row r="25">
          <cell r="G25">
            <v>30233844</v>
          </cell>
          <cell r="H25" t="str">
            <v>Základná škola s materskou školou</v>
          </cell>
          <cell r="I25" t="str">
            <v>Martin</v>
          </cell>
          <cell r="J25" t="str">
            <v xml:space="preserve"> Hurbanova 27</v>
          </cell>
          <cell r="K25" t="str">
            <v>Základná škola s materskou školou, Hurbanova 27</v>
          </cell>
          <cell r="L25">
            <v>680</v>
          </cell>
        </row>
        <row r="26">
          <cell r="G26">
            <v>37811941</v>
          </cell>
          <cell r="H26" t="str">
            <v>Základná škola Františka Hrušovského</v>
          </cell>
          <cell r="I26" t="str">
            <v>Kláštor pod Znievom</v>
          </cell>
          <cell r="J26" t="str">
            <v>Gymnaziálna 197</v>
          </cell>
          <cell r="K26" t="str">
            <v>Základná škola Františka Hrušovského</v>
          </cell>
          <cell r="L26">
            <v>250</v>
          </cell>
        </row>
        <row r="27">
          <cell r="G27">
            <v>42302498</v>
          </cell>
          <cell r="H27" t="str">
            <v>Základná škola s materskou školou Alexandra Vagača</v>
          </cell>
          <cell r="I27" t="str">
            <v>Detva</v>
          </cell>
          <cell r="J27" t="str">
            <v>Štúrova 12</v>
          </cell>
          <cell r="K27" t="str">
            <v>Základná škola s materskou školou Alexandra Vagača</v>
          </cell>
          <cell r="L27">
            <v>196.99999999999997</v>
          </cell>
        </row>
        <row r="28">
          <cell r="G28">
            <v>37888544</v>
          </cell>
          <cell r="H28" t="str">
            <v>Základná škola s materskou školou</v>
          </cell>
          <cell r="I28" t="str">
            <v>Brehy</v>
          </cell>
          <cell r="J28">
            <v>422</v>
          </cell>
          <cell r="K28" t="str">
            <v>Základná škola s materskou školou</v>
          </cell>
          <cell r="L28">
            <v>163</v>
          </cell>
        </row>
        <row r="29">
          <cell r="G29">
            <v>37828428</v>
          </cell>
          <cell r="H29" t="str">
            <v>Spojená škola</v>
          </cell>
          <cell r="I29" t="str">
            <v>Pohronská Polhora</v>
          </cell>
          <cell r="J29" t="str">
            <v>Hlavná 1</v>
          </cell>
          <cell r="K29" t="str">
            <v>Spojená škola</v>
          </cell>
          <cell r="L29">
            <v>226</v>
          </cell>
        </row>
        <row r="30">
          <cell r="G30">
            <v>35677813</v>
          </cell>
          <cell r="H30" t="str">
            <v>Základná škola s materskou školou</v>
          </cell>
          <cell r="I30" t="str">
            <v>Badín</v>
          </cell>
          <cell r="J30" t="str">
            <v>Tajovského 2</v>
          </cell>
          <cell r="K30" t="str">
            <v>Základná škola s materskou školou</v>
          </cell>
          <cell r="L30">
            <v>366</v>
          </cell>
        </row>
        <row r="31">
          <cell r="G31">
            <v>710058810</v>
          </cell>
          <cell r="H31" t="str">
            <v>Základná škola s vyučovacím jazykom maďarským Magyar Tanítási Nyelvü Alapiskola</v>
          </cell>
          <cell r="I31" t="str">
            <v>Čakanovce</v>
          </cell>
          <cell r="J31">
            <v>28</v>
          </cell>
          <cell r="K31" t="str">
            <v>ZŠ s VJM </v>
          </cell>
          <cell r="L31">
            <v>51</v>
          </cell>
        </row>
        <row r="32">
          <cell r="G32">
            <v>37831542</v>
          </cell>
          <cell r="H32" t="str">
            <v>Základná škola s materskou školou</v>
          </cell>
          <cell r="I32" t="str">
            <v>Kokava nad Rimavicou</v>
          </cell>
          <cell r="J32" t="str">
            <v>Štúrova 70</v>
          </cell>
          <cell r="K32" t="str">
            <v>Základná škola s materskou školou</v>
          </cell>
          <cell r="L32">
            <v>232.99999999999997</v>
          </cell>
        </row>
        <row r="33">
          <cell r="G33">
            <v>17327172</v>
          </cell>
          <cell r="H33" t="str">
            <v>Evanjelická základná škola</v>
          </cell>
          <cell r="I33" t="str">
            <v>Bratislava-Staré Mesto</v>
          </cell>
          <cell r="J33" t="str">
            <v>Palisády 57</v>
          </cell>
          <cell r="K33" t="str">
            <v>Evanjelická základná škola</v>
          </cell>
          <cell r="L33">
            <v>149</v>
          </cell>
        </row>
        <row r="34">
          <cell r="G34">
            <v>37896083</v>
          </cell>
          <cell r="H34" t="str">
            <v>Základná škola</v>
          </cell>
          <cell r="I34" t="str">
            <v>Banská Bystrica</v>
          </cell>
          <cell r="J34" t="str">
            <v>Ružová 14</v>
          </cell>
          <cell r="K34" t="str">
            <v xml:space="preserve">Základná škola u Filipa </v>
          </cell>
          <cell r="L34">
            <v>208</v>
          </cell>
        </row>
        <row r="35">
          <cell r="G35">
            <v>50576119</v>
          </cell>
          <cell r="H35" t="str">
            <v>Základná škola</v>
          </cell>
          <cell r="I35" t="str">
            <v>Uzovské Pekľany</v>
          </cell>
          <cell r="J35">
            <v>131</v>
          </cell>
          <cell r="K35" t="str">
            <v>Základná škola</v>
          </cell>
          <cell r="L35">
            <v>64</v>
          </cell>
        </row>
        <row r="36">
          <cell r="G36">
            <v>710060866</v>
          </cell>
          <cell r="H36" t="str">
            <v>Základná škola</v>
          </cell>
          <cell r="I36" t="str">
            <v>Sveržov</v>
          </cell>
          <cell r="J36">
            <v>52</v>
          </cell>
          <cell r="K36" t="str">
            <v>Základná škola</v>
          </cell>
          <cell r="L36">
            <v>44</v>
          </cell>
        </row>
        <row r="37">
          <cell r="G37">
            <v>37944941</v>
          </cell>
          <cell r="H37" t="str">
            <v>Základná škola s materskou školou</v>
          </cell>
          <cell r="I37" t="str">
            <v>Poloma</v>
          </cell>
          <cell r="J37">
            <v>24</v>
          </cell>
          <cell r="K37" t="str">
            <v>Základná škola s materskou školou</v>
          </cell>
          <cell r="L37">
            <v>35</v>
          </cell>
        </row>
        <row r="38">
          <cell r="G38">
            <v>51843927</v>
          </cell>
          <cell r="H38" t="str">
            <v>Základná škola</v>
          </cell>
          <cell r="I38" t="str">
            <v>Rokycany</v>
          </cell>
          <cell r="J38">
            <v>1</v>
          </cell>
          <cell r="K38" t="str">
            <v>Základná škola</v>
          </cell>
          <cell r="L38">
            <v>72</v>
          </cell>
        </row>
        <row r="39">
          <cell r="G39">
            <v>42434912</v>
          </cell>
          <cell r="H39" t="str">
            <v>Základná škola s materskou školou Rudolfa Dilonga</v>
          </cell>
          <cell r="I39" t="str">
            <v>Trstená</v>
          </cell>
          <cell r="J39" t="str">
            <v>Hviezdoslavova 823/7</v>
          </cell>
          <cell r="K39" t="str">
            <v>Základná škola s materskou školou Rudolfa Dilonga</v>
          </cell>
          <cell r="L39">
            <v>259</v>
          </cell>
        </row>
        <row r="40">
          <cell r="G40">
            <v>35545984</v>
          </cell>
          <cell r="H40" t="str">
            <v>Základná škola</v>
          </cell>
          <cell r="I40" t="str">
            <v>Bystrany</v>
          </cell>
          <cell r="J40">
            <v>13</v>
          </cell>
          <cell r="K40" t="str">
            <v>Základná škola</v>
          </cell>
          <cell r="L40">
            <v>601</v>
          </cell>
        </row>
        <row r="41">
          <cell r="G41">
            <v>35546727</v>
          </cell>
          <cell r="H41" t="str">
            <v>Základná škola s materskou školou</v>
          </cell>
          <cell r="I41" t="str">
            <v>Vlachovo</v>
          </cell>
          <cell r="J41" t="str">
            <v>SNP 239</v>
          </cell>
          <cell r="K41" t="str">
            <v>Základná škola s materskou školou Vlachovo</v>
          </cell>
          <cell r="L41">
            <v>29</v>
          </cell>
        </row>
        <row r="42">
          <cell r="G42">
            <v>35543647</v>
          </cell>
          <cell r="H42" t="str">
            <v>Základná škola</v>
          </cell>
          <cell r="I42" t="str">
            <v>Rožňava</v>
          </cell>
          <cell r="J42" t="str">
            <v>Pionierov 1</v>
          </cell>
          <cell r="K42" t="str">
            <v>Základná škola, Pionierov 1</v>
          </cell>
          <cell r="L42">
            <v>623</v>
          </cell>
        </row>
        <row r="43">
          <cell r="G43">
            <v>31953271</v>
          </cell>
          <cell r="H43" t="str">
            <v>Základná škola s materskou školou Milana Rastislava Štefánika</v>
          </cell>
          <cell r="I43" t="str">
            <v>Budimír</v>
          </cell>
          <cell r="J43" t="str">
            <v>Školská 11</v>
          </cell>
          <cell r="K43" t="str">
            <v>Základná škola s materskou školou Milana Rastislava Štefánika</v>
          </cell>
          <cell r="L43">
            <v>577</v>
          </cell>
        </row>
        <row r="44">
          <cell r="G44">
            <v>45007802</v>
          </cell>
          <cell r="H44" t="str">
            <v>Súkromná základná škola</v>
          </cell>
          <cell r="I44" t="str">
            <v>Košice-Západ</v>
          </cell>
          <cell r="J44" t="str">
            <v>Trieda SNP 104</v>
          </cell>
          <cell r="K44" t="str">
            <v>Súkromná základná škola, Tr.SNP 104</v>
          </cell>
          <cell r="L44">
            <v>140</v>
          </cell>
        </row>
        <row r="45">
          <cell r="L45">
            <v>9947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A917-CA4A-40F3-9E26-4713B311958B}">
  <sheetPr>
    <pageSetUpPr fitToPage="1"/>
  </sheetPr>
  <dimension ref="A1:AQ119"/>
  <sheetViews>
    <sheetView tabSelected="1" zoomScale="85" zoomScaleNormal="85" workbookViewId="0">
      <pane ySplit="6" topLeftCell="A7" activePane="bottomLeft" state="frozen"/>
      <selection pane="bottomLeft" activeCell="F2" sqref="F2:K2"/>
    </sheetView>
  </sheetViews>
  <sheetFormatPr defaultRowHeight="15" x14ac:dyDescent="0.25"/>
  <cols>
    <col min="1" max="1" width="3.140625" bestFit="1" customWidth="1"/>
    <col min="2" max="2" width="13.42578125" customWidth="1"/>
    <col min="3" max="4" width="14.42578125" customWidth="1"/>
    <col min="5" max="5" width="13.85546875" customWidth="1"/>
    <col min="6" max="6" width="25.85546875" customWidth="1"/>
    <col min="7" max="7" width="15.140625" customWidth="1"/>
    <col min="8" max="8" width="32.5703125" customWidth="1"/>
    <col min="9" max="9" width="19.7109375" style="2" customWidth="1"/>
    <col min="10" max="10" width="20.85546875" customWidth="1"/>
    <col min="11" max="11" width="40.140625" customWidth="1"/>
    <col min="12" max="12" width="11.42578125" customWidth="1"/>
    <col min="13" max="13" width="14.28515625" customWidth="1"/>
    <col min="14" max="14" width="18" customWidth="1"/>
    <col min="15" max="15" width="13.140625" customWidth="1"/>
    <col min="16" max="17" width="18" customWidth="1"/>
    <col min="18" max="18" width="20.85546875" customWidth="1"/>
    <col min="19" max="19" width="17.42578125" customWidth="1"/>
    <col min="20" max="20" width="19.5703125" customWidth="1"/>
    <col min="21" max="21" width="25.42578125" customWidth="1"/>
    <col min="22" max="22" width="26.5703125" customWidth="1"/>
    <col min="23" max="23" width="28.5703125" customWidth="1"/>
    <col min="24" max="24" width="16.85546875" customWidth="1"/>
    <col min="25" max="25" width="15.85546875" customWidth="1"/>
    <col min="26" max="26" width="19.85546875" customWidth="1"/>
    <col min="27" max="27" width="26.5703125" customWidth="1"/>
    <col min="28" max="28" width="15.140625" customWidth="1"/>
    <col min="29" max="29" width="24.140625" customWidth="1"/>
    <col min="30" max="30" width="32" customWidth="1"/>
    <col min="31" max="31" width="23.7109375" customWidth="1"/>
    <col min="32" max="32" width="19.5703125" customWidth="1"/>
    <col min="33" max="33" width="20.85546875" customWidth="1"/>
    <col min="34" max="34" width="22" customWidth="1"/>
    <col min="35" max="35" width="21.7109375" customWidth="1"/>
    <col min="36" max="36" width="23.5703125" customWidth="1"/>
    <col min="37" max="37" width="14.7109375" customWidth="1"/>
    <col min="38" max="38" width="21.28515625" customWidth="1"/>
    <col min="39" max="39" width="20.5703125" customWidth="1"/>
    <col min="40" max="40" width="30.28515625" customWidth="1"/>
    <col min="41" max="41" width="16.42578125" customWidth="1"/>
  </cols>
  <sheetData>
    <row r="1" spans="1:17" ht="18.75" customHeight="1" x14ac:dyDescent="0.25">
      <c r="B1" s="1"/>
    </row>
    <row r="2" spans="1:17" ht="48" customHeight="1" x14ac:dyDescent="0.25">
      <c r="F2" s="114" t="s">
        <v>220</v>
      </c>
      <c r="G2" s="114"/>
      <c r="H2" s="114"/>
      <c r="I2" s="114"/>
      <c r="J2" s="114"/>
      <c r="K2" s="114"/>
      <c r="L2" s="113"/>
    </row>
    <row r="4" spans="1:17" ht="15.75" thickBot="1" x14ac:dyDescent="0.3"/>
    <row r="5" spans="1:17" ht="63.75" thickBot="1" x14ac:dyDescent="0.3">
      <c r="A5" s="3"/>
      <c r="B5" s="4" t="s">
        <v>0</v>
      </c>
      <c r="C5" s="5" t="s">
        <v>1</v>
      </c>
      <c r="D5" s="5" t="s">
        <v>2</v>
      </c>
      <c r="E5" s="5" t="s">
        <v>3</v>
      </c>
      <c r="F5" s="6" t="s">
        <v>4</v>
      </c>
      <c r="G5" s="4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7" t="s">
        <v>221</v>
      </c>
      <c r="M5" s="7" t="s">
        <v>10</v>
      </c>
      <c r="N5" s="121" t="s">
        <v>222</v>
      </c>
      <c r="O5" s="63" t="s">
        <v>11</v>
      </c>
      <c r="P5" s="8" t="s">
        <v>223</v>
      </c>
      <c r="Q5" s="9" t="s">
        <v>12</v>
      </c>
    </row>
    <row r="6" spans="1:17" ht="15" customHeight="1" thickBot="1" x14ac:dyDescent="0.3">
      <c r="A6" s="10"/>
      <c r="B6" s="11" t="s">
        <v>13</v>
      </c>
      <c r="C6" s="12" t="s">
        <v>14</v>
      </c>
      <c r="D6" s="12" t="s">
        <v>15</v>
      </c>
      <c r="E6" s="12" t="s">
        <v>16</v>
      </c>
      <c r="F6" s="13" t="s">
        <v>17</v>
      </c>
      <c r="G6" s="11" t="s">
        <v>18</v>
      </c>
      <c r="H6" s="12" t="s">
        <v>19</v>
      </c>
      <c r="I6" s="14" t="s">
        <v>20</v>
      </c>
      <c r="J6" s="12" t="s">
        <v>21</v>
      </c>
      <c r="K6" s="13" t="s">
        <v>22</v>
      </c>
      <c r="L6" s="15">
        <v>1</v>
      </c>
      <c r="M6" s="15">
        <v>2</v>
      </c>
      <c r="N6" s="16">
        <v>3</v>
      </c>
      <c r="O6" s="13">
        <v>4</v>
      </c>
      <c r="P6" s="15">
        <v>5</v>
      </c>
      <c r="Q6" s="16" t="s">
        <v>224</v>
      </c>
    </row>
    <row r="7" spans="1:17" s="2" customFormat="1" ht="69.95" customHeight="1" x14ac:dyDescent="0.25">
      <c r="A7" s="17">
        <v>1</v>
      </c>
      <c r="B7" s="18" t="s">
        <v>23</v>
      </c>
      <c r="C7" s="19" t="s">
        <v>24</v>
      </c>
      <c r="D7" s="19" t="s">
        <v>25</v>
      </c>
      <c r="E7" s="19">
        <v>603406</v>
      </c>
      <c r="F7" s="20" t="s">
        <v>26</v>
      </c>
      <c r="G7" s="18">
        <v>36071021</v>
      </c>
      <c r="H7" s="21" t="s">
        <v>27</v>
      </c>
      <c r="I7" s="21" t="s">
        <v>28</v>
      </c>
      <c r="J7" s="21" t="s">
        <v>29</v>
      </c>
      <c r="K7" s="22" t="s">
        <v>30</v>
      </c>
      <c r="L7" s="122">
        <f>VLOOKUP(G7,[1]výpočet!G6:L44,6,0)</f>
        <v>609</v>
      </c>
      <c r="M7" s="23">
        <v>1.3239130434782609</v>
      </c>
      <c r="N7" s="24">
        <v>11692</v>
      </c>
      <c r="O7" s="25">
        <v>3</v>
      </c>
      <c r="P7" s="26">
        <v>5705</v>
      </c>
      <c r="Q7" s="27">
        <f t="shared" ref="Q7:Q45" si="0">N7+P7</f>
        <v>17397</v>
      </c>
    </row>
    <row r="8" spans="1:17" s="2" customFormat="1" ht="15.75" x14ac:dyDescent="0.25">
      <c r="A8" s="17">
        <v>2</v>
      </c>
      <c r="B8" s="28" t="s">
        <v>23</v>
      </c>
      <c r="C8" s="29" t="s">
        <v>24</v>
      </c>
      <c r="D8" s="29" t="s">
        <v>31</v>
      </c>
      <c r="E8" s="29">
        <v>304905</v>
      </c>
      <c r="F8" s="30" t="s">
        <v>32</v>
      </c>
      <c r="G8" s="31">
        <v>31773702</v>
      </c>
      <c r="H8" s="32" t="s">
        <v>27</v>
      </c>
      <c r="I8" s="32" t="s">
        <v>33</v>
      </c>
      <c r="J8" s="32" t="s">
        <v>34</v>
      </c>
      <c r="K8" s="33" t="s">
        <v>27</v>
      </c>
      <c r="L8" s="122">
        <f>VLOOKUP(G8,[1]výpočet!G7:L45,6,0)</f>
        <v>314</v>
      </c>
      <c r="M8" s="34">
        <v>0.68260869565217386</v>
      </c>
      <c r="N8" s="35">
        <v>6028</v>
      </c>
      <c r="O8" s="36">
        <v>2</v>
      </c>
      <c r="P8" s="37">
        <v>3804</v>
      </c>
      <c r="Q8" s="38">
        <f t="shared" si="0"/>
        <v>9832</v>
      </c>
    </row>
    <row r="9" spans="1:17" s="2" customFormat="1" ht="54" customHeight="1" x14ac:dyDescent="0.25">
      <c r="A9" s="17">
        <v>3</v>
      </c>
      <c r="B9" s="28" t="s">
        <v>23</v>
      </c>
      <c r="C9" s="29" t="s">
        <v>24</v>
      </c>
      <c r="D9" s="29" t="s">
        <v>35</v>
      </c>
      <c r="E9" s="29">
        <v>305049</v>
      </c>
      <c r="F9" s="30" t="s">
        <v>36</v>
      </c>
      <c r="G9" s="31">
        <v>31810276</v>
      </c>
      <c r="H9" s="39" t="s">
        <v>27</v>
      </c>
      <c r="I9" s="39" t="s">
        <v>37</v>
      </c>
      <c r="J9" s="32">
        <v>351</v>
      </c>
      <c r="K9" s="33" t="s">
        <v>27</v>
      </c>
      <c r="L9" s="122">
        <f>VLOOKUP(G9,[1]výpočet!G8:L46,6,0)</f>
        <v>176</v>
      </c>
      <c r="M9" s="34">
        <v>0.38260869565217392</v>
      </c>
      <c r="N9" s="35">
        <v>3379</v>
      </c>
      <c r="O9" s="36">
        <v>2</v>
      </c>
      <c r="P9" s="37">
        <v>3804</v>
      </c>
      <c r="Q9" s="38">
        <f t="shared" si="0"/>
        <v>7183</v>
      </c>
    </row>
    <row r="10" spans="1:17" s="2" customFormat="1" ht="47.25" x14ac:dyDescent="0.25">
      <c r="A10" s="17">
        <v>4</v>
      </c>
      <c r="B10" s="28" t="s">
        <v>23</v>
      </c>
      <c r="C10" s="29" t="s">
        <v>38</v>
      </c>
      <c r="D10" s="29" t="s">
        <v>39</v>
      </c>
      <c r="E10" s="29">
        <v>17326192</v>
      </c>
      <c r="F10" s="30" t="s">
        <v>40</v>
      </c>
      <c r="G10" s="28">
        <v>42138027</v>
      </c>
      <c r="H10" s="32" t="s">
        <v>41</v>
      </c>
      <c r="I10" s="32" t="s">
        <v>42</v>
      </c>
      <c r="J10" s="32" t="s">
        <v>43</v>
      </c>
      <c r="K10" s="33" t="s">
        <v>41</v>
      </c>
      <c r="L10" s="122">
        <f>VLOOKUP(G10,[1]výpočet!G9:L47,6,0)</f>
        <v>199</v>
      </c>
      <c r="M10" s="34">
        <v>0.43260869565217386</v>
      </c>
      <c r="N10" s="35">
        <v>3820</v>
      </c>
      <c r="O10" s="36">
        <v>1</v>
      </c>
      <c r="P10" s="37">
        <v>1902</v>
      </c>
      <c r="Q10" s="38">
        <f t="shared" si="0"/>
        <v>5722</v>
      </c>
    </row>
    <row r="11" spans="1:17" s="2" customFormat="1" ht="60" customHeight="1" x14ac:dyDescent="0.25">
      <c r="A11" s="17">
        <v>5</v>
      </c>
      <c r="B11" s="28" t="s">
        <v>23</v>
      </c>
      <c r="C11" s="29" t="s">
        <v>38</v>
      </c>
      <c r="D11" s="29" t="s">
        <v>44</v>
      </c>
      <c r="E11" s="29">
        <v>35998407</v>
      </c>
      <c r="F11" s="30" t="s">
        <v>45</v>
      </c>
      <c r="G11" s="31">
        <v>710224133</v>
      </c>
      <c r="H11" s="39" t="s">
        <v>46</v>
      </c>
      <c r="I11" s="39" t="s">
        <v>47</v>
      </c>
      <c r="J11" s="40" t="s">
        <v>48</v>
      </c>
      <c r="K11" s="33" t="s">
        <v>49</v>
      </c>
      <c r="L11" s="122">
        <f>VLOOKUP(G11,[1]výpočet!G10:L48,6,0)</f>
        <v>23</v>
      </c>
      <c r="M11" s="34">
        <v>4.9999999999999996E-2</v>
      </c>
      <c r="N11" s="35">
        <v>442</v>
      </c>
      <c r="O11" s="36">
        <v>1</v>
      </c>
      <c r="P11" s="37">
        <v>1902</v>
      </c>
      <c r="Q11" s="38">
        <f t="shared" si="0"/>
        <v>2344</v>
      </c>
    </row>
    <row r="12" spans="1:17" s="2" customFormat="1" ht="15.75" x14ac:dyDescent="0.25">
      <c r="A12" s="17">
        <v>6</v>
      </c>
      <c r="B12" s="28" t="s">
        <v>50</v>
      </c>
      <c r="C12" s="29" t="s">
        <v>24</v>
      </c>
      <c r="D12" s="29" t="s">
        <v>51</v>
      </c>
      <c r="E12" s="29">
        <v>313106</v>
      </c>
      <c r="F12" s="30" t="s">
        <v>52</v>
      </c>
      <c r="G12" s="31">
        <v>710058136</v>
      </c>
      <c r="H12" s="32" t="s">
        <v>27</v>
      </c>
      <c r="I12" s="39" t="s">
        <v>53</v>
      </c>
      <c r="J12" s="32" t="s">
        <v>54</v>
      </c>
      <c r="K12" s="33" t="s">
        <v>27</v>
      </c>
      <c r="L12" s="122">
        <f>VLOOKUP(G12,[1]výpočet!G11:L49,6,0)</f>
        <v>46</v>
      </c>
      <c r="M12" s="34">
        <v>9.9999999999999992E-2</v>
      </c>
      <c r="N12" s="35">
        <v>883</v>
      </c>
      <c r="O12" s="36">
        <v>1</v>
      </c>
      <c r="P12" s="37">
        <v>1902</v>
      </c>
      <c r="Q12" s="38">
        <f t="shared" si="0"/>
        <v>2785</v>
      </c>
    </row>
    <row r="13" spans="1:17" s="2" customFormat="1" ht="36.950000000000003" customHeight="1" x14ac:dyDescent="0.25">
      <c r="A13" s="17">
        <v>7</v>
      </c>
      <c r="B13" s="28" t="s">
        <v>50</v>
      </c>
      <c r="C13" s="29" t="s">
        <v>24</v>
      </c>
      <c r="D13" s="29" t="s">
        <v>55</v>
      </c>
      <c r="E13" s="29">
        <v>306169</v>
      </c>
      <c r="F13" s="30" t="s">
        <v>56</v>
      </c>
      <c r="G13" s="31">
        <v>37836706</v>
      </c>
      <c r="H13" s="39" t="s">
        <v>57</v>
      </c>
      <c r="I13" s="32" t="s">
        <v>58</v>
      </c>
      <c r="J13" s="40" t="s">
        <v>59</v>
      </c>
      <c r="K13" s="33" t="s">
        <v>60</v>
      </c>
      <c r="L13" s="122">
        <f>VLOOKUP(G13,[1]výpočet!G12:L50,6,0)</f>
        <v>556</v>
      </c>
      <c r="M13" s="34">
        <v>1.2086956521739132</v>
      </c>
      <c r="N13" s="35">
        <v>10674</v>
      </c>
      <c r="O13" s="36">
        <v>3</v>
      </c>
      <c r="P13" s="37">
        <v>5705</v>
      </c>
      <c r="Q13" s="38">
        <f t="shared" si="0"/>
        <v>16379</v>
      </c>
    </row>
    <row r="14" spans="1:17" s="2" customFormat="1" ht="31.5" x14ac:dyDescent="0.25">
      <c r="A14" s="17">
        <v>8</v>
      </c>
      <c r="B14" s="28" t="s">
        <v>50</v>
      </c>
      <c r="C14" s="29" t="s">
        <v>24</v>
      </c>
      <c r="D14" s="29" t="s">
        <v>61</v>
      </c>
      <c r="E14" s="29">
        <v>313114</v>
      </c>
      <c r="F14" s="30" t="s">
        <v>62</v>
      </c>
      <c r="G14" s="31">
        <v>36080829</v>
      </c>
      <c r="H14" s="39" t="s">
        <v>63</v>
      </c>
      <c r="I14" s="32" t="s">
        <v>64</v>
      </c>
      <c r="J14" s="41" t="s">
        <v>65</v>
      </c>
      <c r="K14" s="33" t="s">
        <v>63</v>
      </c>
      <c r="L14" s="122">
        <f>VLOOKUP(G14,[1]výpočet!G13:L51,6,0)</f>
        <v>234</v>
      </c>
      <c r="M14" s="34">
        <v>0.50869565217391299</v>
      </c>
      <c r="N14" s="35">
        <v>4492</v>
      </c>
      <c r="O14" s="36">
        <v>1</v>
      </c>
      <c r="P14" s="37">
        <v>1902</v>
      </c>
      <c r="Q14" s="38">
        <f t="shared" si="0"/>
        <v>6394</v>
      </c>
    </row>
    <row r="15" spans="1:17" s="2" customFormat="1" ht="31.5" x14ac:dyDescent="0.25">
      <c r="A15" s="17">
        <v>9</v>
      </c>
      <c r="B15" s="28" t="s">
        <v>50</v>
      </c>
      <c r="C15" s="42" t="s">
        <v>24</v>
      </c>
      <c r="D15" s="29" t="s">
        <v>66</v>
      </c>
      <c r="E15" s="29">
        <v>305839</v>
      </c>
      <c r="F15" s="30" t="s">
        <v>67</v>
      </c>
      <c r="G15" s="31">
        <v>36081027</v>
      </c>
      <c r="H15" s="39" t="s">
        <v>68</v>
      </c>
      <c r="I15" s="32" t="s">
        <v>69</v>
      </c>
      <c r="J15" s="32" t="s">
        <v>70</v>
      </c>
      <c r="K15" s="33" t="s">
        <v>68</v>
      </c>
      <c r="L15" s="122">
        <f>VLOOKUP(G15,[1]výpočet!G14:L52,6,0)</f>
        <v>173</v>
      </c>
      <c r="M15" s="34">
        <v>0.37608695652173912</v>
      </c>
      <c r="N15" s="35">
        <v>3321</v>
      </c>
      <c r="O15" s="36">
        <v>1</v>
      </c>
      <c r="P15" s="37">
        <v>1902</v>
      </c>
      <c r="Q15" s="38">
        <f t="shared" si="0"/>
        <v>5223</v>
      </c>
    </row>
    <row r="16" spans="1:17" s="2" customFormat="1" ht="15.75" x14ac:dyDescent="0.25">
      <c r="A16" s="17">
        <v>10</v>
      </c>
      <c r="B16" s="28" t="s">
        <v>50</v>
      </c>
      <c r="C16" s="29" t="s">
        <v>38</v>
      </c>
      <c r="D16" s="29" t="s">
        <v>71</v>
      </c>
      <c r="E16" s="29">
        <v>44867379</v>
      </c>
      <c r="F16" s="43" t="s">
        <v>72</v>
      </c>
      <c r="G16" s="31">
        <v>42165393</v>
      </c>
      <c r="H16" s="39" t="s">
        <v>73</v>
      </c>
      <c r="I16" s="32" t="s">
        <v>64</v>
      </c>
      <c r="J16" s="32" t="s">
        <v>74</v>
      </c>
      <c r="K16" s="33" t="s">
        <v>73</v>
      </c>
      <c r="L16" s="122">
        <f>VLOOKUP(G16,[1]výpočet!G15:L53,6,0)</f>
        <v>369</v>
      </c>
      <c r="M16" s="34">
        <v>0.80217391304347818</v>
      </c>
      <c r="N16" s="35">
        <v>7084</v>
      </c>
      <c r="O16" s="36">
        <v>3</v>
      </c>
      <c r="P16" s="37">
        <v>5705</v>
      </c>
      <c r="Q16" s="38">
        <f t="shared" si="0"/>
        <v>12789</v>
      </c>
    </row>
    <row r="17" spans="1:17" s="2" customFormat="1" ht="31.5" x14ac:dyDescent="0.25">
      <c r="A17" s="17">
        <v>11</v>
      </c>
      <c r="B17" s="28" t="s">
        <v>75</v>
      </c>
      <c r="C17" s="29" t="s">
        <v>24</v>
      </c>
      <c r="D17" s="29" t="s">
        <v>76</v>
      </c>
      <c r="E17" s="29">
        <v>318353</v>
      </c>
      <c r="F17" s="30" t="s">
        <v>77</v>
      </c>
      <c r="G17" s="31">
        <v>42020131</v>
      </c>
      <c r="H17" s="39" t="s">
        <v>78</v>
      </c>
      <c r="I17" s="39" t="s">
        <v>79</v>
      </c>
      <c r="J17" s="32">
        <v>352</v>
      </c>
      <c r="K17" s="33" t="s">
        <v>78</v>
      </c>
      <c r="L17" s="122">
        <f>VLOOKUP(G17,[1]výpočet!G16:L54,6,0)</f>
        <v>54</v>
      </c>
      <c r="M17" s="34">
        <v>0.11739130434782609</v>
      </c>
      <c r="N17" s="35">
        <v>1037</v>
      </c>
      <c r="O17" s="36">
        <v>1</v>
      </c>
      <c r="P17" s="37">
        <v>1902</v>
      </c>
      <c r="Q17" s="38">
        <f t="shared" si="0"/>
        <v>2939</v>
      </c>
    </row>
    <row r="18" spans="1:17" s="2" customFormat="1" ht="31.5" x14ac:dyDescent="0.25">
      <c r="A18" s="17">
        <v>12</v>
      </c>
      <c r="B18" s="28" t="s">
        <v>75</v>
      </c>
      <c r="C18" s="29" t="s">
        <v>24</v>
      </c>
      <c r="D18" s="29" t="s">
        <v>80</v>
      </c>
      <c r="E18" s="29">
        <v>317730</v>
      </c>
      <c r="F18" s="43" t="s">
        <v>81</v>
      </c>
      <c r="G18" s="31">
        <v>31202357</v>
      </c>
      <c r="H18" s="39" t="s">
        <v>82</v>
      </c>
      <c r="I18" s="39" t="s">
        <v>83</v>
      </c>
      <c r="J18" s="32">
        <v>408</v>
      </c>
      <c r="K18" s="33" t="s">
        <v>82</v>
      </c>
      <c r="L18" s="122">
        <f>VLOOKUP(G18,[1]výpočet!G17:L55,6,0)</f>
        <v>238</v>
      </c>
      <c r="M18" s="34">
        <v>0.5173913043478261</v>
      </c>
      <c r="N18" s="44">
        <v>0</v>
      </c>
      <c r="O18" s="36">
        <v>2</v>
      </c>
      <c r="P18" s="37">
        <v>3804</v>
      </c>
      <c r="Q18" s="38">
        <f t="shared" si="0"/>
        <v>3804</v>
      </c>
    </row>
    <row r="19" spans="1:17" s="2" customFormat="1" ht="31.5" x14ac:dyDescent="0.25">
      <c r="A19" s="17">
        <v>13</v>
      </c>
      <c r="B19" s="28" t="s">
        <v>75</v>
      </c>
      <c r="C19" s="29" t="s">
        <v>38</v>
      </c>
      <c r="D19" s="29" t="s">
        <v>84</v>
      </c>
      <c r="E19" s="29">
        <v>42373794</v>
      </c>
      <c r="F19" s="45" t="s">
        <v>85</v>
      </c>
      <c r="G19" s="31">
        <v>42280885</v>
      </c>
      <c r="H19" s="39" t="s">
        <v>86</v>
      </c>
      <c r="I19" s="32" t="s">
        <v>87</v>
      </c>
      <c r="J19" s="40" t="s">
        <v>88</v>
      </c>
      <c r="K19" s="33" t="s">
        <v>86</v>
      </c>
      <c r="L19" s="122">
        <f>VLOOKUP(G19,[1]výpočet!G18:L56,6,0)</f>
        <v>198</v>
      </c>
      <c r="M19" s="34">
        <v>0.43043478260869567</v>
      </c>
      <c r="N19" s="35">
        <v>3801</v>
      </c>
      <c r="O19" s="36">
        <v>2</v>
      </c>
      <c r="P19" s="37">
        <v>3804</v>
      </c>
      <c r="Q19" s="38">
        <f t="shared" si="0"/>
        <v>7605</v>
      </c>
    </row>
    <row r="20" spans="1:17" s="2" customFormat="1" ht="49.5" customHeight="1" x14ac:dyDescent="0.25">
      <c r="A20" s="17">
        <v>14</v>
      </c>
      <c r="B20" s="28" t="s">
        <v>89</v>
      </c>
      <c r="C20" s="29" t="s">
        <v>24</v>
      </c>
      <c r="D20" s="29" t="s">
        <v>90</v>
      </c>
      <c r="E20" s="29">
        <v>308421</v>
      </c>
      <c r="F20" s="43" t="s">
        <v>91</v>
      </c>
      <c r="G20" s="31">
        <v>37865200</v>
      </c>
      <c r="H20" s="39" t="s">
        <v>27</v>
      </c>
      <c r="I20" s="39" t="s">
        <v>92</v>
      </c>
      <c r="J20" s="40" t="s">
        <v>93</v>
      </c>
      <c r="K20" s="33" t="s">
        <v>27</v>
      </c>
      <c r="L20" s="122">
        <f>VLOOKUP(G20,[1]výpočet!G19:L57,6,0)</f>
        <v>88</v>
      </c>
      <c r="M20" s="34">
        <v>0.19130434782608696</v>
      </c>
      <c r="N20" s="35">
        <v>1689</v>
      </c>
      <c r="O20" s="36">
        <v>1</v>
      </c>
      <c r="P20" s="37">
        <v>1902</v>
      </c>
      <c r="Q20" s="38">
        <f t="shared" si="0"/>
        <v>3591</v>
      </c>
    </row>
    <row r="21" spans="1:17" s="2" customFormat="1" ht="28.5" customHeight="1" x14ac:dyDescent="0.25">
      <c r="A21" s="17">
        <v>15</v>
      </c>
      <c r="B21" s="28" t="s">
        <v>89</v>
      </c>
      <c r="C21" s="29" t="s">
        <v>24</v>
      </c>
      <c r="D21" s="29" t="s">
        <v>94</v>
      </c>
      <c r="E21" s="29">
        <v>306738</v>
      </c>
      <c r="F21" s="30" t="s">
        <v>95</v>
      </c>
      <c r="G21" s="31">
        <v>37866877</v>
      </c>
      <c r="H21" s="39" t="s">
        <v>96</v>
      </c>
      <c r="I21" s="39" t="s">
        <v>97</v>
      </c>
      <c r="J21" s="40" t="s">
        <v>98</v>
      </c>
      <c r="K21" s="33" t="s">
        <v>99</v>
      </c>
      <c r="L21" s="122">
        <f>VLOOKUP(G21,[1]výpočet!G20:L58,6,0)</f>
        <v>163</v>
      </c>
      <c r="M21" s="34">
        <v>0.35434782608695653</v>
      </c>
      <c r="N21" s="35">
        <v>3129</v>
      </c>
      <c r="O21" s="36">
        <v>1</v>
      </c>
      <c r="P21" s="37">
        <v>1902</v>
      </c>
      <c r="Q21" s="38">
        <f t="shared" si="0"/>
        <v>5031</v>
      </c>
    </row>
    <row r="22" spans="1:17" s="2" customFormat="1" ht="45.6" customHeight="1" x14ac:dyDescent="0.25">
      <c r="A22" s="17">
        <v>16</v>
      </c>
      <c r="B22" s="28" t="s">
        <v>89</v>
      </c>
      <c r="C22" s="29" t="s">
        <v>24</v>
      </c>
      <c r="D22" s="29" t="s">
        <v>100</v>
      </c>
      <c r="E22" s="29">
        <v>308307</v>
      </c>
      <c r="F22" s="30" t="s">
        <v>101</v>
      </c>
      <c r="G22" s="28">
        <v>37861336</v>
      </c>
      <c r="H22" s="32" t="s">
        <v>27</v>
      </c>
      <c r="I22" s="32" t="s">
        <v>102</v>
      </c>
      <c r="J22" s="32" t="s">
        <v>103</v>
      </c>
      <c r="K22" s="33" t="s">
        <v>104</v>
      </c>
      <c r="L22" s="122">
        <f>VLOOKUP(G22,[1]výpočet!G21:L59,6,0)</f>
        <v>849</v>
      </c>
      <c r="M22" s="34">
        <v>1.8456521739130436</v>
      </c>
      <c r="N22" s="35">
        <v>16299</v>
      </c>
      <c r="O22" s="36">
        <v>4</v>
      </c>
      <c r="P22" s="37">
        <v>7607</v>
      </c>
      <c r="Q22" s="38">
        <f t="shared" si="0"/>
        <v>23906</v>
      </c>
    </row>
    <row r="23" spans="1:17" ht="31.5" x14ac:dyDescent="0.25">
      <c r="A23" s="17">
        <v>17</v>
      </c>
      <c r="B23" s="28" t="s">
        <v>89</v>
      </c>
      <c r="C23" s="29" t="s">
        <v>24</v>
      </c>
      <c r="D23" s="29" t="s">
        <v>105</v>
      </c>
      <c r="E23" s="29">
        <v>308641</v>
      </c>
      <c r="F23" s="43" t="s">
        <v>106</v>
      </c>
      <c r="G23" s="31">
        <v>50672843</v>
      </c>
      <c r="H23" s="39" t="s">
        <v>107</v>
      </c>
      <c r="I23" s="39" t="s">
        <v>108</v>
      </c>
      <c r="J23" s="32" t="s">
        <v>109</v>
      </c>
      <c r="K23" s="33" t="s">
        <v>107</v>
      </c>
      <c r="L23" s="122">
        <f>VLOOKUP(G23,[1]výpočet!G21:L60,6,0)</f>
        <v>208.99999999999997</v>
      </c>
      <c r="M23" s="34">
        <v>0.45434782608695651</v>
      </c>
      <c r="N23" s="35">
        <v>4012</v>
      </c>
      <c r="O23" s="36">
        <v>1</v>
      </c>
      <c r="P23" s="37">
        <v>1902</v>
      </c>
      <c r="Q23" s="38">
        <f t="shared" si="0"/>
        <v>5914</v>
      </c>
    </row>
    <row r="24" spans="1:17" s="2" customFormat="1" ht="31.5" x14ac:dyDescent="0.25">
      <c r="A24" s="17">
        <v>18</v>
      </c>
      <c r="B24" s="28" t="s">
        <v>89</v>
      </c>
      <c r="C24" s="29" t="s">
        <v>38</v>
      </c>
      <c r="D24" s="29" t="s">
        <v>110</v>
      </c>
      <c r="E24" s="29">
        <v>50158660</v>
      </c>
      <c r="F24" s="30" t="s">
        <v>111</v>
      </c>
      <c r="G24" s="28">
        <v>53638735</v>
      </c>
      <c r="H24" s="32" t="s">
        <v>112</v>
      </c>
      <c r="I24" s="32" t="s">
        <v>113</v>
      </c>
      <c r="J24" s="32" t="s">
        <v>114</v>
      </c>
      <c r="K24" s="30" t="s">
        <v>115</v>
      </c>
      <c r="L24" s="122">
        <f>VLOOKUP(G24,[1]výpočet!G22:L61,6,0)</f>
        <v>188</v>
      </c>
      <c r="M24" s="34">
        <v>0.40869565217391307</v>
      </c>
      <c r="N24" s="35">
        <v>3609</v>
      </c>
      <c r="O24" s="36">
        <v>3</v>
      </c>
      <c r="P24" s="37">
        <v>5705</v>
      </c>
      <c r="Q24" s="38">
        <f t="shared" si="0"/>
        <v>9314</v>
      </c>
    </row>
    <row r="25" spans="1:17" s="2" customFormat="1" ht="51" customHeight="1" x14ac:dyDescent="0.25">
      <c r="A25" s="17">
        <v>19</v>
      </c>
      <c r="B25" s="28" t="s">
        <v>116</v>
      </c>
      <c r="C25" s="29" t="s">
        <v>24</v>
      </c>
      <c r="D25" s="29" t="s">
        <v>117</v>
      </c>
      <c r="E25" s="29">
        <v>315044</v>
      </c>
      <c r="F25" s="30" t="s">
        <v>118</v>
      </c>
      <c r="G25" s="31">
        <v>37813218</v>
      </c>
      <c r="H25" s="39" t="s">
        <v>119</v>
      </c>
      <c r="I25" s="39" t="s">
        <v>120</v>
      </c>
      <c r="J25" s="40" t="s">
        <v>121</v>
      </c>
      <c r="K25" s="33" t="s">
        <v>119</v>
      </c>
      <c r="L25" s="122">
        <f>VLOOKUP(G25,[1]výpočet!G23:L62,6,0)</f>
        <v>294</v>
      </c>
      <c r="M25" s="34">
        <v>0.63913043478260867</v>
      </c>
      <c r="N25" s="35">
        <v>5644</v>
      </c>
      <c r="O25" s="36">
        <v>2</v>
      </c>
      <c r="P25" s="37">
        <v>3804</v>
      </c>
      <c r="Q25" s="38">
        <f t="shared" si="0"/>
        <v>9448</v>
      </c>
    </row>
    <row r="26" spans="1:17" s="2" customFormat="1" ht="48.95" customHeight="1" x14ac:dyDescent="0.25">
      <c r="A26" s="17">
        <v>20</v>
      </c>
      <c r="B26" s="28" t="s">
        <v>116</v>
      </c>
      <c r="C26" s="29" t="s">
        <v>24</v>
      </c>
      <c r="D26" s="29" t="s">
        <v>122</v>
      </c>
      <c r="E26" s="29">
        <v>316792</v>
      </c>
      <c r="F26" s="30" t="s">
        <v>123</v>
      </c>
      <c r="G26" s="31">
        <v>30233844</v>
      </c>
      <c r="H26" s="39" t="s">
        <v>63</v>
      </c>
      <c r="I26" s="39" t="s">
        <v>124</v>
      </c>
      <c r="J26" s="39" t="s">
        <v>125</v>
      </c>
      <c r="K26" s="33" t="s">
        <v>126</v>
      </c>
      <c r="L26" s="122">
        <f>VLOOKUP(G26,[1]výpočet!G24:L63,6,0)</f>
        <v>680</v>
      </c>
      <c r="M26" s="34">
        <v>1.4782608695652173</v>
      </c>
      <c r="N26" s="35">
        <v>13055</v>
      </c>
      <c r="O26" s="36">
        <v>4</v>
      </c>
      <c r="P26" s="37">
        <v>7607</v>
      </c>
      <c r="Q26" s="38">
        <f t="shared" si="0"/>
        <v>20662</v>
      </c>
    </row>
    <row r="27" spans="1:17" s="46" customFormat="1" ht="78.599999999999994" customHeight="1" x14ac:dyDescent="0.25">
      <c r="A27" s="17">
        <v>21</v>
      </c>
      <c r="B27" s="31" t="s">
        <v>116</v>
      </c>
      <c r="C27" s="29" t="s">
        <v>24</v>
      </c>
      <c r="D27" s="29" t="s">
        <v>127</v>
      </c>
      <c r="E27" s="29">
        <v>316733</v>
      </c>
      <c r="F27" s="30" t="s">
        <v>128</v>
      </c>
      <c r="G27" s="31">
        <v>37811941</v>
      </c>
      <c r="H27" s="39" t="s">
        <v>129</v>
      </c>
      <c r="I27" s="39" t="s">
        <v>130</v>
      </c>
      <c r="J27" s="40" t="s">
        <v>131</v>
      </c>
      <c r="K27" s="33" t="s">
        <v>129</v>
      </c>
      <c r="L27" s="122">
        <f>VLOOKUP(G27,[1]výpočet!G25:L64,6,0)</f>
        <v>250</v>
      </c>
      <c r="M27" s="34">
        <v>0.54347826086956519</v>
      </c>
      <c r="N27" s="35">
        <v>4800</v>
      </c>
      <c r="O27" s="36">
        <v>2</v>
      </c>
      <c r="P27" s="37">
        <v>3804</v>
      </c>
      <c r="Q27" s="38">
        <f t="shared" si="0"/>
        <v>8604</v>
      </c>
    </row>
    <row r="28" spans="1:17" s="2" customFormat="1" ht="31.5" x14ac:dyDescent="0.25">
      <c r="A28" s="17">
        <v>22</v>
      </c>
      <c r="B28" s="28" t="s">
        <v>132</v>
      </c>
      <c r="C28" s="29" t="s">
        <v>24</v>
      </c>
      <c r="D28" s="29" t="s">
        <v>133</v>
      </c>
      <c r="E28" s="29">
        <v>319805</v>
      </c>
      <c r="F28" s="43" t="s">
        <v>134</v>
      </c>
      <c r="G28" s="31">
        <v>42302498</v>
      </c>
      <c r="H28" s="39" t="s">
        <v>135</v>
      </c>
      <c r="I28" s="39" t="s">
        <v>136</v>
      </c>
      <c r="J28" s="40" t="s">
        <v>137</v>
      </c>
      <c r="K28" s="33" t="s">
        <v>135</v>
      </c>
      <c r="L28" s="122">
        <f>VLOOKUP(G28,[1]výpočet!G26:L65,6,0)</f>
        <v>196.99999999999997</v>
      </c>
      <c r="M28" s="34">
        <v>0.42826086956521736</v>
      </c>
      <c r="N28" s="35">
        <v>3782</v>
      </c>
      <c r="O28" s="36">
        <v>2</v>
      </c>
      <c r="P28" s="37">
        <v>3804</v>
      </c>
      <c r="Q28" s="38">
        <f t="shared" si="0"/>
        <v>7586</v>
      </c>
    </row>
    <row r="29" spans="1:17" s="2" customFormat="1" ht="31.5" x14ac:dyDescent="0.25">
      <c r="A29" s="17">
        <v>23</v>
      </c>
      <c r="B29" s="28" t="s">
        <v>132</v>
      </c>
      <c r="C29" s="29" t="s">
        <v>24</v>
      </c>
      <c r="D29" s="29" t="s">
        <v>138</v>
      </c>
      <c r="E29" s="29">
        <v>35659599</v>
      </c>
      <c r="F29" s="43" t="s">
        <v>139</v>
      </c>
      <c r="G29" s="31">
        <v>37888544</v>
      </c>
      <c r="H29" s="39" t="s">
        <v>63</v>
      </c>
      <c r="I29" s="39" t="s">
        <v>140</v>
      </c>
      <c r="J29" s="39">
        <v>422</v>
      </c>
      <c r="K29" s="33" t="s">
        <v>63</v>
      </c>
      <c r="L29" s="122">
        <f>VLOOKUP(G29,[1]výpočet!G27:L66,6,0)</f>
        <v>163</v>
      </c>
      <c r="M29" s="34">
        <v>0.35434782608695653</v>
      </c>
      <c r="N29" s="35">
        <v>3129</v>
      </c>
      <c r="O29" s="36">
        <v>1</v>
      </c>
      <c r="P29" s="37">
        <v>1902</v>
      </c>
      <c r="Q29" s="38">
        <f t="shared" si="0"/>
        <v>5031</v>
      </c>
    </row>
    <row r="30" spans="1:17" s="2" customFormat="1" ht="50.45" customHeight="1" x14ac:dyDescent="0.25">
      <c r="A30" s="17">
        <v>24</v>
      </c>
      <c r="B30" s="28" t="s">
        <v>132</v>
      </c>
      <c r="C30" s="29" t="s">
        <v>24</v>
      </c>
      <c r="D30" s="29" t="s">
        <v>141</v>
      </c>
      <c r="E30" s="29">
        <v>313700</v>
      </c>
      <c r="F30" s="30" t="s">
        <v>142</v>
      </c>
      <c r="G30" s="31">
        <v>37828428</v>
      </c>
      <c r="H30" s="39" t="s">
        <v>143</v>
      </c>
      <c r="I30" s="39" t="s">
        <v>144</v>
      </c>
      <c r="J30" s="40" t="s">
        <v>145</v>
      </c>
      <c r="K30" s="33" t="s">
        <v>143</v>
      </c>
      <c r="L30" s="122">
        <f>VLOOKUP(G30,[1]výpočet!G28:L67,6,0)</f>
        <v>226</v>
      </c>
      <c r="M30" s="34">
        <v>0.49130434782608701</v>
      </c>
      <c r="N30" s="35">
        <v>4339</v>
      </c>
      <c r="O30" s="36">
        <v>1</v>
      </c>
      <c r="P30" s="37">
        <v>1902</v>
      </c>
      <c r="Q30" s="38">
        <f t="shared" si="0"/>
        <v>6241</v>
      </c>
    </row>
    <row r="31" spans="1:17" ht="42.95" customHeight="1" x14ac:dyDescent="0.25">
      <c r="A31" s="17">
        <v>25</v>
      </c>
      <c r="B31" s="28" t="s">
        <v>132</v>
      </c>
      <c r="C31" s="29" t="s">
        <v>24</v>
      </c>
      <c r="D31" s="29" t="s">
        <v>146</v>
      </c>
      <c r="E31" s="29">
        <v>313262</v>
      </c>
      <c r="F31" s="43" t="s">
        <v>147</v>
      </c>
      <c r="G31" s="31">
        <v>35677813</v>
      </c>
      <c r="H31" s="39" t="s">
        <v>63</v>
      </c>
      <c r="I31" s="39" t="s">
        <v>148</v>
      </c>
      <c r="J31" s="41" t="s">
        <v>149</v>
      </c>
      <c r="K31" s="33" t="s">
        <v>63</v>
      </c>
      <c r="L31" s="122">
        <f>VLOOKUP(G31,[1]výpočet!G29:L68,6,0)</f>
        <v>366</v>
      </c>
      <c r="M31" s="34">
        <v>0.79565217391304355</v>
      </c>
      <c r="N31" s="35">
        <v>7027</v>
      </c>
      <c r="O31" s="36">
        <v>2</v>
      </c>
      <c r="P31" s="37">
        <v>3804</v>
      </c>
      <c r="Q31" s="38">
        <f t="shared" si="0"/>
        <v>10831</v>
      </c>
    </row>
    <row r="32" spans="1:17" s="2" customFormat="1" ht="71.099999999999994" customHeight="1" x14ac:dyDescent="0.25">
      <c r="A32" s="17">
        <v>26</v>
      </c>
      <c r="B32" s="28" t="s">
        <v>132</v>
      </c>
      <c r="C32" s="29" t="s">
        <v>24</v>
      </c>
      <c r="D32" s="29" t="s">
        <v>150</v>
      </c>
      <c r="E32" s="29">
        <v>316016</v>
      </c>
      <c r="F32" s="30" t="s">
        <v>151</v>
      </c>
      <c r="G32" s="31">
        <v>710058810</v>
      </c>
      <c r="H32" s="39" t="s">
        <v>152</v>
      </c>
      <c r="I32" s="39" t="s">
        <v>153</v>
      </c>
      <c r="J32" s="39">
        <v>28</v>
      </c>
      <c r="K32" s="33" t="s">
        <v>154</v>
      </c>
      <c r="L32" s="122">
        <f>VLOOKUP(G32,[1]výpočet!G30:L69,6,0)</f>
        <v>51</v>
      </c>
      <c r="M32" s="34">
        <v>0.1108695652173913</v>
      </c>
      <c r="N32" s="35">
        <v>979</v>
      </c>
      <c r="O32" s="36">
        <v>1</v>
      </c>
      <c r="P32" s="37">
        <v>1902</v>
      </c>
      <c r="Q32" s="38">
        <f t="shared" si="0"/>
        <v>2881</v>
      </c>
    </row>
    <row r="33" spans="1:43" s="2" customFormat="1" ht="35.450000000000003" customHeight="1" x14ac:dyDescent="0.25">
      <c r="A33" s="17">
        <v>27</v>
      </c>
      <c r="B33" s="28" t="s">
        <v>132</v>
      </c>
      <c r="C33" s="29" t="s">
        <v>24</v>
      </c>
      <c r="D33" s="29" t="s">
        <v>155</v>
      </c>
      <c r="E33" s="29">
        <v>316130</v>
      </c>
      <c r="F33" s="30" t="s">
        <v>156</v>
      </c>
      <c r="G33" s="31">
        <v>37831542</v>
      </c>
      <c r="H33" s="39" t="s">
        <v>63</v>
      </c>
      <c r="I33" s="39" t="s">
        <v>157</v>
      </c>
      <c r="J33" s="40" t="s">
        <v>158</v>
      </c>
      <c r="K33" s="33" t="s">
        <v>63</v>
      </c>
      <c r="L33" s="122">
        <f>VLOOKUP(G33,[1]výpočet!G31:L70,6,0)</f>
        <v>232.99999999999997</v>
      </c>
      <c r="M33" s="34">
        <v>0.50652173913043474</v>
      </c>
      <c r="N33" s="35">
        <v>4473</v>
      </c>
      <c r="O33" s="36">
        <v>2</v>
      </c>
      <c r="P33" s="37">
        <v>3804</v>
      </c>
      <c r="Q33" s="38">
        <f t="shared" si="0"/>
        <v>8277</v>
      </c>
    </row>
    <row r="34" spans="1:43" s="2" customFormat="1" ht="47.25" x14ac:dyDescent="0.25">
      <c r="A34" s="17">
        <v>28</v>
      </c>
      <c r="B34" s="28" t="s">
        <v>132</v>
      </c>
      <c r="C34" s="29" t="s">
        <v>159</v>
      </c>
      <c r="D34" s="29" t="s">
        <v>160</v>
      </c>
      <c r="E34" s="29">
        <v>31933475</v>
      </c>
      <c r="F34" s="30" t="s">
        <v>161</v>
      </c>
      <c r="G34" s="31">
        <v>17327172</v>
      </c>
      <c r="H34" s="39" t="s">
        <v>162</v>
      </c>
      <c r="I34" s="39" t="s">
        <v>113</v>
      </c>
      <c r="J34" s="32" t="s">
        <v>163</v>
      </c>
      <c r="K34" s="33" t="s">
        <v>162</v>
      </c>
      <c r="L34" s="122">
        <f>VLOOKUP(G34,[1]výpočet!G32:L71,6,0)</f>
        <v>149</v>
      </c>
      <c r="M34" s="34">
        <v>0.32391304347826089</v>
      </c>
      <c r="N34" s="35">
        <v>2861</v>
      </c>
      <c r="O34" s="36">
        <v>1</v>
      </c>
      <c r="P34" s="37">
        <v>1902</v>
      </c>
      <c r="Q34" s="38">
        <f t="shared" si="0"/>
        <v>4763</v>
      </c>
    </row>
    <row r="35" spans="1:43" s="2" customFormat="1" ht="63.95" customHeight="1" x14ac:dyDescent="0.25">
      <c r="A35" s="17">
        <v>29</v>
      </c>
      <c r="B35" s="28" t="s">
        <v>132</v>
      </c>
      <c r="C35" s="29" t="s">
        <v>38</v>
      </c>
      <c r="D35" s="29" t="s">
        <v>164</v>
      </c>
      <c r="E35" s="29">
        <v>90000109</v>
      </c>
      <c r="F35" s="30" t="s">
        <v>165</v>
      </c>
      <c r="G35" s="31">
        <v>37896083</v>
      </c>
      <c r="H35" s="39" t="s">
        <v>27</v>
      </c>
      <c r="I35" s="39" t="s">
        <v>166</v>
      </c>
      <c r="J35" s="40" t="s">
        <v>167</v>
      </c>
      <c r="K35" s="33" t="s">
        <v>168</v>
      </c>
      <c r="L35" s="122">
        <f>VLOOKUP(G35,[1]výpočet!G33:L72,6,0)</f>
        <v>208</v>
      </c>
      <c r="M35" s="34">
        <v>0.45217391304347826</v>
      </c>
      <c r="N35" s="35">
        <v>3993</v>
      </c>
      <c r="O35" s="36">
        <v>1</v>
      </c>
      <c r="P35" s="37">
        <v>1902</v>
      </c>
      <c r="Q35" s="38">
        <f t="shared" si="0"/>
        <v>5895</v>
      </c>
    </row>
    <row r="36" spans="1:43" s="2" customFormat="1" ht="15.75" x14ac:dyDescent="0.25">
      <c r="A36" s="17">
        <v>30</v>
      </c>
      <c r="B36" s="28" t="s">
        <v>169</v>
      </c>
      <c r="C36" s="29" t="s">
        <v>24</v>
      </c>
      <c r="D36" s="29" t="s">
        <v>170</v>
      </c>
      <c r="E36" s="29">
        <v>327930</v>
      </c>
      <c r="F36" s="30" t="s">
        <v>171</v>
      </c>
      <c r="G36" s="31">
        <v>50576119</v>
      </c>
      <c r="H36" s="39" t="s">
        <v>27</v>
      </c>
      <c r="I36" s="39" t="s">
        <v>172</v>
      </c>
      <c r="J36" s="32">
        <v>131</v>
      </c>
      <c r="K36" s="33" t="s">
        <v>27</v>
      </c>
      <c r="L36" s="122">
        <f>VLOOKUP(G36,[1]výpočet!G34:L73,6,0)</f>
        <v>64</v>
      </c>
      <c r="M36" s="34">
        <v>0.1391304347826087</v>
      </c>
      <c r="N36" s="35">
        <v>1229</v>
      </c>
      <c r="O36" s="36">
        <v>1</v>
      </c>
      <c r="P36" s="37">
        <v>1902</v>
      </c>
      <c r="Q36" s="38">
        <f t="shared" si="0"/>
        <v>3131</v>
      </c>
    </row>
    <row r="37" spans="1:43" s="2" customFormat="1" ht="15.75" x14ac:dyDescent="0.25">
      <c r="A37" s="17">
        <v>31</v>
      </c>
      <c r="B37" s="28" t="s">
        <v>169</v>
      </c>
      <c r="C37" s="29" t="s">
        <v>24</v>
      </c>
      <c r="D37" s="29" t="s">
        <v>173</v>
      </c>
      <c r="E37" s="29">
        <v>322628</v>
      </c>
      <c r="F37" s="43" t="s">
        <v>174</v>
      </c>
      <c r="G37" s="31">
        <v>710060866</v>
      </c>
      <c r="H37" s="47" t="s">
        <v>27</v>
      </c>
      <c r="I37" s="47" t="s">
        <v>175</v>
      </c>
      <c r="J37" s="32">
        <v>52</v>
      </c>
      <c r="K37" s="48" t="s">
        <v>27</v>
      </c>
      <c r="L37" s="122">
        <f>VLOOKUP(G37,[1]výpočet!G35:L74,6,0)</f>
        <v>44</v>
      </c>
      <c r="M37" s="34">
        <v>9.5652173913043481E-2</v>
      </c>
      <c r="N37" s="35">
        <v>845</v>
      </c>
      <c r="O37" s="36">
        <v>1</v>
      </c>
      <c r="P37" s="37">
        <v>1902</v>
      </c>
      <c r="Q37" s="38">
        <f t="shared" si="0"/>
        <v>2747</v>
      </c>
    </row>
    <row r="38" spans="1:43" ht="31.5" x14ac:dyDescent="0.25">
      <c r="A38" s="17">
        <v>32</v>
      </c>
      <c r="B38" s="28" t="s">
        <v>169</v>
      </c>
      <c r="C38" s="29" t="s">
        <v>24</v>
      </c>
      <c r="D38" s="29" t="s">
        <v>176</v>
      </c>
      <c r="E38" s="29">
        <v>327638</v>
      </c>
      <c r="F38" s="43" t="s">
        <v>177</v>
      </c>
      <c r="G38" s="31">
        <v>37944941</v>
      </c>
      <c r="H38" s="39" t="s">
        <v>63</v>
      </c>
      <c r="I38" s="32" t="s">
        <v>178</v>
      </c>
      <c r="J38" s="32">
        <v>24</v>
      </c>
      <c r="K38" s="33" t="s">
        <v>63</v>
      </c>
      <c r="L38" s="122">
        <f>VLOOKUP(G38,[1]výpočet!G36:L75,6,0)</f>
        <v>35</v>
      </c>
      <c r="M38" s="34">
        <v>7.6086956521739135E-2</v>
      </c>
      <c r="N38" s="35">
        <v>672</v>
      </c>
      <c r="O38" s="36">
        <v>1</v>
      </c>
      <c r="P38" s="37">
        <v>1902</v>
      </c>
      <c r="Q38" s="38">
        <f t="shared" si="0"/>
        <v>2574</v>
      </c>
    </row>
    <row r="39" spans="1:43" s="2" customFormat="1" ht="15.75" x14ac:dyDescent="0.25">
      <c r="A39" s="17">
        <v>33</v>
      </c>
      <c r="B39" s="28" t="s">
        <v>169</v>
      </c>
      <c r="C39" s="29" t="s">
        <v>24</v>
      </c>
      <c r="D39" s="29" t="s">
        <v>179</v>
      </c>
      <c r="E39" s="29">
        <v>327701</v>
      </c>
      <c r="F39" s="43" t="s">
        <v>180</v>
      </c>
      <c r="G39" s="31">
        <v>51843927</v>
      </c>
      <c r="H39" s="39" t="s">
        <v>27</v>
      </c>
      <c r="I39" s="39" t="s">
        <v>181</v>
      </c>
      <c r="J39" s="32">
        <v>1</v>
      </c>
      <c r="K39" s="33" t="s">
        <v>27</v>
      </c>
      <c r="L39" s="122">
        <f>VLOOKUP(G39,[1]výpočet!G37:L76,6,0)</f>
        <v>72</v>
      </c>
      <c r="M39" s="34">
        <v>0.15652173913043479</v>
      </c>
      <c r="N39" s="35">
        <v>1382</v>
      </c>
      <c r="O39" s="49">
        <v>1</v>
      </c>
      <c r="P39" s="37">
        <v>1902</v>
      </c>
      <c r="Q39" s="38">
        <f t="shared" si="0"/>
        <v>3284</v>
      </c>
    </row>
    <row r="40" spans="1:43" s="2" customFormat="1" ht="47.25" x14ac:dyDescent="0.25">
      <c r="A40" s="17">
        <v>34</v>
      </c>
      <c r="B40" s="28" t="s">
        <v>169</v>
      </c>
      <c r="C40" s="42" t="s">
        <v>159</v>
      </c>
      <c r="D40" s="42" t="s">
        <v>182</v>
      </c>
      <c r="E40" s="29">
        <v>179124</v>
      </c>
      <c r="F40" s="33" t="s">
        <v>183</v>
      </c>
      <c r="G40" s="31">
        <v>42434912</v>
      </c>
      <c r="H40" s="39" t="s">
        <v>184</v>
      </c>
      <c r="I40" s="39" t="s">
        <v>185</v>
      </c>
      <c r="J40" s="40" t="s">
        <v>186</v>
      </c>
      <c r="K40" s="33" t="s">
        <v>184</v>
      </c>
      <c r="L40" s="122">
        <f>VLOOKUP(G40,[1]výpočet!G38:L77,6,0)</f>
        <v>259</v>
      </c>
      <c r="M40" s="34">
        <v>0.56304347826086953</v>
      </c>
      <c r="N40" s="35">
        <v>4972</v>
      </c>
      <c r="O40" s="36">
        <v>2</v>
      </c>
      <c r="P40" s="37">
        <v>3804</v>
      </c>
      <c r="Q40" s="38">
        <f t="shared" si="0"/>
        <v>8776</v>
      </c>
    </row>
    <row r="41" spans="1:43" s="2" customFormat="1" ht="34.5" customHeight="1" x14ac:dyDescent="0.25">
      <c r="A41" s="17">
        <v>35</v>
      </c>
      <c r="B41" s="28" t="s">
        <v>187</v>
      </c>
      <c r="C41" s="29" t="s">
        <v>24</v>
      </c>
      <c r="D41" s="29" t="s">
        <v>188</v>
      </c>
      <c r="E41" s="29">
        <v>328995</v>
      </c>
      <c r="F41" s="43" t="s">
        <v>189</v>
      </c>
      <c r="G41" s="31">
        <v>35545984</v>
      </c>
      <c r="H41" s="39" t="s">
        <v>27</v>
      </c>
      <c r="I41" s="39" t="s">
        <v>190</v>
      </c>
      <c r="J41" s="32">
        <v>13</v>
      </c>
      <c r="K41" s="33" t="s">
        <v>27</v>
      </c>
      <c r="L41" s="122">
        <f>VLOOKUP(G41,[1]výpočet!G39:L78,6,0)</f>
        <v>601</v>
      </c>
      <c r="M41" s="34">
        <v>1.3065217391304349</v>
      </c>
      <c r="N41" s="35">
        <v>11538</v>
      </c>
      <c r="O41" s="49">
        <v>7</v>
      </c>
      <c r="P41" s="37">
        <v>13313</v>
      </c>
      <c r="Q41" s="38">
        <f t="shared" si="0"/>
        <v>24851</v>
      </c>
      <c r="AQ41" s="2">
        <v>1</v>
      </c>
    </row>
    <row r="42" spans="1:43" s="2" customFormat="1" ht="31.5" x14ac:dyDescent="0.25">
      <c r="A42" s="17">
        <v>36</v>
      </c>
      <c r="B42" s="28" t="s">
        <v>187</v>
      </c>
      <c r="C42" s="29" t="s">
        <v>24</v>
      </c>
      <c r="D42" s="29" t="s">
        <v>191</v>
      </c>
      <c r="E42" s="29">
        <v>328898</v>
      </c>
      <c r="F42" s="43" t="s">
        <v>192</v>
      </c>
      <c r="G42" s="31">
        <v>35546727</v>
      </c>
      <c r="H42" s="39" t="s">
        <v>63</v>
      </c>
      <c r="I42" s="39" t="s">
        <v>193</v>
      </c>
      <c r="J42" s="32" t="s">
        <v>194</v>
      </c>
      <c r="K42" s="33" t="s">
        <v>195</v>
      </c>
      <c r="L42" s="122">
        <f>VLOOKUP(G42,[1]výpočet!G40:L79,6,0)</f>
        <v>29</v>
      </c>
      <c r="M42" s="34">
        <v>6.3043478260869562E-2</v>
      </c>
      <c r="N42" s="35">
        <v>557</v>
      </c>
      <c r="O42" s="49">
        <v>1</v>
      </c>
      <c r="P42" s="37">
        <v>1902</v>
      </c>
      <c r="Q42" s="38">
        <f t="shared" si="0"/>
        <v>2459</v>
      </c>
      <c r="AQ42" s="2">
        <v>2</v>
      </c>
    </row>
    <row r="43" spans="1:43" s="2" customFormat="1" ht="15.75" x14ac:dyDescent="0.25">
      <c r="A43" s="17">
        <v>37</v>
      </c>
      <c r="B43" s="28" t="s">
        <v>187</v>
      </c>
      <c r="C43" s="29" t="s">
        <v>24</v>
      </c>
      <c r="D43" s="29" t="s">
        <v>196</v>
      </c>
      <c r="E43" s="29">
        <v>328758</v>
      </c>
      <c r="F43" s="43" t="s">
        <v>197</v>
      </c>
      <c r="G43" s="31">
        <v>35543647</v>
      </c>
      <c r="H43" s="39" t="s">
        <v>27</v>
      </c>
      <c r="I43" s="39" t="s">
        <v>198</v>
      </c>
      <c r="J43" s="32" t="s">
        <v>199</v>
      </c>
      <c r="K43" s="33" t="s">
        <v>200</v>
      </c>
      <c r="L43" s="122">
        <f>VLOOKUP(G43,[1]výpočet!G41:L80,6,0)</f>
        <v>623</v>
      </c>
      <c r="M43" s="34">
        <v>1.3543478260869564</v>
      </c>
      <c r="N43" s="35">
        <v>11961</v>
      </c>
      <c r="O43" s="49">
        <v>3</v>
      </c>
      <c r="P43" s="37">
        <v>5705</v>
      </c>
      <c r="Q43" s="38">
        <f t="shared" si="0"/>
        <v>17666</v>
      </c>
      <c r="AQ43" s="2">
        <v>3</v>
      </c>
    </row>
    <row r="44" spans="1:43" s="2" customFormat="1" ht="47.25" x14ac:dyDescent="0.25">
      <c r="A44" s="17">
        <v>38</v>
      </c>
      <c r="B44" s="28" t="s">
        <v>187</v>
      </c>
      <c r="C44" s="29" t="s">
        <v>24</v>
      </c>
      <c r="D44" s="29" t="s">
        <v>201</v>
      </c>
      <c r="E44" s="29">
        <v>324001</v>
      </c>
      <c r="F44" s="43" t="s">
        <v>202</v>
      </c>
      <c r="G44" s="31">
        <v>31953271</v>
      </c>
      <c r="H44" s="39" t="s">
        <v>203</v>
      </c>
      <c r="I44" s="39" t="s">
        <v>204</v>
      </c>
      <c r="J44" s="40" t="s">
        <v>205</v>
      </c>
      <c r="K44" s="33" t="s">
        <v>203</v>
      </c>
      <c r="L44" s="122">
        <f>VLOOKUP(G44,[1]výpočet!G42:L81,6,0)</f>
        <v>577</v>
      </c>
      <c r="M44" s="34">
        <v>1.2543478260869565</v>
      </c>
      <c r="N44" s="35">
        <v>11077</v>
      </c>
      <c r="O44" s="49">
        <v>4</v>
      </c>
      <c r="P44" s="37">
        <v>7607</v>
      </c>
      <c r="Q44" s="38">
        <f t="shared" si="0"/>
        <v>18684</v>
      </c>
      <c r="AQ44" s="2">
        <v>4</v>
      </c>
    </row>
    <row r="45" spans="1:43" s="2" customFormat="1" ht="52.5" customHeight="1" thickBot="1" x14ac:dyDescent="0.3">
      <c r="A45" s="17">
        <v>39</v>
      </c>
      <c r="B45" s="50" t="s">
        <v>187</v>
      </c>
      <c r="C45" s="51" t="s">
        <v>38</v>
      </c>
      <c r="D45" s="51" t="s">
        <v>206</v>
      </c>
      <c r="E45" s="51">
        <v>90000312</v>
      </c>
      <c r="F45" s="52" t="s">
        <v>207</v>
      </c>
      <c r="G45" s="53">
        <v>45007802</v>
      </c>
      <c r="H45" s="54" t="s">
        <v>46</v>
      </c>
      <c r="I45" s="54" t="s">
        <v>208</v>
      </c>
      <c r="J45" s="55" t="s">
        <v>209</v>
      </c>
      <c r="K45" s="56" t="s">
        <v>210</v>
      </c>
      <c r="L45" s="122">
        <f>VLOOKUP(G45,[1]výpočet!G43:L82,6,0)</f>
        <v>140</v>
      </c>
      <c r="M45" s="57">
        <v>0.30434782608695654</v>
      </c>
      <c r="N45" s="58">
        <v>2688</v>
      </c>
      <c r="O45" s="59">
        <v>1</v>
      </c>
      <c r="P45" s="60">
        <v>1902</v>
      </c>
      <c r="Q45" s="61">
        <f t="shared" si="0"/>
        <v>4590</v>
      </c>
      <c r="AQ45" s="2">
        <v>5</v>
      </c>
    </row>
    <row r="46" spans="1:43" ht="31.5" customHeight="1" thickBot="1" x14ac:dyDescent="0.3">
      <c r="A46" s="62"/>
      <c r="B46" s="63" t="s">
        <v>211</v>
      </c>
      <c r="C46" s="64"/>
      <c r="D46" s="65"/>
      <c r="E46" s="65"/>
      <c r="F46" s="66"/>
      <c r="G46" s="67"/>
      <c r="H46" s="65"/>
      <c r="I46" s="65"/>
      <c r="J46" s="65"/>
      <c r="K46" s="66"/>
      <c r="L46" s="71">
        <f t="shared" ref="L46:Q46" si="1">SUM(L7:L45)</f>
        <v>9947</v>
      </c>
      <c r="M46" s="68">
        <f t="shared" si="1"/>
        <v>21.623913043478264</v>
      </c>
      <c r="N46" s="69">
        <f t="shared" si="1"/>
        <v>186394</v>
      </c>
      <c r="O46" s="70">
        <f t="shared" si="1"/>
        <v>74</v>
      </c>
      <c r="P46" s="71">
        <f t="shared" si="1"/>
        <v>140739</v>
      </c>
      <c r="Q46" s="72">
        <f t="shared" si="1"/>
        <v>327133</v>
      </c>
      <c r="AQ46">
        <v>6</v>
      </c>
    </row>
    <row r="47" spans="1:43" ht="15.75" x14ac:dyDescent="0.25">
      <c r="B47" s="73"/>
      <c r="C47" s="73"/>
      <c r="D47" s="73"/>
      <c r="E47" s="73"/>
      <c r="F47" s="73"/>
      <c r="G47" s="73"/>
      <c r="H47" s="73"/>
      <c r="I47" s="74"/>
      <c r="J47" s="73"/>
      <c r="K47" s="75"/>
      <c r="L47" s="75"/>
      <c r="M47" s="76"/>
      <c r="N47" s="76"/>
      <c r="O47" s="76"/>
      <c r="P47" s="76"/>
      <c r="Q47" s="76"/>
      <c r="AQ47">
        <v>6</v>
      </c>
    </row>
    <row r="48" spans="1:43" ht="15.75" x14ac:dyDescent="0.25">
      <c r="B48" s="77"/>
      <c r="C48" s="77"/>
      <c r="D48" s="77"/>
      <c r="E48" s="77"/>
      <c r="F48" s="77"/>
      <c r="G48" s="77"/>
      <c r="H48" s="77"/>
      <c r="I48" s="78"/>
      <c r="J48" s="77"/>
      <c r="K48" s="79"/>
      <c r="L48" s="79"/>
      <c r="M48" s="76"/>
      <c r="N48" s="76"/>
      <c r="O48" s="76"/>
      <c r="P48" s="76"/>
      <c r="Q48" s="76"/>
      <c r="AQ48">
        <v>7</v>
      </c>
    </row>
    <row r="49" spans="2:43" ht="15.75" x14ac:dyDescent="0.25">
      <c r="B49" s="80"/>
      <c r="C49" s="81"/>
      <c r="D49" s="81"/>
      <c r="E49" s="81"/>
      <c r="F49" s="81"/>
      <c r="G49" s="81"/>
      <c r="H49" s="81"/>
      <c r="I49" s="82"/>
      <c r="J49" s="81"/>
      <c r="K49" s="81"/>
      <c r="L49" s="81"/>
      <c r="M49" s="81"/>
      <c r="N49" s="81"/>
      <c r="O49" s="81"/>
      <c r="P49" s="81"/>
      <c r="Q49" s="81"/>
      <c r="AQ49">
        <v>7</v>
      </c>
    </row>
    <row r="50" spans="2:43" s="1" customFormat="1" ht="15.75" x14ac:dyDescent="0.25">
      <c r="B50" s="83"/>
      <c r="C50" s="81"/>
      <c r="D50" s="81"/>
      <c r="E50" s="81"/>
      <c r="F50" s="81"/>
      <c r="I50" s="2"/>
      <c r="AQ50" s="1">
        <v>8</v>
      </c>
    </row>
    <row r="51" spans="2:43" s="1" customFormat="1" ht="15.75" x14ac:dyDescent="0.25">
      <c r="B51" s="83"/>
      <c r="C51" s="81"/>
      <c r="D51" s="81"/>
      <c r="E51" s="81"/>
      <c r="F51" s="81"/>
      <c r="I51" s="2"/>
      <c r="AQ51" s="1">
        <v>8</v>
      </c>
    </row>
    <row r="52" spans="2:43" ht="15.75" x14ac:dyDescent="0.25">
      <c r="B52" s="80"/>
      <c r="C52" s="81"/>
      <c r="D52" s="81"/>
      <c r="E52" s="81"/>
      <c r="F52" s="81"/>
    </row>
    <row r="53" spans="2:43" ht="15.75" x14ac:dyDescent="0.25">
      <c r="B53" s="80"/>
      <c r="C53" s="81"/>
      <c r="D53" s="81"/>
      <c r="E53" s="81"/>
      <c r="F53" s="81"/>
    </row>
    <row r="54" spans="2:43" ht="15.75" x14ac:dyDescent="0.25">
      <c r="B54" s="80"/>
      <c r="C54" s="81"/>
      <c r="D54" s="81"/>
      <c r="E54" s="81"/>
      <c r="F54" s="81"/>
    </row>
    <row r="55" spans="2:43" ht="15.75" x14ac:dyDescent="0.25">
      <c r="B55" s="80"/>
      <c r="C55" s="81"/>
      <c r="D55" s="81"/>
      <c r="E55" s="81"/>
      <c r="F55" s="81"/>
    </row>
    <row r="56" spans="2:43" ht="15.75" x14ac:dyDescent="0.25">
      <c r="B56" s="81"/>
      <c r="C56" s="81"/>
      <c r="D56" s="81"/>
      <c r="E56" s="81"/>
      <c r="F56" s="81"/>
      <c r="AQ56">
        <v>9</v>
      </c>
    </row>
    <row r="57" spans="2:43" x14ac:dyDescent="0.25">
      <c r="B57" s="84"/>
      <c r="AQ57">
        <v>9</v>
      </c>
    </row>
    <row r="58" spans="2:43" x14ac:dyDescent="0.25">
      <c r="B58" s="83"/>
      <c r="AQ58">
        <v>10</v>
      </c>
    </row>
    <row r="59" spans="2:43" x14ac:dyDescent="0.25">
      <c r="B59" s="83"/>
      <c r="AQ59">
        <v>10</v>
      </c>
    </row>
    <row r="60" spans="2:43" x14ac:dyDescent="0.25">
      <c r="B60" s="83"/>
      <c r="AQ60">
        <v>11</v>
      </c>
    </row>
    <row r="61" spans="2:43" x14ac:dyDescent="0.25">
      <c r="B61" s="83"/>
      <c r="AQ61">
        <v>11</v>
      </c>
    </row>
    <row r="62" spans="2:43" x14ac:dyDescent="0.25">
      <c r="B62" s="83"/>
      <c r="AQ62">
        <v>12</v>
      </c>
    </row>
    <row r="63" spans="2:43" x14ac:dyDescent="0.25">
      <c r="B63" s="83"/>
      <c r="AQ63">
        <v>12</v>
      </c>
    </row>
    <row r="64" spans="2:43" x14ac:dyDescent="0.25">
      <c r="B64" s="83"/>
      <c r="AQ64">
        <v>13</v>
      </c>
    </row>
    <row r="65" spans="2:43" x14ac:dyDescent="0.25">
      <c r="B65" s="83"/>
      <c r="AQ65">
        <v>13</v>
      </c>
    </row>
    <row r="66" spans="2:43" x14ac:dyDescent="0.25">
      <c r="B66" s="83"/>
      <c r="AQ66">
        <v>14</v>
      </c>
    </row>
    <row r="67" spans="2:43" x14ac:dyDescent="0.25">
      <c r="B67" s="83"/>
      <c r="AQ67">
        <v>14</v>
      </c>
    </row>
    <row r="68" spans="2:43" x14ac:dyDescent="0.25">
      <c r="B68" s="83"/>
      <c r="AQ68">
        <v>15</v>
      </c>
    </row>
    <row r="69" spans="2:43" x14ac:dyDescent="0.25">
      <c r="AQ69">
        <v>15</v>
      </c>
    </row>
    <row r="70" spans="2:43" x14ac:dyDescent="0.25">
      <c r="AQ70">
        <v>16</v>
      </c>
    </row>
    <row r="71" spans="2:43" x14ac:dyDescent="0.25">
      <c r="AQ71">
        <v>16</v>
      </c>
    </row>
    <row r="72" spans="2:43" x14ac:dyDescent="0.25">
      <c r="AQ72">
        <v>17</v>
      </c>
    </row>
    <row r="73" spans="2:43" x14ac:dyDescent="0.25">
      <c r="AQ73">
        <v>17</v>
      </c>
    </row>
    <row r="74" spans="2:43" x14ac:dyDescent="0.25">
      <c r="AQ74">
        <v>18</v>
      </c>
    </row>
    <row r="75" spans="2:43" x14ac:dyDescent="0.25">
      <c r="AQ75">
        <v>18</v>
      </c>
    </row>
    <row r="76" spans="2:43" x14ac:dyDescent="0.25">
      <c r="AQ76">
        <v>19</v>
      </c>
    </row>
    <row r="77" spans="2:43" x14ac:dyDescent="0.25">
      <c r="AQ77">
        <v>19</v>
      </c>
    </row>
    <row r="78" spans="2:43" x14ac:dyDescent="0.25">
      <c r="AQ78">
        <v>20</v>
      </c>
    </row>
    <row r="79" spans="2:43" x14ac:dyDescent="0.25">
      <c r="AQ79">
        <v>20</v>
      </c>
    </row>
    <row r="80" spans="2:43" x14ac:dyDescent="0.25">
      <c r="AQ80">
        <v>21</v>
      </c>
    </row>
    <row r="81" spans="43:43" x14ac:dyDescent="0.25">
      <c r="AQ81">
        <v>21</v>
      </c>
    </row>
    <row r="82" spans="43:43" x14ac:dyDescent="0.25">
      <c r="AQ82">
        <v>22</v>
      </c>
    </row>
    <row r="83" spans="43:43" x14ac:dyDescent="0.25">
      <c r="AQ83">
        <v>22</v>
      </c>
    </row>
    <row r="84" spans="43:43" x14ac:dyDescent="0.25">
      <c r="AQ84">
        <v>23</v>
      </c>
    </row>
    <row r="85" spans="43:43" x14ac:dyDescent="0.25">
      <c r="AQ85">
        <v>23</v>
      </c>
    </row>
    <row r="86" spans="43:43" x14ac:dyDescent="0.25">
      <c r="AQ86">
        <v>24</v>
      </c>
    </row>
    <row r="87" spans="43:43" x14ac:dyDescent="0.25">
      <c r="AQ87">
        <v>24</v>
      </c>
    </row>
    <row r="88" spans="43:43" x14ac:dyDescent="0.25">
      <c r="AQ88">
        <v>25</v>
      </c>
    </row>
    <row r="89" spans="43:43" x14ac:dyDescent="0.25">
      <c r="AQ89">
        <v>25</v>
      </c>
    </row>
    <row r="90" spans="43:43" x14ac:dyDescent="0.25">
      <c r="AQ90">
        <v>26</v>
      </c>
    </row>
    <row r="91" spans="43:43" x14ac:dyDescent="0.25">
      <c r="AQ91">
        <v>26</v>
      </c>
    </row>
    <row r="92" spans="43:43" x14ac:dyDescent="0.25">
      <c r="AQ92">
        <v>27</v>
      </c>
    </row>
    <row r="93" spans="43:43" x14ac:dyDescent="0.25">
      <c r="AQ93">
        <v>27</v>
      </c>
    </row>
    <row r="94" spans="43:43" x14ac:dyDescent="0.25">
      <c r="AQ94">
        <v>28</v>
      </c>
    </row>
    <row r="95" spans="43:43" x14ac:dyDescent="0.25">
      <c r="AQ95">
        <v>28</v>
      </c>
    </row>
    <row r="96" spans="43:43" x14ac:dyDescent="0.25">
      <c r="AQ96">
        <v>29</v>
      </c>
    </row>
    <row r="97" spans="43:43" x14ac:dyDescent="0.25">
      <c r="AQ97">
        <v>29</v>
      </c>
    </row>
    <row r="98" spans="43:43" x14ac:dyDescent="0.25">
      <c r="AQ98">
        <v>30</v>
      </c>
    </row>
    <row r="99" spans="43:43" x14ac:dyDescent="0.25">
      <c r="AQ99">
        <v>30</v>
      </c>
    </row>
    <row r="100" spans="43:43" x14ac:dyDescent="0.25">
      <c r="AQ100">
        <v>31</v>
      </c>
    </row>
    <row r="101" spans="43:43" x14ac:dyDescent="0.25">
      <c r="AQ101">
        <v>31</v>
      </c>
    </row>
    <row r="102" spans="43:43" x14ac:dyDescent="0.25">
      <c r="AQ102">
        <v>32</v>
      </c>
    </row>
    <row r="103" spans="43:43" x14ac:dyDescent="0.25">
      <c r="AQ103">
        <v>32</v>
      </c>
    </row>
    <row r="104" spans="43:43" x14ac:dyDescent="0.25">
      <c r="AQ104">
        <v>33</v>
      </c>
    </row>
    <row r="105" spans="43:43" x14ac:dyDescent="0.25">
      <c r="AQ105">
        <v>33</v>
      </c>
    </row>
    <row r="106" spans="43:43" x14ac:dyDescent="0.25">
      <c r="AQ106">
        <v>34</v>
      </c>
    </row>
    <row r="107" spans="43:43" x14ac:dyDescent="0.25">
      <c r="AQ107">
        <v>34</v>
      </c>
    </row>
    <row r="108" spans="43:43" x14ac:dyDescent="0.25">
      <c r="AQ108">
        <v>35</v>
      </c>
    </row>
    <row r="109" spans="43:43" x14ac:dyDescent="0.25">
      <c r="AQ109">
        <v>35</v>
      </c>
    </row>
    <row r="110" spans="43:43" x14ac:dyDescent="0.25">
      <c r="AQ110">
        <v>36</v>
      </c>
    </row>
    <row r="111" spans="43:43" x14ac:dyDescent="0.25">
      <c r="AQ111">
        <v>36</v>
      </c>
    </row>
    <row r="112" spans="43:43" x14ac:dyDescent="0.25">
      <c r="AQ112">
        <v>37</v>
      </c>
    </row>
    <row r="113" spans="43:43" x14ac:dyDescent="0.25">
      <c r="AQ113">
        <v>37</v>
      </c>
    </row>
    <row r="114" spans="43:43" x14ac:dyDescent="0.25">
      <c r="AQ114">
        <v>38</v>
      </c>
    </row>
    <row r="115" spans="43:43" x14ac:dyDescent="0.25">
      <c r="AQ115">
        <v>38</v>
      </c>
    </row>
    <row r="116" spans="43:43" x14ac:dyDescent="0.25">
      <c r="AQ116">
        <v>39</v>
      </c>
    </row>
    <row r="117" spans="43:43" x14ac:dyDescent="0.25">
      <c r="AQ117">
        <v>39</v>
      </c>
    </row>
    <row r="118" spans="43:43" x14ac:dyDescent="0.25">
      <c r="AQ118">
        <v>40</v>
      </c>
    </row>
    <row r="119" spans="43:43" x14ac:dyDescent="0.25">
      <c r="AQ119">
        <v>40</v>
      </c>
    </row>
  </sheetData>
  <autoFilter ref="B5:Q46" xr:uid="{16A59441-82C8-4F88-9BC6-9CFF26C8586F}"/>
  <mergeCells count="1">
    <mergeCell ref="F2:K2"/>
  </mergeCells>
  <pageMargins left="0.23622047244094491" right="3.937007874015748E-2" top="0.15748031496062992" bottom="0.15748031496062992" header="0.31496062992125984" footer="0.31496062992125984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930A-DD91-4E3A-9295-07129A07CBDF}">
  <sheetPr>
    <pageSetUpPr fitToPage="1"/>
  </sheetPr>
  <dimension ref="A1:G53"/>
  <sheetViews>
    <sheetView workbookViewId="0">
      <selection activeCell="L10" sqref="L10"/>
    </sheetView>
  </sheetViews>
  <sheetFormatPr defaultRowHeight="15" x14ac:dyDescent="0.25"/>
  <cols>
    <col min="1" max="1" width="14.42578125" customWidth="1"/>
    <col min="2" max="2" width="14.140625" customWidth="1"/>
    <col min="3" max="3" width="14.5703125" customWidth="1"/>
    <col min="4" max="4" width="14.140625" customWidth="1"/>
    <col min="5" max="5" width="51.42578125" customWidth="1"/>
    <col min="6" max="6" width="19.140625" customWidth="1"/>
    <col min="7" max="7" width="1.140625" customWidth="1"/>
  </cols>
  <sheetData>
    <row r="1" spans="1:7" x14ac:dyDescent="0.25">
      <c r="A1" s="83"/>
    </row>
    <row r="2" spans="1:7" ht="48.75" customHeight="1" x14ac:dyDescent="0.25">
      <c r="A2" s="114" t="s">
        <v>225</v>
      </c>
      <c r="B2" s="114"/>
      <c r="C2" s="114"/>
      <c r="D2" s="114"/>
      <c r="E2" s="114"/>
      <c r="F2" s="114"/>
      <c r="G2" s="112"/>
    </row>
    <row r="4" spans="1:7" ht="15.75" thickBot="1" x14ac:dyDescent="0.3"/>
    <row r="5" spans="1:7" ht="63.75" thickBot="1" x14ac:dyDescent="0.3">
      <c r="A5" s="85" t="s">
        <v>0</v>
      </c>
      <c r="B5" s="86" t="s">
        <v>1</v>
      </c>
      <c r="C5" s="86" t="s">
        <v>2</v>
      </c>
      <c r="D5" s="86" t="s">
        <v>3</v>
      </c>
      <c r="E5" s="87" t="s">
        <v>4</v>
      </c>
      <c r="F5" s="9" t="s">
        <v>12</v>
      </c>
    </row>
    <row r="6" spans="1:7" x14ac:dyDescent="0.25">
      <c r="A6" s="88" t="s">
        <v>23</v>
      </c>
      <c r="B6" s="89" t="s">
        <v>24</v>
      </c>
      <c r="C6" s="89" t="s">
        <v>31</v>
      </c>
      <c r="D6" s="89">
        <v>304905</v>
      </c>
      <c r="E6" s="90" t="s">
        <v>32</v>
      </c>
      <c r="F6" s="91">
        <v>9832</v>
      </c>
    </row>
    <row r="7" spans="1:7" x14ac:dyDescent="0.25">
      <c r="A7" s="92" t="s">
        <v>23</v>
      </c>
      <c r="B7" s="93" t="s">
        <v>24</v>
      </c>
      <c r="C7" s="93" t="s">
        <v>35</v>
      </c>
      <c r="D7" s="93">
        <v>305049</v>
      </c>
      <c r="E7" s="94" t="s">
        <v>36</v>
      </c>
      <c r="F7" s="95">
        <v>7183</v>
      </c>
    </row>
    <row r="8" spans="1:7" x14ac:dyDescent="0.25">
      <c r="A8" s="92" t="s">
        <v>23</v>
      </c>
      <c r="B8" s="93" t="s">
        <v>24</v>
      </c>
      <c r="C8" s="93" t="s">
        <v>25</v>
      </c>
      <c r="D8" s="93">
        <v>603406</v>
      </c>
      <c r="E8" s="94" t="s">
        <v>26</v>
      </c>
      <c r="F8" s="95">
        <v>17397</v>
      </c>
    </row>
    <row r="9" spans="1:7" x14ac:dyDescent="0.25">
      <c r="A9" s="92" t="s">
        <v>23</v>
      </c>
      <c r="B9" s="93" t="s">
        <v>38</v>
      </c>
      <c r="C9" s="93" t="s">
        <v>39</v>
      </c>
      <c r="D9" s="93">
        <v>17326192</v>
      </c>
      <c r="E9" s="94" t="s">
        <v>40</v>
      </c>
      <c r="F9" s="95">
        <v>5722</v>
      </c>
    </row>
    <row r="10" spans="1:7" ht="15" customHeight="1" thickBot="1" x14ac:dyDescent="0.3">
      <c r="A10" s="96" t="s">
        <v>23</v>
      </c>
      <c r="B10" s="97" t="s">
        <v>38</v>
      </c>
      <c r="C10" s="97" t="s">
        <v>44</v>
      </c>
      <c r="D10" s="97">
        <v>35998407</v>
      </c>
      <c r="E10" s="98" t="s">
        <v>45</v>
      </c>
      <c r="F10" s="99">
        <v>2344</v>
      </c>
    </row>
    <row r="11" spans="1:7" ht="15.75" thickBot="1" x14ac:dyDescent="0.3">
      <c r="A11" s="100" t="s">
        <v>212</v>
      </c>
      <c r="B11" s="101"/>
      <c r="C11" s="101"/>
      <c r="D11" s="101"/>
      <c r="E11" s="102"/>
      <c r="F11" s="103">
        <v>42478</v>
      </c>
    </row>
    <row r="12" spans="1:7" x14ac:dyDescent="0.25">
      <c r="A12" s="104" t="s">
        <v>50</v>
      </c>
      <c r="B12" s="105" t="s">
        <v>24</v>
      </c>
      <c r="C12" s="105" t="s">
        <v>66</v>
      </c>
      <c r="D12" s="105">
        <v>305839</v>
      </c>
      <c r="E12" s="106" t="s">
        <v>67</v>
      </c>
      <c r="F12" s="107">
        <v>5223</v>
      </c>
    </row>
    <row r="13" spans="1:7" x14ac:dyDescent="0.25">
      <c r="A13" s="92" t="s">
        <v>50</v>
      </c>
      <c r="B13" s="93" t="s">
        <v>24</v>
      </c>
      <c r="C13" s="93" t="s">
        <v>55</v>
      </c>
      <c r="D13" s="93">
        <v>306169</v>
      </c>
      <c r="E13" s="94" t="s">
        <v>56</v>
      </c>
      <c r="F13" s="95">
        <v>16379</v>
      </c>
    </row>
    <row r="14" spans="1:7" x14ac:dyDescent="0.25">
      <c r="A14" s="92" t="s">
        <v>50</v>
      </c>
      <c r="B14" s="93" t="s">
        <v>24</v>
      </c>
      <c r="C14" s="93" t="s">
        <v>61</v>
      </c>
      <c r="D14" s="93">
        <v>313114</v>
      </c>
      <c r="E14" s="94" t="s">
        <v>62</v>
      </c>
      <c r="F14" s="95">
        <v>6394</v>
      </c>
    </row>
    <row r="15" spans="1:7" x14ac:dyDescent="0.25">
      <c r="A15" s="92" t="s">
        <v>50</v>
      </c>
      <c r="B15" s="93" t="s">
        <v>24</v>
      </c>
      <c r="C15" s="93" t="s">
        <v>51</v>
      </c>
      <c r="D15" s="93">
        <v>313106</v>
      </c>
      <c r="E15" s="94" t="s">
        <v>52</v>
      </c>
      <c r="F15" s="95">
        <v>2785</v>
      </c>
    </row>
    <row r="16" spans="1:7" ht="15.75" thickBot="1" x14ac:dyDescent="0.3">
      <c r="A16" s="96" t="s">
        <v>50</v>
      </c>
      <c r="B16" s="97" t="s">
        <v>38</v>
      </c>
      <c r="C16" s="97" t="s">
        <v>71</v>
      </c>
      <c r="D16" s="97">
        <v>44867379</v>
      </c>
      <c r="E16" s="98" t="s">
        <v>72</v>
      </c>
      <c r="F16" s="99">
        <v>12789</v>
      </c>
    </row>
    <row r="17" spans="1:6" ht="15.75" thickBot="1" x14ac:dyDescent="0.3">
      <c r="A17" s="108" t="s">
        <v>213</v>
      </c>
      <c r="B17" s="115"/>
      <c r="C17" s="116"/>
      <c r="D17" s="116"/>
      <c r="E17" s="117"/>
      <c r="F17" s="109">
        <v>43570</v>
      </c>
    </row>
    <row r="18" spans="1:6" x14ac:dyDescent="0.25">
      <c r="A18" s="104" t="s">
        <v>75</v>
      </c>
      <c r="B18" s="105" t="s">
        <v>24</v>
      </c>
      <c r="C18" s="105" t="s">
        <v>80</v>
      </c>
      <c r="D18" s="105">
        <v>317730</v>
      </c>
      <c r="E18" s="106" t="s">
        <v>81</v>
      </c>
      <c r="F18" s="107">
        <v>3804</v>
      </c>
    </row>
    <row r="19" spans="1:6" x14ac:dyDescent="0.25">
      <c r="A19" s="92" t="s">
        <v>75</v>
      </c>
      <c r="B19" s="93" t="s">
        <v>24</v>
      </c>
      <c r="C19" s="93" t="s">
        <v>76</v>
      </c>
      <c r="D19" s="93">
        <v>318353</v>
      </c>
      <c r="E19" s="94" t="s">
        <v>77</v>
      </c>
      <c r="F19" s="95">
        <v>2939</v>
      </c>
    </row>
    <row r="20" spans="1:6" ht="15.75" thickBot="1" x14ac:dyDescent="0.3">
      <c r="A20" s="96" t="s">
        <v>75</v>
      </c>
      <c r="B20" s="97" t="s">
        <v>38</v>
      </c>
      <c r="C20" s="97" t="s">
        <v>84</v>
      </c>
      <c r="D20" s="97">
        <v>42373794</v>
      </c>
      <c r="E20" s="98" t="s">
        <v>85</v>
      </c>
      <c r="F20" s="99">
        <v>7605</v>
      </c>
    </row>
    <row r="21" spans="1:6" ht="15.75" thickBot="1" x14ac:dyDescent="0.3">
      <c r="A21" s="108" t="s">
        <v>214</v>
      </c>
      <c r="B21" s="115"/>
      <c r="C21" s="116"/>
      <c r="D21" s="116"/>
      <c r="E21" s="117"/>
      <c r="F21" s="109">
        <v>14348</v>
      </c>
    </row>
    <row r="22" spans="1:6" x14ac:dyDescent="0.25">
      <c r="A22" s="104" t="s">
        <v>89</v>
      </c>
      <c r="B22" s="105" t="s">
        <v>24</v>
      </c>
      <c r="C22" s="105" t="s">
        <v>100</v>
      </c>
      <c r="D22" s="105">
        <v>308307</v>
      </c>
      <c r="E22" s="106" t="s">
        <v>101</v>
      </c>
      <c r="F22" s="107">
        <v>23906</v>
      </c>
    </row>
    <row r="23" spans="1:6" x14ac:dyDescent="0.25">
      <c r="A23" s="92" t="s">
        <v>89</v>
      </c>
      <c r="B23" s="93" t="s">
        <v>24</v>
      </c>
      <c r="C23" s="93" t="s">
        <v>90</v>
      </c>
      <c r="D23" s="93">
        <v>308421</v>
      </c>
      <c r="E23" s="94" t="s">
        <v>91</v>
      </c>
      <c r="F23" s="95">
        <v>3591</v>
      </c>
    </row>
    <row r="24" spans="1:6" x14ac:dyDescent="0.25">
      <c r="A24" s="92" t="s">
        <v>89</v>
      </c>
      <c r="B24" s="93" t="s">
        <v>24</v>
      </c>
      <c r="C24" s="93" t="s">
        <v>105</v>
      </c>
      <c r="D24" s="93">
        <v>308641</v>
      </c>
      <c r="E24" s="94" t="s">
        <v>106</v>
      </c>
      <c r="F24" s="95">
        <v>5914</v>
      </c>
    </row>
    <row r="25" spans="1:6" x14ac:dyDescent="0.25">
      <c r="A25" s="92" t="s">
        <v>89</v>
      </c>
      <c r="B25" s="93" t="s">
        <v>24</v>
      </c>
      <c r="C25" s="93" t="s">
        <v>94</v>
      </c>
      <c r="D25" s="93">
        <v>306738</v>
      </c>
      <c r="E25" s="94" t="s">
        <v>95</v>
      </c>
      <c r="F25" s="95">
        <v>5031</v>
      </c>
    </row>
    <row r="26" spans="1:6" ht="15.75" thickBot="1" x14ac:dyDescent="0.3">
      <c r="A26" s="96" t="s">
        <v>89</v>
      </c>
      <c r="B26" s="97" t="s">
        <v>38</v>
      </c>
      <c r="C26" s="97" t="s">
        <v>110</v>
      </c>
      <c r="D26" s="97">
        <v>50158660</v>
      </c>
      <c r="E26" s="98" t="s">
        <v>111</v>
      </c>
      <c r="F26" s="99">
        <v>9314</v>
      </c>
    </row>
    <row r="27" spans="1:6" ht="15.75" thickBot="1" x14ac:dyDescent="0.3">
      <c r="A27" s="108" t="s">
        <v>215</v>
      </c>
      <c r="B27" s="115"/>
      <c r="C27" s="116"/>
      <c r="D27" s="116"/>
      <c r="E27" s="117"/>
      <c r="F27" s="109">
        <v>47756</v>
      </c>
    </row>
    <row r="28" spans="1:6" x14ac:dyDescent="0.25">
      <c r="A28" s="104" t="s">
        <v>116</v>
      </c>
      <c r="B28" s="105" t="s">
        <v>24</v>
      </c>
      <c r="C28" s="105" t="s">
        <v>117</v>
      </c>
      <c r="D28" s="105">
        <v>315044</v>
      </c>
      <c r="E28" s="106" t="s">
        <v>118</v>
      </c>
      <c r="F28" s="107">
        <v>9448</v>
      </c>
    </row>
    <row r="29" spans="1:6" x14ac:dyDescent="0.25">
      <c r="A29" s="92" t="s">
        <v>116</v>
      </c>
      <c r="B29" s="93" t="s">
        <v>24</v>
      </c>
      <c r="C29" s="93" t="s">
        <v>122</v>
      </c>
      <c r="D29" s="93">
        <v>316792</v>
      </c>
      <c r="E29" s="94" t="s">
        <v>123</v>
      </c>
      <c r="F29" s="95">
        <v>20662</v>
      </c>
    </row>
    <row r="30" spans="1:6" ht="15.75" thickBot="1" x14ac:dyDescent="0.3">
      <c r="A30" s="96" t="s">
        <v>116</v>
      </c>
      <c r="B30" s="97" t="s">
        <v>24</v>
      </c>
      <c r="C30" s="97" t="s">
        <v>127</v>
      </c>
      <c r="D30" s="97">
        <v>316733</v>
      </c>
      <c r="E30" s="98" t="s">
        <v>128</v>
      </c>
      <c r="F30" s="99">
        <v>8604</v>
      </c>
    </row>
    <row r="31" spans="1:6" ht="15.75" thickBot="1" x14ac:dyDescent="0.3">
      <c r="A31" s="108" t="s">
        <v>216</v>
      </c>
      <c r="B31" s="115"/>
      <c r="C31" s="116"/>
      <c r="D31" s="116"/>
      <c r="E31" s="117"/>
      <c r="F31" s="109">
        <v>38714</v>
      </c>
    </row>
    <row r="32" spans="1:6" x14ac:dyDescent="0.25">
      <c r="A32" s="104" t="s">
        <v>132</v>
      </c>
      <c r="B32" s="105" t="s">
        <v>24</v>
      </c>
      <c r="C32" s="105" t="s">
        <v>146</v>
      </c>
      <c r="D32" s="105">
        <v>313262</v>
      </c>
      <c r="E32" s="106" t="s">
        <v>147</v>
      </c>
      <c r="F32" s="107">
        <v>10831</v>
      </c>
    </row>
    <row r="33" spans="1:6" x14ac:dyDescent="0.25">
      <c r="A33" s="92" t="s">
        <v>132</v>
      </c>
      <c r="B33" s="93" t="s">
        <v>24</v>
      </c>
      <c r="C33" s="93" t="s">
        <v>141</v>
      </c>
      <c r="D33" s="93">
        <v>313700</v>
      </c>
      <c r="E33" s="94" t="s">
        <v>142</v>
      </c>
      <c r="F33" s="95">
        <v>6241</v>
      </c>
    </row>
    <row r="34" spans="1:6" x14ac:dyDescent="0.25">
      <c r="A34" s="92" t="s">
        <v>132</v>
      </c>
      <c r="B34" s="93" t="s">
        <v>24</v>
      </c>
      <c r="C34" s="93" t="s">
        <v>150</v>
      </c>
      <c r="D34" s="93">
        <v>316016</v>
      </c>
      <c r="E34" s="94" t="s">
        <v>151</v>
      </c>
      <c r="F34" s="95">
        <v>2881</v>
      </c>
    </row>
    <row r="35" spans="1:6" x14ac:dyDescent="0.25">
      <c r="A35" s="92" t="s">
        <v>132</v>
      </c>
      <c r="B35" s="93" t="s">
        <v>24</v>
      </c>
      <c r="C35" s="93" t="s">
        <v>155</v>
      </c>
      <c r="D35" s="93">
        <v>316130</v>
      </c>
      <c r="E35" s="94" t="s">
        <v>156</v>
      </c>
      <c r="F35" s="95">
        <v>8277</v>
      </c>
    </row>
    <row r="36" spans="1:6" x14ac:dyDescent="0.25">
      <c r="A36" s="92" t="s">
        <v>132</v>
      </c>
      <c r="B36" s="93" t="s">
        <v>24</v>
      </c>
      <c r="C36" s="93" t="s">
        <v>133</v>
      </c>
      <c r="D36" s="93">
        <v>319805</v>
      </c>
      <c r="E36" s="94" t="s">
        <v>134</v>
      </c>
      <c r="F36" s="95">
        <v>7586</v>
      </c>
    </row>
    <row r="37" spans="1:6" x14ac:dyDescent="0.25">
      <c r="A37" s="92" t="s">
        <v>132</v>
      </c>
      <c r="B37" s="93" t="s">
        <v>24</v>
      </c>
      <c r="C37" s="93" t="s">
        <v>138</v>
      </c>
      <c r="D37" s="93">
        <v>35659599</v>
      </c>
      <c r="E37" s="94" t="s">
        <v>139</v>
      </c>
      <c r="F37" s="95">
        <v>5031</v>
      </c>
    </row>
    <row r="38" spans="1:6" x14ac:dyDescent="0.25">
      <c r="A38" s="92" t="s">
        <v>132</v>
      </c>
      <c r="B38" s="93" t="s">
        <v>159</v>
      </c>
      <c r="C38" s="93" t="s">
        <v>160</v>
      </c>
      <c r="D38" s="93">
        <v>31933475</v>
      </c>
      <c r="E38" s="94" t="s">
        <v>161</v>
      </c>
      <c r="F38" s="95">
        <v>4763</v>
      </c>
    </row>
    <row r="39" spans="1:6" ht="15.75" thickBot="1" x14ac:dyDescent="0.3">
      <c r="A39" s="96" t="s">
        <v>132</v>
      </c>
      <c r="B39" s="97" t="s">
        <v>38</v>
      </c>
      <c r="C39" s="97" t="s">
        <v>164</v>
      </c>
      <c r="D39" s="97">
        <v>90000109</v>
      </c>
      <c r="E39" s="98" t="s">
        <v>165</v>
      </c>
      <c r="F39" s="99">
        <v>5895</v>
      </c>
    </row>
    <row r="40" spans="1:6" ht="15.75" thickBot="1" x14ac:dyDescent="0.3">
      <c r="A40" s="108" t="s">
        <v>217</v>
      </c>
      <c r="B40" s="115"/>
      <c r="C40" s="116"/>
      <c r="D40" s="116"/>
      <c r="E40" s="117"/>
      <c r="F40" s="109">
        <v>51505</v>
      </c>
    </row>
    <row r="41" spans="1:6" x14ac:dyDescent="0.25">
      <c r="A41" s="104" t="s">
        <v>169</v>
      </c>
      <c r="B41" s="105" t="s">
        <v>24</v>
      </c>
      <c r="C41" s="105" t="s">
        <v>173</v>
      </c>
      <c r="D41" s="105">
        <v>322628</v>
      </c>
      <c r="E41" s="106" t="s">
        <v>174</v>
      </c>
      <c r="F41" s="107">
        <v>2747</v>
      </c>
    </row>
    <row r="42" spans="1:6" x14ac:dyDescent="0.25">
      <c r="A42" s="92" t="s">
        <v>169</v>
      </c>
      <c r="B42" s="93" t="s">
        <v>24</v>
      </c>
      <c r="C42" s="93" t="s">
        <v>176</v>
      </c>
      <c r="D42" s="93">
        <v>327638</v>
      </c>
      <c r="E42" s="94" t="s">
        <v>177</v>
      </c>
      <c r="F42" s="95">
        <v>2574</v>
      </c>
    </row>
    <row r="43" spans="1:6" x14ac:dyDescent="0.25">
      <c r="A43" s="92" t="s">
        <v>169</v>
      </c>
      <c r="B43" s="93" t="s">
        <v>24</v>
      </c>
      <c r="C43" s="93" t="s">
        <v>179</v>
      </c>
      <c r="D43" s="93">
        <v>327701</v>
      </c>
      <c r="E43" s="94" t="s">
        <v>180</v>
      </c>
      <c r="F43" s="95">
        <v>3284</v>
      </c>
    </row>
    <row r="44" spans="1:6" x14ac:dyDescent="0.25">
      <c r="A44" s="92" t="s">
        <v>169</v>
      </c>
      <c r="B44" s="93" t="s">
        <v>24</v>
      </c>
      <c r="C44" s="93" t="s">
        <v>170</v>
      </c>
      <c r="D44" s="93">
        <v>327930</v>
      </c>
      <c r="E44" s="94" t="s">
        <v>171</v>
      </c>
      <c r="F44" s="95">
        <v>3131</v>
      </c>
    </row>
    <row r="45" spans="1:6" ht="15.75" thickBot="1" x14ac:dyDescent="0.3">
      <c r="A45" s="96" t="s">
        <v>169</v>
      </c>
      <c r="B45" s="97" t="s">
        <v>159</v>
      </c>
      <c r="C45" s="97" t="s">
        <v>182</v>
      </c>
      <c r="D45" s="97">
        <v>179124</v>
      </c>
      <c r="E45" s="98" t="s">
        <v>183</v>
      </c>
      <c r="F45" s="99">
        <v>8776</v>
      </c>
    </row>
    <row r="46" spans="1:6" ht="15.75" thickBot="1" x14ac:dyDescent="0.3">
      <c r="A46" s="108" t="s">
        <v>218</v>
      </c>
      <c r="B46" s="115"/>
      <c r="C46" s="116"/>
      <c r="D46" s="116"/>
      <c r="E46" s="117"/>
      <c r="F46" s="109">
        <v>20512</v>
      </c>
    </row>
    <row r="47" spans="1:6" x14ac:dyDescent="0.25">
      <c r="A47" s="104" t="s">
        <v>187</v>
      </c>
      <c r="B47" s="105" t="s">
        <v>24</v>
      </c>
      <c r="C47" s="105" t="s">
        <v>201</v>
      </c>
      <c r="D47" s="105">
        <v>324001</v>
      </c>
      <c r="E47" s="106" t="s">
        <v>202</v>
      </c>
      <c r="F47" s="107">
        <v>18684</v>
      </c>
    </row>
    <row r="48" spans="1:6" x14ac:dyDescent="0.25">
      <c r="A48" s="92" t="s">
        <v>187</v>
      </c>
      <c r="B48" s="93" t="s">
        <v>24</v>
      </c>
      <c r="C48" s="93" t="s">
        <v>196</v>
      </c>
      <c r="D48" s="93">
        <v>328758</v>
      </c>
      <c r="E48" s="94" t="s">
        <v>197</v>
      </c>
      <c r="F48" s="95">
        <v>17666</v>
      </c>
    </row>
    <row r="49" spans="1:6" x14ac:dyDescent="0.25">
      <c r="A49" s="92" t="s">
        <v>187</v>
      </c>
      <c r="B49" s="93" t="s">
        <v>24</v>
      </c>
      <c r="C49" s="93" t="s">
        <v>191</v>
      </c>
      <c r="D49" s="93">
        <v>328898</v>
      </c>
      <c r="E49" s="94" t="s">
        <v>192</v>
      </c>
      <c r="F49" s="95">
        <v>2459</v>
      </c>
    </row>
    <row r="50" spans="1:6" x14ac:dyDescent="0.25">
      <c r="A50" s="92" t="s">
        <v>187</v>
      </c>
      <c r="B50" s="93" t="s">
        <v>24</v>
      </c>
      <c r="C50" s="93" t="s">
        <v>188</v>
      </c>
      <c r="D50" s="93">
        <v>328995</v>
      </c>
      <c r="E50" s="94" t="s">
        <v>189</v>
      </c>
      <c r="F50" s="95">
        <v>24851</v>
      </c>
    </row>
    <row r="51" spans="1:6" ht="15.75" thickBot="1" x14ac:dyDescent="0.3">
      <c r="A51" s="96" t="s">
        <v>187</v>
      </c>
      <c r="B51" s="97" t="s">
        <v>38</v>
      </c>
      <c r="C51" s="97" t="s">
        <v>206</v>
      </c>
      <c r="D51" s="97">
        <v>90000312</v>
      </c>
      <c r="E51" s="98" t="s">
        <v>207</v>
      </c>
      <c r="F51" s="99">
        <v>4590</v>
      </c>
    </row>
    <row r="52" spans="1:6" ht="15.75" thickBot="1" x14ac:dyDescent="0.3">
      <c r="A52" s="108" t="s">
        <v>219</v>
      </c>
      <c r="B52" s="115"/>
      <c r="C52" s="116"/>
      <c r="D52" s="116"/>
      <c r="E52" s="117"/>
      <c r="F52" s="109">
        <v>68250</v>
      </c>
    </row>
    <row r="53" spans="1:6" ht="16.5" thickBot="1" x14ac:dyDescent="0.3">
      <c r="A53" s="110" t="s">
        <v>211</v>
      </c>
      <c r="B53" s="118"/>
      <c r="C53" s="119"/>
      <c r="D53" s="119"/>
      <c r="E53" s="120"/>
      <c r="F53" s="111">
        <f>F52+F46+F40+F31+F27+F21+F17+F11</f>
        <v>327133</v>
      </c>
    </row>
  </sheetData>
  <mergeCells count="9">
    <mergeCell ref="B46:E46"/>
    <mergeCell ref="B52:E52"/>
    <mergeCell ref="B53:E53"/>
    <mergeCell ref="A2:F2"/>
    <mergeCell ref="B17:E17"/>
    <mergeCell ref="B21:E21"/>
    <mergeCell ref="B27:E27"/>
    <mergeCell ref="B31:E31"/>
    <mergeCell ref="B40:E40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školy</vt:lpstr>
      <vt:lpstr>zriaďovatelia</vt:lpstr>
      <vt:lpstr>školy!Oblasť_tlače</vt:lpstr>
      <vt:lpstr>zriaďovatelia!Oblasť_tlače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cp:lastPrinted>2023-08-01T11:28:39Z</cp:lastPrinted>
  <dcterms:created xsi:type="dcterms:W3CDTF">2023-07-13T06:59:25Z</dcterms:created>
  <dcterms:modified xsi:type="dcterms:W3CDTF">2023-08-02T08:04:18Z</dcterms:modified>
</cp:coreProperties>
</file>