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4\DK odstupne 65r\V12\"/>
    </mc:Choice>
  </mc:AlternateContent>
  <xr:revisionPtr revIDLastSave="0" documentId="13_ncr:1_{86828C86-DFAE-4BB8-9AF1-11526DA37E97}" xr6:coauthVersionLast="36" xr6:coauthVersionMax="47" xr10:uidLastSave="{00000000-0000-0000-0000-000000000000}"/>
  <bookViews>
    <workbookView xWindow="0" yWindow="0" windowWidth="23040" windowHeight="9060" xr2:uid="{018EAB99-47DA-415D-9A39-400BB6683507}"/>
  </bookViews>
  <sheets>
    <sheet name="databáza" sheetId="1" r:id="rId1"/>
  </sheets>
  <definedNames>
    <definedName name="_xlnm._FilterDatabase" localSheetId="0" hidden="1">databáza!$A$2:$K$53</definedName>
    <definedName name="_xlnm.Print_Titles" localSheetId="0">databáza!$2:$2</definedName>
    <definedName name="_xlnm.Print_Area" localSheetId="0">databáza!$A$1:$K$67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G53" i="1"/>
  <c r="K14" i="1" l="1"/>
  <c r="K11" i="1"/>
  <c r="J42" i="1" l="1"/>
  <c r="J52" i="1"/>
  <c r="J13" i="1"/>
  <c r="I52" i="1"/>
  <c r="I13" i="1"/>
  <c r="I53" i="1" l="1"/>
  <c r="J53" i="1"/>
  <c r="K52" i="1" l="1"/>
  <c r="K51" i="1"/>
  <c r="K50" i="1"/>
  <c r="K49" i="1"/>
  <c r="K48" i="1"/>
  <c r="K47" i="1"/>
  <c r="K46" i="1"/>
  <c r="K45" i="1"/>
  <c r="K44" i="1"/>
  <c r="K40" i="1"/>
  <c r="K43" i="1"/>
  <c r="K42" i="1"/>
  <c r="K41" i="1"/>
  <c r="K39" i="1" l="1"/>
  <c r="K38" i="1"/>
  <c r="K37" i="1"/>
  <c r="K36" i="1" l="1"/>
  <c r="K35" i="1"/>
  <c r="K34" i="1"/>
  <c r="K7" i="1"/>
  <c r="K33" i="1" l="1"/>
  <c r="K32" i="1"/>
  <c r="K31" i="1" l="1"/>
  <c r="K30" i="1"/>
  <c r="K29" i="1"/>
  <c r="K28" i="1"/>
  <c r="K27" i="1"/>
  <c r="K26" i="1"/>
  <c r="K25" i="1"/>
  <c r="K24" i="1"/>
  <c r="K23" i="1"/>
  <c r="K22" i="1"/>
  <c r="K21" i="1" l="1"/>
  <c r="K20" i="1"/>
  <c r="K19" i="1"/>
  <c r="K18" i="1"/>
  <c r="K17" i="1"/>
  <c r="K16" i="1"/>
  <c r="K15" i="1"/>
  <c r="K13" i="1" l="1"/>
  <c r="K12" i="1"/>
  <c r="K10" i="1" l="1"/>
  <c r="K9" i="1"/>
  <c r="K8" i="1"/>
  <c r="K6" i="1" l="1"/>
  <c r="K5" i="1"/>
  <c r="K4" i="1"/>
  <c r="K3" i="1"/>
  <c r="K53" i="1" l="1"/>
</calcChain>
</file>

<file path=xl/sharedStrings.xml><?xml version="1.0" encoding="utf-8"?>
<sst xmlns="http://schemas.openxmlformats.org/spreadsheetml/2006/main" count="216" uniqueCount="114">
  <si>
    <t>Spolu</t>
  </si>
  <si>
    <t>O</t>
  </si>
  <si>
    <t>Počet platov odstupného za vykázaných pedagogických a odborných zamestnancov celkom</t>
  </si>
  <si>
    <t>Počet pedagogických  a odborných zamestnancov, ktorí dovŕšili 65 rokov veku a bol s nimi z tohto dôvodu rozviazaný pracovný pomer</t>
  </si>
  <si>
    <t>Mesiac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</si>
  <si>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</si>
  <si>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</si>
  <si>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</si>
  <si>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</si>
  <si>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</si>
  <si>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>Databáza zriaďovateľov škôl na dofinancovanie normatívnych finančných prostriedkov na odstupné pre pedagogických a odborných zamestnancov, ktorí dovŕšili 65 rokov veku a bol s nimi z tohto dôvodu rozviazaný pracovný pomer v roku 2024</t>
  </si>
  <si>
    <t>Požadované mzdové prostriedky v €</t>
  </si>
  <si>
    <t>Požadované poistné v €</t>
  </si>
  <si>
    <t>Celkový objem FP potrebných na odstupné vrátane odvodov</t>
  </si>
  <si>
    <t>TC</t>
  </si>
  <si>
    <t>BA</t>
  </si>
  <si>
    <t>NR</t>
  </si>
  <si>
    <t>K</t>
  </si>
  <si>
    <t>KNR</t>
  </si>
  <si>
    <t>Regionálny úrad školskej správy v Nitre</t>
  </si>
  <si>
    <t>BB</t>
  </si>
  <si>
    <t>V</t>
  </si>
  <si>
    <t>VBA</t>
  </si>
  <si>
    <t>Bratislavský samosprávny kraj</t>
  </si>
  <si>
    <t>C</t>
  </si>
  <si>
    <t>KE</t>
  </si>
  <si>
    <t>VKE</t>
  </si>
  <si>
    <t>Košický samosprávny kraj</t>
  </si>
  <si>
    <t>ZA</t>
  </si>
  <si>
    <t>O529460</t>
  </si>
  <si>
    <t>Mestská časť Bratislava - Petržalka</t>
  </si>
  <si>
    <t>TV</t>
  </si>
  <si>
    <t>VTV</t>
  </si>
  <si>
    <t>Trnavský samosprávny kraj</t>
  </si>
  <si>
    <t>KTC</t>
  </si>
  <si>
    <t>Regionálny úrad školskej správy v Trenčíne</t>
  </si>
  <si>
    <t>VNR</t>
  </si>
  <si>
    <t>Nitriansky samosprávny kraj</t>
  </si>
  <si>
    <t>VBB</t>
  </si>
  <si>
    <t>Banskobystrický samosprávny kraj</t>
  </si>
  <si>
    <t xml:space="preserve"> </t>
  </si>
  <si>
    <t>PO</t>
  </si>
  <si>
    <t>O529320</t>
  </si>
  <si>
    <t>Mestská časť Bratislava - Ružinov</t>
  </si>
  <si>
    <t>C58</t>
  </si>
  <si>
    <t>Rímskokatolícka cirkev, Bratislavská arcidiecéza</t>
  </si>
  <si>
    <t>O501905</t>
  </si>
  <si>
    <t>Mesto Šamorín</t>
  </si>
  <si>
    <t>O507385</t>
  </si>
  <si>
    <t>Obec Ostrov</t>
  </si>
  <si>
    <t>O507440</t>
  </si>
  <si>
    <t>Mesto Piešťany</t>
  </si>
  <si>
    <t>O505820</t>
  </si>
  <si>
    <t>Mesto Trenčín</t>
  </si>
  <si>
    <t>O506338</t>
  </si>
  <si>
    <t>Mesto Nové Mesto nad Váhom</t>
  </si>
  <si>
    <t>O513326</t>
  </si>
  <si>
    <t>Obec Lednické Rovne</t>
  </si>
  <si>
    <t>O500011</t>
  </si>
  <si>
    <t>Mesto Nitra</t>
  </si>
  <si>
    <t>O502642</t>
  </si>
  <si>
    <t>Obec Plášťovce</t>
  </si>
  <si>
    <t>O503011</t>
  </si>
  <si>
    <t>Mesto Nové Zámky</t>
  </si>
  <si>
    <t>O503991</t>
  </si>
  <si>
    <t>Obec Selice</t>
  </si>
  <si>
    <t>VZA</t>
  </si>
  <si>
    <t>Žilinský samosprávny kraj</t>
  </si>
  <si>
    <t>O509264</t>
  </si>
  <si>
    <t>Obec Kysucký Lieskovec</t>
  </si>
  <si>
    <t>O509540</t>
  </si>
  <si>
    <t>Mesto Dolný Kubín</t>
  </si>
  <si>
    <t>O510726</t>
  </si>
  <si>
    <t>Mesto Liptovský Hrádok</t>
  </si>
  <si>
    <t>O510998</t>
  </si>
  <si>
    <t>Mesto Ružomberok</t>
  </si>
  <si>
    <t>O511048</t>
  </si>
  <si>
    <t>Obec Svätý Kríž</t>
  </si>
  <si>
    <t>O512036</t>
  </si>
  <si>
    <t>Mesto Martin</t>
  </si>
  <si>
    <t>O512389</t>
  </si>
  <si>
    <t>Obec Krpeľany</t>
  </si>
  <si>
    <t>C59</t>
  </si>
  <si>
    <t>Rímskokatolícka cirkev, Žilinská diecéza</t>
  </si>
  <si>
    <t>O515612</t>
  </si>
  <si>
    <t>Mesto Tornaľa</t>
  </si>
  <si>
    <t>O516571</t>
  </si>
  <si>
    <t>Obec Želovce</t>
  </si>
  <si>
    <t>O515850</t>
  </si>
  <si>
    <t>Mesto Veľký Krtíš</t>
  </si>
  <si>
    <t>O509051</t>
  </si>
  <si>
    <t>Obec Telgárt</t>
  </si>
  <si>
    <t>O519006</t>
  </si>
  <si>
    <t>Mesto Bardejov</t>
  </si>
  <si>
    <t>O524140</t>
  </si>
  <si>
    <t>Mesto Prešov</t>
  </si>
  <si>
    <t>O525111</t>
  </si>
  <si>
    <t>Obec Rokycany</t>
  </si>
  <si>
    <t>KKE</t>
  </si>
  <si>
    <t>Regionálny úrad školskej správy v Košiciach</t>
  </si>
  <si>
    <t>O888888</t>
  </si>
  <si>
    <t>Mesto Košice</t>
  </si>
  <si>
    <t>O522279</t>
  </si>
  <si>
    <t>Mesto Michalovce</t>
  </si>
  <si>
    <t>O523372</t>
  </si>
  <si>
    <t>Obec Žbince</t>
  </si>
  <si>
    <t>O522325</t>
  </si>
  <si>
    <t>Obec Bežovce</t>
  </si>
  <si>
    <t>O522147</t>
  </si>
  <si>
    <t>Obec Veľká Ida</t>
  </si>
  <si>
    <t>O543268</t>
  </si>
  <si>
    <t>Mesto Krompachy</t>
  </si>
  <si>
    <t>C45</t>
  </si>
  <si>
    <t>Michalovsko-košická pravoslávna eparchia v Michalovciach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</si>
</sst>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4" fillId="0" borderId="3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center"/>
    </xf>
    <xf numFmtId="0" fontId="6" fillId="2" borderId="5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wrapText="1"/>
    </xf>
    <xf numFmtId="3" fontId="4" fillId="0" borderId="4" xfId="1" applyNumberFormat="1" applyFont="1" applyBorder="1" applyAlignment="1">
      <alignment horizontal="right"/>
    </xf>
    <xf numFmtId="3" fontId="4" fillId="0" borderId="3" xfId="1" applyNumberFormat="1" applyFont="1" applyBorder="1"/>
    <xf numFmtId="0" fontId="4" fillId="0" borderId="6" xfId="0" applyFont="1" applyBorder="1" applyAlignment="1">
      <alignment horizontal="right" vertic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2" borderId="2" xfId="1" applyFont="1" applyFill="1" applyBorder="1"/>
    <xf numFmtId="0" fontId="3" fillId="2" borderId="2" xfId="1" applyFont="1" applyFill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3" fontId="4" fillId="0" borderId="3" xfId="1" applyNumberFormat="1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2" fillId="0" borderId="0" xfId="1" applyNumberFormat="1"/>
    <xf numFmtId="4" fontId="5" fillId="3" borderId="2" xfId="1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3" xfId="1" applyFont="1" applyBorder="1" applyAlignment="1">
      <alignment wrapText="1"/>
    </xf>
    <xf numFmtId="0" fontId="8" fillId="0" borderId="3" xfId="1" applyFont="1" applyBorder="1"/>
    <xf numFmtId="0" fontId="4" fillId="0" borderId="4" xfId="0" applyFont="1" applyBorder="1"/>
    <xf numFmtId="3" fontId="4" fillId="0" borderId="8" xfId="0" applyNumberFormat="1" applyFont="1" applyBorder="1"/>
    <xf numFmtId="3" fontId="4" fillId="0" borderId="4" xfId="1" applyNumberFormat="1" applyFont="1" applyBorder="1"/>
    <xf numFmtId="3" fontId="8" fillId="0" borderId="3" xfId="1" applyNumberFormat="1" applyFont="1" applyBorder="1"/>
    <xf numFmtId="0" fontId="4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8" fillId="0" borderId="3" xfId="1" applyFont="1" applyBorder="1" applyAlignment="1"/>
    <xf numFmtId="3" fontId="4" fillId="0" borderId="15" xfId="1" applyNumberFormat="1" applyFont="1" applyFill="1" applyBorder="1" applyAlignment="1">
      <alignment horizontal="right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3" fontId="4" fillId="0" borderId="16" xfId="1" applyNumberFormat="1" applyFont="1" applyFill="1" applyBorder="1" applyAlignment="1">
      <alignment horizontal="right" vertical="center" wrapText="1"/>
    </xf>
    <xf numFmtId="0" fontId="4" fillId="0" borderId="17" xfId="1" applyFont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7" fillId="2" borderId="11" xfId="1" applyFont="1" applyFill="1" applyBorder="1" applyAlignment="1">
      <alignment horizontal="left"/>
    </xf>
    <xf numFmtId="0" fontId="7" fillId="2" borderId="12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left"/>
    </xf>
  </cellXfs>
  <cellStyles count="3">
    <cellStyle name="Normálna" xfId="0" builtinId="0"/>
    <cellStyle name="Normálna 2" xfId="1" xr:uid="{18E99D84-387A-4B22-A5A9-BD2BF34D1ECE}"/>
    <cellStyle name="Normálna 5" xfId="2" xr:uid="{D041E91E-CFF4-44E4-A0D3-308FAD9E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4357-F4C4-4CBC-9983-321C79E8F1FB}">
  <sheetPr>
    <tabColor theme="4" tint="0.79998168889431442"/>
  </sheetPr>
  <dimension ref="A1:K59"/>
  <sheetViews>
    <sheetView tabSelected="1" workbookViewId="0">
      <selection activeCell="M1" sqref="M1"/>
    </sheetView>
  </sheetViews>
  <sheetFormatPr defaultColWidth="8.88671875" defaultRowHeight="14.4" x14ac:dyDescent="0.3"/>
  <cols>
    <col min="1" max="1" width="6" style="2" customWidth="1"/>
    <col min="2" max="2" width="8.88671875" style="2"/>
    <col min="3" max="3" width="9.44140625" style="2" customWidth="1"/>
    <col min="4" max="4" width="10.44140625" style="2" customWidth="1"/>
    <col min="5" max="5" width="42.33203125" style="1" customWidth="1"/>
    <col min="6" max="6" width="9" style="1" customWidth="1"/>
    <col min="7" max="7" width="22.44140625" style="1" customWidth="1"/>
    <col min="8" max="8" width="16.109375" style="1" customWidth="1"/>
    <col min="9" max="10" width="14" style="23" customWidth="1"/>
    <col min="11" max="11" width="15.6640625" style="23" customWidth="1"/>
    <col min="12" max="16384" width="8.88671875" style="1"/>
  </cols>
  <sheetData>
    <row r="1" spans="1:11" ht="60.75" customHeight="1" thickBot="1" x14ac:dyDescent="0.35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93" thickBot="1" x14ac:dyDescent="0.35">
      <c r="A2" s="6" t="s">
        <v>9</v>
      </c>
      <c r="B2" s="7" t="s">
        <v>8</v>
      </c>
      <c r="C2" s="7" t="s">
        <v>7</v>
      </c>
      <c r="D2" s="7" t="s">
        <v>6</v>
      </c>
      <c r="E2" s="8" t="s">
        <v>5</v>
      </c>
      <c r="F2" s="8" t="s">
        <v>4</v>
      </c>
      <c r="G2" s="9" t="s">
        <v>3</v>
      </c>
      <c r="H2" s="9" t="s">
        <v>2</v>
      </c>
      <c r="I2" s="24" t="s">
        <v>11</v>
      </c>
      <c r="J2" s="24" t="s">
        <v>12</v>
      </c>
      <c r="K2" s="38" t="s">
        <v>13</v>
      </c>
    </row>
    <row r="3" spans="1:11" x14ac:dyDescent="0.3">
      <c r="A3" s="14" t="s">
        <v>15</v>
      </c>
      <c r="B3" s="5" t="s">
        <v>21</v>
      </c>
      <c r="C3" s="33" t="s">
        <v>22</v>
      </c>
      <c r="D3" s="33">
        <v>36063606</v>
      </c>
      <c r="E3" s="4" t="s">
        <v>23</v>
      </c>
      <c r="F3" s="4">
        <v>6</v>
      </c>
      <c r="G3" s="3">
        <v>4</v>
      </c>
      <c r="H3" s="3">
        <v>16</v>
      </c>
      <c r="I3" s="12">
        <v>42269</v>
      </c>
      <c r="J3" s="12">
        <v>15301</v>
      </c>
      <c r="K3" s="37">
        <f t="shared" ref="K3:K34" si="0">I3+J3</f>
        <v>57570</v>
      </c>
    </row>
    <row r="4" spans="1:11" ht="16.2" customHeight="1" x14ac:dyDescent="0.3">
      <c r="A4" s="15" t="s">
        <v>15</v>
      </c>
      <c r="B4" s="5" t="s">
        <v>1</v>
      </c>
      <c r="C4" s="33" t="s">
        <v>42</v>
      </c>
      <c r="D4" s="33">
        <v>603155</v>
      </c>
      <c r="E4" s="4" t="s">
        <v>43</v>
      </c>
      <c r="F4" s="4">
        <v>7</v>
      </c>
      <c r="G4" s="3">
        <v>2</v>
      </c>
      <c r="H4" s="3">
        <v>10</v>
      </c>
      <c r="I4" s="12">
        <v>24228</v>
      </c>
      <c r="J4" s="12">
        <v>8709</v>
      </c>
      <c r="K4" s="37">
        <f t="shared" si="0"/>
        <v>32937</v>
      </c>
    </row>
    <row r="5" spans="1:11" ht="15.6" customHeight="1" x14ac:dyDescent="0.3">
      <c r="A5" s="14" t="s">
        <v>15</v>
      </c>
      <c r="B5" s="5" t="s">
        <v>1</v>
      </c>
      <c r="C5" s="33" t="s">
        <v>29</v>
      </c>
      <c r="D5" s="33">
        <v>603201</v>
      </c>
      <c r="E5" s="4" t="s">
        <v>30</v>
      </c>
      <c r="F5" s="4">
        <v>7</v>
      </c>
      <c r="G5" s="3">
        <v>1</v>
      </c>
      <c r="H5" s="3">
        <v>5</v>
      </c>
      <c r="I5" s="12">
        <v>9738</v>
      </c>
      <c r="J5" s="12">
        <v>3112</v>
      </c>
      <c r="K5" s="37">
        <f t="shared" si="0"/>
        <v>12850</v>
      </c>
    </row>
    <row r="6" spans="1:11" ht="15.6" customHeight="1" x14ac:dyDescent="0.3">
      <c r="A6" s="14" t="s">
        <v>15</v>
      </c>
      <c r="B6" s="5" t="s">
        <v>24</v>
      </c>
      <c r="C6" s="33" t="s">
        <v>44</v>
      </c>
      <c r="D6" s="33">
        <v>42131685</v>
      </c>
      <c r="E6" s="4" t="s">
        <v>45</v>
      </c>
      <c r="F6" s="4">
        <v>7</v>
      </c>
      <c r="G6" s="3">
        <v>1</v>
      </c>
      <c r="H6" s="3">
        <v>5</v>
      </c>
      <c r="I6" s="12">
        <v>6922</v>
      </c>
      <c r="J6" s="12">
        <v>2263</v>
      </c>
      <c r="K6" s="37">
        <f t="shared" si="0"/>
        <v>9185</v>
      </c>
    </row>
    <row r="7" spans="1:11" ht="15.6" customHeight="1" x14ac:dyDescent="0.3">
      <c r="A7" s="14" t="s">
        <v>31</v>
      </c>
      <c r="B7" s="5" t="s">
        <v>21</v>
      </c>
      <c r="C7" s="33" t="s">
        <v>32</v>
      </c>
      <c r="D7" s="33">
        <v>37836901</v>
      </c>
      <c r="E7" s="4" t="s">
        <v>33</v>
      </c>
      <c r="F7" s="4">
        <v>7</v>
      </c>
      <c r="G7" s="3">
        <v>3</v>
      </c>
      <c r="H7" s="3">
        <v>15</v>
      </c>
      <c r="I7" s="12">
        <v>29354</v>
      </c>
      <c r="J7" s="12">
        <v>9742</v>
      </c>
      <c r="K7" s="37">
        <f t="shared" si="0"/>
        <v>39096</v>
      </c>
    </row>
    <row r="8" spans="1:11" ht="16.2" customHeight="1" x14ac:dyDescent="0.3">
      <c r="A8" s="14" t="s">
        <v>31</v>
      </c>
      <c r="B8" s="5" t="s">
        <v>1</v>
      </c>
      <c r="C8" s="33" t="s">
        <v>46</v>
      </c>
      <c r="D8" s="33">
        <v>305723</v>
      </c>
      <c r="E8" s="4" t="s">
        <v>47</v>
      </c>
      <c r="F8" s="4">
        <v>7</v>
      </c>
      <c r="G8" s="3">
        <v>1</v>
      </c>
      <c r="H8" s="3">
        <v>5</v>
      </c>
      <c r="I8" s="12">
        <v>9235</v>
      </c>
      <c r="J8" s="12">
        <v>3223</v>
      </c>
      <c r="K8" s="37">
        <f t="shared" si="0"/>
        <v>12458</v>
      </c>
    </row>
    <row r="9" spans="1:11" ht="16.2" customHeight="1" x14ac:dyDescent="0.3">
      <c r="A9" s="14" t="s">
        <v>31</v>
      </c>
      <c r="B9" s="5" t="s">
        <v>1</v>
      </c>
      <c r="C9" s="33" t="s">
        <v>48</v>
      </c>
      <c r="D9" s="33">
        <v>312827</v>
      </c>
      <c r="E9" s="4" t="s">
        <v>49</v>
      </c>
      <c r="F9" s="4">
        <v>6</v>
      </c>
      <c r="G9" s="3">
        <v>1</v>
      </c>
      <c r="H9" s="3">
        <v>5</v>
      </c>
      <c r="I9" s="12">
        <v>10095</v>
      </c>
      <c r="J9" s="12">
        <v>2033</v>
      </c>
      <c r="K9" s="37">
        <f t="shared" si="0"/>
        <v>12128</v>
      </c>
    </row>
    <row r="10" spans="1:11" ht="16.2" customHeight="1" x14ac:dyDescent="0.3">
      <c r="A10" s="14" t="s">
        <v>31</v>
      </c>
      <c r="B10" s="5" t="s">
        <v>1</v>
      </c>
      <c r="C10" s="33" t="s">
        <v>50</v>
      </c>
      <c r="D10" s="33">
        <v>612031</v>
      </c>
      <c r="E10" s="4" t="s">
        <v>51</v>
      </c>
      <c r="F10" s="4">
        <v>7</v>
      </c>
      <c r="G10" s="3">
        <v>1</v>
      </c>
      <c r="H10" s="3">
        <v>5</v>
      </c>
      <c r="I10" s="12">
        <v>8480</v>
      </c>
      <c r="J10" s="12">
        <v>3049</v>
      </c>
      <c r="K10" s="37">
        <f t="shared" si="0"/>
        <v>11529</v>
      </c>
    </row>
    <row r="11" spans="1:11" ht="16.2" customHeight="1" x14ac:dyDescent="0.3">
      <c r="A11" s="14" t="s">
        <v>14</v>
      </c>
      <c r="B11" s="5" t="s">
        <v>17</v>
      </c>
      <c r="C11" s="33" t="s">
        <v>34</v>
      </c>
      <c r="D11" s="33">
        <v>54130450</v>
      </c>
      <c r="E11" s="4" t="s">
        <v>35</v>
      </c>
      <c r="F11" s="4">
        <v>8</v>
      </c>
      <c r="G11" s="3">
        <v>1</v>
      </c>
      <c r="H11" s="3">
        <v>5</v>
      </c>
      <c r="I11" s="31">
        <v>9478</v>
      </c>
      <c r="J11" s="31">
        <v>3075</v>
      </c>
      <c r="K11" s="37">
        <f>I11+J11</f>
        <v>12553</v>
      </c>
    </row>
    <row r="12" spans="1:11" ht="16.2" customHeight="1" x14ac:dyDescent="0.3">
      <c r="A12" s="14" t="s">
        <v>14</v>
      </c>
      <c r="B12" s="5" t="s">
        <v>1</v>
      </c>
      <c r="C12" s="33" t="s">
        <v>52</v>
      </c>
      <c r="D12" s="33">
        <v>312037</v>
      </c>
      <c r="E12" s="4" t="s">
        <v>53</v>
      </c>
      <c r="F12" s="10">
        <v>8</v>
      </c>
      <c r="G12" s="3">
        <v>1</v>
      </c>
      <c r="H12" s="3">
        <v>5</v>
      </c>
      <c r="I12" s="11">
        <v>13630</v>
      </c>
      <c r="J12" s="11">
        <v>4900</v>
      </c>
      <c r="K12" s="37">
        <f t="shared" si="0"/>
        <v>18530</v>
      </c>
    </row>
    <row r="13" spans="1:11" ht="16.2" customHeight="1" x14ac:dyDescent="0.3">
      <c r="A13" s="14" t="s">
        <v>14</v>
      </c>
      <c r="B13" s="5" t="s">
        <v>1</v>
      </c>
      <c r="C13" s="33" t="s">
        <v>54</v>
      </c>
      <c r="D13" s="33">
        <v>311863</v>
      </c>
      <c r="E13" s="4" t="s">
        <v>55</v>
      </c>
      <c r="F13" s="10">
        <v>7</v>
      </c>
      <c r="G13" s="3">
        <v>1</v>
      </c>
      <c r="H13" s="3">
        <v>5</v>
      </c>
      <c r="I13" s="11">
        <f>ROUND(7316.05,0)</f>
        <v>7316</v>
      </c>
      <c r="J13" s="11">
        <f>ROUND(2374.06,0)</f>
        <v>2374</v>
      </c>
      <c r="K13" s="37">
        <f t="shared" si="0"/>
        <v>9690</v>
      </c>
    </row>
    <row r="14" spans="1:11" ht="16.2" customHeight="1" x14ac:dyDescent="0.3">
      <c r="A14" s="14" t="s">
        <v>14</v>
      </c>
      <c r="B14" s="5" t="s">
        <v>1</v>
      </c>
      <c r="C14" s="33" t="s">
        <v>56</v>
      </c>
      <c r="D14" s="33">
        <v>317462</v>
      </c>
      <c r="E14" s="4" t="s">
        <v>57</v>
      </c>
      <c r="F14" s="10">
        <v>8</v>
      </c>
      <c r="G14" s="3">
        <v>1</v>
      </c>
      <c r="H14" s="3">
        <v>5</v>
      </c>
      <c r="I14" s="11">
        <v>9657</v>
      </c>
      <c r="J14" s="11">
        <v>2603</v>
      </c>
      <c r="K14" s="37">
        <f>I14+J14</f>
        <v>12260</v>
      </c>
    </row>
    <row r="15" spans="1:11" ht="16.2" customHeight="1" x14ac:dyDescent="0.3">
      <c r="A15" s="14" t="s">
        <v>16</v>
      </c>
      <c r="B15" s="5" t="s">
        <v>17</v>
      </c>
      <c r="C15" s="33" t="s">
        <v>18</v>
      </c>
      <c r="D15" s="33">
        <v>54130590</v>
      </c>
      <c r="E15" s="4" t="s">
        <v>19</v>
      </c>
      <c r="F15" s="4">
        <v>8</v>
      </c>
      <c r="G15" s="3">
        <v>1</v>
      </c>
      <c r="H15" s="3">
        <v>5</v>
      </c>
      <c r="I15" s="12">
        <v>7641</v>
      </c>
      <c r="J15" s="12">
        <v>2774</v>
      </c>
      <c r="K15" s="37">
        <f t="shared" si="0"/>
        <v>10415</v>
      </c>
    </row>
    <row r="16" spans="1:11" ht="16.2" customHeight="1" x14ac:dyDescent="0.3">
      <c r="A16" s="14" t="s">
        <v>16</v>
      </c>
      <c r="B16" s="5" t="s">
        <v>21</v>
      </c>
      <c r="C16" s="33" t="s">
        <v>36</v>
      </c>
      <c r="D16" s="33">
        <v>37861298</v>
      </c>
      <c r="E16" s="4" t="s">
        <v>37</v>
      </c>
      <c r="F16" s="4">
        <v>7</v>
      </c>
      <c r="G16" s="3">
        <v>2</v>
      </c>
      <c r="H16" s="3">
        <v>10</v>
      </c>
      <c r="I16" s="12">
        <v>19567</v>
      </c>
      <c r="J16" s="12">
        <v>6673</v>
      </c>
      <c r="K16" s="37">
        <f t="shared" si="0"/>
        <v>26240</v>
      </c>
    </row>
    <row r="17" spans="1:11" ht="16.2" customHeight="1" x14ac:dyDescent="0.3">
      <c r="A17" s="14" t="s">
        <v>16</v>
      </c>
      <c r="B17" s="5" t="s">
        <v>21</v>
      </c>
      <c r="C17" s="33" t="s">
        <v>36</v>
      </c>
      <c r="D17" s="33">
        <v>37861298</v>
      </c>
      <c r="E17" s="4" t="s">
        <v>37</v>
      </c>
      <c r="F17" s="4">
        <v>6</v>
      </c>
      <c r="G17" s="3">
        <v>1</v>
      </c>
      <c r="H17" s="3">
        <v>5</v>
      </c>
      <c r="I17" s="12">
        <v>8807</v>
      </c>
      <c r="J17" s="12">
        <v>2374</v>
      </c>
      <c r="K17" s="37">
        <f t="shared" si="0"/>
        <v>11181</v>
      </c>
    </row>
    <row r="18" spans="1:11" ht="16.2" customHeight="1" x14ac:dyDescent="0.3">
      <c r="A18" s="14" t="s">
        <v>16</v>
      </c>
      <c r="B18" s="5" t="s">
        <v>1</v>
      </c>
      <c r="C18" s="33" t="s">
        <v>58</v>
      </c>
      <c r="D18" s="33">
        <v>308307</v>
      </c>
      <c r="E18" s="4" t="s">
        <v>59</v>
      </c>
      <c r="F18" s="4">
        <v>6</v>
      </c>
      <c r="G18" s="3">
        <v>2</v>
      </c>
      <c r="H18" s="3">
        <v>10</v>
      </c>
      <c r="I18" s="12">
        <v>21833</v>
      </c>
      <c r="J18" s="12">
        <v>7734</v>
      </c>
      <c r="K18" s="37">
        <f t="shared" si="0"/>
        <v>29567</v>
      </c>
    </row>
    <row r="19" spans="1:11" ht="16.2" customHeight="1" x14ac:dyDescent="0.3">
      <c r="A19" s="14" t="s">
        <v>16</v>
      </c>
      <c r="B19" s="5" t="s">
        <v>1</v>
      </c>
      <c r="C19" s="33" t="s">
        <v>60</v>
      </c>
      <c r="D19" s="33">
        <v>307360</v>
      </c>
      <c r="E19" s="4" t="s">
        <v>61</v>
      </c>
      <c r="F19" s="4">
        <v>8</v>
      </c>
      <c r="G19" s="3">
        <v>1</v>
      </c>
      <c r="H19" s="3">
        <v>5</v>
      </c>
      <c r="I19" s="12">
        <v>9640</v>
      </c>
      <c r="J19" s="12">
        <v>3286</v>
      </c>
      <c r="K19" s="37">
        <f t="shared" si="0"/>
        <v>12926</v>
      </c>
    </row>
    <row r="20" spans="1:11" ht="16.2" customHeight="1" x14ac:dyDescent="0.3">
      <c r="A20" s="14" t="s">
        <v>16</v>
      </c>
      <c r="B20" s="26" t="s">
        <v>1</v>
      </c>
      <c r="C20" s="34" t="s">
        <v>62</v>
      </c>
      <c r="D20" s="34">
        <v>309150</v>
      </c>
      <c r="E20" s="27" t="s">
        <v>63</v>
      </c>
      <c r="F20" s="27">
        <v>8</v>
      </c>
      <c r="G20" s="28">
        <v>3</v>
      </c>
      <c r="H20" s="28">
        <v>12</v>
      </c>
      <c r="I20" s="32">
        <v>14009</v>
      </c>
      <c r="J20" s="32">
        <v>4575</v>
      </c>
      <c r="K20" s="37">
        <f t="shared" si="0"/>
        <v>18584</v>
      </c>
    </row>
    <row r="21" spans="1:11" ht="16.2" customHeight="1" x14ac:dyDescent="0.3">
      <c r="A21" s="14" t="s">
        <v>16</v>
      </c>
      <c r="B21" s="5" t="s">
        <v>1</v>
      </c>
      <c r="C21" s="33" t="s">
        <v>64</v>
      </c>
      <c r="D21" s="33">
        <v>306151</v>
      </c>
      <c r="E21" s="4" t="s">
        <v>65</v>
      </c>
      <c r="F21" s="4">
        <v>6</v>
      </c>
      <c r="G21" s="3">
        <v>1</v>
      </c>
      <c r="H21" s="3">
        <v>2</v>
      </c>
      <c r="I21" s="12">
        <v>4846</v>
      </c>
      <c r="J21" s="12">
        <v>1551</v>
      </c>
      <c r="K21" s="37">
        <f t="shared" si="0"/>
        <v>6397</v>
      </c>
    </row>
    <row r="22" spans="1:11" ht="16.2" customHeight="1" x14ac:dyDescent="0.3">
      <c r="A22" s="14" t="s">
        <v>28</v>
      </c>
      <c r="B22" s="5" t="s">
        <v>21</v>
      </c>
      <c r="C22" s="33" t="s">
        <v>66</v>
      </c>
      <c r="D22" s="33">
        <v>37808427</v>
      </c>
      <c r="E22" s="4" t="s">
        <v>67</v>
      </c>
      <c r="F22" s="4">
        <v>6</v>
      </c>
      <c r="G22" s="3">
        <v>7</v>
      </c>
      <c r="H22" s="3">
        <v>29</v>
      </c>
      <c r="I22" s="20">
        <v>57994</v>
      </c>
      <c r="J22" s="20">
        <v>16464</v>
      </c>
      <c r="K22" s="37">
        <f t="shared" si="0"/>
        <v>74458</v>
      </c>
    </row>
    <row r="23" spans="1:11" ht="16.2" customHeight="1" x14ac:dyDescent="0.3">
      <c r="A23" s="14" t="s">
        <v>28</v>
      </c>
      <c r="B23" s="5" t="s">
        <v>21</v>
      </c>
      <c r="C23" s="33" t="s">
        <v>66</v>
      </c>
      <c r="D23" s="33">
        <v>37808427</v>
      </c>
      <c r="E23" s="4" t="s">
        <v>67</v>
      </c>
      <c r="F23" s="4">
        <v>8</v>
      </c>
      <c r="G23" s="3">
        <v>1</v>
      </c>
      <c r="H23" s="3">
        <v>5</v>
      </c>
      <c r="I23" s="12">
        <v>8252</v>
      </c>
      <c r="J23" s="12">
        <v>2926</v>
      </c>
      <c r="K23" s="37">
        <f t="shared" si="0"/>
        <v>11178</v>
      </c>
    </row>
    <row r="24" spans="1:11" ht="16.2" customHeight="1" x14ac:dyDescent="0.3">
      <c r="A24" s="14" t="s">
        <v>28</v>
      </c>
      <c r="B24" s="5" t="s">
        <v>1</v>
      </c>
      <c r="C24" s="33" t="s">
        <v>68</v>
      </c>
      <c r="D24" s="33">
        <v>314081</v>
      </c>
      <c r="E24" s="4" t="s">
        <v>69</v>
      </c>
      <c r="F24" s="4">
        <v>7</v>
      </c>
      <c r="G24" s="3">
        <v>1</v>
      </c>
      <c r="H24" s="3">
        <v>5</v>
      </c>
      <c r="I24" s="12">
        <v>9235</v>
      </c>
      <c r="J24" s="12">
        <v>1090</v>
      </c>
      <c r="K24" s="37">
        <f t="shared" si="0"/>
        <v>10325</v>
      </c>
    </row>
    <row r="25" spans="1:11" ht="16.2" customHeight="1" x14ac:dyDescent="0.3">
      <c r="A25" s="14" t="s">
        <v>28</v>
      </c>
      <c r="B25" s="5" t="s">
        <v>1</v>
      </c>
      <c r="C25" s="33" t="s">
        <v>70</v>
      </c>
      <c r="D25" s="33">
        <v>314463</v>
      </c>
      <c r="E25" s="4" t="s">
        <v>71</v>
      </c>
      <c r="F25" s="4">
        <v>6</v>
      </c>
      <c r="G25" s="3">
        <v>1</v>
      </c>
      <c r="H25" s="3">
        <v>5</v>
      </c>
      <c r="I25" s="12">
        <v>13245</v>
      </c>
      <c r="J25" s="12">
        <v>4768</v>
      </c>
      <c r="K25" s="37">
        <f t="shared" si="0"/>
        <v>18013</v>
      </c>
    </row>
    <row r="26" spans="1:11" ht="16.2" customHeight="1" x14ac:dyDescent="0.3">
      <c r="A26" s="14" t="s">
        <v>28</v>
      </c>
      <c r="B26" s="5" t="s">
        <v>1</v>
      </c>
      <c r="C26" s="33" t="s">
        <v>72</v>
      </c>
      <c r="D26" s="33">
        <v>315494</v>
      </c>
      <c r="E26" s="4" t="s">
        <v>73</v>
      </c>
      <c r="F26" s="4">
        <v>6</v>
      </c>
      <c r="G26" s="3">
        <v>1</v>
      </c>
      <c r="H26" s="3">
        <v>5</v>
      </c>
      <c r="I26" s="12">
        <v>8989</v>
      </c>
      <c r="J26" s="12">
        <v>3142</v>
      </c>
      <c r="K26" s="37">
        <f t="shared" si="0"/>
        <v>12131</v>
      </c>
    </row>
    <row r="27" spans="1:11" ht="16.2" customHeight="1" x14ac:dyDescent="0.3">
      <c r="A27" s="14" t="s">
        <v>28</v>
      </c>
      <c r="B27" s="5" t="s">
        <v>1</v>
      </c>
      <c r="C27" s="33" t="s">
        <v>74</v>
      </c>
      <c r="D27" s="33">
        <v>315737</v>
      </c>
      <c r="E27" s="4" t="s">
        <v>75</v>
      </c>
      <c r="F27" s="4">
        <v>6</v>
      </c>
      <c r="G27" s="3">
        <v>1</v>
      </c>
      <c r="H27" s="3">
        <v>5</v>
      </c>
      <c r="I27" s="12">
        <v>12963</v>
      </c>
      <c r="J27" s="12">
        <v>4142</v>
      </c>
      <c r="K27" s="37">
        <f t="shared" si="0"/>
        <v>17105</v>
      </c>
    </row>
    <row r="28" spans="1:11" ht="16.2" customHeight="1" x14ac:dyDescent="0.3">
      <c r="A28" s="14" t="s">
        <v>28</v>
      </c>
      <c r="B28" s="5" t="s">
        <v>1</v>
      </c>
      <c r="C28" s="33" t="s">
        <v>76</v>
      </c>
      <c r="D28" s="33">
        <v>315508</v>
      </c>
      <c r="E28" s="4" t="s">
        <v>77</v>
      </c>
      <c r="F28" s="4">
        <v>7</v>
      </c>
      <c r="G28" s="3">
        <v>1</v>
      </c>
      <c r="H28" s="3">
        <v>5</v>
      </c>
      <c r="I28" s="12">
        <v>12870</v>
      </c>
      <c r="J28" s="12">
        <v>4627</v>
      </c>
      <c r="K28" s="37">
        <f t="shared" si="0"/>
        <v>17497</v>
      </c>
    </row>
    <row r="29" spans="1:11" ht="16.2" customHeight="1" x14ac:dyDescent="0.3">
      <c r="A29" s="14" t="s">
        <v>28</v>
      </c>
      <c r="B29" s="5" t="s">
        <v>1</v>
      </c>
      <c r="C29" s="33" t="s">
        <v>78</v>
      </c>
      <c r="D29" s="33">
        <v>316792</v>
      </c>
      <c r="E29" s="4" t="s">
        <v>79</v>
      </c>
      <c r="F29" s="4">
        <v>6</v>
      </c>
      <c r="G29" s="3">
        <v>1</v>
      </c>
      <c r="H29" s="3">
        <v>5</v>
      </c>
      <c r="I29" s="12">
        <v>13710</v>
      </c>
      <c r="J29" s="12">
        <v>4929</v>
      </c>
      <c r="K29" s="37">
        <f t="shared" si="0"/>
        <v>18639</v>
      </c>
    </row>
    <row r="30" spans="1:11" ht="16.2" customHeight="1" x14ac:dyDescent="0.3">
      <c r="A30" s="14" t="s">
        <v>28</v>
      </c>
      <c r="B30" s="5" t="s">
        <v>1</v>
      </c>
      <c r="C30" s="33" t="s">
        <v>80</v>
      </c>
      <c r="D30" s="33">
        <v>316750</v>
      </c>
      <c r="E30" s="4" t="s">
        <v>81</v>
      </c>
      <c r="F30" s="4">
        <v>6</v>
      </c>
      <c r="G30" s="3">
        <v>1</v>
      </c>
      <c r="H30" s="3">
        <v>4</v>
      </c>
      <c r="I30" s="12">
        <v>11684</v>
      </c>
      <c r="J30" s="12">
        <v>4200</v>
      </c>
      <c r="K30" s="37">
        <f t="shared" si="0"/>
        <v>15884</v>
      </c>
    </row>
    <row r="31" spans="1:11" ht="16.2" customHeight="1" x14ac:dyDescent="0.3">
      <c r="A31" s="14" t="s">
        <v>28</v>
      </c>
      <c r="B31" s="5" t="s">
        <v>24</v>
      </c>
      <c r="C31" s="33" t="s">
        <v>82</v>
      </c>
      <c r="D31" s="33">
        <v>42063043</v>
      </c>
      <c r="E31" s="4" t="s">
        <v>83</v>
      </c>
      <c r="F31" s="4">
        <v>7</v>
      </c>
      <c r="G31" s="3">
        <v>1</v>
      </c>
      <c r="H31" s="3">
        <v>4</v>
      </c>
      <c r="I31" s="12">
        <v>5492</v>
      </c>
      <c r="J31" s="12">
        <v>1795</v>
      </c>
      <c r="K31" s="37">
        <f t="shared" si="0"/>
        <v>7287</v>
      </c>
    </row>
    <row r="32" spans="1:11" ht="16.2" customHeight="1" x14ac:dyDescent="0.3">
      <c r="A32" s="14" t="s">
        <v>20</v>
      </c>
      <c r="B32" s="21" t="s">
        <v>21</v>
      </c>
      <c r="C32" s="21" t="s">
        <v>38</v>
      </c>
      <c r="D32" s="33">
        <v>37828100</v>
      </c>
      <c r="E32" s="4" t="s">
        <v>39</v>
      </c>
      <c r="F32" s="13">
        <v>7</v>
      </c>
      <c r="G32" s="13">
        <v>8</v>
      </c>
      <c r="H32" s="29">
        <v>37</v>
      </c>
      <c r="I32" s="30">
        <v>60165</v>
      </c>
      <c r="J32" s="30">
        <v>19966</v>
      </c>
      <c r="K32" s="37">
        <f t="shared" si="0"/>
        <v>80131</v>
      </c>
    </row>
    <row r="33" spans="1:11" ht="16.2" customHeight="1" x14ac:dyDescent="0.3">
      <c r="A33" s="14" t="s">
        <v>20</v>
      </c>
      <c r="B33" s="22" t="s">
        <v>1</v>
      </c>
      <c r="C33" s="22" t="s">
        <v>84</v>
      </c>
      <c r="D33" s="33">
        <v>319091</v>
      </c>
      <c r="E33" s="4" t="s">
        <v>85</v>
      </c>
      <c r="F33" s="13">
        <v>6</v>
      </c>
      <c r="G33" s="13">
        <v>1</v>
      </c>
      <c r="H33" s="29">
        <v>5</v>
      </c>
      <c r="I33" s="30">
        <v>8580</v>
      </c>
      <c r="J33" s="30">
        <v>2999</v>
      </c>
      <c r="K33" s="37">
        <f t="shared" si="0"/>
        <v>11579</v>
      </c>
    </row>
    <row r="34" spans="1:11" ht="16.2" customHeight="1" x14ac:dyDescent="0.3">
      <c r="A34" s="14" t="s">
        <v>20</v>
      </c>
      <c r="B34" s="22" t="s">
        <v>1</v>
      </c>
      <c r="C34" s="22" t="s">
        <v>86</v>
      </c>
      <c r="D34" s="33">
        <v>319716</v>
      </c>
      <c r="E34" s="4" t="s">
        <v>87</v>
      </c>
      <c r="F34" s="13">
        <v>7</v>
      </c>
      <c r="G34" s="13">
        <v>1</v>
      </c>
      <c r="H34" s="29">
        <v>5</v>
      </c>
      <c r="I34" s="30">
        <v>5865</v>
      </c>
      <c r="J34" s="30">
        <v>1581</v>
      </c>
      <c r="K34" s="37">
        <f t="shared" si="0"/>
        <v>7446</v>
      </c>
    </row>
    <row r="35" spans="1:11" ht="16.2" customHeight="1" x14ac:dyDescent="0.3">
      <c r="A35" s="14" t="s">
        <v>20</v>
      </c>
      <c r="B35" s="22" t="s">
        <v>1</v>
      </c>
      <c r="C35" s="22" t="s">
        <v>88</v>
      </c>
      <c r="D35" s="33">
        <v>319651</v>
      </c>
      <c r="E35" s="4" t="s">
        <v>89</v>
      </c>
      <c r="F35" s="13">
        <v>7</v>
      </c>
      <c r="G35" s="13">
        <v>1</v>
      </c>
      <c r="H35" s="29">
        <v>5</v>
      </c>
      <c r="I35" s="30">
        <v>980</v>
      </c>
      <c r="J35" s="30">
        <v>353</v>
      </c>
      <c r="K35" s="37">
        <f t="shared" ref="K35:K52" si="1">I35+J35</f>
        <v>1333</v>
      </c>
    </row>
    <row r="36" spans="1:11" ht="16.2" customHeight="1" x14ac:dyDescent="0.3">
      <c r="A36" s="14" t="s">
        <v>20</v>
      </c>
      <c r="B36" s="22" t="s">
        <v>1</v>
      </c>
      <c r="C36" s="33" t="s">
        <v>90</v>
      </c>
      <c r="D36" s="33">
        <v>313874</v>
      </c>
      <c r="E36" s="4" t="s">
        <v>91</v>
      </c>
      <c r="F36" s="13">
        <v>6</v>
      </c>
      <c r="G36" s="13">
        <v>1</v>
      </c>
      <c r="H36" s="29">
        <v>4</v>
      </c>
      <c r="I36" s="30">
        <v>10654</v>
      </c>
      <c r="J36" s="30">
        <v>2518</v>
      </c>
      <c r="K36" s="39">
        <f t="shared" si="1"/>
        <v>13172</v>
      </c>
    </row>
    <row r="37" spans="1:11" ht="16.2" customHeight="1" x14ac:dyDescent="0.3">
      <c r="A37" s="14" t="s">
        <v>41</v>
      </c>
      <c r="B37" s="5" t="s">
        <v>1</v>
      </c>
      <c r="C37" s="33" t="s">
        <v>92</v>
      </c>
      <c r="D37" s="33">
        <v>321842</v>
      </c>
      <c r="E37" s="4" t="s">
        <v>93</v>
      </c>
      <c r="F37" s="4">
        <v>6</v>
      </c>
      <c r="G37" s="3">
        <v>3</v>
      </c>
      <c r="H37" s="3">
        <v>14</v>
      </c>
      <c r="I37" s="12">
        <v>37983</v>
      </c>
      <c r="J37" s="12">
        <v>10719</v>
      </c>
      <c r="K37" s="39">
        <f t="shared" si="1"/>
        <v>48702</v>
      </c>
    </row>
    <row r="38" spans="1:11" ht="16.2" customHeight="1" x14ac:dyDescent="0.3">
      <c r="A38" s="14" t="s">
        <v>41</v>
      </c>
      <c r="B38" s="5" t="s">
        <v>1</v>
      </c>
      <c r="C38" s="33" t="s">
        <v>94</v>
      </c>
      <c r="D38" s="33">
        <v>327646</v>
      </c>
      <c r="E38" s="4" t="s">
        <v>95</v>
      </c>
      <c r="F38" s="4">
        <v>6</v>
      </c>
      <c r="G38" s="3">
        <v>1</v>
      </c>
      <c r="H38" s="3">
        <v>5</v>
      </c>
      <c r="I38" s="12">
        <v>6738</v>
      </c>
      <c r="J38" s="12">
        <v>2422</v>
      </c>
      <c r="K38" s="39">
        <f t="shared" si="1"/>
        <v>9160</v>
      </c>
    </row>
    <row r="39" spans="1:11" ht="16.2" customHeight="1" x14ac:dyDescent="0.3">
      <c r="A39" s="14" t="s">
        <v>41</v>
      </c>
      <c r="B39" s="5" t="s">
        <v>1</v>
      </c>
      <c r="C39" s="33" t="s">
        <v>96</v>
      </c>
      <c r="D39" s="33">
        <v>327701</v>
      </c>
      <c r="E39" s="4" t="s">
        <v>97</v>
      </c>
      <c r="F39" s="4">
        <v>6</v>
      </c>
      <c r="G39" s="3">
        <v>1</v>
      </c>
      <c r="H39" s="3">
        <v>3</v>
      </c>
      <c r="I39" s="12">
        <v>1979</v>
      </c>
      <c r="J39" s="12">
        <v>632</v>
      </c>
      <c r="K39" s="39">
        <f t="shared" si="1"/>
        <v>2611</v>
      </c>
    </row>
    <row r="40" spans="1:11" ht="16.2" customHeight="1" x14ac:dyDescent="0.3">
      <c r="A40" s="14" t="s">
        <v>25</v>
      </c>
      <c r="B40" s="5" t="s">
        <v>17</v>
      </c>
      <c r="C40" s="33" t="s">
        <v>98</v>
      </c>
      <c r="D40" s="33">
        <v>54131430</v>
      </c>
      <c r="E40" s="4" t="s">
        <v>99</v>
      </c>
      <c r="F40" s="4">
        <v>7</v>
      </c>
      <c r="G40" s="3">
        <v>2</v>
      </c>
      <c r="H40" s="3">
        <v>5</v>
      </c>
      <c r="I40" s="12">
        <v>23512</v>
      </c>
      <c r="J40" s="12">
        <v>8123</v>
      </c>
      <c r="K40" s="39">
        <f t="shared" si="1"/>
        <v>31635</v>
      </c>
    </row>
    <row r="41" spans="1:11" ht="16.2" customHeight="1" x14ac:dyDescent="0.3">
      <c r="A41" s="14" t="s">
        <v>25</v>
      </c>
      <c r="B41" s="5" t="s">
        <v>21</v>
      </c>
      <c r="C41" s="33" t="s">
        <v>26</v>
      </c>
      <c r="D41" s="33">
        <v>35541016</v>
      </c>
      <c r="E41" s="4" t="s">
        <v>27</v>
      </c>
      <c r="F41" s="4">
        <v>6</v>
      </c>
      <c r="G41" s="3">
        <v>1</v>
      </c>
      <c r="H41" s="3">
        <v>5</v>
      </c>
      <c r="I41" s="12">
        <v>13525</v>
      </c>
      <c r="J41" s="12">
        <v>4389</v>
      </c>
      <c r="K41" s="39">
        <f t="shared" si="1"/>
        <v>17914</v>
      </c>
    </row>
    <row r="42" spans="1:11" ht="16.2" customHeight="1" x14ac:dyDescent="0.3">
      <c r="A42" s="14" t="s">
        <v>25</v>
      </c>
      <c r="B42" s="5" t="s">
        <v>21</v>
      </c>
      <c r="C42" s="33" t="s">
        <v>26</v>
      </c>
      <c r="D42" s="33">
        <v>35541016</v>
      </c>
      <c r="E42" s="4" t="s">
        <v>27</v>
      </c>
      <c r="F42" s="4">
        <v>7</v>
      </c>
      <c r="G42" s="3">
        <v>1</v>
      </c>
      <c r="H42" s="3">
        <v>5</v>
      </c>
      <c r="I42" s="12">
        <v>8380</v>
      </c>
      <c r="J42" s="3">
        <f>ROUND(402.24,0)</f>
        <v>402</v>
      </c>
      <c r="K42" s="37">
        <f t="shared" si="1"/>
        <v>8782</v>
      </c>
    </row>
    <row r="43" spans="1:11" ht="16.2" customHeight="1" x14ac:dyDescent="0.3">
      <c r="A43" s="14" t="s">
        <v>25</v>
      </c>
      <c r="B43" s="5" t="s">
        <v>21</v>
      </c>
      <c r="C43" s="33" t="s">
        <v>26</v>
      </c>
      <c r="D43" s="33">
        <v>35541016</v>
      </c>
      <c r="E43" s="4" t="s">
        <v>27</v>
      </c>
      <c r="F43" s="4">
        <v>8</v>
      </c>
      <c r="G43" s="3">
        <v>1</v>
      </c>
      <c r="H43" s="3">
        <v>5</v>
      </c>
      <c r="I43" s="12">
        <v>10332</v>
      </c>
      <c r="J43" s="12">
        <v>3353</v>
      </c>
      <c r="K43" s="39">
        <f t="shared" si="1"/>
        <v>13685</v>
      </c>
    </row>
    <row r="44" spans="1:11" ht="16.2" customHeight="1" x14ac:dyDescent="0.3">
      <c r="A44" s="25" t="s">
        <v>25</v>
      </c>
      <c r="B44" s="5" t="s">
        <v>1</v>
      </c>
      <c r="C44" s="33" t="s">
        <v>100</v>
      </c>
      <c r="D44" s="35">
        <v>691135</v>
      </c>
      <c r="E44" s="4" t="s">
        <v>101</v>
      </c>
      <c r="F44" s="4">
        <v>6</v>
      </c>
      <c r="G44" s="3">
        <v>1</v>
      </c>
      <c r="H44" s="3">
        <v>5</v>
      </c>
      <c r="I44" s="12">
        <v>12488</v>
      </c>
      <c r="J44" s="12">
        <v>4490</v>
      </c>
      <c r="K44" s="39">
        <f t="shared" si="1"/>
        <v>16978</v>
      </c>
    </row>
    <row r="45" spans="1:11" ht="16.2" customHeight="1" x14ac:dyDescent="0.3">
      <c r="A45" s="25" t="s">
        <v>25</v>
      </c>
      <c r="B45" s="5" t="s">
        <v>1</v>
      </c>
      <c r="C45" s="33" t="s">
        <v>100</v>
      </c>
      <c r="D45" s="35">
        <v>691135</v>
      </c>
      <c r="E45" s="4" t="s">
        <v>101</v>
      </c>
      <c r="F45" s="4">
        <v>8</v>
      </c>
      <c r="G45" s="3">
        <v>1</v>
      </c>
      <c r="H45" s="3">
        <v>5</v>
      </c>
      <c r="I45" s="12">
        <v>9903</v>
      </c>
      <c r="J45" s="12">
        <v>3213</v>
      </c>
      <c r="K45" s="39">
        <f t="shared" si="1"/>
        <v>13116</v>
      </c>
    </row>
    <row r="46" spans="1:11" ht="16.2" customHeight="1" x14ac:dyDescent="0.3">
      <c r="A46" s="25" t="s">
        <v>25</v>
      </c>
      <c r="B46" s="5" t="s">
        <v>1</v>
      </c>
      <c r="C46" s="33" t="s">
        <v>100</v>
      </c>
      <c r="D46" s="35">
        <v>691135</v>
      </c>
      <c r="E46" s="27" t="s">
        <v>101</v>
      </c>
      <c r="F46" s="4">
        <v>8</v>
      </c>
      <c r="G46" s="3">
        <v>1</v>
      </c>
      <c r="H46" s="3">
        <v>4</v>
      </c>
      <c r="I46" s="12">
        <v>7752</v>
      </c>
      <c r="J46" s="12">
        <v>2709</v>
      </c>
      <c r="K46" s="39">
        <f t="shared" si="1"/>
        <v>10461</v>
      </c>
    </row>
    <row r="47" spans="1:11" ht="16.2" customHeight="1" x14ac:dyDescent="0.3">
      <c r="A47" s="25" t="s">
        <v>25</v>
      </c>
      <c r="B47" s="5" t="s">
        <v>1</v>
      </c>
      <c r="C47" s="33" t="s">
        <v>102</v>
      </c>
      <c r="D47" s="35">
        <v>325490</v>
      </c>
      <c r="E47" s="4" t="s">
        <v>103</v>
      </c>
      <c r="F47" s="4">
        <v>6</v>
      </c>
      <c r="G47" s="3">
        <v>1</v>
      </c>
      <c r="H47" s="3">
        <v>5</v>
      </c>
      <c r="I47" s="12">
        <v>10988</v>
      </c>
      <c r="J47" s="12">
        <v>3950</v>
      </c>
      <c r="K47" s="39">
        <f t="shared" si="1"/>
        <v>14938</v>
      </c>
    </row>
    <row r="48" spans="1:11" ht="16.2" customHeight="1" x14ac:dyDescent="0.3">
      <c r="A48" s="25" t="s">
        <v>25</v>
      </c>
      <c r="B48" s="5" t="s">
        <v>1</v>
      </c>
      <c r="C48" s="33" t="s">
        <v>104</v>
      </c>
      <c r="D48" s="35">
        <v>326089</v>
      </c>
      <c r="E48" s="27" t="s">
        <v>105</v>
      </c>
      <c r="F48" s="4">
        <v>6</v>
      </c>
      <c r="G48" s="3">
        <v>1</v>
      </c>
      <c r="H48" s="3">
        <v>5</v>
      </c>
      <c r="I48" s="12">
        <v>17775</v>
      </c>
      <c r="J48" s="12">
        <v>1955</v>
      </c>
      <c r="K48" s="39">
        <f t="shared" si="1"/>
        <v>19730</v>
      </c>
    </row>
    <row r="49" spans="1:11" ht="16.2" customHeight="1" x14ac:dyDescent="0.3">
      <c r="A49" s="25" t="s">
        <v>25</v>
      </c>
      <c r="B49" s="5" t="s">
        <v>1</v>
      </c>
      <c r="C49" s="33" t="s">
        <v>106</v>
      </c>
      <c r="D49" s="35">
        <v>325031</v>
      </c>
      <c r="E49" s="4" t="s">
        <v>107</v>
      </c>
      <c r="F49" s="4">
        <v>6</v>
      </c>
      <c r="G49" s="3">
        <v>1</v>
      </c>
      <c r="H49" s="3">
        <v>3</v>
      </c>
      <c r="I49" s="12">
        <v>8568</v>
      </c>
      <c r="J49" s="12">
        <v>2786</v>
      </c>
      <c r="K49" s="39">
        <f t="shared" si="1"/>
        <v>11354</v>
      </c>
    </row>
    <row r="50" spans="1:11" ht="16.2" customHeight="1" x14ac:dyDescent="0.3">
      <c r="A50" s="25" t="s">
        <v>25</v>
      </c>
      <c r="B50" s="5" t="s">
        <v>1</v>
      </c>
      <c r="C50" s="33" t="s">
        <v>108</v>
      </c>
      <c r="D50" s="35">
        <v>324868</v>
      </c>
      <c r="E50" s="4" t="s">
        <v>109</v>
      </c>
      <c r="F50" s="4">
        <v>6</v>
      </c>
      <c r="G50" s="3">
        <v>1</v>
      </c>
      <c r="H50" s="3">
        <v>5</v>
      </c>
      <c r="I50" s="12">
        <v>18830</v>
      </c>
      <c r="J50" s="12">
        <v>4107</v>
      </c>
      <c r="K50" s="39">
        <f t="shared" si="1"/>
        <v>22937</v>
      </c>
    </row>
    <row r="51" spans="1:11" ht="16.2" customHeight="1" x14ac:dyDescent="0.3">
      <c r="A51" s="25" t="s">
        <v>25</v>
      </c>
      <c r="B51" s="5" t="s">
        <v>1</v>
      </c>
      <c r="C51" s="33" t="s">
        <v>110</v>
      </c>
      <c r="D51" s="35">
        <v>329282</v>
      </c>
      <c r="E51" s="27" t="s">
        <v>111</v>
      </c>
      <c r="F51" s="4">
        <v>6</v>
      </c>
      <c r="G51" s="3">
        <v>1</v>
      </c>
      <c r="H51" s="3">
        <v>5</v>
      </c>
      <c r="I51" s="12">
        <v>10442</v>
      </c>
      <c r="J51" s="12">
        <v>2034</v>
      </c>
      <c r="K51" s="39">
        <f t="shared" si="1"/>
        <v>12476</v>
      </c>
    </row>
    <row r="52" spans="1:11" ht="16.2" customHeight="1" thickBot="1" x14ac:dyDescent="0.35">
      <c r="A52" s="40" t="s">
        <v>25</v>
      </c>
      <c r="B52" s="5" t="s">
        <v>24</v>
      </c>
      <c r="C52" s="33" t="s">
        <v>112</v>
      </c>
      <c r="D52" s="35">
        <v>179175</v>
      </c>
      <c r="E52" s="36" t="s">
        <v>113</v>
      </c>
      <c r="F52" s="4">
        <v>6</v>
      </c>
      <c r="G52" s="3">
        <v>1</v>
      </c>
      <c r="H52" s="3">
        <v>5</v>
      </c>
      <c r="I52" s="12">
        <f>ROUND(3016.2,0)</f>
        <v>3016</v>
      </c>
      <c r="J52" s="12">
        <f>ROUND(986.29,0)</f>
        <v>986</v>
      </c>
      <c r="K52" s="39">
        <f t="shared" si="1"/>
        <v>4002</v>
      </c>
    </row>
    <row r="53" spans="1:11" ht="16.2" thickBot="1" x14ac:dyDescent="0.35">
      <c r="A53" s="42" t="s">
        <v>0</v>
      </c>
      <c r="B53" s="43"/>
      <c r="C53" s="43"/>
      <c r="D53" s="43"/>
      <c r="E53" s="44"/>
      <c r="F53" s="16"/>
      <c r="G53" s="17">
        <f>SUM(G3:G52)</f>
        <v>76</v>
      </c>
      <c r="H53" s="17">
        <f>SUM(H3:H52)</f>
        <v>347</v>
      </c>
      <c r="I53" s="18">
        <f>SUM(I3:I52)</f>
        <v>709634</v>
      </c>
      <c r="J53" s="18">
        <f>SUM(J3:J52)</f>
        <v>221121</v>
      </c>
      <c r="K53" s="19">
        <f>SUM(K3:K52)</f>
        <v>930755</v>
      </c>
    </row>
    <row r="54" spans="1:11" ht="18" customHeight="1" x14ac:dyDescent="0.3"/>
    <row r="55" spans="1:11" x14ac:dyDescent="0.3">
      <c r="E55" s="1" t="s">
        <v>40</v>
      </c>
    </row>
    <row r="59" spans="1:11" x14ac:dyDescent="0.3">
      <c r="E59" s="1" t="s">
        <v>40</v>
      </c>
      <c r="F59" s="1" t="s">
        <v>40</v>
      </c>
    </row>
  </sheetData>
  <autoFilter ref="A2:K53" xr:uid="{9F7722FF-AFF9-4CC4-B5A9-9DA500D03721}"/>
  <mergeCells count="2">
    <mergeCell ref="A1:K1"/>
    <mergeCell ref="A53:E53"/>
  </mergeCells>
  <pageMargins left="0.39370078740157483" right="0" top="0" bottom="0" header="0.31496062992125984" footer="0.31496062992125984"/>
  <pageSetup paperSize="9" scale="70" fitToHeight="9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Polónyiová Laura</cp:lastModifiedBy>
  <cp:lastPrinted>2024-08-09T11:01:30Z</cp:lastPrinted>
  <dcterms:created xsi:type="dcterms:W3CDTF">2024-01-18T07:47:27Z</dcterms:created>
  <dcterms:modified xsi:type="dcterms:W3CDTF">2024-09-06T06:56:50Z</dcterms:modified>
</cp:coreProperties>
</file>