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ento_zošit" defaultThemeVersion="124226"/>
  <mc:AlternateContent xmlns:mc="http://schemas.openxmlformats.org/markup-compatibility/2006">
    <mc:Choice Requires="x15">
      <x15ac:absPath xmlns:x15ac="http://schemas.microsoft.com/office/spreadsheetml/2010/11/ac" url="C:\Users\david.cihak\Desktop\"/>
    </mc:Choice>
  </mc:AlternateContent>
  <bookViews>
    <workbookView xWindow="0" yWindow="0" windowWidth="19200" windowHeight="11460" tabRatio="828"/>
  </bookViews>
  <sheets>
    <sheet name="ID" sheetId="1" r:id="rId1"/>
    <sheet name="Ziadost" sheetId="17" r:id="rId2"/>
    <sheet name="F-1" sheetId="32" r:id="rId3"/>
    <sheet name="F-2" sheetId="30" r:id="rId4"/>
    <sheet name="F-3" sheetId="31" r:id="rId5"/>
    <sheet name="F-4" sheetId="27" r:id="rId6"/>
    <sheet name="F-5" sheetId="25" r:id="rId7"/>
    <sheet name="F-6" sheetId="28" r:id="rId8"/>
    <sheet name="F-7" sheetId="29" r:id="rId9"/>
    <sheet name="F-8" sheetId="33" r:id="rId10"/>
  </sheets>
  <definedNames>
    <definedName name="ABC" comment="ljdhfbdhfblajshdfbôlsdhbf">'F-2'!$AC$28</definedName>
    <definedName name="_xlnm.Print_Titles" localSheetId="3">'F-2'!$19:$20</definedName>
    <definedName name="_xlnm.Print_Area" localSheetId="2">'F-1'!$A$1:$G$62</definedName>
    <definedName name="_xlnm.Print_Area" localSheetId="3">'F-2'!$B:$L</definedName>
    <definedName name="_xlnm.Print_Area" localSheetId="4">'F-3'!$A$17:$K$32</definedName>
    <definedName name="_xlnm.Print_Area" localSheetId="5">'F-4'!$A:$F</definedName>
    <definedName name="_xlnm.Print_Area" localSheetId="6">'F-5'!$A$1:$I$20</definedName>
    <definedName name="_xlnm.Print_Area" localSheetId="7">'F-6'!$A$1:$H$61</definedName>
    <definedName name="_xlnm.Print_Area" localSheetId="8">'F-7'!$A$1:$E$30</definedName>
    <definedName name="_xlnm.Print_Area" localSheetId="9">'F-8'!$A$1:$E$67</definedName>
    <definedName name="_xlnm.Print_Area" localSheetId="0">ID!$A$1:$E$23</definedName>
    <definedName name="_xlnm.Print_Area" localSheetId="1">Ziadost!$A$1:$C$48</definedName>
  </definedNames>
  <calcPr calcId="162913"/>
</workbook>
</file>

<file path=xl/calcChain.xml><?xml version="1.0" encoding="utf-8"?>
<calcChain xmlns="http://schemas.openxmlformats.org/spreadsheetml/2006/main">
  <c r="K32" i="31" l="1"/>
  <c r="K31" i="31"/>
  <c r="K30" i="31"/>
  <c r="K29" i="31"/>
  <c r="K28" i="31"/>
  <c r="K27" i="31"/>
  <c r="K26" i="31"/>
  <c r="K25" i="31"/>
  <c r="K24" i="31"/>
  <c r="E64" i="33" l="1"/>
  <c r="E63" i="33"/>
  <c r="E62" i="33"/>
  <c r="E61" i="33"/>
  <c r="E60" i="33"/>
  <c r="E59" i="33"/>
  <c r="E58" i="33"/>
  <c r="E57" i="33"/>
  <c r="E56" i="33"/>
  <c r="E55" i="33"/>
  <c r="E54" i="33"/>
  <c r="E53" i="33"/>
  <c r="E52" i="33"/>
  <c r="E51" i="33"/>
  <c r="E50" i="33"/>
  <c r="E49" i="33"/>
  <c r="E48" i="33"/>
  <c r="E47" i="33"/>
  <c r="E46" i="33"/>
  <c r="E45" i="33"/>
  <c r="E44" i="33"/>
  <c r="E43" i="33"/>
  <c r="E42" i="33"/>
  <c r="E41" i="33"/>
  <c r="B37" i="33"/>
  <c r="E31" i="33"/>
  <c r="C16" i="33"/>
  <c r="C15" i="33"/>
  <c r="C14" i="33"/>
  <c r="C13" i="33"/>
  <c r="C12" i="33"/>
  <c r="C11" i="33"/>
  <c r="C10" i="33"/>
  <c r="C9" i="33"/>
  <c r="C8" i="33"/>
  <c r="C7" i="33"/>
  <c r="A4" i="33"/>
  <c r="A1" i="33"/>
  <c r="B41" i="32"/>
  <c r="C41" i="32" s="1"/>
  <c r="I41" i="32" s="1"/>
  <c r="N419" i="30"/>
  <c r="N418" i="30"/>
  <c r="N417" i="30"/>
  <c r="N416" i="30"/>
  <c r="N415" i="30"/>
  <c r="N414" i="30"/>
  <c r="N413" i="30"/>
  <c r="N412" i="30"/>
  <c r="N411" i="30"/>
  <c r="N410" i="30"/>
  <c r="N409" i="30"/>
  <c r="N408" i="30"/>
  <c r="N407" i="30"/>
  <c r="N406" i="30"/>
  <c r="N405" i="30"/>
  <c r="N404" i="30"/>
  <c r="N403" i="30"/>
  <c r="N402" i="30"/>
  <c r="N401" i="30"/>
  <c r="N400" i="30"/>
  <c r="N399" i="30"/>
  <c r="N398" i="30"/>
  <c r="N397" i="30"/>
  <c r="N396" i="30"/>
  <c r="N395" i="30"/>
  <c r="N394" i="30"/>
  <c r="N393" i="30"/>
  <c r="N392" i="30"/>
  <c r="N391" i="30"/>
  <c r="N390" i="30"/>
  <c r="N389" i="30"/>
  <c r="N388" i="30"/>
  <c r="N387" i="30"/>
  <c r="N386" i="30"/>
  <c r="N385" i="30"/>
  <c r="N384" i="30"/>
  <c r="N383" i="30"/>
  <c r="N382" i="30"/>
  <c r="N381" i="30"/>
  <c r="N380" i="30"/>
  <c r="S380" i="30" s="1"/>
  <c r="N379" i="30"/>
  <c r="S379" i="30" s="1"/>
  <c r="N378" i="30"/>
  <c r="N377" i="30"/>
  <c r="N376" i="30"/>
  <c r="N375" i="30"/>
  <c r="S375" i="30" s="1"/>
  <c r="N374" i="30"/>
  <c r="N373" i="30"/>
  <c r="N372" i="30"/>
  <c r="N371" i="30"/>
  <c r="S371" i="30" s="1"/>
  <c r="N370" i="30"/>
  <c r="N369" i="30"/>
  <c r="N368" i="30"/>
  <c r="N367" i="30"/>
  <c r="R367" i="30" s="1"/>
  <c r="N366" i="30"/>
  <c r="N365" i="30"/>
  <c r="S365" i="30" s="1"/>
  <c r="N364" i="30"/>
  <c r="N363" i="30"/>
  <c r="S363" i="30" s="1"/>
  <c r="N362" i="30"/>
  <c r="N361" i="30"/>
  <c r="S361" i="30" s="1"/>
  <c r="N360" i="30"/>
  <c r="N359" i="30"/>
  <c r="S359" i="30" s="1"/>
  <c r="N358" i="30"/>
  <c r="N357" i="30"/>
  <c r="S357" i="30" s="1"/>
  <c r="N356" i="30"/>
  <c r="S356" i="30" s="1"/>
  <c r="N355" i="30"/>
  <c r="S355" i="30" s="1"/>
  <c r="N354" i="30"/>
  <c r="N353" i="30"/>
  <c r="S353" i="30" s="1"/>
  <c r="N352" i="30"/>
  <c r="S352" i="30" s="1"/>
  <c r="N351" i="30"/>
  <c r="S351" i="30" s="1"/>
  <c r="N350" i="30"/>
  <c r="N349" i="30"/>
  <c r="S349" i="30" s="1"/>
  <c r="N348" i="30"/>
  <c r="S348" i="30" s="1"/>
  <c r="N347" i="30"/>
  <c r="N346" i="30"/>
  <c r="N345" i="30"/>
  <c r="R345" i="30" s="1"/>
  <c r="N344" i="30"/>
  <c r="N343" i="30"/>
  <c r="S343" i="30" s="1"/>
  <c r="N342" i="30"/>
  <c r="N341" i="30"/>
  <c r="R341" i="30" s="1"/>
  <c r="N340" i="30"/>
  <c r="N339" i="30"/>
  <c r="S339" i="30" s="1"/>
  <c r="N338" i="30"/>
  <c r="N337" i="30"/>
  <c r="R337" i="30" s="1"/>
  <c r="N336" i="30"/>
  <c r="S336" i="30" s="1"/>
  <c r="N335" i="30"/>
  <c r="S335" i="30" s="1"/>
  <c r="N334" i="30"/>
  <c r="N333" i="30"/>
  <c r="S333" i="30" s="1"/>
  <c r="N332" i="30"/>
  <c r="S332" i="30" s="1"/>
  <c r="N331" i="30"/>
  <c r="N330" i="30"/>
  <c r="N329" i="30"/>
  <c r="S329" i="30" s="1"/>
  <c r="N328" i="30"/>
  <c r="N327" i="30"/>
  <c r="R327" i="30" s="1"/>
  <c r="N326" i="30"/>
  <c r="N325" i="30"/>
  <c r="N324" i="30"/>
  <c r="S324" i="30" s="1"/>
  <c r="N323" i="30"/>
  <c r="N322" i="30"/>
  <c r="N321" i="30"/>
  <c r="N320" i="30"/>
  <c r="S320" i="30" s="1"/>
  <c r="N319" i="30"/>
  <c r="N318" i="30"/>
  <c r="N317" i="30"/>
  <c r="N316" i="30"/>
  <c r="S316" i="30" s="1"/>
  <c r="N315" i="30"/>
  <c r="N314" i="30"/>
  <c r="N313" i="30"/>
  <c r="N312" i="30"/>
  <c r="S312" i="30" s="1"/>
  <c r="N311" i="30"/>
  <c r="S311" i="30" s="1"/>
  <c r="N310" i="30"/>
  <c r="N309" i="30"/>
  <c r="S309" i="30" s="1"/>
  <c r="N308" i="30"/>
  <c r="S308" i="30" s="1"/>
  <c r="N307" i="30"/>
  <c r="N306" i="30"/>
  <c r="N305" i="30"/>
  <c r="S305" i="30" s="1"/>
  <c r="N304" i="30"/>
  <c r="N303" i="30"/>
  <c r="S303" i="30" s="1"/>
  <c r="N302" i="30"/>
  <c r="N301" i="30"/>
  <c r="S301" i="30" s="1"/>
  <c r="N300" i="30"/>
  <c r="N299" i="30"/>
  <c r="S299" i="30" s="1"/>
  <c r="N298" i="30"/>
  <c r="N297" i="30"/>
  <c r="S297" i="30" s="1"/>
  <c r="N296" i="30"/>
  <c r="S296" i="30" s="1"/>
  <c r="N295" i="30"/>
  <c r="R295" i="30" s="1"/>
  <c r="N294" i="30"/>
  <c r="N293" i="30"/>
  <c r="S293" i="30" s="1"/>
  <c r="N292" i="30"/>
  <c r="S292" i="30" s="1"/>
  <c r="N291" i="30"/>
  <c r="S291" i="30" s="1"/>
  <c r="N290" i="30"/>
  <c r="N289" i="30"/>
  <c r="S289" i="30" s="1"/>
  <c r="N288" i="30"/>
  <c r="S288" i="30" s="1"/>
  <c r="N287" i="30"/>
  <c r="N286" i="30"/>
  <c r="N285" i="30"/>
  <c r="S285" i="30" s="1"/>
  <c r="N284" i="30"/>
  <c r="N283" i="30"/>
  <c r="S283" i="30" s="1"/>
  <c r="N282" i="30"/>
  <c r="N281" i="30"/>
  <c r="S281" i="30" s="1"/>
  <c r="N280" i="30"/>
  <c r="N279" i="30"/>
  <c r="R279" i="30" s="1"/>
  <c r="N278" i="30"/>
  <c r="N277" i="30"/>
  <c r="N276" i="30"/>
  <c r="N275" i="30"/>
  <c r="S275" i="30" s="1"/>
  <c r="N274" i="30"/>
  <c r="N273" i="30"/>
  <c r="N272" i="30"/>
  <c r="N271" i="30"/>
  <c r="S271" i="30" s="1"/>
  <c r="N270" i="30"/>
  <c r="N269" i="30"/>
  <c r="N268" i="30"/>
  <c r="N267" i="30"/>
  <c r="S267" i="30" s="1"/>
  <c r="N266" i="30"/>
  <c r="N265" i="30"/>
  <c r="N264" i="30"/>
  <c r="N263" i="30"/>
  <c r="S263" i="30" s="1"/>
  <c r="N262" i="30"/>
  <c r="N261" i="30"/>
  <c r="N260" i="30"/>
  <c r="N259" i="30"/>
  <c r="S259" i="30" s="1"/>
  <c r="N258" i="30"/>
  <c r="N257" i="30"/>
  <c r="R257" i="30" s="1"/>
  <c r="N256" i="30"/>
  <c r="N255" i="30"/>
  <c r="S255" i="30" s="1"/>
  <c r="N254" i="30"/>
  <c r="N253" i="30"/>
  <c r="S253" i="30" s="1"/>
  <c r="N252" i="30"/>
  <c r="N251" i="30"/>
  <c r="S251" i="30" s="1"/>
  <c r="N250" i="30"/>
  <c r="N249" i="30"/>
  <c r="S249" i="30" s="1"/>
  <c r="N248" i="30"/>
  <c r="R248" i="30" s="1"/>
  <c r="N247" i="30"/>
  <c r="S247" i="30" s="1"/>
  <c r="N246" i="30"/>
  <c r="N245" i="30"/>
  <c r="S245" i="30" s="1"/>
  <c r="N244" i="30"/>
  <c r="R244" i="30" s="1"/>
  <c r="N243" i="30"/>
  <c r="N242" i="30"/>
  <c r="N241" i="30"/>
  <c r="S241" i="30" s="1"/>
  <c r="N240" i="30"/>
  <c r="N239" i="30"/>
  <c r="S239" i="30" s="1"/>
  <c r="N238" i="30"/>
  <c r="N237" i="30"/>
  <c r="S237" i="30" s="1"/>
  <c r="N236" i="30"/>
  <c r="N235" i="30"/>
  <c r="R235" i="30" s="1"/>
  <c r="N234" i="30"/>
  <c r="N233" i="30"/>
  <c r="N232" i="30"/>
  <c r="R232" i="30" s="1"/>
  <c r="N231" i="30"/>
  <c r="N230" i="30"/>
  <c r="N229" i="30"/>
  <c r="N228" i="30"/>
  <c r="S228" i="30" s="1"/>
  <c r="N227" i="30"/>
  <c r="N226" i="30"/>
  <c r="N225" i="30"/>
  <c r="N224" i="30"/>
  <c r="S224" i="30" s="1"/>
  <c r="N223" i="30"/>
  <c r="N222" i="30"/>
  <c r="N221" i="30"/>
  <c r="N220" i="30"/>
  <c r="S220" i="30" s="1"/>
  <c r="N219" i="30"/>
  <c r="N218" i="30"/>
  <c r="N217" i="30"/>
  <c r="S217" i="30" s="1"/>
  <c r="N216" i="30"/>
  <c r="S216" i="30" s="1"/>
  <c r="N215" i="30"/>
  <c r="N214" i="30"/>
  <c r="N213" i="30"/>
  <c r="S213" i="30" s="1"/>
  <c r="N212" i="30"/>
  <c r="N211" i="30"/>
  <c r="S211" i="30" s="1"/>
  <c r="N210" i="30"/>
  <c r="N209" i="30"/>
  <c r="R209" i="30" s="1"/>
  <c r="N208" i="30"/>
  <c r="N207" i="30"/>
  <c r="R207" i="30" s="1"/>
  <c r="N206" i="30"/>
  <c r="N205" i="30"/>
  <c r="S205" i="30" s="1"/>
  <c r="N204" i="30"/>
  <c r="N203" i="30"/>
  <c r="S203" i="30" s="1"/>
  <c r="N202" i="30"/>
  <c r="N201" i="30"/>
  <c r="R201" i="30" s="1"/>
  <c r="N200" i="30"/>
  <c r="S200" i="30" s="1"/>
  <c r="N199" i="30"/>
  <c r="S199" i="30" s="1"/>
  <c r="N198" i="30"/>
  <c r="N197" i="30"/>
  <c r="S197" i="30" s="1"/>
  <c r="N196" i="30"/>
  <c r="S196" i="30" s="1"/>
  <c r="N195" i="30"/>
  <c r="N194" i="30"/>
  <c r="N193" i="30"/>
  <c r="S193" i="30" s="1"/>
  <c r="N192" i="30"/>
  <c r="N191" i="30"/>
  <c r="S191" i="30" s="1"/>
  <c r="N190" i="30"/>
  <c r="N189" i="30"/>
  <c r="S189" i="30" s="1"/>
  <c r="N188" i="30"/>
  <c r="N187" i="30"/>
  <c r="S187" i="30" s="1"/>
  <c r="N186" i="30"/>
  <c r="N185" i="30"/>
  <c r="S185" i="30" s="1"/>
  <c r="N184" i="30"/>
  <c r="R184" i="30" s="1"/>
  <c r="N183" i="30"/>
  <c r="S183" i="30" s="1"/>
  <c r="N182" i="30"/>
  <c r="N181" i="30"/>
  <c r="S181" i="30" s="1"/>
  <c r="N180" i="30"/>
  <c r="R180" i="30" s="1"/>
  <c r="N179" i="30"/>
  <c r="N178" i="30"/>
  <c r="N177" i="30"/>
  <c r="S177" i="30" s="1"/>
  <c r="N176" i="30"/>
  <c r="N175" i="30"/>
  <c r="S175" i="30" s="1"/>
  <c r="N174" i="30"/>
  <c r="N173" i="30"/>
  <c r="S173" i="30" s="1"/>
  <c r="N172" i="30"/>
  <c r="N171" i="30"/>
  <c r="S171" i="30" s="1"/>
  <c r="N170" i="30"/>
  <c r="N169" i="30"/>
  <c r="S169" i="30" s="1"/>
  <c r="N168" i="30"/>
  <c r="S168" i="30" s="1"/>
  <c r="N167" i="30"/>
  <c r="S167" i="30" s="1"/>
  <c r="N166" i="30"/>
  <c r="N165" i="30"/>
  <c r="S165" i="30" s="1"/>
  <c r="N164" i="30"/>
  <c r="R164" i="30" s="1"/>
  <c r="N163" i="30"/>
  <c r="N162" i="30"/>
  <c r="N161" i="30"/>
  <c r="S161" i="30" s="1"/>
  <c r="N160" i="30"/>
  <c r="N159" i="30"/>
  <c r="S159" i="30" s="1"/>
  <c r="N158" i="30"/>
  <c r="N157" i="30"/>
  <c r="S157" i="30" s="1"/>
  <c r="N156" i="30"/>
  <c r="N155" i="30"/>
  <c r="S155" i="30" s="1"/>
  <c r="N154" i="30"/>
  <c r="N153" i="30"/>
  <c r="S153" i="30" s="1"/>
  <c r="N152" i="30"/>
  <c r="R152" i="30" s="1"/>
  <c r="N151" i="30"/>
  <c r="S151" i="30" s="1"/>
  <c r="N150" i="30"/>
  <c r="N149" i="30"/>
  <c r="S149" i="30" s="1"/>
  <c r="N148" i="30"/>
  <c r="R148" i="30" s="1"/>
  <c r="N147" i="30"/>
  <c r="N146" i="30"/>
  <c r="N145" i="30"/>
  <c r="S145" i="30" s="1"/>
  <c r="N144" i="30"/>
  <c r="N143" i="30"/>
  <c r="S143" i="30" s="1"/>
  <c r="N142" i="30"/>
  <c r="N141" i="30"/>
  <c r="S141" i="30" s="1"/>
  <c r="N140" i="30"/>
  <c r="N139" i="30"/>
  <c r="S139" i="30" s="1"/>
  <c r="N138" i="30"/>
  <c r="N137" i="30"/>
  <c r="S137" i="30" s="1"/>
  <c r="N136" i="30"/>
  <c r="R136" i="30" s="1"/>
  <c r="N135" i="30"/>
  <c r="S135" i="30" s="1"/>
  <c r="N134" i="30"/>
  <c r="N133" i="30"/>
  <c r="S133" i="30" s="1"/>
  <c r="N132" i="30"/>
  <c r="R132" i="30" s="1"/>
  <c r="N131" i="30"/>
  <c r="N130" i="30"/>
  <c r="N129" i="30"/>
  <c r="S129" i="30" s="1"/>
  <c r="N128" i="30"/>
  <c r="N127" i="30"/>
  <c r="S127" i="30" s="1"/>
  <c r="N126" i="30"/>
  <c r="N125" i="30"/>
  <c r="S125" i="30" s="1"/>
  <c r="N124" i="30"/>
  <c r="N123" i="30"/>
  <c r="R123" i="30" s="1"/>
  <c r="N122" i="30"/>
  <c r="N121" i="30"/>
  <c r="S121" i="30" s="1"/>
  <c r="N120" i="30"/>
  <c r="S120" i="30" s="1"/>
  <c r="N119" i="30"/>
  <c r="R119" i="30" s="1"/>
  <c r="N118" i="30"/>
  <c r="N117" i="30"/>
  <c r="S117" i="30" s="1"/>
  <c r="N116" i="30"/>
  <c r="S116" i="30" s="1"/>
  <c r="N115" i="30"/>
  <c r="N114" i="30"/>
  <c r="N113" i="30"/>
  <c r="S113" i="30" s="1"/>
  <c r="N112" i="30"/>
  <c r="N111" i="30"/>
  <c r="R111" i="30" s="1"/>
  <c r="N110" i="30"/>
  <c r="N109" i="30"/>
  <c r="S109" i="30" s="1"/>
  <c r="N108" i="30"/>
  <c r="N107" i="30"/>
  <c r="S107" i="30" s="1"/>
  <c r="N106" i="30"/>
  <c r="N105" i="30"/>
  <c r="S105" i="30" s="1"/>
  <c r="N104" i="30"/>
  <c r="S104" i="30" s="1"/>
  <c r="N103" i="30"/>
  <c r="N102" i="30"/>
  <c r="N101" i="30"/>
  <c r="S101" i="30" s="1"/>
  <c r="N100" i="30"/>
  <c r="N99" i="30"/>
  <c r="R99" i="30" s="1"/>
  <c r="N98" i="30"/>
  <c r="N97" i="30"/>
  <c r="S97" i="30" s="1"/>
  <c r="N96" i="30"/>
  <c r="N95" i="30"/>
  <c r="R95" i="30" s="1"/>
  <c r="N94" i="30"/>
  <c r="N93" i="30"/>
  <c r="S93" i="30" s="1"/>
  <c r="N92" i="30"/>
  <c r="S92" i="30" s="1"/>
  <c r="N91" i="30"/>
  <c r="R91" i="30" s="1"/>
  <c r="N90" i="30"/>
  <c r="N89" i="30"/>
  <c r="R89" i="30" s="1"/>
  <c r="N88" i="30"/>
  <c r="S88" i="30" s="1"/>
  <c r="N87" i="30"/>
  <c r="N86" i="30"/>
  <c r="N85" i="30"/>
  <c r="R85" i="30" s="1"/>
  <c r="N84" i="30"/>
  <c r="N83" i="30"/>
  <c r="R83" i="30" s="1"/>
  <c r="N82" i="30"/>
  <c r="N81" i="30"/>
  <c r="R81" i="30" s="1"/>
  <c r="N80" i="30"/>
  <c r="N79" i="30"/>
  <c r="R79" i="30" s="1"/>
  <c r="N78" i="30"/>
  <c r="N77" i="30"/>
  <c r="R77" i="30" s="1"/>
  <c r="N76" i="30"/>
  <c r="S76" i="30" s="1"/>
  <c r="N75" i="30"/>
  <c r="R75" i="30" s="1"/>
  <c r="N74" i="30"/>
  <c r="N73" i="30"/>
  <c r="R73" i="30" s="1"/>
  <c r="N72" i="30"/>
  <c r="S72" i="30" s="1"/>
  <c r="N71" i="30"/>
  <c r="N70" i="30"/>
  <c r="N69" i="30"/>
  <c r="R69" i="30" s="1"/>
  <c r="N68" i="30"/>
  <c r="N67" i="30"/>
  <c r="R67" i="30" s="1"/>
  <c r="N66" i="30"/>
  <c r="N65" i="30"/>
  <c r="S65" i="30" s="1"/>
  <c r="N64" i="30"/>
  <c r="R64" i="30" s="1"/>
  <c r="N63" i="30"/>
  <c r="R63" i="30" s="1"/>
  <c r="N62" i="30"/>
  <c r="N61" i="30"/>
  <c r="R61" i="30" s="1"/>
  <c r="N60" i="30"/>
  <c r="S60" i="30" s="1"/>
  <c r="N59" i="30"/>
  <c r="N58" i="30"/>
  <c r="N57" i="30"/>
  <c r="R57" i="30" s="1"/>
  <c r="N56" i="30"/>
  <c r="N55" i="30"/>
  <c r="R55" i="30" s="1"/>
  <c r="N54" i="30"/>
  <c r="N53" i="30"/>
  <c r="R53" i="30" s="1"/>
  <c r="N52" i="30"/>
  <c r="N51" i="30"/>
  <c r="R51" i="30" s="1"/>
  <c r="N50" i="30"/>
  <c r="N49" i="30"/>
  <c r="R49" i="30" s="1"/>
  <c r="N48" i="30"/>
  <c r="S48" i="30" s="1"/>
  <c r="N47" i="30"/>
  <c r="R47" i="30" s="1"/>
  <c r="N46" i="30"/>
  <c r="N45" i="30"/>
  <c r="R45" i="30" s="1"/>
  <c r="N44" i="30"/>
  <c r="S44" i="30" s="1"/>
  <c r="N43" i="30"/>
  <c r="N42" i="30"/>
  <c r="N41" i="30"/>
  <c r="R41" i="30" s="1"/>
  <c r="N40" i="30"/>
  <c r="N39" i="30"/>
  <c r="R39" i="30" s="1"/>
  <c r="N38" i="30"/>
  <c r="N37" i="30"/>
  <c r="R37" i="30" s="1"/>
  <c r="N36" i="30"/>
  <c r="N35" i="30"/>
  <c r="R35" i="30" s="1"/>
  <c r="N34" i="30"/>
  <c r="N33" i="30"/>
  <c r="R33" i="30" s="1"/>
  <c r="N32" i="30"/>
  <c r="S32" i="30" s="1"/>
  <c r="N31" i="30"/>
  <c r="R31" i="30" s="1"/>
  <c r="N30" i="30"/>
  <c r="N28" i="30"/>
  <c r="S28" i="30" s="1"/>
  <c r="N27" i="30"/>
  <c r="N26" i="30"/>
  <c r="S26" i="30" s="1"/>
  <c r="N29" i="30"/>
  <c r="R29" i="30" s="1"/>
  <c r="B17" i="30"/>
  <c r="Y381" i="30"/>
  <c r="V381" i="30"/>
  <c r="R381" i="30"/>
  <c r="Y380" i="30"/>
  <c r="V380" i="30"/>
  <c r="Y379" i="30"/>
  <c r="V379" i="30"/>
  <c r="Y378" i="30"/>
  <c r="V378" i="30"/>
  <c r="R378" i="30"/>
  <c r="Y377" i="30"/>
  <c r="V377" i="30"/>
  <c r="S377" i="30"/>
  <c r="Y376" i="30"/>
  <c r="V376" i="30"/>
  <c r="S376" i="30"/>
  <c r="Y375" i="30"/>
  <c r="V375" i="30"/>
  <c r="Y374" i="30"/>
  <c r="V374" i="30"/>
  <c r="R374" i="30"/>
  <c r="Y373" i="30"/>
  <c r="V373" i="30"/>
  <c r="S373" i="30"/>
  <c r="Y372" i="30"/>
  <c r="V372" i="30"/>
  <c r="S372" i="30"/>
  <c r="Y371" i="30"/>
  <c r="V371" i="30"/>
  <c r="Y370" i="30"/>
  <c r="V370" i="30"/>
  <c r="R370" i="30"/>
  <c r="Y369" i="30"/>
  <c r="V369" i="30"/>
  <c r="S369" i="30"/>
  <c r="Y368" i="30"/>
  <c r="V368" i="30"/>
  <c r="S368" i="30"/>
  <c r="Y367" i="30"/>
  <c r="V367" i="30"/>
  <c r="S367" i="30"/>
  <c r="Y366" i="30"/>
  <c r="V366" i="30"/>
  <c r="R366" i="30"/>
  <c r="Y365" i="30"/>
  <c r="V365" i="30"/>
  <c r="Y364" i="30"/>
  <c r="V364" i="30"/>
  <c r="S364" i="30"/>
  <c r="Y363" i="30"/>
  <c r="V363" i="30"/>
  <c r="Y362" i="30"/>
  <c r="V362" i="30"/>
  <c r="R362" i="30"/>
  <c r="Y361" i="30"/>
  <c r="V361" i="30"/>
  <c r="Y360" i="30"/>
  <c r="V360" i="30"/>
  <c r="S360" i="30"/>
  <c r="Y359" i="30"/>
  <c r="V359" i="30"/>
  <c r="Y358" i="30"/>
  <c r="V358" i="30"/>
  <c r="R358" i="30"/>
  <c r="Y357" i="30"/>
  <c r="V357" i="30"/>
  <c r="Y356" i="30"/>
  <c r="V356" i="30"/>
  <c r="Y355" i="30"/>
  <c r="V355" i="30"/>
  <c r="Y354" i="30"/>
  <c r="V354" i="30"/>
  <c r="R354" i="30"/>
  <c r="Y353" i="30"/>
  <c r="V353" i="30"/>
  <c r="Y352" i="30"/>
  <c r="V352" i="30"/>
  <c r="Y351" i="30"/>
  <c r="V351" i="30"/>
  <c r="R351" i="30"/>
  <c r="Y350" i="30"/>
  <c r="V350" i="30"/>
  <c r="R350" i="30"/>
  <c r="Y349" i="30"/>
  <c r="V349" i="30"/>
  <c r="Y348" i="30"/>
  <c r="V348" i="30"/>
  <c r="Y347" i="30"/>
  <c r="V347" i="30"/>
  <c r="S347" i="30"/>
  <c r="Y346" i="30"/>
  <c r="V346" i="30"/>
  <c r="R346" i="30"/>
  <c r="Y345" i="30"/>
  <c r="V345" i="30"/>
  <c r="Y344" i="30"/>
  <c r="V344" i="30"/>
  <c r="S344" i="30"/>
  <c r="Y343" i="30"/>
  <c r="V343" i="30"/>
  <c r="Y342" i="30"/>
  <c r="V342" i="30"/>
  <c r="R342" i="30"/>
  <c r="Y341" i="30"/>
  <c r="V341" i="30"/>
  <c r="Y340" i="30"/>
  <c r="V340" i="30"/>
  <c r="S340" i="30"/>
  <c r="Y339" i="30"/>
  <c r="V339" i="30"/>
  <c r="Y338" i="30"/>
  <c r="V338" i="30"/>
  <c r="R338" i="30"/>
  <c r="Y337" i="30"/>
  <c r="V337" i="30"/>
  <c r="Y336" i="30"/>
  <c r="V336" i="30"/>
  <c r="Y335" i="30"/>
  <c r="V335" i="30"/>
  <c r="Y334" i="30"/>
  <c r="V334" i="30"/>
  <c r="R334" i="30"/>
  <c r="Y333" i="30"/>
  <c r="V333" i="30"/>
  <c r="Y332" i="30"/>
  <c r="V332" i="30"/>
  <c r="Y331" i="30"/>
  <c r="V331" i="30"/>
  <c r="S331" i="30"/>
  <c r="Y330" i="30"/>
  <c r="V330" i="30"/>
  <c r="R330" i="30"/>
  <c r="Y329" i="30"/>
  <c r="V329" i="30"/>
  <c r="Y328" i="30"/>
  <c r="V328" i="30"/>
  <c r="S328" i="30"/>
  <c r="Y327" i="30"/>
  <c r="V327" i="30"/>
  <c r="S327" i="30"/>
  <c r="Y326" i="30"/>
  <c r="V326" i="30"/>
  <c r="R326" i="30"/>
  <c r="Y325" i="30"/>
  <c r="V325" i="30"/>
  <c r="S325" i="30"/>
  <c r="Y324" i="30"/>
  <c r="V324" i="30"/>
  <c r="Y323" i="30"/>
  <c r="V323" i="30"/>
  <c r="S323" i="30"/>
  <c r="Y322" i="30"/>
  <c r="V322" i="30"/>
  <c r="R322" i="30"/>
  <c r="Y321" i="30"/>
  <c r="V321" i="30"/>
  <c r="S321" i="30"/>
  <c r="Y320" i="30"/>
  <c r="V320" i="30"/>
  <c r="Y319" i="30"/>
  <c r="V319" i="30"/>
  <c r="S319" i="30"/>
  <c r="Y318" i="30"/>
  <c r="V318" i="30"/>
  <c r="R318" i="30"/>
  <c r="Y317" i="30"/>
  <c r="V317" i="30"/>
  <c r="S317" i="30"/>
  <c r="Y316" i="30"/>
  <c r="V316" i="30"/>
  <c r="Y315" i="30"/>
  <c r="V315" i="30"/>
  <c r="S315" i="30"/>
  <c r="Y314" i="30"/>
  <c r="V314" i="30"/>
  <c r="R314" i="30"/>
  <c r="Y313" i="30"/>
  <c r="V313" i="30"/>
  <c r="S313" i="30"/>
  <c r="Y312" i="30"/>
  <c r="V312" i="30"/>
  <c r="Y311" i="30"/>
  <c r="V311" i="30"/>
  <c r="R311" i="30"/>
  <c r="Y310" i="30"/>
  <c r="V310" i="30"/>
  <c r="R310" i="30"/>
  <c r="Y309" i="30"/>
  <c r="V309" i="30"/>
  <c r="Y308" i="30"/>
  <c r="V308" i="30"/>
  <c r="Y307" i="30"/>
  <c r="V307" i="30"/>
  <c r="S307" i="30"/>
  <c r="Y306" i="30"/>
  <c r="V306" i="30"/>
  <c r="R306" i="30"/>
  <c r="Y305" i="30"/>
  <c r="V305" i="30"/>
  <c r="Y304" i="30"/>
  <c r="V304" i="30"/>
  <c r="S304" i="30"/>
  <c r="Y303" i="30"/>
  <c r="V303" i="30"/>
  <c r="Y302" i="30"/>
  <c r="V302" i="30"/>
  <c r="R302" i="30"/>
  <c r="Y301" i="30"/>
  <c r="V301" i="30"/>
  <c r="Y300" i="30"/>
  <c r="V300" i="30"/>
  <c r="S300" i="30"/>
  <c r="Y299" i="30"/>
  <c r="V299" i="30"/>
  <c r="Y298" i="30"/>
  <c r="V298" i="30"/>
  <c r="R298" i="30"/>
  <c r="Y297" i="30"/>
  <c r="V297" i="30"/>
  <c r="Y296" i="30"/>
  <c r="V296" i="30"/>
  <c r="Y295" i="30"/>
  <c r="V295" i="30"/>
  <c r="Y294" i="30"/>
  <c r="V294" i="30"/>
  <c r="R294" i="30"/>
  <c r="Y293" i="30"/>
  <c r="V293" i="30"/>
  <c r="Y292" i="30"/>
  <c r="V292" i="30"/>
  <c r="Y291" i="30"/>
  <c r="V291" i="30"/>
  <c r="Y290" i="30"/>
  <c r="V290" i="30"/>
  <c r="R290" i="30"/>
  <c r="Y289" i="30"/>
  <c r="V289" i="30"/>
  <c r="Y288" i="30"/>
  <c r="V288" i="30"/>
  <c r="Y287" i="30"/>
  <c r="V287" i="30"/>
  <c r="S287" i="30"/>
  <c r="Y286" i="30"/>
  <c r="V286" i="30"/>
  <c r="R286" i="30"/>
  <c r="Y285" i="30"/>
  <c r="V285" i="30"/>
  <c r="Y284" i="30"/>
  <c r="V284" i="30"/>
  <c r="S284" i="30"/>
  <c r="Y283" i="30"/>
  <c r="V283" i="30"/>
  <c r="Y282" i="30"/>
  <c r="V282" i="30"/>
  <c r="R282" i="30"/>
  <c r="Y281" i="30"/>
  <c r="V281" i="30"/>
  <c r="Y280" i="30"/>
  <c r="V280" i="30"/>
  <c r="S280" i="30"/>
  <c r="Y279" i="30"/>
  <c r="V279" i="30"/>
  <c r="Y278" i="30"/>
  <c r="V278" i="30"/>
  <c r="R278" i="30"/>
  <c r="Y277" i="30"/>
  <c r="V277" i="30"/>
  <c r="S277" i="30"/>
  <c r="Y276" i="30"/>
  <c r="V276" i="30"/>
  <c r="S276" i="30"/>
  <c r="Y275" i="30"/>
  <c r="V275" i="30"/>
  <c r="Y274" i="30"/>
  <c r="V274" i="30"/>
  <c r="R274" i="30"/>
  <c r="Y273" i="30"/>
  <c r="V273" i="30"/>
  <c r="S273" i="30"/>
  <c r="Y272" i="30"/>
  <c r="V272" i="30"/>
  <c r="S272" i="30"/>
  <c r="Y271" i="30"/>
  <c r="V271" i="30"/>
  <c r="Y270" i="30"/>
  <c r="V270" i="30"/>
  <c r="R270" i="30"/>
  <c r="Y269" i="30"/>
  <c r="V269" i="30"/>
  <c r="S269" i="30"/>
  <c r="Y268" i="30"/>
  <c r="V268" i="30"/>
  <c r="R268" i="30"/>
  <c r="Y267" i="30"/>
  <c r="V267" i="30"/>
  <c r="Y266" i="30"/>
  <c r="V266" i="30"/>
  <c r="R266" i="30"/>
  <c r="Y265" i="30"/>
  <c r="V265" i="30"/>
  <c r="S265" i="30"/>
  <c r="Y264" i="30"/>
  <c r="V264" i="30"/>
  <c r="R264" i="30"/>
  <c r="Y263" i="30"/>
  <c r="V263" i="30"/>
  <c r="Y262" i="30"/>
  <c r="V262" i="30"/>
  <c r="R262" i="30"/>
  <c r="Y261" i="30"/>
  <c r="V261" i="30"/>
  <c r="S261" i="30"/>
  <c r="Y260" i="30"/>
  <c r="V260" i="30"/>
  <c r="R260" i="30"/>
  <c r="Y259" i="30"/>
  <c r="V259" i="30"/>
  <c r="Y258" i="30"/>
  <c r="V258" i="30"/>
  <c r="R258" i="30"/>
  <c r="Y257" i="30"/>
  <c r="V257" i="30"/>
  <c r="S257" i="30"/>
  <c r="Y256" i="30"/>
  <c r="V256" i="30"/>
  <c r="R256" i="30"/>
  <c r="Y255" i="30"/>
  <c r="V255" i="30"/>
  <c r="Y254" i="30"/>
  <c r="V254" i="30"/>
  <c r="R254" i="30"/>
  <c r="Y253" i="30"/>
  <c r="V253" i="30"/>
  <c r="Y252" i="30"/>
  <c r="V252" i="30"/>
  <c r="R252" i="30"/>
  <c r="Y251" i="30"/>
  <c r="V251" i="30"/>
  <c r="Y250" i="30"/>
  <c r="V250" i="30"/>
  <c r="R250" i="30"/>
  <c r="Y249" i="30"/>
  <c r="V249" i="30"/>
  <c r="Y248" i="30"/>
  <c r="V248" i="30"/>
  <c r="Y247" i="30"/>
  <c r="V247" i="30"/>
  <c r="Y246" i="30"/>
  <c r="V246" i="30"/>
  <c r="R246" i="30"/>
  <c r="Y245" i="30"/>
  <c r="V245" i="30"/>
  <c r="Y244" i="30"/>
  <c r="V244" i="30"/>
  <c r="Y243" i="30"/>
  <c r="V243" i="30"/>
  <c r="S243" i="30"/>
  <c r="Y242" i="30"/>
  <c r="V242" i="30"/>
  <c r="R242" i="30"/>
  <c r="Y241" i="30"/>
  <c r="V241" i="30"/>
  <c r="Y240" i="30"/>
  <c r="V240" i="30"/>
  <c r="R240" i="30"/>
  <c r="Y239" i="30"/>
  <c r="V239" i="30"/>
  <c r="Y238" i="30"/>
  <c r="V238" i="30"/>
  <c r="R238" i="30"/>
  <c r="Y237" i="30"/>
  <c r="V237" i="30"/>
  <c r="Y236" i="30"/>
  <c r="V236" i="30"/>
  <c r="S236" i="30"/>
  <c r="R236" i="30"/>
  <c r="Y235" i="30"/>
  <c r="V235" i="30"/>
  <c r="S235" i="30"/>
  <c r="Y234" i="30"/>
  <c r="V234" i="30"/>
  <c r="R234" i="30"/>
  <c r="Y233" i="30"/>
  <c r="V233" i="30"/>
  <c r="S233" i="30"/>
  <c r="Y232" i="30"/>
  <c r="V232" i="30"/>
  <c r="Y231" i="30"/>
  <c r="V231" i="30"/>
  <c r="S231" i="30"/>
  <c r="Y230" i="30"/>
  <c r="V230" i="30"/>
  <c r="R230" i="30"/>
  <c r="Y229" i="30"/>
  <c r="V229" i="30"/>
  <c r="S229" i="30"/>
  <c r="Y228" i="30"/>
  <c r="V228" i="30"/>
  <c r="Y227" i="30"/>
  <c r="V227" i="30"/>
  <c r="S227" i="30"/>
  <c r="Y226" i="30"/>
  <c r="V226" i="30"/>
  <c r="R226" i="30"/>
  <c r="Y225" i="30"/>
  <c r="V225" i="30"/>
  <c r="S225" i="30"/>
  <c r="Y224" i="30"/>
  <c r="V224" i="30"/>
  <c r="Y223" i="30"/>
  <c r="V223" i="30"/>
  <c r="S223" i="30"/>
  <c r="Y222" i="30"/>
  <c r="V222" i="30"/>
  <c r="R222" i="30"/>
  <c r="Y221" i="30"/>
  <c r="V221" i="30"/>
  <c r="S221" i="30"/>
  <c r="Y220" i="30"/>
  <c r="V220" i="30"/>
  <c r="Y219" i="30"/>
  <c r="V219" i="30"/>
  <c r="S219" i="30"/>
  <c r="Y218" i="30"/>
  <c r="V218" i="30"/>
  <c r="R218" i="30"/>
  <c r="Y217" i="30"/>
  <c r="V217" i="30"/>
  <c r="R217" i="30"/>
  <c r="Y216" i="30"/>
  <c r="V216" i="30"/>
  <c r="Y215" i="30"/>
  <c r="V215" i="30"/>
  <c r="S215" i="30"/>
  <c r="Y214" i="30"/>
  <c r="V214" i="30"/>
  <c r="R214" i="30"/>
  <c r="Y213" i="30"/>
  <c r="V213" i="30"/>
  <c r="Y212" i="30"/>
  <c r="V212" i="30"/>
  <c r="S212" i="30"/>
  <c r="Y211" i="30"/>
  <c r="V211" i="30"/>
  <c r="Y210" i="30"/>
  <c r="V210" i="30"/>
  <c r="R210" i="30"/>
  <c r="Y209" i="30"/>
  <c r="V209" i="30"/>
  <c r="Y208" i="30"/>
  <c r="V208" i="30"/>
  <c r="S208" i="30"/>
  <c r="Y207" i="30"/>
  <c r="V207" i="30"/>
  <c r="Y206" i="30"/>
  <c r="V206" i="30"/>
  <c r="R206" i="30"/>
  <c r="Y205" i="30"/>
  <c r="V205" i="30"/>
  <c r="Y204" i="30"/>
  <c r="V204" i="30"/>
  <c r="S204" i="30"/>
  <c r="Y203" i="30"/>
  <c r="V203" i="30"/>
  <c r="Y202" i="30"/>
  <c r="V202" i="30"/>
  <c r="R202" i="30"/>
  <c r="Y201" i="30"/>
  <c r="V201" i="30"/>
  <c r="Y200" i="30"/>
  <c r="V200" i="30"/>
  <c r="Y199" i="30"/>
  <c r="V199" i="30"/>
  <c r="Y198" i="30"/>
  <c r="V198" i="30"/>
  <c r="R198" i="30"/>
  <c r="Y197" i="30"/>
  <c r="V197" i="30"/>
  <c r="Y196" i="30"/>
  <c r="V196" i="30"/>
  <c r="Y195" i="30"/>
  <c r="V195" i="30"/>
  <c r="S195" i="30"/>
  <c r="Y194" i="30"/>
  <c r="V194" i="30"/>
  <c r="R194" i="30"/>
  <c r="Y193" i="30"/>
  <c r="V193" i="30"/>
  <c r="Y192" i="30"/>
  <c r="V192" i="30"/>
  <c r="S192" i="30"/>
  <c r="Y191" i="30"/>
  <c r="V191" i="30"/>
  <c r="Y190" i="30"/>
  <c r="V190" i="30"/>
  <c r="R190" i="30"/>
  <c r="Y189" i="30"/>
  <c r="V189" i="30"/>
  <c r="Y188" i="30"/>
  <c r="V188" i="30"/>
  <c r="S188" i="30"/>
  <c r="Y187" i="30"/>
  <c r="V187" i="30"/>
  <c r="Y186" i="30"/>
  <c r="V186" i="30"/>
  <c r="R186" i="30"/>
  <c r="Y185" i="30"/>
  <c r="V185" i="30"/>
  <c r="Y184" i="30"/>
  <c r="V184" i="30"/>
  <c r="Y183" i="30"/>
  <c r="V183" i="30"/>
  <c r="Y182" i="30"/>
  <c r="V182" i="30"/>
  <c r="R182" i="30"/>
  <c r="Y181" i="30"/>
  <c r="V181" i="30"/>
  <c r="Y180" i="30"/>
  <c r="V180" i="30"/>
  <c r="Y179" i="30"/>
  <c r="V179" i="30"/>
  <c r="S179" i="30"/>
  <c r="Y178" i="30"/>
  <c r="V178" i="30"/>
  <c r="R178" i="30"/>
  <c r="Y177" i="30"/>
  <c r="V177" i="30"/>
  <c r="Y176" i="30"/>
  <c r="V176" i="30"/>
  <c r="S176" i="30"/>
  <c r="Y175" i="30"/>
  <c r="V175" i="30"/>
  <c r="Y174" i="30"/>
  <c r="V174" i="30"/>
  <c r="R174" i="30"/>
  <c r="Y173" i="30"/>
  <c r="V173" i="30"/>
  <c r="Y172" i="30"/>
  <c r="V172" i="30"/>
  <c r="S172" i="30"/>
  <c r="Y171" i="30"/>
  <c r="V171" i="30"/>
  <c r="Y170" i="30"/>
  <c r="V170" i="30"/>
  <c r="R170" i="30"/>
  <c r="Y169" i="30"/>
  <c r="V169" i="30"/>
  <c r="Y168" i="30"/>
  <c r="V168" i="30"/>
  <c r="Y167" i="30"/>
  <c r="V167" i="30"/>
  <c r="Y166" i="30"/>
  <c r="V166" i="30"/>
  <c r="R166" i="30"/>
  <c r="Y165" i="30"/>
  <c r="V165" i="30"/>
  <c r="Y164" i="30"/>
  <c r="V164" i="30"/>
  <c r="Y163" i="30"/>
  <c r="V163" i="30"/>
  <c r="S163" i="30"/>
  <c r="Y162" i="30"/>
  <c r="V162" i="30"/>
  <c r="R162" i="30"/>
  <c r="Y161" i="30"/>
  <c r="V161" i="30"/>
  <c r="Y160" i="30"/>
  <c r="V160" i="30"/>
  <c r="R160" i="30"/>
  <c r="Y159" i="30"/>
  <c r="V159" i="30"/>
  <c r="Y158" i="30"/>
  <c r="V158" i="30"/>
  <c r="R158" i="30"/>
  <c r="Y157" i="30"/>
  <c r="V157" i="30"/>
  <c r="Y156" i="30"/>
  <c r="V156" i="30"/>
  <c r="R156" i="30"/>
  <c r="Y155" i="30"/>
  <c r="V155" i="30"/>
  <c r="Y154" i="30"/>
  <c r="V154" i="30"/>
  <c r="R154" i="30"/>
  <c r="Y153" i="30"/>
  <c r="V153" i="30"/>
  <c r="Y152" i="30"/>
  <c r="V152" i="30"/>
  <c r="Y151" i="30"/>
  <c r="V151" i="30"/>
  <c r="Y150" i="30"/>
  <c r="V150" i="30"/>
  <c r="R150" i="30"/>
  <c r="Y149" i="30"/>
  <c r="V149" i="30"/>
  <c r="Y148" i="30"/>
  <c r="V148" i="30"/>
  <c r="Y147" i="30"/>
  <c r="V147" i="30"/>
  <c r="S147" i="30"/>
  <c r="Y146" i="30"/>
  <c r="V146" i="30"/>
  <c r="R146" i="30"/>
  <c r="Y145" i="30"/>
  <c r="V145" i="30"/>
  <c r="Y144" i="30"/>
  <c r="V144" i="30"/>
  <c r="R144" i="30"/>
  <c r="Y143" i="30"/>
  <c r="V143" i="30"/>
  <c r="Y142" i="30"/>
  <c r="V142" i="30"/>
  <c r="R142" i="30"/>
  <c r="Y141" i="30"/>
  <c r="V141" i="30"/>
  <c r="Y140" i="30"/>
  <c r="V140" i="30"/>
  <c r="R140" i="30"/>
  <c r="Y139" i="30"/>
  <c r="V139" i="30"/>
  <c r="Y138" i="30"/>
  <c r="V138" i="30"/>
  <c r="R138" i="30"/>
  <c r="Y137" i="30"/>
  <c r="V137" i="30"/>
  <c r="Y136" i="30"/>
  <c r="V136" i="30"/>
  <c r="Y135" i="30"/>
  <c r="V135" i="30"/>
  <c r="Y134" i="30"/>
  <c r="V134" i="30"/>
  <c r="R134" i="30"/>
  <c r="Y133" i="30"/>
  <c r="V133" i="30"/>
  <c r="Y132" i="30"/>
  <c r="V132" i="30"/>
  <c r="Y131" i="30"/>
  <c r="V131" i="30"/>
  <c r="S131" i="30"/>
  <c r="Y130" i="30"/>
  <c r="V130" i="30"/>
  <c r="R130" i="30"/>
  <c r="Y129" i="30"/>
  <c r="V129" i="30"/>
  <c r="Y128" i="30"/>
  <c r="V128" i="30"/>
  <c r="R128" i="30"/>
  <c r="Y127" i="30"/>
  <c r="V127" i="30"/>
  <c r="Y126" i="30"/>
  <c r="V126" i="30"/>
  <c r="R126" i="30"/>
  <c r="Y125" i="30"/>
  <c r="V125" i="30"/>
  <c r="Y124" i="30"/>
  <c r="V124" i="30"/>
  <c r="S124" i="30"/>
  <c r="Y123" i="30"/>
  <c r="V123" i="30"/>
  <c r="Y122" i="30"/>
  <c r="V122" i="30"/>
  <c r="S122" i="30"/>
  <c r="Y121" i="30"/>
  <c r="V121" i="30"/>
  <c r="Y120" i="30"/>
  <c r="V120" i="30"/>
  <c r="Y119" i="30"/>
  <c r="V119" i="30"/>
  <c r="Y118" i="30"/>
  <c r="V118" i="30"/>
  <c r="S118" i="30"/>
  <c r="Y117" i="30"/>
  <c r="V117" i="30"/>
  <c r="Y116" i="30"/>
  <c r="V116" i="30"/>
  <c r="Y115" i="30"/>
  <c r="V115" i="30"/>
  <c r="R115" i="30"/>
  <c r="Y114" i="30"/>
  <c r="V114" i="30"/>
  <c r="S114" i="30"/>
  <c r="Y113" i="30"/>
  <c r="V113" i="30"/>
  <c r="Y112" i="30"/>
  <c r="V112" i="30"/>
  <c r="S112" i="30"/>
  <c r="Y111" i="30"/>
  <c r="V111" i="30"/>
  <c r="Y110" i="30"/>
  <c r="V110" i="30"/>
  <c r="S110" i="30"/>
  <c r="Y109" i="30"/>
  <c r="V109" i="30"/>
  <c r="Y108" i="30"/>
  <c r="V108" i="30"/>
  <c r="R108" i="30"/>
  <c r="S108" i="30"/>
  <c r="Y107" i="30"/>
  <c r="V107" i="30"/>
  <c r="R107" i="30"/>
  <c r="Y106" i="30"/>
  <c r="V106" i="30"/>
  <c r="R106" i="30"/>
  <c r="S106" i="30"/>
  <c r="Y105" i="30"/>
  <c r="V105" i="30"/>
  <c r="Y104" i="30"/>
  <c r="V104" i="30"/>
  <c r="Y103" i="30"/>
  <c r="V103" i="30"/>
  <c r="R103" i="30"/>
  <c r="Y102" i="30"/>
  <c r="V102" i="30"/>
  <c r="S102" i="30"/>
  <c r="Y101" i="30"/>
  <c r="V101" i="30"/>
  <c r="Y100" i="30"/>
  <c r="V100" i="30"/>
  <c r="S100" i="30"/>
  <c r="Y99" i="30"/>
  <c r="V99" i="30"/>
  <c r="Y98" i="30"/>
  <c r="V98" i="30"/>
  <c r="S98" i="30"/>
  <c r="Y97" i="30"/>
  <c r="V97" i="30"/>
  <c r="Y96" i="30"/>
  <c r="V96" i="30"/>
  <c r="S96" i="30"/>
  <c r="Y95" i="30"/>
  <c r="V95" i="30"/>
  <c r="Y94" i="30"/>
  <c r="V94" i="30"/>
  <c r="S94" i="30"/>
  <c r="Y93" i="30"/>
  <c r="V93" i="30"/>
  <c r="Y92" i="30"/>
  <c r="V92" i="30"/>
  <c r="Y91" i="30"/>
  <c r="V91" i="30"/>
  <c r="Y90" i="30"/>
  <c r="V90" i="30"/>
  <c r="S90" i="30"/>
  <c r="Y89" i="30"/>
  <c r="V89" i="30"/>
  <c r="Y88" i="30"/>
  <c r="V88" i="30"/>
  <c r="Y87" i="30"/>
  <c r="V87" i="30"/>
  <c r="R87" i="30"/>
  <c r="Y86" i="30"/>
  <c r="V86" i="30"/>
  <c r="S86" i="30"/>
  <c r="Y85" i="30"/>
  <c r="V85" i="30"/>
  <c r="Y84" i="30"/>
  <c r="V84" i="30"/>
  <c r="S84" i="30"/>
  <c r="Y83" i="30"/>
  <c r="V83" i="30"/>
  <c r="Y82" i="30"/>
  <c r="V82" i="30"/>
  <c r="S82" i="30"/>
  <c r="Y81" i="30"/>
  <c r="V81" i="30"/>
  <c r="Y80" i="30"/>
  <c r="V80" i="30"/>
  <c r="S80" i="30"/>
  <c r="Y79" i="30"/>
  <c r="V79" i="30"/>
  <c r="Y78" i="30"/>
  <c r="V78" i="30"/>
  <c r="S78" i="30"/>
  <c r="Y77" i="30"/>
  <c r="V77" i="30"/>
  <c r="Y76" i="30"/>
  <c r="V76" i="30"/>
  <c r="Y75" i="30"/>
  <c r="V75" i="30"/>
  <c r="Y74" i="30"/>
  <c r="V74" i="30"/>
  <c r="S74" i="30"/>
  <c r="Y73" i="30"/>
  <c r="V73" i="30"/>
  <c r="Y72" i="30"/>
  <c r="V72" i="30"/>
  <c r="Y71" i="30"/>
  <c r="V71" i="30"/>
  <c r="R71" i="30"/>
  <c r="Y70" i="30"/>
  <c r="V70" i="30"/>
  <c r="S70" i="30"/>
  <c r="Y69" i="30"/>
  <c r="V69" i="30"/>
  <c r="Y68" i="30"/>
  <c r="V68" i="30"/>
  <c r="S68" i="30"/>
  <c r="Y67" i="30"/>
  <c r="V67" i="30"/>
  <c r="Y66" i="30"/>
  <c r="V66" i="30"/>
  <c r="R66" i="30"/>
  <c r="S66" i="30"/>
  <c r="Y65" i="30"/>
  <c r="V65" i="30"/>
  <c r="R65" i="30"/>
  <c r="Y64" i="30"/>
  <c r="V64" i="30"/>
  <c r="Y63" i="30"/>
  <c r="V63" i="30"/>
  <c r="Y62" i="30"/>
  <c r="V62" i="30"/>
  <c r="S62" i="30"/>
  <c r="Y61" i="30"/>
  <c r="V61" i="30"/>
  <c r="Y60" i="30"/>
  <c r="V60" i="30"/>
  <c r="Y59" i="30"/>
  <c r="V59" i="30"/>
  <c r="R59" i="30"/>
  <c r="Y58" i="30"/>
  <c r="V58" i="30"/>
  <c r="S58" i="30"/>
  <c r="Y57" i="30"/>
  <c r="V57" i="30"/>
  <c r="Y56" i="30"/>
  <c r="V56" i="30"/>
  <c r="S56" i="30"/>
  <c r="Y55" i="30"/>
  <c r="V55" i="30"/>
  <c r="Y54" i="30"/>
  <c r="V54" i="30"/>
  <c r="S54" i="30"/>
  <c r="Y53" i="30"/>
  <c r="V53" i="30"/>
  <c r="Y52" i="30"/>
  <c r="V52" i="30"/>
  <c r="S52" i="30"/>
  <c r="Y51" i="30"/>
  <c r="V51" i="30"/>
  <c r="Y50" i="30"/>
  <c r="V50" i="30"/>
  <c r="S50" i="30"/>
  <c r="Y49" i="30"/>
  <c r="V49" i="30"/>
  <c r="Y48" i="30"/>
  <c r="V48" i="30"/>
  <c r="Y47" i="30"/>
  <c r="V47" i="30"/>
  <c r="Y46" i="30"/>
  <c r="V46" i="30"/>
  <c r="S46" i="30"/>
  <c r="Y45" i="30"/>
  <c r="V45" i="30"/>
  <c r="Y44" i="30"/>
  <c r="V44" i="30"/>
  <c r="Y43" i="30"/>
  <c r="V43" i="30"/>
  <c r="R43" i="30"/>
  <c r="Y42" i="30"/>
  <c r="V42" i="30"/>
  <c r="S42" i="30"/>
  <c r="Y41" i="30"/>
  <c r="V41" i="30"/>
  <c r="Y40" i="30"/>
  <c r="V40" i="30"/>
  <c r="S40" i="30"/>
  <c r="Y39" i="30"/>
  <c r="V39" i="30"/>
  <c r="Y38" i="30"/>
  <c r="V38" i="30"/>
  <c r="R38" i="30"/>
  <c r="Y37" i="30"/>
  <c r="V37" i="30"/>
  <c r="Y36" i="30"/>
  <c r="V36" i="30"/>
  <c r="S36" i="30"/>
  <c r="Y35" i="30"/>
  <c r="V35" i="30"/>
  <c r="Y34" i="30"/>
  <c r="V34" i="30"/>
  <c r="S34" i="30"/>
  <c r="Y33" i="30"/>
  <c r="V33" i="30"/>
  <c r="Y32" i="30"/>
  <c r="V32" i="30"/>
  <c r="Y31" i="30"/>
  <c r="V31" i="30"/>
  <c r="Y30" i="30"/>
  <c r="V30" i="30"/>
  <c r="S30" i="30"/>
  <c r="Y29" i="30"/>
  <c r="V29" i="30"/>
  <c r="Y28" i="30"/>
  <c r="V28" i="30"/>
  <c r="Y27" i="30"/>
  <c r="V27" i="30"/>
  <c r="R27" i="30"/>
  <c r="Y26" i="30"/>
  <c r="V26" i="30"/>
  <c r="P15" i="30"/>
  <c r="B14" i="30"/>
  <c r="E12" i="25"/>
  <c r="A1" i="29"/>
  <c r="A4" i="29"/>
  <c r="G9" i="29"/>
  <c r="A1" i="28"/>
  <c r="A4" i="28"/>
  <c r="A1" i="25"/>
  <c r="A4" i="25"/>
  <c r="B12" i="25"/>
  <c r="C12" i="25"/>
  <c r="D12" i="25"/>
  <c r="I15" i="25"/>
  <c r="E18" i="25"/>
  <c r="A1" i="27"/>
  <c r="A4" i="27"/>
  <c r="C7" i="27"/>
  <c r="C8" i="27"/>
  <c r="C9" i="27"/>
  <c r="C10" i="27"/>
  <c r="C11" i="27"/>
  <c r="C12" i="27"/>
  <c r="C13" i="27"/>
  <c r="C14" i="27"/>
  <c r="C15" i="27"/>
  <c r="C16" i="27"/>
  <c r="E31" i="27"/>
  <c r="B37" i="27"/>
  <c r="E41" i="27"/>
  <c r="E42" i="27"/>
  <c r="E43" i="27"/>
  <c r="E44" i="27"/>
  <c r="E45" i="27"/>
  <c r="E46" i="27"/>
  <c r="E47" i="27"/>
  <c r="E48" i="27"/>
  <c r="E49" i="27"/>
  <c r="E50" i="27"/>
  <c r="E51" i="27"/>
  <c r="E52" i="27"/>
  <c r="E53" i="27"/>
  <c r="E54" i="27"/>
  <c r="E55" i="27"/>
  <c r="E56" i="27"/>
  <c r="E57" i="27"/>
  <c r="E58" i="27"/>
  <c r="E59" i="27"/>
  <c r="E60" i="27"/>
  <c r="E61" i="27"/>
  <c r="E62" i="27"/>
  <c r="E63" i="27"/>
  <c r="E64" i="27"/>
  <c r="E78" i="27"/>
  <c r="B84" i="27"/>
  <c r="E88" i="27"/>
  <c r="E89" i="27"/>
  <c r="E90" i="27"/>
  <c r="E91" i="27"/>
  <c r="E92" i="27"/>
  <c r="E93" i="27"/>
  <c r="E94" i="27"/>
  <c r="E95" i="27"/>
  <c r="E96" i="27"/>
  <c r="E97" i="27"/>
  <c r="E98" i="27"/>
  <c r="E99" i="27"/>
  <c r="E100" i="27"/>
  <c r="E101" i="27"/>
  <c r="E102" i="27"/>
  <c r="E103" i="27"/>
  <c r="E104" i="27"/>
  <c r="E105" i="27"/>
  <c r="E106" i="27"/>
  <c r="E107" i="27"/>
  <c r="E108" i="27"/>
  <c r="E109" i="27"/>
  <c r="E110" i="27"/>
  <c r="E111" i="27"/>
  <c r="E125" i="27"/>
  <c r="B131" i="27"/>
  <c r="E135" i="27"/>
  <c r="E136" i="27"/>
  <c r="E137" i="27"/>
  <c r="E138" i="27"/>
  <c r="E139" i="27"/>
  <c r="E140" i="27"/>
  <c r="E141" i="27"/>
  <c r="E142" i="27"/>
  <c r="E143" i="27"/>
  <c r="E144" i="27"/>
  <c r="E145" i="27"/>
  <c r="E146" i="27"/>
  <c r="E147" i="27"/>
  <c r="E148" i="27"/>
  <c r="E149" i="27"/>
  <c r="E150" i="27"/>
  <c r="E151" i="27"/>
  <c r="E152" i="27"/>
  <c r="E153" i="27"/>
  <c r="E154" i="27"/>
  <c r="E155" i="27"/>
  <c r="E156" i="27"/>
  <c r="E157" i="27"/>
  <c r="E158" i="27"/>
  <c r="E172" i="27"/>
  <c r="B178" i="27"/>
  <c r="E182" i="27"/>
  <c r="E183" i="27"/>
  <c r="E184" i="27"/>
  <c r="E185" i="27"/>
  <c r="E186" i="27"/>
  <c r="E187" i="27"/>
  <c r="E188" i="27"/>
  <c r="E189" i="27"/>
  <c r="E190" i="27"/>
  <c r="E191" i="27"/>
  <c r="E192" i="27"/>
  <c r="E193" i="27"/>
  <c r="E194" i="27"/>
  <c r="E195" i="27"/>
  <c r="E196" i="27"/>
  <c r="E197" i="27"/>
  <c r="E198" i="27"/>
  <c r="E199" i="27"/>
  <c r="E200" i="27"/>
  <c r="E201" i="27"/>
  <c r="E202" i="27"/>
  <c r="E203" i="27"/>
  <c r="E204" i="27"/>
  <c r="E205" i="27"/>
  <c r="E219" i="27"/>
  <c r="B225" i="27"/>
  <c r="E229" i="27"/>
  <c r="E230" i="27"/>
  <c r="E231" i="27"/>
  <c r="E232" i="27"/>
  <c r="E233" i="27"/>
  <c r="E234" i="27"/>
  <c r="E235" i="27"/>
  <c r="E236" i="27"/>
  <c r="E237" i="27"/>
  <c r="E238" i="27"/>
  <c r="E239" i="27"/>
  <c r="E240" i="27"/>
  <c r="E241" i="27"/>
  <c r="E242" i="27"/>
  <c r="E243" i="27"/>
  <c r="E244" i="27"/>
  <c r="E245" i="27"/>
  <c r="E246" i="27"/>
  <c r="E247" i="27"/>
  <c r="E248" i="27"/>
  <c r="E249" i="27"/>
  <c r="E250" i="27"/>
  <c r="E251" i="27"/>
  <c r="E252" i="27"/>
  <c r="E266" i="27"/>
  <c r="B272" i="27"/>
  <c r="E276" i="27"/>
  <c r="E277" i="27"/>
  <c r="E278" i="27"/>
  <c r="E279" i="27"/>
  <c r="E280" i="27"/>
  <c r="E281" i="27"/>
  <c r="E282" i="27"/>
  <c r="E283" i="27"/>
  <c r="E284" i="27"/>
  <c r="E285" i="27"/>
  <c r="E286" i="27"/>
  <c r="E287" i="27"/>
  <c r="E288" i="27"/>
  <c r="E289" i="27"/>
  <c r="E290" i="27"/>
  <c r="E291" i="27"/>
  <c r="E292" i="27"/>
  <c r="E293" i="27"/>
  <c r="E294" i="27"/>
  <c r="E295" i="27"/>
  <c r="E296" i="27"/>
  <c r="E297" i="27"/>
  <c r="E298" i="27"/>
  <c r="E299" i="27"/>
  <c r="E313" i="27"/>
  <c r="B319" i="27"/>
  <c r="E323" i="27"/>
  <c r="E324" i="27"/>
  <c r="E325" i="27"/>
  <c r="E326" i="27"/>
  <c r="E327" i="27"/>
  <c r="E328" i="27"/>
  <c r="E329" i="27"/>
  <c r="E330" i="27"/>
  <c r="E331" i="27"/>
  <c r="E332" i="27"/>
  <c r="E333" i="27"/>
  <c r="E334" i="27"/>
  <c r="E335" i="27"/>
  <c r="E336" i="27"/>
  <c r="E337" i="27"/>
  <c r="E338" i="27"/>
  <c r="E339" i="27"/>
  <c r="E340" i="27"/>
  <c r="E341" i="27"/>
  <c r="E342" i="27"/>
  <c r="E343" i="27"/>
  <c r="E344" i="27"/>
  <c r="E345" i="27"/>
  <c r="E346" i="27"/>
  <c r="E360" i="27"/>
  <c r="B366" i="27"/>
  <c r="E370" i="27"/>
  <c r="E371" i="27"/>
  <c r="E372" i="27"/>
  <c r="E373" i="27"/>
  <c r="E374" i="27"/>
  <c r="E375" i="27"/>
  <c r="E376" i="27"/>
  <c r="E377" i="27"/>
  <c r="E378" i="27"/>
  <c r="E379" i="27"/>
  <c r="E380" i="27"/>
  <c r="E381" i="27"/>
  <c r="E382" i="27"/>
  <c r="E383" i="27"/>
  <c r="E384" i="27"/>
  <c r="E385" i="27"/>
  <c r="E386" i="27"/>
  <c r="E387" i="27"/>
  <c r="E388" i="27"/>
  <c r="E389" i="27"/>
  <c r="E390" i="27"/>
  <c r="E391" i="27"/>
  <c r="E392" i="27"/>
  <c r="E393" i="27"/>
  <c r="E407" i="27"/>
  <c r="B413" i="27"/>
  <c r="E417" i="27"/>
  <c r="E418" i="27"/>
  <c r="E419" i="27"/>
  <c r="E420" i="27"/>
  <c r="E421" i="27"/>
  <c r="E422" i="27"/>
  <c r="E423" i="27"/>
  <c r="E424" i="27"/>
  <c r="E425" i="27"/>
  <c r="E426" i="27"/>
  <c r="E427" i="27"/>
  <c r="E428" i="27"/>
  <c r="E429" i="27"/>
  <c r="E430" i="27"/>
  <c r="E431" i="27"/>
  <c r="E432" i="27"/>
  <c r="E433" i="27"/>
  <c r="E434" i="27"/>
  <c r="E435" i="27"/>
  <c r="E436" i="27"/>
  <c r="E437" i="27"/>
  <c r="E438" i="27"/>
  <c r="E439" i="27"/>
  <c r="E440" i="27"/>
  <c r="E454" i="27"/>
  <c r="B460" i="27"/>
  <c r="E464" i="27"/>
  <c r="E465" i="27"/>
  <c r="E466" i="27"/>
  <c r="E467" i="27"/>
  <c r="E468" i="27"/>
  <c r="E469" i="27"/>
  <c r="E470" i="27"/>
  <c r="E471" i="27"/>
  <c r="E472" i="27"/>
  <c r="E473" i="27"/>
  <c r="E474" i="27"/>
  <c r="E475" i="27"/>
  <c r="E476" i="27"/>
  <c r="E477" i="27"/>
  <c r="E478" i="27"/>
  <c r="E479" i="27"/>
  <c r="E480" i="27"/>
  <c r="E481" i="27"/>
  <c r="E482" i="27"/>
  <c r="E483" i="27"/>
  <c r="E484" i="27"/>
  <c r="E485" i="27"/>
  <c r="E486" i="27"/>
  <c r="E487" i="27"/>
  <c r="A17" i="31"/>
  <c r="A20" i="31"/>
  <c r="N24" i="31"/>
  <c r="N25" i="31"/>
  <c r="N26" i="31"/>
  <c r="N27" i="31"/>
  <c r="N28" i="31"/>
  <c r="N29" i="31"/>
  <c r="N30" i="31"/>
  <c r="N31" i="31"/>
  <c r="N32" i="31"/>
  <c r="A1" i="32"/>
  <c r="A4" i="32"/>
  <c r="B15" i="32"/>
  <c r="I15" i="32" s="1"/>
  <c r="I24" i="32"/>
  <c r="J24" i="32" s="1"/>
  <c r="I25" i="32"/>
  <c r="J25" i="32" s="1"/>
  <c r="J29" i="32"/>
  <c r="J30" i="32"/>
  <c r="C34" i="32"/>
  <c r="F34" i="32"/>
  <c r="G34" i="32"/>
  <c r="C35" i="32"/>
  <c r="F35" i="32"/>
  <c r="G35" i="32"/>
  <c r="C36" i="32"/>
  <c r="F36" i="32"/>
  <c r="G36" i="32"/>
  <c r="C37" i="32"/>
  <c r="F37" i="32"/>
  <c r="G37" i="32"/>
  <c r="C38" i="32"/>
  <c r="F38" i="32"/>
  <c r="G38" i="32"/>
  <c r="C39" i="32"/>
  <c r="F39" i="32"/>
  <c r="G39" i="32"/>
  <c r="C40" i="32"/>
  <c r="F40" i="32"/>
  <c r="G40" i="32"/>
  <c r="A5" i="17"/>
  <c r="A6" i="17"/>
  <c r="A7" i="17"/>
  <c r="B9" i="17"/>
  <c r="B10" i="17"/>
  <c r="B11" i="17"/>
  <c r="B12" i="17"/>
  <c r="A16" i="17"/>
  <c r="A17" i="17"/>
  <c r="A18" i="17"/>
  <c r="A19" i="17"/>
  <c r="B47" i="17"/>
  <c r="B20" i="25" l="1"/>
  <c r="J15" i="32"/>
  <c r="B21" i="32"/>
  <c r="I21" i="32" s="1"/>
  <c r="S207" i="30"/>
  <c r="S279" i="30"/>
  <c r="S64" i="30"/>
  <c r="S295" i="30"/>
  <c r="W122" i="30"/>
  <c r="B66" i="33"/>
  <c r="B67" i="33" s="1"/>
  <c r="E21" i="1" s="1"/>
  <c r="C21" i="17" s="1"/>
  <c r="B66" i="27"/>
  <c r="B67" i="27" s="1"/>
  <c r="R237" i="30"/>
  <c r="R297" i="30"/>
  <c r="R189" i="30"/>
  <c r="S341" i="30"/>
  <c r="E17" i="1"/>
  <c r="C17" i="17" s="1"/>
  <c r="B348" i="27"/>
  <c r="B349" i="27" s="1"/>
  <c r="B442" i="27"/>
  <c r="B443" i="27" s="1"/>
  <c r="B254" i="27"/>
  <c r="B255" i="27" s="1"/>
  <c r="B160" i="27"/>
  <c r="B161" i="27" s="1"/>
  <c r="B489" i="27"/>
  <c r="B490" i="27" s="1"/>
  <c r="B395" i="27"/>
  <c r="B396" i="27" s="1"/>
  <c r="B301" i="27"/>
  <c r="B302" i="27" s="1"/>
  <c r="B207" i="27"/>
  <c r="B208" i="27" s="1"/>
  <c r="B113" i="27"/>
  <c r="B114" i="27" s="1"/>
  <c r="R80" i="30"/>
  <c r="S81" i="30"/>
  <c r="R82" i="30"/>
  <c r="R94" i="30"/>
  <c r="R118" i="30"/>
  <c r="S119" i="30"/>
  <c r="R120" i="30"/>
  <c r="R177" i="30"/>
  <c r="S209" i="30"/>
  <c r="R251" i="30"/>
  <c r="S252" i="30"/>
  <c r="R253" i="30"/>
  <c r="R271" i="30"/>
  <c r="R281" i="30"/>
  <c r="R313" i="30"/>
  <c r="R329" i="30"/>
  <c r="R353" i="30"/>
  <c r="R369" i="30"/>
  <c r="R84" i="30"/>
  <c r="S85" i="30"/>
  <c r="R86" i="30"/>
  <c r="R96" i="30"/>
  <c r="R122" i="30"/>
  <c r="S123" i="30"/>
  <c r="R124" i="30"/>
  <c r="R169" i="30"/>
  <c r="R287" i="30"/>
  <c r="R303" i="30"/>
  <c r="R319" i="30"/>
  <c r="R335" i="30"/>
  <c r="S337" i="30"/>
  <c r="R359" i="30"/>
  <c r="R375" i="30"/>
  <c r="R48" i="30"/>
  <c r="S49" i="30"/>
  <c r="R50" i="30"/>
  <c r="R102" i="30"/>
  <c r="S103" i="30"/>
  <c r="R104" i="30"/>
  <c r="R197" i="30"/>
  <c r="R225" i="30"/>
  <c r="R289" i="30"/>
  <c r="R305" i="30"/>
  <c r="R321" i="30"/>
  <c r="R339" i="30"/>
  <c r="R349" i="30"/>
  <c r="R361" i="30"/>
  <c r="R377" i="30"/>
  <c r="S38" i="30"/>
  <c r="R52" i="30"/>
  <c r="S53" i="30"/>
  <c r="R54" i="30"/>
  <c r="R68" i="30"/>
  <c r="S69" i="30"/>
  <c r="R70" i="30"/>
  <c r="R171" i="30"/>
  <c r="R179" i="30"/>
  <c r="S180" i="30"/>
  <c r="R181" i="30"/>
  <c r="R191" i="30"/>
  <c r="R199" i="30"/>
  <c r="S201" i="30"/>
  <c r="R211" i="30"/>
  <c r="R219" i="30"/>
  <c r="R227" i="30"/>
  <c r="R239" i="30"/>
  <c r="S240" i="30"/>
  <c r="R241" i="30"/>
  <c r="R255" i="30"/>
  <c r="S256" i="30"/>
  <c r="R259" i="30"/>
  <c r="S260" i="30"/>
  <c r="R261" i="30"/>
  <c r="R273" i="30"/>
  <c r="S37" i="30"/>
  <c r="R40" i="30"/>
  <c r="S41" i="30"/>
  <c r="R42" i="30"/>
  <c r="R56" i="30"/>
  <c r="S57" i="30"/>
  <c r="R58" i="30"/>
  <c r="R72" i="30"/>
  <c r="S73" i="30"/>
  <c r="R74" i="30"/>
  <c r="R88" i="30"/>
  <c r="S89" i="30"/>
  <c r="R90" i="30"/>
  <c r="R98" i="30"/>
  <c r="R110" i="30"/>
  <c r="S111" i="30"/>
  <c r="R112" i="30"/>
  <c r="S126" i="30"/>
  <c r="R127" i="30"/>
  <c r="S128" i="30"/>
  <c r="R129" i="30"/>
  <c r="S130" i="30"/>
  <c r="R131" i="30"/>
  <c r="S132" i="30"/>
  <c r="R133" i="30"/>
  <c r="S134" i="30"/>
  <c r="R135" i="30"/>
  <c r="S136" i="30"/>
  <c r="R137" i="30"/>
  <c r="S138" i="30"/>
  <c r="R139" i="30"/>
  <c r="S140" i="30"/>
  <c r="R141" i="30"/>
  <c r="S142" i="30"/>
  <c r="R143" i="30"/>
  <c r="S144" i="30"/>
  <c r="R145" i="30"/>
  <c r="S146" i="30"/>
  <c r="R147" i="30"/>
  <c r="S148" i="30"/>
  <c r="R149" i="30"/>
  <c r="S150" i="30"/>
  <c r="R151" i="30"/>
  <c r="S152" i="30"/>
  <c r="R153" i="30"/>
  <c r="S154" i="30"/>
  <c r="R155" i="30"/>
  <c r="S156" i="30"/>
  <c r="R157" i="30"/>
  <c r="S158" i="30"/>
  <c r="R159" i="30"/>
  <c r="S160" i="30"/>
  <c r="R161" i="30"/>
  <c r="S162" i="30"/>
  <c r="R163" i="30"/>
  <c r="S164" i="30"/>
  <c r="R165" i="30"/>
  <c r="R173" i="30"/>
  <c r="R183" i="30"/>
  <c r="S184" i="30"/>
  <c r="R185" i="30"/>
  <c r="R193" i="30"/>
  <c r="R203" i="30"/>
  <c r="R213" i="30"/>
  <c r="R221" i="30"/>
  <c r="R229" i="30"/>
  <c r="R243" i="30"/>
  <c r="S244" i="30"/>
  <c r="R245" i="30"/>
  <c r="R263" i="30"/>
  <c r="S264" i="30"/>
  <c r="R265" i="30"/>
  <c r="R275" i="30"/>
  <c r="R283" i="30"/>
  <c r="R291" i="30"/>
  <c r="R299" i="30"/>
  <c r="R307" i="30"/>
  <c r="R315" i="30"/>
  <c r="R323" i="30"/>
  <c r="R331" i="30"/>
  <c r="R343" i="30"/>
  <c r="S345" i="30"/>
  <c r="R355" i="30"/>
  <c r="R363" i="30"/>
  <c r="R371" i="30"/>
  <c r="R379" i="30"/>
  <c r="S381" i="30"/>
  <c r="R44" i="30"/>
  <c r="S45" i="30"/>
  <c r="R46" i="30"/>
  <c r="R60" i="30"/>
  <c r="S61" i="30"/>
  <c r="R62" i="30"/>
  <c r="R76" i="30"/>
  <c r="S77" i="30"/>
  <c r="R78" i="30"/>
  <c r="R92" i="30"/>
  <c r="R100" i="30"/>
  <c r="R114" i="30"/>
  <c r="S115" i="30"/>
  <c r="R116" i="30"/>
  <c r="R167" i="30"/>
  <c r="R175" i="30"/>
  <c r="R187" i="30"/>
  <c r="R195" i="30"/>
  <c r="R205" i="30"/>
  <c r="R215" i="30"/>
  <c r="R223" i="30"/>
  <c r="R231" i="30"/>
  <c r="S232" i="30"/>
  <c r="R233" i="30"/>
  <c r="R247" i="30"/>
  <c r="S248" i="30"/>
  <c r="R249" i="30"/>
  <c r="R267" i="30"/>
  <c r="S268" i="30"/>
  <c r="R269" i="30"/>
  <c r="R277" i="30"/>
  <c r="R285" i="30"/>
  <c r="R293" i="30"/>
  <c r="R301" i="30"/>
  <c r="R309" i="30"/>
  <c r="R317" i="30"/>
  <c r="R325" i="30"/>
  <c r="R333" i="30"/>
  <c r="R347" i="30"/>
  <c r="R357" i="30"/>
  <c r="R365" i="30"/>
  <c r="R373" i="30"/>
  <c r="R28" i="30"/>
  <c r="S29" i="30"/>
  <c r="R30" i="30"/>
  <c r="Z164" i="30"/>
  <c r="R32" i="30"/>
  <c r="S33" i="30"/>
  <c r="R34" i="30"/>
  <c r="R36" i="30"/>
  <c r="R26" i="30"/>
  <c r="Z26" i="30"/>
  <c r="W28" i="30"/>
  <c r="Z30" i="30"/>
  <c r="W32" i="30"/>
  <c r="Z34" i="30"/>
  <c r="W36" i="30"/>
  <c r="Z38" i="30"/>
  <c r="W40" i="30"/>
  <c r="Z42" i="30"/>
  <c r="W44" i="30"/>
  <c r="Z46" i="30"/>
  <c r="W48" i="30"/>
  <c r="Z50" i="30"/>
  <c r="W52" i="30"/>
  <c r="Z54" i="30"/>
  <c r="W56" i="30"/>
  <c r="Z58" i="30"/>
  <c r="W60" i="30"/>
  <c r="Z62" i="30"/>
  <c r="W64" i="30"/>
  <c r="Z66" i="30"/>
  <c r="W68" i="30"/>
  <c r="Z70" i="30"/>
  <c r="W72" i="30"/>
  <c r="Z74" i="30"/>
  <c r="W76" i="30"/>
  <c r="Z78" i="30"/>
  <c r="W80" i="30"/>
  <c r="Z82" i="30"/>
  <c r="W84" i="30"/>
  <c r="Z86" i="30"/>
  <c r="W88" i="30"/>
  <c r="Z90" i="30"/>
  <c r="W92" i="30"/>
  <c r="R93" i="30"/>
  <c r="Z94" i="30"/>
  <c r="W96" i="30"/>
  <c r="R97" i="30"/>
  <c r="Z98" i="30"/>
  <c r="W100" i="30"/>
  <c r="R101" i="30"/>
  <c r="Z102" i="30"/>
  <c r="W104" i="30"/>
  <c r="R105" i="30"/>
  <c r="Z106" i="30"/>
  <c r="W108" i="30"/>
  <c r="R109" i="30"/>
  <c r="Z110" i="30"/>
  <c r="W112" i="30"/>
  <c r="R113" i="30"/>
  <c r="Z114" i="30"/>
  <c r="W116" i="30"/>
  <c r="R117" i="30"/>
  <c r="Z118" i="30"/>
  <c r="W120" i="30"/>
  <c r="R121" i="30"/>
  <c r="Z122" i="30"/>
  <c r="W124" i="30"/>
  <c r="R125" i="30"/>
  <c r="Z380" i="30"/>
  <c r="Z376" i="30"/>
  <c r="Z372" i="30"/>
  <c r="Z368" i="30"/>
  <c r="Z364" i="30"/>
  <c r="Z360" i="30"/>
  <c r="Z356" i="30"/>
  <c r="Z352" i="30"/>
  <c r="Z348" i="30"/>
  <c r="Z344" i="30"/>
  <c r="Z340" i="30"/>
  <c r="Z336" i="30"/>
  <c r="Z332" i="30"/>
  <c r="Z328" i="30"/>
  <c r="Z324" i="30"/>
  <c r="Z320" i="30"/>
  <c r="Z316" i="30"/>
  <c r="Z312" i="30"/>
  <c r="Z308" i="30"/>
  <c r="Z304" i="30"/>
  <c r="Z300" i="30"/>
  <c r="Z296" i="30"/>
  <c r="Z292" i="30"/>
  <c r="Z288" i="30"/>
  <c r="Z284" i="30"/>
  <c r="Z280" i="30"/>
  <c r="Z276" i="30"/>
  <c r="Z272" i="30"/>
  <c r="Z268" i="30"/>
  <c r="Z264" i="30"/>
  <c r="Z260" i="30"/>
  <c r="Z256" i="30"/>
  <c r="Z252" i="30"/>
  <c r="Z248" i="30"/>
  <c r="Z244" i="30"/>
  <c r="Z240" i="30"/>
  <c r="Z236" i="30"/>
  <c r="Z232" i="30"/>
  <c r="Z228" i="30"/>
  <c r="Z224" i="30"/>
  <c r="Z220" i="30"/>
  <c r="Z216" i="30"/>
  <c r="Z212" i="30"/>
  <c r="Z208" i="30"/>
  <c r="Z204" i="30"/>
  <c r="Z200" i="30"/>
  <c r="Z196" i="30"/>
  <c r="Z192" i="30"/>
  <c r="Z188" i="30"/>
  <c r="Z184" i="30"/>
  <c r="Z180" i="30"/>
  <c r="Z176" i="30"/>
  <c r="Z172" i="30"/>
  <c r="Z168" i="30"/>
  <c r="Z379" i="30"/>
  <c r="Z375" i="30"/>
  <c r="Z371" i="30"/>
  <c r="Z367" i="30"/>
  <c r="Z363" i="30"/>
  <c r="Z359" i="30"/>
  <c r="Z355" i="30"/>
  <c r="Z351" i="30"/>
  <c r="Z347" i="30"/>
  <c r="Z343" i="30"/>
  <c r="Z339" i="30"/>
  <c r="Z335" i="30"/>
  <c r="Z331" i="30"/>
  <c r="Z327" i="30"/>
  <c r="Z323" i="30"/>
  <c r="Z319" i="30"/>
  <c r="Z315" i="30"/>
  <c r="Z311" i="30"/>
  <c r="Z307" i="30"/>
  <c r="Z303" i="30"/>
  <c r="Z299" i="30"/>
  <c r="Z295" i="30"/>
  <c r="Z291" i="30"/>
  <c r="Z287" i="30"/>
  <c r="Z283" i="30"/>
  <c r="Z279" i="30"/>
  <c r="Z275" i="30"/>
  <c r="Z271" i="30"/>
  <c r="Z267" i="30"/>
  <c r="Z263" i="30"/>
  <c r="Z259" i="30"/>
  <c r="Z255" i="30"/>
  <c r="Z251" i="30"/>
  <c r="Z247" i="30"/>
  <c r="Z243" i="30"/>
  <c r="Z239" i="30"/>
  <c r="Z235" i="30"/>
  <c r="Z231" i="30"/>
  <c r="Z227" i="30"/>
  <c r="Z223" i="30"/>
  <c r="Z219" i="30"/>
  <c r="Z215" i="30"/>
  <c r="Z211" i="30"/>
  <c r="Z207" i="30"/>
  <c r="Z203" i="30"/>
  <c r="Z199" i="30"/>
  <c r="Z195" i="30"/>
  <c r="Z191" i="30"/>
  <c r="Z187" i="30"/>
  <c r="Z183" i="30"/>
  <c r="Z179" i="30"/>
  <c r="Z175" i="30"/>
  <c r="Z171" i="30"/>
  <c r="Z167" i="30"/>
  <c r="Z163" i="30"/>
  <c r="Z159" i="30"/>
  <c r="Z155" i="30"/>
  <c r="Z151" i="30"/>
  <c r="Z147" i="30"/>
  <c r="Z143" i="30"/>
  <c r="Z139" i="30"/>
  <c r="Z135" i="30"/>
  <c r="Z131" i="30"/>
  <c r="Z127" i="30"/>
  <c r="Z378" i="30"/>
  <c r="Z374" i="30"/>
  <c r="Z370" i="30"/>
  <c r="Z366" i="30"/>
  <c r="Z362" i="30"/>
  <c r="Z358" i="30"/>
  <c r="Z354" i="30"/>
  <c r="Z350" i="30"/>
  <c r="Z346" i="30"/>
  <c r="Z342" i="30"/>
  <c r="Z338" i="30"/>
  <c r="Z334" i="30"/>
  <c r="Z330" i="30"/>
  <c r="Z326" i="30"/>
  <c r="Z322" i="30"/>
  <c r="Z318" i="30"/>
  <c r="Z314" i="30"/>
  <c r="Z310" i="30"/>
  <c r="Z306" i="30"/>
  <c r="Z302" i="30"/>
  <c r="Z298" i="30"/>
  <c r="Z294" i="30"/>
  <c r="Z290" i="30"/>
  <c r="Z286" i="30"/>
  <c r="Z282" i="30"/>
  <c r="Z278" i="30"/>
  <c r="Z274" i="30"/>
  <c r="Z270" i="30"/>
  <c r="Z266" i="30"/>
  <c r="Z262" i="30"/>
  <c r="Z258" i="30"/>
  <c r="Z254" i="30"/>
  <c r="Z250" i="30"/>
  <c r="Z246" i="30"/>
  <c r="Z242" i="30"/>
  <c r="Z238" i="30"/>
  <c r="Z234" i="30"/>
  <c r="Z230" i="30"/>
  <c r="Z226" i="30"/>
  <c r="Z222" i="30"/>
  <c r="Z218" i="30"/>
  <c r="Z214" i="30"/>
  <c r="Z210" i="30"/>
  <c r="Z206" i="30"/>
  <c r="Z202" i="30"/>
  <c r="Z198" i="30"/>
  <c r="Z194" i="30"/>
  <c r="Z190" i="30"/>
  <c r="Z186" i="30"/>
  <c r="Z182" i="30"/>
  <c r="Z178" i="30"/>
  <c r="Z174" i="30"/>
  <c r="Z170" i="30"/>
  <c r="Z166" i="30"/>
  <c r="Z381" i="30"/>
  <c r="Z377" i="30"/>
  <c r="Z373" i="30"/>
  <c r="Z369" i="30"/>
  <c r="Z365" i="30"/>
  <c r="Z361" i="30"/>
  <c r="Z357" i="30"/>
  <c r="Z353" i="30"/>
  <c r="Z349" i="30"/>
  <c r="Z345" i="30"/>
  <c r="Z341" i="30"/>
  <c r="Z337" i="30"/>
  <c r="Z333" i="30"/>
  <c r="Z329" i="30"/>
  <c r="Z325" i="30"/>
  <c r="Z321" i="30"/>
  <c r="Z317" i="30"/>
  <c r="Z313" i="30"/>
  <c r="Z309" i="30"/>
  <c r="Z305" i="30"/>
  <c r="Z301" i="30"/>
  <c r="Z297" i="30"/>
  <c r="Z293" i="30"/>
  <c r="Z289" i="30"/>
  <c r="Z285" i="30"/>
  <c r="Z281" i="30"/>
  <c r="Z277" i="30"/>
  <c r="Z273" i="30"/>
  <c r="Z269" i="30"/>
  <c r="Z265" i="30"/>
  <c r="Z261" i="30"/>
  <c r="Z257" i="30"/>
  <c r="Z253" i="30"/>
  <c r="Z249" i="30"/>
  <c r="Z245" i="30"/>
  <c r="Z241" i="30"/>
  <c r="Z237" i="30"/>
  <c r="Z233" i="30"/>
  <c r="Z229" i="30"/>
  <c r="Z225" i="30"/>
  <c r="Z221" i="30"/>
  <c r="Z217" i="30"/>
  <c r="Z213" i="30"/>
  <c r="Z209" i="30"/>
  <c r="Z205" i="30"/>
  <c r="Z201" i="30"/>
  <c r="Z197" i="30"/>
  <c r="Z193" i="30"/>
  <c r="Z189" i="30"/>
  <c r="Z185" i="30"/>
  <c r="Z181" i="30"/>
  <c r="Z177" i="30"/>
  <c r="Z173" i="30"/>
  <c r="Z169" i="30"/>
  <c r="Z165" i="30"/>
  <c r="Z161" i="30"/>
  <c r="Z157" i="30"/>
  <c r="Z153" i="30"/>
  <c r="Z149" i="30"/>
  <c r="Z145" i="30"/>
  <c r="Z141" i="30"/>
  <c r="Z137" i="30"/>
  <c r="Z133" i="30"/>
  <c r="Z129" i="30"/>
  <c r="S27" i="30"/>
  <c r="Z27" i="30"/>
  <c r="W29" i="30"/>
  <c r="S31" i="30"/>
  <c r="Z31" i="30"/>
  <c r="W33" i="30"/>
  <c r="S35" i="30"/>
  <c r="Z35" i="30"/>
  <c r="W37" i="30"/>
  <c r="S39" i="30"/>
  <c r="Z39" i="30"/>
  <c r="W41" i="30"/>
  <c r="S43" i="30"/>
  <c r="Z43" i="30"/>
  <c r="W45" i="30"/>
  <c r="S47" i="30"/>
  <c r="Z47" i="30"/>
  <c r="W49" i="30"/>
  <c r="S51" i="30"/>
  <c r="Z51" i="30"/>
  <c r="W53" i="30"/>
  <c r="S55" i="30"/>
  <c r="Z55" i="30"/>
  <c r="W57" i="30"/>
  <c r="S59" i="30"/>
  <c r="Z59" i="30"/>
  <c r="W61" i="30"/>
  <c r="S63" i="30"/>
  <c r="Z63" i="30"/>
  <c r="W65" i="30"/>
  <c r="S67" i="30"/>
  <c r="Z67" i="30"/>
  <c r="W69" i="30"/>
  <c r="S71" i="30"/>
  <c r="Z71" i="30"/>
  <c r="W73" i="30"/>
  <c r="S75" i="30"/>
  <c r="Z75" i="30"/>
  <c r="W77" i="30"/>
  <c r="S79" i="30"/>
  <c r="Z79" i="30"/>
  <c r="W81" i="30"/>
  <c r="S83" i="30"/>
  <c r="Z83" i="30"/>
  <c r="W85" i="30"/>
  <c r="S87" i="30"/>
  <c r="Z87" i="30"/>
  <c r="W89" i="30"/>
  <c r="S91" i="30"/>
  <c r="Z91" i="30"/>
  <c r="W93" i="30"/>
  <c r="S95" i="30"/>
  <c r="Z95" i="30"/>
  <c r="W97" i="30"/>
  <c r="S99" i="30"/>
  <c r="Z99" i="30"/>
  <c r="W101" i="30"/>
  <c r="Z103" i="30"/>
  <c r="W105" i="30"/>
  <c r="Z107" i="30"/>
  <c r="W109" i="30"/>
  <c r="Z111" i="30"/>
  <c r="W113" i="30"/>
  <c r="Z115" i="30"/>
  <c r="W117" i="30"/>
  <c r="Z119" i="30"/>
  <c r="W121" i="30"/>
  <c r="Z123" i="30"/>
  <c r="W125" i="30"/>
  <c r="Z126" i="30"/>
  <c r="W128" i="30"/>
  <c r="Z130" i="30"/>
  <c r="W132" i="30"/>
  <c r="Z134" i="30"/>
  <c r="W136" i="30"/>
  <c r="Z138" i="30"/>
  <c r="W140" i="30"/>
  <c r="Z142" i="30"/>
  <c r="W144" i="30"/>
  <c r="Z146" i="30"/>
  <c r="W148" i="30"/>
  <c r="Z150" i="30"/>
  <c r="W152" i="30"/>
  <c r="Z154" i="30"/>
  <c r="W156" i="30"/>
  <c r="Z158" i="30"/>
  <c r="W160" i="30"/>
  <c r="Z162" i="30"/>
  <c r="W26" i="30"/>
  <c r="Z28" i="30"/>
  <c r="W30" i="30"/>
  <c r="Z32" i="30"/>
  <c r="W34" i="30"/>
  <c r="Z36" i="30"/>
  <c r="W38" i="30"/>
  <c r="Z40" i="30"/>
  <c r="W42" i="30"/>
  <c r="Z44" i="30"/>
  <c r="W46" i="30"/>
  <c r="Z48" i="30"/>
  <c r="W50" i="30"/>
  <c r="Z52" i="30"/>
  <c r="W54" i="30"/>
  <c r="Z56" i="30"/>
  <c r="W58" i="30"/>
  <c r="Z60" i="30"/>
  <c r="W62" i="30"/>
  <c r="Z64" i="30"/>
  <c r="W66" i="30"/>
  <c r="Z68" i="30"/>
  <c r="W70" i="30"/>
  <c r="Z72" i="30"/>
  <c r="W74" i="30"/>
  <c r="Z76" i="30"/>
  <c r="W78" i="30"/>
  <c r="Z80" i="30"/>
  <c r="W82" i="30"/>
  <c r="Z84" i="30"/>
  <c r="W86" i="30"/>
  <c r="Z88" i="30"/>
  <c r="W90" i="30"/>
  <c r="Z92" i="30"/>
  <c r="W94" i="30"/>
  <c r="Z96" i="30"/>
  <c r="W98" i="30"/>
  <c r="Z100" i="30"/>
  <c r="W102" i="30"/>
  <c r="Z104" i="30"/>
  <c r="W106" i="30"/>
  <c r="Z108" i="30"/>
  <c r="W110" i="30"/>
  <c r="Z112" i="30"/>
  <c r="W114" i="30"/>
  <c r="Z116" i="30"/>
  <c r="W118" i="30"/>
  <c r="Z120" i="30"/>
  <c r="Z124" i="30"/>
  <c r="W378" i="30"/>
  <c r="W374" i="30"/>
  <c r="W370" i="30"/>
  <c r="W366" i="30"/>
  <c r="W362" i="30"/>
  <c r="W358" i="30"/>
  <c r="W354" i="30"/>
  <c r="W350" i="30"/>
  <c r="W346" i="30"/>
  <c r="W342" i="30"/>
  <c r="W338" i="30"/>
  <c r="W334" i="30"/>
  <c r="W330" i="30"/>
  <c r="W326" i="30"/>
  <c r="W322" i="30"/>
  <c r="W318" i="30"/>
  <c r="W314" i="30"/>
  <c r="W310" i="30"/>
  <c r="W306" i="30"/>
  <c r="W302" i="30"/>
  <c r="W298" i="30"/>
  <c r="W294" i="30"/>
  <c r="W290" i="30"/>
  <c r="W286" i="30"/>
  <c r="W282" i="30"/>
  <c r="W278" i="30"/>
  <c r="W274" i="30"/>
  <c r="W270" i="30"/>
  <c r="W266" i="30"/>
  <c r="W262" i="30"/>
  <c r="W258" i="30"/>
  <c r="W254" i="30"/>
  <c r="W250" i="30"/>
  <c r="W246" i="30"/>
  <c r="W242" i="30"/>
  <c r="W238" i="30"/>
  <c r="W234" i="30"/>
  <c r="W230" i="30"/>
  <c r="W226" i="30"/>
  <c r="W222" i="30"/>
  <c r="W218" i="30"/>
  <c r="W214" i="30"/>
  <c r="W210" i="30"/>
  <c r="W206" i="30"/>
  <c r="W202" i="30"/>
  <c r="W198" i="30"/>
  <c r="W194" i="30"/>
  <c r="W190" i="30"/>
  <c r="W186" i="30"/>
  <c r="W182" i="30"/>
  <c r="W178" i="30"/>
  <c r="W174" i="30"/>
  <c r="W170" i="30"/>
  <c r="W166" i="30"/>
  <c r="W381" i="30"/>
  <c r="W377" i="30"/>
  <c r="W373" i="30"/>
  <c r="W369" i="30"/>
  <c r="W365" i="30"/>
  <c r="W361" i="30"/>
  <c r="W357" i="30"/>
  <c r="W353" i="30"/>
  <c r="W349" i="30"/>
  <c r="W345" i="30"/>
  <c r="W341" i="30"/>
  <c r="W337" i="30"/>
  <c r="W333" i="30"/>
  <c r="W329" i="30"/>
  <c r="W325" i="30"/>
  <c r="W321" i="30"/>
  <c r="W317" i="30"/>
  <c r="W313" i="30"/>
  <c r="W309" i="30"/>
  <c r="W305" i="30"/>
  <c r="W301" i="30"/>
  <c r="W297" i="30"/>
  <c r="W293" i="30"/>
  <c r="W289" i="30"/>
  <c r="W285" i="30"/>
  <c r="W281" i="30"/>
  <c r="W277" i="30"/>
  <c r="W273" i="30"/>
  <c r="W269" i="30"/>
  <c r="W265" i="30"/>
  <c r="W261" i="30"/>
  <c r="W257" i="30"/>
  <c r="W253" i="30"/>
  <c r="W249" i="30"/>
  <c r="W245" i="30"/>
  <c r="W241" i="30"/>
  <c r="W237" i="30"/>
  <c r="W233" i="30"/>
  <c r="W229" i="30"/>
  <c r="W225" i="30"/>
  <c r="W221" i="30"/>
  <c r="W217" i="30"/>
  <c r="W213" i="30"/>
  <c r="W209" i="30"/>
  <c r="W205" i="30"/>
  <c r="W201" i="30"/>
  <c r="W197" i="30"/>
  <c r="W193" i="30"/>
  <c r="W189" i="30"/>
  <c r="W185" i="30"/>
  <c r="W181" i="30"/>
  <c r="W177" i="30"/>
  <c r="W173" i="30"/>
  <c r="W169" i="30"/>
  <c r="W165" i="30"/>
  <c r="W161" i="30"/>
  <c r="W157" i="30"/>
  <c r="W153" i="30"/>
  <c r="W149" i="30"/>
  <c r="W145" i="30"/>
  <c r="W141" i="30"/>
  <c r="W137" i="30"/>
  <c r="W133" i="30"/>
  <c r="W129" i="30"/>
  <c r="W380" i="30"/>
  <c r="W376" i="30"/>
  <c r="W372" i="30"/>
  <c r="W368" i="30"/>
  <c r="W364" i="30"/>
  <c r="W360" i="30"/>
  <c r="W356" i="30"/>
  <c r="W352" i="30"/>
  <c r="W348" i="30"/>
  <c r="W344" i="30"/>
  <c r="W340" i="30"/>
  <c r="W336" i="30"/>
  <c r="W332" i="30"/>
  <c r="W328" i="30"/>
  <c r="W324" i="30"/>
  <c r="W320" i="30"/>
  <c r="W316" i="30"/>
  <c r="W312" i="30"/>
  <c r="W308" i="30"/>
  <c r="W304" i="30"/>
  <c r="W300" i="30"/>
  <c r="W296" i="30"/>
  <c r="W292" i="30"/>
  <c r="W288" i="30"/>
  <c r="W284" i="30"/>
  <c r="W280" i="30"/>
  <c r="W276" i="30"/>
  <c r="W272" i="30"/>
  <c r="W268" i="30"/>
  <c r="W264" i="30"/>
  <c r="W260" i="30"/>
  <c r="W256" i="30"/>
  <c r="W252" i="30"/>
  <c r="W248" i="30"/>
  <c r="W244" i="30"/>
  <c r="W240" i="30"/>
  <c r="W236" i="30"/>
  <c r="W232" i="30"/>
  <c r="W228" i="30"/>
  <c r="W224" i="30"/>
  <c r="W220" i="30"/>
  <c r="W216" i="30"/>
  <c r="W212" i="30"/>
  <c r="W208" i="30"/>
  <c r="W204" i="30"/>
  <c r="W200" i="30"/>
  <c r="W196" i="30"/>
  <c r="W192" i="30"/>
  <c r="W188" i="30"/>
  <c r="W184" i="30"/>
  <c r="W180" i="30"/>
  <c r="W176" i="30"/>
  <c r="W172" i="30"/>
  <c r="W168" i="30"/>
  <c r="W164" i="30"/>
  <c r="W379" i="30"/>
  <c r="W375" i="30"/>
  <c r="W371" i="30"/>
  <c r="W367" i="30"/>
  <c r="W363" i="30"/>
  <c r="W359" i="30"/>
  <c r="W355" i="30"/>
  <c r="W351" i="30"/>
  <c r="W347" i="30"/>
  <c r="W343" i="30"/>
  <c r="W339" i="30"/>
  <c r="W335" i="30"/>
  <c r="W331" i="30"/>
  <c r="W327" i="30"/>
  <c r="W323" i="30"/>
  <c r="W319" i="30"/>
  <c r="W315" i="30"/>
  <c r="W311" i="30"/>
  <c r="W307" i="30"/>
  <c r="W303" i="30"/>
  <c r="W299" i="30"/>
  <c r="W295" i="30"/>
  <c r="W291" i="30"/>
  <c r="W287" i="30"/>
  <c r="W283" i="30"/>
  <c r="W279" i="30"/>
  <c r="W275" i="30"/>
  <c r="W271" i="30"/>
  <c r="W267" i="30"/>
  <c r="W263" i="30"/>
  <c r="W259" i="30"/>
  <c r="W255" i="30"/>
  <c r="W251" i="30"/>
  <c r="W247" i="30"/>
  <c r="W243" i="30"/>
  <c r="W239" i="30"/>
  <c r="W235" i="30"/>
  <c r="W231" i="30"/>
  <c r="W227" i="30"/>
  <c r="W223" i="30"/>
  <c r="W219" i="30"/>
  <c r="W215" i="30"/>
  <c r="W211" i="30"/>
  <c r="W207" i="30"/>
  <c r="W203" i="30"/>
  <c r="W199" i="30"/>
  <c r="W195" i="30"/>
  <c r="W191" i="30"/>
  <c r="W187" i="30"/>
  <c r="W183" i="30"/>
  <c r="W179" i="30"/>
  <c r="W175" i="30"/>
  <c r="W171" i="30"/>
  <c r="W167" i="30"/>
  <c r="W163" i="30"/>
  <c r="W159" i="30"/>
  <c r="W155" i="30"/>
  <c r="W151" i="30"/>
  <c r="W147" i="30"/>
  <c r="W143" i="30"/>
  <c r="W139" i="30"/>
  <c r="W135" i="30"/>
  <c r="W131" i="30"/>
  <c r="W127" i="30"/>
  <c r="W27" i="30"/>
  <c r="Z29" i="30"/>
  <c r="W31" i="30"/>
  <c r="Z33" i="30"/>
  <c r="W35" i="30"/>
  <c r="Z37" i="30"/>
  <c r="W39" i="30"/>
  <c r="Z41" i="30"/>
  <c r="W43" i="30"/>
  <c r="Z45" i="30"/>
  <c r="W47" i="30"/>
  <c r="Z49" i="30"/>
  <c r="W51" i="30"/>
  <c r="Z53" i="30"/>
  <c r="W55" i="30"/>
  <c r="Z57" i="30"/>
  <c r="W59" i="30"/>
  <c r="Z61" i="30"/>
  <c r="W63" i="30"/>
  <c r="Z65" i="30"/>
  <c r="W67" i="30"/>
  <c r="Z69" i="30"/>
  <c r="W71" i="30"/>
  <c r="Z73" i="30"/>
  <c r="W75" i="30"/>
  <c r="Z77" i="30"/>
  <c r="W79" i="30"/>
  <c r="Z81" i="30"/>
  <c r="W83" i="30"/>
  <c r="Z85" i="30"/>
  <c r="W87" i="30"/>
  <c r="Z89" i="30"/>
  <c r="W91" i="30"/>
  <c r="Z93" i="30"/>
  <c r="W95" i="30"/>
  <c r="Z97" i="30"/>
  <c r="W99" i="30"/>
  <c r="Z101" i="30"/>
  <c r="W103" i="30"/>
  <c r="Z105" i="30"/>
  <c r="W107" i="30"/>
  <c r="Z109" i="30"/>
  <c r="W111" i="30"/>
  <c r="Z113" i="30"/>
  <c r="W115" i="30"/>
  <c r="Z117" i="30"/>
  <c r="W119" i="30"/>
  <c r="Z121" i="30"/>
  <c r="W123" i="30"/>
  <c r="Z125" i="30"/>
  <c r="W126" i="30"/>
  <c r="Z128" i="30"/>
  <c r="W130" i="30"/>
  <c r="Z132" i="30"/>
  <c r="W134" i="30"/>
  <c r="Z136" i="30"/>
  <c r="W138" i="30"/>
  <c r="Z140" i="30"/>
  <c r="W142" i="30"/>
  <c r="Z144" i="30"/>
  <c r="W146" i="30"/>
  <c r="Z148" i="30"/>
  <c r="W150" i="30"/>
  <c r="Z152" i="30"/>
  <c r="W154" i="30"/>
  <c r="Z156" i="30"/>
  <c r="W158" i="30"/>
  <c r="Z160" i="30"/>
  <c r="W162" i="30"/>
  <c r="R168" i="30"/>
  <c r="R172" i="30"/>
  <c r="R176" i="30"/>
  <c r="R188" i="30"/>
  <c r="R192" i="30"/>
  <c r="R196" i="30"/>
  <c r="R200" i="30"/>
  <c r="R204" i="30"/>
  <c r="R208" i="30"/>
  <c r="R212" i="30"/>
  <c r="R216" i="30"/>
  <c r="R220" i="30"/>
  <c r="R224" i="30"/>
  <c r="R228" i="30"/>
  <c r="R272" i="30"/>
  <c r="R276" i="30"/>
  <c r="R280" i="30"/>
  <c r="R284" i="30"/>
  <c r="R288" i="30"/>
  <c r="R292" i="30"/>
  <c r="R296" i="30"/>
  <c r="R300" i="30"/>
  <c r="R304" i="30"/>
  <c r="R308" i="30"/>
  <c r="R312" i="30"/>
  <c r="R316" i="30"/>
  <c r="R320" i="30"/>
  <c r="R324" i="30"/>
  <c r="R328" i="30"/>
  <c r="R332" i="30"/>
  <c r="R336" i="30"/>
  <c r="R340" i="30"/>
  <c r="R344" i="30"/>
  <c r="R348" i="30"/>
  <c r="R352" i="30"/>
  <c r="R356" i="30"/>
  <c r="R360" i="30"/>
  <c r="R364" i="30"/>
  <c r="R368" i="30"/>
  <c r="R372" i="30"/>
  <c r="R376" i="30"/>
  <c r="R380" i="30"/>
  <c r="S166" i="30"/>
  <c r="S170" i="30"/>
  <c r="S174" i="30"/>
  <c r="S178" i="30"/>
  <c r="S182" i="30"/>
  <c r="S186" i="30"/>
  <c r="S190" i="30"/>
  <c r="S194" i="30"/>
  <c r="S198" i="30"/>
  <c r="S202" i="30"/>
  <c r="S206" i="30"/>
  <c r="S210" i="30"/>
  <c r="S214" i="30"/>
  <c r="S218" i="30"/>
  <c r="S222" i="30"/>
  <c r="S226" i="30"/>
  <c r="S230" i="30"/>
  <c r="S234" i="30"/>
  <c r="S238" i="30"/>
  <c r="S242" i="30"/>
  <c r="S246" i="30"/>
  <c r="S250" i="30"/>
  <c r="S254" i="30"/>
  <c r="S258" i="30"/>
  <c r="S262" i="30"/>
  <c r="S266" i="30"/>
  <c r="S270" i="30"/>
  <c r="S274" i="30"/>
  <c r="S278" i="30"/>
  <c r="S282" i="30"/>
  <c r="S286" i="30"/>
  <c r="S290" i="30"/>
  <c r="S294" i="30"/>
  <c r="S298" i="30"/>
  <c r="S302" i="30"/>
  <c r="S306" i="30"/>
  <c r="S310" i="30"/>
  <c r="S314" i="30"/>
  <c r="S318" i="30"/>
  <c r="S322" i="30"/>
  <c r="S326" i="30"/>
  <c r="S330" i="30"/>
  <c r="S334" i="30"/>
  <c r="S338" i="30"/>
  <c r="S342" i="30"/>
  <c r="S346" i="30"/>
  <c r="S350" i="30"/>
  <c r="S354" i="30"/>
  <c r="S358" i="30"/>
  <c r="S362" i="30"/>
  <c r="S366" i="30"/>
  <c r="S370" i="30"/>
  <c r="S374" i="30"/>
  <c r="S378" i="30"/>
  <c r="B22" i="32" l="1"/>
  <c r="C20" i="32" s="1"/>
  <c r="J21" i="32"/>
  <c r="E19" i="1"/>
  <c r="C19" i="17" s="1"/>
  <c r="D20" i="25"/>
  <c r="E16" i="1"/>
  <c r="C16" i="17" s="1"/>
  <c r="E18" i="1"/>
  <c r="C18" i="17" s="1"/>
  <c r="I20" i="32" l="1"/>
  <c r="J20" i="32" s="1"/>
  <c r="J3" i="32" s="1"/>
</calcChain>
</file>

<file path=xl/comments1.xml><?xml version="1.0" encoding="utf-8"?>
<comments xmlns="http://schemas.openxmlformats.org/spreadsheetml/2006/main">
  <authors>
    <author>Branislav Strečanský</author>
    <author>Ivan</author>
  </authors>
  <commentList>
    <comment ref="B19" authorId="0" shapeId="0">
      <text>
        <r>
          <rPr>
            <b/>
            <sz val="8"/>
            <color indexed="81"/>
            <rFont val="Tahoma"/>
            <family val="2"/>
            <charset val="238"/>
          </rPr>
          <t xml:space="preserve">Rok
</t>
        </r>
        <r>
          <rPr>
            <sz val="8"/>
            <color indexed="81"/>
            <rFont val="Tahoma"/>
            <family val="2"/>
            <charset val="238"/>
          </rPr>
          <t>Zo zoznamu vyberte rok, v ktorom bol výsledok dosiahnutý</t>
        </r>
      </text>
    </comment>
    <comment ref="C19" authorId="0" shapeId="0">
      <text>
        <r>
          <rPr>
            <b/>
            <sz val="8"/>
            <color indexed="81"/>
            <rFont val="Tahoma"/>
            <family val="2"/>
            <charset val="238"/>
          </rPr>
          <t xml:space="preserve">Počet športovcov
</t>
        </r>
        <r>
          <rPr>
            <sz val="8"/>
            <color indexed="81"/>
            <rFont val="Tahoma"/>
            <family val="2"/>
            <charset val="238"/>
          </rPr>
          <t>Uveďte počet športovcov, ktorí sa podieľali na dosiahnutí konkrétneho výsledku.</t>
        </r>
      </text>
    </comment>
    <comment ref="D19" authorId="0" shapeId="0">
      <text>
        <r>
          <rPr>
            <b/>
            <sz val="8"/>
            <color indexed="81"/>
            <rFont val="Tahoma"/>
            <family val="2"/>
            <charset val="238"/>
          </rPr>
          <t xml:space="preserve">Priezvisko a meno športovca (športovcov)
</t>
        </r>
        <r>
          <rPr>
            <sz val="8"/>
            <color indexed="81"/>
            <rFont val="Tahoma"/>
            <family val="2"/>
            <charset val="238"/>
          </rPr>
          <t xml:space="preserve">
Zadajte Priezvisko a meno športovca. Športovcov, ktorí sa podieľali na dosiahnutí výsledku ako členovia družstva, štafety alebo posádky, ako aj prípadného navádzača je potrebné uviesť do spoločného riadku (jeden výsledok = jeden riadok).</t>
        </r>
      </text>
    </comment>
    <comment ref="E19" authorId="0" shapeId="0">
      <text>
        <r>
          <rPr>
            <b/>
            <sz val="8"/>
            <color indexed="81"/>
            <rFont val="Tahoma"/>
            <family val="2"/>
            <charset val="238"/>
          </rPr>
          <t xml:space="preserve">Disciplína
</t>
        </r>
        <r>
          <rPr>
            <sz val="8"/>
            <color indexed="81"/>
            <rFont val="Tahoma"/>
            <family val="2"/>
            <charset val="238"/>
          </rPr>
          <t xml:space="preserve">
Zadajte názov disciplíny.</t>
        </r>
      </text>
    </comment>
    <comment ref="F19" authorId="0" shapeId="0">
      <text>
        <r>
          <rPr>
            <b/>
            <sz val="8"/>
            <color indexed="81"/>
            <rFont val="Tahoma"/>
            <family val="2"/>
            <charset val="238"/>
          </rPr>
          <t xml:space="preserve">Typ podujatia
</t>
        </r>
        <r>
          <rPr>
            <sz val="8"/>
            <color indexed="81"/>
            <rFont val="Tahoma"/>
            <family val="2"/>
            <charset val="238"/>
          </rPr>
          <t xml:space="preserve">
Z výberového zoznamu vyberte typ podujatia:
MS - majstrovstvá sveta
ME - majstrovstvá Európy
MSJ - najstrovstvá sveta juniorov
MSUmax - majstrovstvá sveta s obmedzením veku
MEUmax - majstrovstvá Európy s obmedzením veku
SHNŠ - svetové hry nepočujúcich športovcov
AMS - akademické majstrovstvá sveta
SP - svetový pohár, len celkové poradie, ak sa uskutočnilo aspoň 5 kôl
SPJ - svetový pohár juniorov, len celkové poradie, ak sa uskutočnilo aspoň 5 kôl
EP - európsky pohár, len celkové poradie, ak sa uskutočnilo aspoň 5 kôl
EPJ - európsky pohár juniorov, len celkové poradie, ak sa uskutočnilo aspoň 5 kôl</t>
        </r>
      </text>
    </comment>
    <comment ref="G19" authorId="0" shapeId="0">
      <text>
        <r>
          <rPr>
            <b/>
            <sz val="8"/>
            <color indexed="81"/>
            <rFont val="Tahoma"/>
            <family val="2"/>
            <charset val="238"/>
          </rPr>
          <t xml:space="preserve">Vekové obmedzenie
</t>
        </r>
        <r>
          <rPr>
            <sz val="8"/>
            <color indexed="81"/>
            <rFont val="Tahoma"/>
            <family val="2"/>
            <charset val="238"/>
          </rPr>
          <t xml:space="preserve">
Ak je výsledok dosiahnutý na podujatí s vekovým obmedzením (napr. do 19 rokov, do 21 rokov), číslom uveďte ohraničujúci vek športovcov.</t>
        </r>
      </text>
    </comment>
    <comment ref="H19" authorId="0" shapeId="0">
      <text>
        <r>
          <rPr>
            <b/>
            <sz val="8"/>
            <color indexed="81"/>
            <rFont val="Tahoma"/>
            <family val="2"/>
            <charset val="238"/>
          </rPr>
          <t xml:space="preserve">MSJ
</t>
        </r>
        <r>
          <rPr>
            <sz val="8"/>
            <color indexed="81"/>
            <rFont val="Tahoma"/>
            <family val="2"/>
            <charset val="238"/>
          </rPr>
          <t xml:space="preserve">
SP - svetový pohár, len celkové poradie, ak sa uskutočnilo aspoň 5 kôl prípade podujatia, ktoré nie je v kategórii dospelých (muži alebo ženy), uveďte, či sa v danej vekovej kategórii organizujú oficiálne majstrovstvá sveta
"A" = áno, MS sa v tejto vekovej kategórii konajú
bez hodnoty = nie, MS sa v tejto vekovej kategórii nekonajú</t>
        </r>
      </text>
    </comment>
    <comment ref="I19" authorId="0" shapeId="0">
      <text>
        <r>
          <rPr>
            <b/>
            <sz val="8"/>
            <color indexed="81"/>
            <rFont val="Tahoma"/>
            <family val="2"/>
            <charset val="238"/>
          </rPr>
          <t xml:space="preserve">Umiestnenie
</t>
        </r>
        <r>
          <rPr>
            <sz val="8"/>
            <color indexed="81"/>
            <rFont val="Tahoma"/>
            <family val="2"/>
            <charset val="238"/>
          </rPr>
          <t xml:space="preserve">
Uveďte umiestnenie športovca/družstva/posádky/štafety (číslo, alebo interval, napr. 5, alebo 9-16) - bez úvodzoviek, bez bodiek, bez čiarok a iných znakov.</t>
        </r>
      </text>
    </comment>
    <comment ref="K19" authorId="0" shapeId="0">
      <text>
        <r>
          <rPr>
            <b/>
            <sz val="8"/>
            <color indexed="81"/>
            <rFont val="Tahoma"/>
            <family val="2"/>
            <charset val="238"/>
          </rPr>
          <t xml:space="preserve">Počet štartujúcich
</t>
        </r>
        <r>
          <rPr>
            <sz val="8"/>
            <color indexed="81"/>
            <rFont val="Tahoma"/>
            <family val="2"/>
            <charset val="238"/>
          </rPr>
          <t xml:space="preserve">
Uveďte počet štartujúcich športovcov/družstiev/posádok/štafiet na podujatí v danej disciplíne (číslo, napr. 128) - bez úvodzoviek, bez bodiek, bez čiarok a iných znakov.</t>
        </r>
      </text>
    </comment>
    <comment ref="L19" authorId="1" shapeId="0">
      <text>
        <r>
          <rPr>
            <b/>
            <sz val="9"/>
            <color indexed="81"/>
            <rFont val="Calibri"/>
            <family val="2"/>
            <charset val="238"/>
            <scheme val="minor"/>
          </rPr>
          <t>Počet krajín na podujatí</t>
        </r>
        <r>
          <rPr>
            <sz val="9"/>
            <color indexed="81"/>
            <rFont val="Calibri"/>
            <family val="2"/>
            <charset val="238"/>
            <scheme val="minor"/>
          </rPr>
          <t xml:space="preserve">
Uveďte počet zúčastnených krajín na podujatí v danej disciplíne.</t>
        </r>
        <r>
          <rPr>
            <sz val="9"/>
            <color indexed="81"/>
            <rFont val="Tahoma"/>
            <family val="2"/>
            <charset val="238"/>
          </rPr>
          <t xml:space="preserve">
</t>
        </r>
      </text>
    </comment>
    <comment ref="I20" authorId="0" shapeId="0">
      <text>
        <r>
          <rPr>
            <b/>
            <sz val="8"/>
            <color indexed="81"/>
            <rFont val="Tahoma"/>
            <family val="2"/>
            <charset val="238"/>
          </rPr>
          <t xml:space="preserve">Umiestnenie od
</t>
        </r>
        <r>
          <rPr>
            <sz val="8"/>
            <color indexed="81"/>
            <rFont val="Tahoma"/>
            <family val="2"/>
            <charset val="238"/>
          </rPr>
          <t xml:space="preserve">
Uveďte miestnenie športovca/družstva/posádky/štafety (číslo, alebo interval, napr. 5, alebo 9-16) - bez úvodzoviek, bez bodiek, bez čiarok a iných znakov.</t>
        </r>
      </text>
    </comment>
    <comment ref="J20" authorId="0" shapeId="0">
      <text>
        <r>
          <rPr>
            <b/>
            <sz val="8"/>
            <color indexed="81"/>
            <rFont val="Tahoma"/>
            <family val="2"/>
            <charset val="238"/>
          </rPr>
          <t xml:space="preserve">Umiestnenie do
</t>
        </r>
        <r>
          <rPr>
            <sz val="8"/>
            <color indexed="81"/>
            <rFont val="Tahoma"/>
            <family val="2"/>
            <charset val="238"/>
          </rPr>
          <t xml:space="preserve">
Uveďte umiestnenie športovca/družstva/posádky/štafety horná hranica intervalu - bez úvodzoviek, bez bodiek, bez čiarok a iných znakov.</t>
        </r>
      </text>
    </comment>
  </commentList>
</comments>
</file>

<file path=xl/comments2.xml><?xml version="1.0" encoding="utf-8"?>
<comments xmlns="http://schemas.openxmlformats.org/spreadsheetml/2006/main">
  <authors>
    <author>Branislav Strečanský</author>
  </authors>
  <commentList>
    <comment ref="A22" authorId="0" shapeId="0">
      <text>
        <r>
          <rPr>
            <b/>
            <sz val="8"/>
            <color indexed="81"/>
            <rFont val="Tahoma"/>
            <family val="2"/>
            <charset val="238"/>
          </rPr>
          <t xml:space="preserve">Názov podujatia
</t>
        </r>
        <r>
          <rPr>
            <sz val="8"/>
            <color indexed="81"/>
            <rFont val="Tahoma"/>
            <family val="2"/>
            <charset val="238"/>
          </rPr>
          <t>oficiálny názov podujatia v slovenskom jazyku</t>
        </r>
      </text>
    </comment>
    <comment ref="B22" authorId="0" shapeId="0">
      <text>
        <r>
          <rPr>
            <b/>
            <sz val="8"/>
            <color indexed="81"/>
            <rFont val="Tahoma"/>
            <family val="2"/>
            <charset val="238"/>
          </rPr>
          <t xml:space="preserve">Typ podujatia
</t>
        </r>
        <r>
          <rPr>
            <sz val="8"/>
            <color indexed="81"/>
            <rFont val="Tahoma"/>
            <family val="2"/>
            <charset val="238"/>
          </rPr>
          <t>výberom zo zoznamu vložiť správnu hodnotu</t>
        </r>
      </text>
    </comment>
    <comment ref="C22" authorId="0" shapeId="0">
      <text>
        <r>
          <rPr>
            <b/>
            <sz val="8"/>
            <color indexed="81"/>
            <rFont val="Tahoma"/>
            <family val="2"/>
            <charset val="238"/>
          </rPr>
          <t xml:space="preserve">Miesto uskutočnenia podujatia
</t>
        </r>
        <r>
          <rPr>
            <sz val="8"/>
            <color indexed="81"/>
            <rFont val="Tahoma"/>
            <family val="2"/>
            <charset val="238"/>
          </rPr>
          <t>mesto/obec, v ktorom sa uskutoční podujatie</t>
        </r>
      </text>
    </comment>
    <comment ref="I22" authorId="0" shapeId="0">
      <text>
        <r>
          <rPr>
            <b/>
            <sz val="8"/>
            <color indexed="81"/>
            <rFont val="Tahoma"/>
            <family val="2"/>
            <charset val="238"/>
          </rPr>
          <t>Celkový rozpočet podujatia</t>
        </r>
        <r>
          <rPr>
            <sz val="8"/>
            <color indexed="81"/>
            <rFont val="Tahoma"/>
            <family val="2"/>
            <charset val="238"/>
          </rPr>
          <t xml:space="preserve">
všetky výdavky, ktoré tvori celkový rozpočet podujatia v eur so zaokrúhlením na stovky nadol</t>
        </r>
      </text>
    </comment>
    <comment ref="J22" authorId="0" shapeId="0">
      <text>
        <r>
          <rPr>
            <b/>
            <sz val="8"/>
            <color indexed="81"/>
            <rFont val="Tahoma"/>
            <family val="2"/>
            <charset val="238"/>
          </rPr>
          <t>Príjmy</t>
        </r>
        <r>
          <rPr>
            <sz val="8"/>
            <color indexed="81"/>
            <rFont val="Tahoma"/>
            <family val="2"/>
            <charset val="238"/>
          </rPr>
          <t xml:space="preserve">
všetky príjmy z podujatia v eur so zaokrúhlením na stovky nadol</t>
        </r>
      </text>
    </comment>
    <comment ref="K22" authorId="0" shapeId="0">
      <text>
        <r>
          <rPr>
            <b/>
            <sz val="8"/>
            <color indexed="81"/>
            <rFont val="Tahoma"/>
            <family val="2"/>
            <charset val="238"/>
          </rPr>
          <t>Žiadosť</t>
        </r>
        <r>
          <rPr>
            <sz val="8"/>
            <color indexed="81"/>
            <rFont val="Tahoma"/>
            <family val="2"/>
            <charset val="238"/>
          </rPr>
          <t xml:space="preserve">
žiadosť v eurách (vyplní sa automaticky, ak sú uvedené všetky údaje o podujatí)</t>
        </r>
      </text>
    </comment>
    <comment ref="D23" authorId="0" shapeId="0">
      <text>
        <r>
          <rPr>
            <b/>
            <sz val="8"/>
            <color indexed="81"/>
            <rFont val="Tahoma"/>
            <family val="2"/>
            <charset val="238"/>
          </rPr>
          <t xml:space="preserve">Termín od
</t>
        </r>
        <r>
          <rPr>
            <sz val="8"/>
            <color indexed="81"/>
            <rFont val="Tahoma"/>
            <family val="2"/>
            <charset val="238"/>
          </rPr>
          <t>prvý oficiálny deň podujatia podľa pravidiel medzinárodnej federácie</t>
        </r>
      </text>
    </comment>
    <comment ref="E23" authorId="0" shapeId="0">
      <text>
        <r>
          <rPr>
            <b/>
            <sz val="8"/>
            <color indexed="81"/>
            <rFont val="Tahoma"/>
            <family val="2"/>
            <charset val="238"/>
          </rPr>
          <t xml:space="preserve">Termín do
</t>
        </r>
        <r>
          <rPr>
            <sz val="8"/>
            <color indexed="81"/>
            <rFont val="Tahoma"/>
            <family val="2"/>
            <charset val="238"/>
          </rPr>
          <t>posledný oficiálny deň podujatia podľa pravidiel medzinárodnej federácie</t>
        </r>
      </text>
    </comment>
    <comment ref="F23" authorId="0" shapeId="0">
      <text>
        <r>
          <rPr>
            <b/>
            <sz val="8"/>
            <color indexed="81"/>
            <rFont val="Tahoma"/>
            <family val="2"/>
            <charset val="238"/>
          </rPr>
          <t>Počet medailistov</t>
        </r>
        <r>
          <rPr>
            <sz val="8"/>
            <color indexed="81"/>
            <rFont val="Tahoma"/>
            <family val="2"/>
            <charset val="238"/>
          </rPr>
          <t xml:space="preserve">
počet krajín, ktorých športovci sa zúčastnili na podujatí</t>
        </r>
      </text>
    </comment>
    <comment ref="G23" authorId="0" shapeId="0">
      <text>
        <r>
          <rPr>
            <b/>
            <sz val="8"/>
            <color indexed="81"/>
            <rFont val="Tahoma"/>
            <family val="2"/>
            <charset val="238"/>
          </rPr>
          <t>Počet medailistov</t>
        </r>
        <r>
          <rPr>
            <sz val="8"/>
            <color indexed="81"/>
            <rFont val="Tahoma"/>
            <family val="2"/>
            <charset val="238"/>
          </rPr>
          <t xml:space="preserve">
počet krajín, ktorých športovci sa zúčastnili na podujatí</t>
        </r>
      </text>
    </comment>
    <comment ref="H23" authorId="0" shapeId="0">
      <text>
        <r>
          <rPr>
            <b/>
            <sz val="8"/>
            <color indexed="81"/>
            <rFont val="Tahoma"/>
            <family val="2"/>
            <charset val="238"/>
          </rPr>
          <t>Počet medailistov</t>
        </r>
        <r>
          <rPr>
            <sz val="8"/>
            <color indexed="81"/>
            <rFont val="Tahoma"/>
            <family val="2"/>
            <charset val="238"/>
          </rPr>
          <t xml:space="preserve">
počet krajín, ktorých športovci sa zúčastnili na podujatí</t>
        </r>
      </text>
    </comment>
  </commentList>
</comments>
</file>

<file path=xl/comments3.xml><?xml version="1.0" encoding="utf-8"?>
<comments xmlns="http://schemas.openxmlformats.org/spreadsheetml/2006/main">
  <authors>
    <author>Branislav Strečanský</author>
  </authors>
  <commentList>
    <comment ref="A29" authorId="0" shapeId="0">
      <text>
        <r>
          <rPr>
            <b/>
            <sz val="8"/>
            <color indexed="81"/>
            <rFont val="Tahoma"/>
            <family val="2"/>
            <charset val="238"/>
          </rPr>
          <t>Popis predmetu žiadosti</t>
        </r>
        <r>
          <rPr>
            <sz val="8"/>
            <color indexed="81"/>
            <rFont val="Tahoma"/>
            <family val="2"/>
            <charset val="238"/>
          </rPr>
          <t xml:space="preserve">
pre hodnotenie predmetu žiadosti bude komisia brať do úvahy len prvých 200 slov/1 300 znakov</t>
        </r>
      </text>
    </comment>
    <comment ref="E29" authorId="0" shapeId="0">
      <text>
        <r>
          <rPr>
            <b/>
            <sz val="8"/>
            <color indexed="81"/>
            <rFont val="Tahoma"/>
            <family val="2"/>
            <charset val="238"/>
          </rPr>
          <t>Kontrolný súčet</t>
        </r>
        <r>
          <rPr>
            <sz val="8"/>
            <color indexed="81"/>
            <rFont val="Tahoma"/>
            <family val="2"/>
            <charset val="238"/>
          </rPr>
          <t xml:space="preserve">
kontrolný počet slov a znakov (nevyplňuje sa)</t>
        </r>
      </text>
    </comment>
    <comment ref="A76" authorId="0" shapeId="0">
      <text>
        <r>
          <rPr>
            <b/>
            <sz val="8"/>
            <color indexed="81"/>
            <rFont val="Tahoma"/>
            <family val="2"/>
            <charset val="238"/>
          </rPr>
          <t>Popis predmetu žiadosti</t>
        </r>
        <r>
          <rPr>
            <sz val="8"/>
            <color indexed="81"/>
            <rFont val="Tahoma"/>
            <family val="2"/>
            <charset val="238"/>
          </rPr>
          <t xml:space="preserve">
pre hodnotenie predmetu žiadosti bude komisia brať do úvahy len prvých 200 slov/1 300 znakov</t>
        </r>
      </text>
    </comment>
    <comment ref="E76" authorId="0" shapeId="0">
      <text>
        <r>
          <rPr>
            <b/>
            <sz val="8"/>
            <color indexed="81"/>
            <rFont val="Tahoma"/>
            <family val="2"/>
            <charset val="238"/>
          </rPr>
          <t>Kontrolný súčet</t>
        </r>
        <r>
          <rPr>
            <sz val="8"/>
            <color indexed="81"/>
            <rFont val="Tahoma"/>
            <family val="2"/>
            <charset val="238"/>
          </rPr>
          <t xml:space="preserve">
kontrolný počet slov a znakov (nevyplňuje sa)</t>
        </r>
      </text>
    </comment>
    <comment ref="A123" authorId="0" shapeId="0">
      <text>
        <r>
          <rPr>
            <b/>
            <sz val="8"/>
            <color indexed="81"/>
            <rFont val="Tahoma"/>
            <family val="2"/>
            <charset val="238"/>
          </rPr>
          <t>Popis predmetu žiadosti</t>
        </r>
        <r>
          <rPr>
            <sz val="8"/>
            <color indexed="81"/>
            <rFont val="Tahoma"/>
            <family val="2"/>
            <charset val="238"/>
          </rPr>
          <t xml:space="preserve">
pre hodnotenie predmetu žiadosti bude komisia brať do úvahy len prvých 200 slov/1 300 znakov</t>
        </r>
      </text>
    </comment>
    <comment ref="E123" authorId="0" shapeId="0">
      <text>
        <r>
          <rPr>
            <b/>
            <sz val="8"/>
            <color indexed="81"/>
            <rFont val="Tahoma"/>
            <family val="2"/>
            <charset val="238"/>
          </rPr>
          <t>Kontrolný súčet</t>
        </r>
        <r>
          <rPr>
            <sz val="8"/>
            <color indexed="81"/>
            <rFont val="Tahoma"/>
            <family val="2"/>
            <charset val="238"/>
          </rPr>
          <t xml:space="preserve">
kontrolný počet slov a znakov (nevyplňuje sa)</t>
        </r>
      </text>
    </comment>
    <comment ref="A170" authorId="0" shapeId="0">
      <text>
        <r>
          <rPr>
            <b/>
            <sz val="8"/>
            <color indexed="81"/>
            <rFont val="Tahoma"/>
            <family val="2"/>
            <charset val="238"/>
          </rPr>
          <t>Popis predmetu žiadosti</t>
        </r>
        <r>
          <rPr>
            <sz val="8"/>
            <color indexed="81"/>
            <rFont val="Tahoma"/>
            <family val="2"/>
            <charset val="238"/>
          </rPr>
          <t xml:space="preserve">
pre hodnotenie predmetu žiadosti bude komisia brať do úvahy len prvých 200 slov/1 300 znakov</t>
        </r>
      </text>
    </comment>
    <comment ref="E170" authorId="0" shapeId="0">
      <text>
        <r>
          <rPr>
            <b/>
            <sz val="8"/>
            <color indexed="81"/>
            <rFont val="Tahoma"/>
            <family val="2"/>
            <charset val="238"/>
          </rPr>
          <t>Kontrolný súčet</t>
        </r>
        <r>
          <rPr>
            <sz val="8"/>
            <color indexed="81"/>
            <rFont val="Tahoma"/>
            <family val="2"/>
            <charset val="238"/>
          </rPr>
          <t xml:space="preserve">
kontrolný počet slov a znakov (nevyplňuje sa)</t>
        </r>
      </text>
    </comment>
    <comment ref="A217" authorId="0" shapeId="0">
      <text>
        <r>
          <rPr>
            <b/>
            <sz val="8"/>
            <color indexed="81"/>
            <rFont val="Tahoma"/>
            <family val="2"/>
            <charset val="238"/>
          </rPr>
          <t>Popis predmetu žiadosti</t>
        </r>
        <r>
          <rPr>
            <sz val="8"/>
            <color indexed="81"/>
            <rFont val="Tahoma"/>
            <family val="2"/>
            <charset val="238"/>
          </rPr>
          <t xml:space="preserve">
pre hodnotenie predmetu žiadosti bude komisia brať do úvahy len prvých 200 slov/1 300 znakov</t>
        </r>
      </text>
    </comment>
    <comment ref="E217" authorId="0" shapeId="0">
      <text>
        <r>
          <rPr>
            <b/>
            <sz val="8"/>
            <color indexed="81"/>
            <rFont val="Tahoma"/>
            <family val="2"/>
            <charset val="238"/>
          </rPr>
          <t>Kontrolný súčet</t>
        </r>
        <r>
          <rPr>
            <sz val="8"/>
            <color indexed="81"/>
            <rFont val="Tahoma"/>
            <family val="2"/>
            <charset val="238"/>
          </rPr>
          <t xml:space="preserve">
kontrolný počet slov a znakov (nevyplňuje sa)</t>
        </r>
      </text>
    </comment>
    <comment ref="A264" authorId="0" shapeId="0">
      <text>
        <r>
          <rPr>
            <b/>
            <sz val="8"/>
            <color indexed="81"/>
            <rFont val="Tahoma"/>
            <family val="2"/>
            <charset val="238"/>
          </rPr>
          <t>Popis predmetu žiadosti</t>
        </r>
        <r>
          <rPr>
            <sz val="8"/>
            <color indexed="81"/>
            <rFont val="Tahoma"/>
            <family val="2"/>
            <charset val="238"/>
          </rPr>
          <t xml:space="preserve">
pre hodnotenie predmetu žiadosti bude komisia brať do úvahy len prvých 200 slov/1 300 znakov</t>
        </r>
      </text>
    </comment>
    <comment ref="E264" authorId="0" shapeId="0">
      <text>
        <r>
          <rPr>
            <b/>
            <sz val="8"/>
            <color indexed="81"/>
            <rFont val="Tahoma"/>
            <family val="2"/>
            <charset val="238"/>
          </rPr>
          <t>Kontrolný súčet</t>
        </r>
        <r>
          <rPr>
            <sz val="8"/>
            <color indexed="81"/>
            <rFont val="Tahoma"/>
            <family val="2"/>
            <charset val="238"/>
          </rPr>
          <t xml:space="preserve">
kontrolný počet slov a znakov (nevyplňuje sa)</t>
        </r>
      </text>
    </comment>
    <comment ref="A311" authorId="0" shapeId="0">
      <text>
        <r>
          <rPr>
            <b/>
            <sz val="8"/>
            <color indexed="81"/>
            <rFont val="Tahoma"/>
            <family val="2"/>
            <charset val="238"/>
          </rPr>
          <t>Popis predmetu žiadosti</t>
        </r>
        <r>
          <rPr>
            <sz val="8"/>
            <color indexed="81"/>
            <rFont val="Tahoma"/>
            <family val="2"/>
            <charset val="238"/>
          </rPr>
          <t xml:space="preserve">
pre hodnotenie predmetu žiadosti bude komisia brať do úvahy len prvých 200 slov/1 300 znakov</t>
        </r>
      </text>
    </comment>
    <comment ref="E311" authorId="0" shapeId="0">
      <text>
        <r>
          <rPr>
            <b/>
            <sz val="8"/>
            <color indexed="81"/>
            <rFont val="Tahoma"/>
            <family val="2"/>
            <charset val="238"/>
          </rPr>
          <t>Kontrolný súčet</t>
        </r>
        <r>
          <rPr>
            <sz val="8"/>
            <color indexed="81"/>
            <rFont val="Tahoma"/>
            <family val="2"/>
            <charset val="238"/>
          </rPr>
          <t xml:space="preserve">
kontrolný počet slov a znakov (nevyplňuje sa)</t>
        </r>
      </text>
    </comment>
    <comment ref="A358" authorId="0" shapeId="0">
      <text>
        <r>
          <rPr>
            <b/>
            <sz val="8"/>
            <color indexed="81"/>
            <rFont val="Tahoma"/>
            <family val="2"/>
            <charset val="238"/>
          </rPr>
          <t>Popis predmetu žiadosti</t>
        </r>
        <r>
          <rPr>
            <sz val="8"/>
            <color indexed="81"/>
            <rFont val="Tahoma"/>
            <family val="2"/>
            <charset val="238"/>
          </rPr>
          <t xml:space="preserve">
pre hodnotenie predmetu žiadosti bude komisia brať do úvahy len prvých 200 slov/1 300 znakov</t>
        </r>
      </text>
    </comment>
    <comment ref="E358" authorId="0" shapeId="0">
      <text>
        <r>
          <rPr>
            <b/>
            <sz val="8"/>
            <color indexed="81"/>
            <rFont val="Tahoma"/>
            <family val="2"/>
            <charset val="238"/>
          </rPr>
          <t>Kontrolný súčet</t>
        </r>
        <r>
          <rPr>
            <sz val="8"/>
            <color indexed="81"/>
            <rFont val="Tahoma"/>
            <family val="2"/>
            <charset val="238"/>
          </rPr>
          <t xml:space="preserve">
kontrolný počet slov a znakov (nevyplňuje sa)</t>
        </r>
      </text>
    </comment>
    <comment ref="A405" authorId="0" shapeId="0">
      <text>
        <r>
          <rPr>
            <b/>
            <sz val="8"/>
            <color indexed="81"/>
            <rFont val="Tahoma"/>
            <family val="2"/>
            <charset val="238"/>
          </rPr>
          <t>Popis predmetu žiadosti</t>
        </r>
        <r>
          <rPr>
            <sz val="8"/>
            <color indexed="81"/>
            <rFont val="Tahoma"/>
            <family val="2"/>
            <charset val="238"/>
          </rPr>
          <t xml:space="preserve">
pre hodnotenie predmetu žiadosti bude komisia brať do úvahy len prvých 200 slov/1 300 znakov</t>
        </r>
      </text>
    </comment>
    <comment ref="E405" authorId="0" shapeId="0">
      <text>
        <r>
          <rPr>
            <b/>
            <sz val="8"/>
            <color indexed="81"/>
            <rFont val="Tahoma"/>
            <family val="2"/>
            <charset val="238"/>
          </rPr>
          <t>Kontrolný súčet</t>
        </r>
        <r>
          <rPr>
            <sz val="8"/>
            <color indexed="81"/>
            <rFont val="Tahoma"/>
            <family val="2"/>
            <charset val="238"/>
          </rPr>
          <t xml:space="preserve">
kontrolný počet slov a znakov (nevyplňuje sa)</t>
        </r>
      </text>
    </comment>
    <comment ref="A452" authorId="0" shapeId="0">
      <text>
        <r>
          <rPr>
            <b/>
            <sz val="8"/>
            <color indexed="81"/>
            <rFont val="Tahoma"/>
            <family val="2"/>
            <charset val="238"/>
          </rPr>
          <t>Popis predmetu žiadosti</t>
        </r>
        <r>
          <rPr>
            <sz val="8"/>
            <color indexed="81"/>
            <rFont val="Tahoma"/>
            <family val="2"/>
            <charset val="238"/>
          </rPr>
          <t xml:space="preserve">
pre hodnotenie predmetu žiadosti bude komisia brať do úvahy len prvých 200 slov/1 300 znakov</t>
        </r>
      </text>
    </comment>
    <comment ref="E452" authorId="0" shapeId="0">
      <text>
        <r>
          <rPr>
            <b/>
            <sz val="8"/>
            <color indexed="81"/>
            <rFont val="Tahoma"/>
            <family val="2"/>
            <charset val="238"/>
          </rPr>
          <t>Kontrolný súčet</t>
        </r>
        <r>
          <rPr>
            <sz val="8"/>
            <color indexed="81"/>
            <rFont val="Tahoma"/>
            <family val="2"/>
            <charset val="238"/>
          </rPr>
          <t xml:space="preserve">
kontrolný počet slov a znakov (nevyplňuje sa)</t>
        </r>
      </text>
    </comment>
  </commentList>
</comments>
</file>

<file path=xl/comments4.xml><?xml version="1.0" encoding="utf-8"?>
<comments xmlns="http://schemas.openxmlformats.org/spreadsheetml/2006/main">
  <authors>
    <author>Branislav Strečanský</author>
  </authors>
  <commentList>
    <comment ref="I14" authorId="0" shapeId="0">
      <text>
        <r>
          <rPr>
            <b/>
            <sz val="8"/>
            <color indexed="81"/>
            <rFont val="Tahoma"/>
            <family val="2"/>
            <charset val="238"/>
          </rPr>
          <t>Výdavky</t>
        </r>
        <r>
          <rPr>
            <sz val="8"/>
            <color indexed="81"/>
            <rFont val="Tahoma"/>
            <family val="2"/>
            <charset val="238"/>
          </rPr>
          <t xml:space="preserve">
všetky výdavky na podujatie v eur so zaokrúhlením na stovky nadol</t>
        </r>
      </text>
    </comment>
    <comment ref="B17" authorId="0" shapeId="0">
      <text>
        <r>
          <rPr>
            <b/>
            <sz val="8"/>
            <color indexed="81"/>
            <rFont val="Tahoma"/>
            <family val="2"/>
            <charset val="238"/>
          </rPr>
          <t>Príjmy - vlastné</t>
        </r>
        <r>
          <rPr>
            <sz val="8"/>
            <color indexed="81"/>
            <rFont val="Tahoma"/>
            <family val="2"/>
            <charset val="238"/>
          </rPr>
          <t xml:space="preserve">
vlastné zdroje prijímateľa v eurách so zaokrúhlením na stovky eur nadol</t>
        </r>
      </text>
    </comment>
    <comment ref="C17" authorId="0" shapeId="0">
      <text>
        <r>
          <rPr>
            <b/>
            <sz val="8"/>
            <color indexed="81"/>
            <rFont val="Tahoma"/>
            <family val="2"/>
            <charset val="238"/>
          </rPr>
          <t>Príjmy - súkromné</t>
        </r>
        <r>
          <rPr>
            <sz val="8"/>
            <color indexed="81"/>
            <rFont val="Tahoma"/>
            <family val="2"/>
            <charset val="238"/>
          </rPr>
          <t xml:space="preserve">
príjem zo súkromných zdrojov v eurách so zaokrúhlením na stovky eur nadol</t>
        </r>
      </text>
    </comment>
    <comment ref="D17" authorId="0" shapeId="0">
      <text>
        <r>
          <rPr>
            <b/>
            <sz val="8"/>
            <color indexed="81"/>
            <rFont val="Tahoma"/>
            <family val="2"/>
            <charset val="238"/>
          </rPr>
          <t xml:space="preserve">Príjmy - verejné
</t>
        </r>
        <r>
          <rPr>
            <sz val="8"/>
            <color indexed="81"/>
            <rFont val="Tahoma"/>
            <family val="2"/>
            <charset val="238"/>
          </rPr>
          <t xml:space="preserve">
príjem z verejných zdrojov (samospráva) v eurách so zaokrúhlením na stovky eur nadol
POZOR! Nezapočítať sem žiadanú dotáciu z MŠVVŠ SR
</t>
        </r>
      </text>
    </comment>
    <comment ref="E17" authorId="0" shapeId="0">
      <text>
        <r>
          <rPr>
            <b/>
            <sz val="8"/>
            <color indexed="81"/>
            <rFont val="Tahoma"/>
            <family val="2"/>
            <charset val="238"/>
          </rPr>
          <t>Príjmy</t>
        </r>
        <r>
          <rPr>
            <sz val="8"/>
            <color indexed="81"/>
            <rFont val="Tahoma"/>
            <family val="2"/>
            <charset val="238"/>
          </rPr>
          <t xml:space="preserve">
všetky príjmy z podujatia v eur so zaokrúhlením na stovky nadol</t>
        </r>
      </text>
    </comment>
  </commentList>
</comments>
</file>

<file path=xl/comments5.xml><?xml version="1.0" encoding="utf-8"?>
<comments xmlns="http://schemas.openxmlformats.org/spreadsheetml/2006/main">
  <authors>
    <author>Branislav Strečanský</author>
  </authors>
  <commentList>
    <comment ref="A8" authorId="0" shapeId="0">
      <text>
        <r>
          <rPr>
            <b/>
            <sz val="8"/>
            <color indexed="81"/>
            <rFont val="Tahoma"/>
            <family val="2"/>
            <charset val="238"/>
          </rPr>
          <t xml:space="preserve">Meno a priezvisko trénera
</t>
        </r>
        <r>
          <rPr>
            <sz val="8"/>
            <color indexed="81"/>
            <rFont val="Tahoma"/>
            <family val="2"/>
            <charset val="238"/>
          </rPr>
          <t>uveďte len jediného trénera - toho, ktorý sa dožíva životného jubilea</t>
        </r>
      </text>
    </comment>
    <comment ref="B8" authorId="0" shapeId="0">
      <text>
        <r>
          <rPr>
            <b/>
            <sz val="8"/>
            <color indexed="81"/>
            <rFont val="Tahoma"/>
            <family val="2"/>
            <charset val="238"/>
          </rPr>
          <t>Dátum narodenia trénera</t>
        </r>
        <r>
          <rPr>
            <sz val="8"/>
            <color indexed="81"/>
            <rFont val="Tahoma"/>
            <family val="2"/>
            <charset val="238"/>
          </rPr>
          <t xml:space="preserve">
vložiť dátum narodenia trénera
v tvare dd.mm.rr</t>
        </r>
      </text>
    </comment>
    <comment ref="C8" authorId="0" shapeId="0">
      <text>
        <r>
          <rPr>
            <b/>
            <sz val="8"/>
            <color indexed="81"/>
            <rFont val="Tahoma"/>
            <family val="2"/>
            <charset val="238"/>
          </rPr>
          <t>Adresa trvalého bydliska</t>
        </r>
        <r>
          <rPr>
            <sz val="8"/>
            <color indexed="81"/>
            <rFont val="Tahoma"/>
            <family val="2"/>
            <charset val="238"/>
          </rPr>
          <t xml:space="preserve">
vložiť v tvare: ulica, mesto, PSČ</t>
        </r>
      </text>
    </comment>
    <comment ref="D8" authorId="0" shapeId="0">
      <text>
        <r>
          <rPr>
            <b/>
            <sz val="8"/>
            <color indexed="81"/>
            <rFont val="Tahoma"/>
            <family val="2"/>
            <charset val="238"/>
          </rPr>
          <t>E-mail</t>
        </r>
        <r>
          <rPr>
            <sz val="8"/>
            <color indexed="81"/>
            <rFont val="Tahoma"/>
            <family val="2"/>
            <charset val="238"/>
          </rPr>
          <t xml:space="preserve">
vložiť e-mail trénera</t>
        </r>
      </text>
    </comment>
    <comment ref="E8" authorId="0" shapeId="0">
      <text>
        <r>
          <rPr>
            <b/>
            <sz val="8"/>
            <color indexed="81"/>
            <rFont val="Tahoma"/>
            <family val="2"/>
            <charset val="238"/>
          </rPr>
          <t>Mobil</t>
        </r>
        <r>
          <rPr>
            <sz val="8"/>
            <color indexed="81"/>
            <rFont val="Tahoma"/>
            <family val="2"/>
            <charset val="238"/>
          </rPr>
          <t xml:space="preserve">
vložiť číslo mobilu trénera</t>
        </r>
      </text>
    </comment>
    <comment ref="A13" authorId="0" shapeId="0">
      <text>
        <r>
          <rPr>
            <b/>
            <sz val="8"/>
            <color indexed="81"/>
            <rFont val="Tahoma"/>
            <family val="2"/>
            <charset val="238"/>
          </rPr>
          <t xml:space="preserve">Meno a priezvisko trénera
</t>
        </r>
        <r>
          <rPr>
            <sz val="8"/>
            <color indexed="81"/>
            <rFont val="Tahoma"/>
            <family val="2"/>
            <charset val="238"/>
          </rPr>
          <t>do jedného riadku uviesť najviac jedného trénera</t>
        </r>
      </text>
    </comment>
    <comment ref="B13" authorId="0" shapeId="0">
      <text>
        <r>
          <rPr>
            <b/>
            <sz val="8"/>
            <color indexed="81"/>
            <rFont val="Tahoma"/>
            <family val="2"/>
            <charset val="238"/>
          </rPr>
          <t xml:space="preserve">Číslo výsledku
</t>
        </r>
        <r>
          <rPr>
            <sz val="8"/>
            <color indexed="81"/>
            <rFont val="Tahoma"/>
            <family val="2"/>
            <charset val="238"/>
          </rPr>
          <t xml:space="preserve">uviesť číslo výsledku trénerovho zverenca/zverencov z hárku "F-6", stĺpca A
</t>
        </r>
      </text>
    </comment>
    <comment ref="C13" authorId="0" shapeId="0">
      <text>
        <r>
          <rPr>
            <b/>
            <sz val="8"/>
            <color indexed="81"/>
            <rFont val="Tahoma"/>
            <family val="2"/>
            <charset val="238"/>
          </rPr>
          <t>Adresa trvalého bydliska</t>
        </r>
        <r>
          <rPr>
            <sz val="8"/>
            <color indexed="81"/>
            <rFont val="Tahoma"/>
            <family val="2"/>
            <charset val="238"/>
          </rPr>
          <t xml:space="preserve">
vložiť v tvare: ulica, mesto, PSČ</t>
        </r>
      </text>
    </comment>
    <comment ref="D13" authorId="0" shapeId="0">
      <text>
        <r>
          <rPr>
            <b/>
            <sz val="8"/>
            <color indexed="81"/>
            <rFont val="Tahoma"/>
            <family val="2"/>
            <charset val="238"/>
          </rPr>
          <t>E-mail</t>
        </r>
        <r>
          <rPr>
            <sz val="8"/>
            <color indexed="81"/>
            <rFont val="Tahoma"/>
            <family val="2"/>
            <charset val="238"/>
          </rPr>
          <t xml:space="preserve">
vložiť e-mail trénera</t>
        </r>
      </text>
    </comment>
    <comment ref="E13" authorId="0" shapeId="0">
      <text>
        <r>
          <rPr>
            <b/>
            <sz val="8"/>
            <color indexed="81"/>
            <rFont val="Tahoma"/>
            <family val="2"/>
            <charset val="238"/>
          </rPr>
          <t>Mobil</t>
        </r>
        <r>
          <rPr>
            <sz val="8"/>
            <color indexed="81"/>
            <rFont val="Tahoma"/>
            <family val="2"/>
            <charset val="238"/>
          </rPr>
          <t xml:space="preserve">
vložiť číslo mobilu trénera</t>
        </r>
      </text>
    </comment>
  </commentList>
</comments>
</file>

<file path=xl/comments6.xml><?xml version="1.0" encoding="utf-8"?>
<comments xmlns="http://schemas.openxmlformats.org/spreadsheetml/2006/main">
  <authors>
    <author>Branislav Strečanský</author>
  </authors>
  <commentList>
    <comment ref="A29" authorId="0" shapeId="0">
      <text>
        <r>
          <rPr>
            <b/>
            <sz val="8"/>
            <color indexed="81"/>
            <rFont val="Tahoma"/>
            <family val="2"/>
            <charset val="238"/>
          </rPr>
          <t>Popis predmetu žiadosti</t>
        </r>
        <r>
          <rPr>
            <sz val="8"/>
            <color indexed="81"/>
            <rFont val="Tahoma"/>
            <family val="2"/>
            <charset val="238"/>
          </rPr>
          <t xml:space="preserve">
pre hodnotenie predmetu žiadosti bude komisia brať do úvahy len prvých 200 slov/1 300 znakov</t>
        </r>
      </text>
    </comment>
    <comment ref="E29" authorId="0" shapeId="0">
      <text>
        <r>
          <rPr>
            <b/>
            <sz val="8"/>
            <color indexed="81"/>
            <rFont val="Tahoma"/>
            <family val="2"/>
            <charset val="238"/>
          </rPr>
          <t>Kontrolný súčet</t>
        </r>
        <r>
          <rPr>
            <sz val="8"/>
            <color indexed="81"/>
            <rFont val="Tahoma"/>
            <family val="2"/>
            <charset val="238"/>
          </rPr>
          <t xml:space="preserve">
kontrolný počet slov a znakov (nevyplňuje sa)</t>
        </r>
      </text>
    </comment>
  </commentList>
</comments>
</file>

<file path=xl/sharedStrings.xml><?xml version="1.0" encoding="utf-8"?>
<sst xmlns="http://schemas.openxmlformats.org/spreadsheetml/2006/main" count="572" uniqueCount="273">
  <si>
    <t>IČO</t>
  </si>
  <si>
    <t>PSČ</t>
  </si>
  <si>
    <t>E-mail</t>
  </si>
  <si>
    <t>Meno a priezvisko kontaktnej osoby zodpovednej za žiadosť</t>
  </si>
  <si>
    <t>Telefón kontaktnej osoby</t>
  </si>
  <si>
    <t>C: Súhlasím so zhromažďovaním, spracovávaním a zverejňovaním poskytnutých údajov.</t>
  </si>
  <si>
    <t>Dátum:</t>
  </si>
  <si>
    <t>a) žiadateľ má vysporiadané finančné vzťahy so štátnym rozpočtom,</t>
  </si>
  <si>
    <t>b) voči žiadateľovi nie je vedený výkon rozhodnutia,</t>
  </si>
  <si>
    <t>c) informácie uvedené v tejto žiadosti a jej prílohách sú úplné a pravdivé,</t>
  </si>
  <si>
    <t>d) som si vedomý právnych následkov poskytnutia nepravdivých informácií,</t>
  </si>
  <si>
    <t>e) dolu podpísaná osoba/osoby je oprávnená/sú oprávnené na podpis tejto žiadosti v súlade so stanovami.</t>
  </si>
  <si>
    <t>Názov žiadateľa (presne podľa stanov)</t>
  </si>
  <si>
    <t>Ulica a číslo domu (presne podľa stanov)</t>
  </si>
  <si>
    <t>Mesto (presne podľa stanov)</t>
  </si>
  <si>
    <t>Názov funkcie osoby oprávnenej podpísať žiadosť v súlade so stanovami</t>
  </si>
  <si>
    <t>Meno a priezvisko osoby oprávnenej podpísať žiadosť v súlade so stanovami</t>
  </si>
  <si>
    <t>meno, priezvisko a podpis štatutárnych zástupcov oprávnených na podpis žiadosti v súlade so stanovami</t>
  </si>
  <si>
    <t>Názov dokumentu</t>
  </si>
  <si>
    <t>B: K žiadosti prikladám nasledovné dokumenty:</t>
  </si>
  <si>
    <t>D: Čestne vyhlasujem, že</t>
  </si>
  <si>
    <t>Priestor pre úradné záznamy - NEVYPLŇOVAŤ!</t>
  </si>
  <si>
    <r>
      <t xml:space="preserve">Táto tabuľka sa </t>
    </r>
    <r>
      <rPr>
        <b/>
        <sz val="10"/>
        <color indexed="10"/>
        <rFont val="Arial"/>
        <family val="2"/>
        <charset val="238"/>
      </rPr>
      <t>NEPOSIELA</t>
    </r>
    <r>
      <rPr>
        <sz val="10"/>
        <color indexed="10"/>
        <rFont val="Arial"/>
        <family val="2"/>
        <charset val="238"/>
      </rPr>
      <t xml:space="preserve"> v tlačenej podobe!</t>
    </r>
  </si>
  <si>
    <t>Kontaktná osoba pre spracovanie žiadosti</t>
  </si>
  <si>
    <t>Webové sídlo žiadateľa (www)</t>
  </si>
  <si>
    <t>potvrdenie miestne príslušného správcu dane</t>
  </si>
  <si>
    <t>potvrdenie príslušného konkurzného súdu</t>
  </si>
  <si>
    <t>potvrdenie Sociálnej poisťovne</t>
  </si>
  <si>
    <t>potvrdenie poisťovne DÔVERA zdravotná poisťovňa, a. s.</t>
  </si>
  <si>
    <t>potvrdenie poisťovne Všeobecná zdravotná poisťovňa, a. s.</t>
  </si>
  <si>
    <t>potvrdenie poisťovne Union zdravotná poisťovňa, a. s.</t>
  </si>
  <si>
    <t>potvrdenie inšpektorátu práce</t>
  </si>
  <si>
    <t>A: Žiadam o poskytnutie dotácie na nasledovné účely:</t>
  </si>
  <si>
    <t>Názov účelu</t>
  </si>
  <si>
    <t>Suma</t>
  </si>
  <si>
    <t>SPOLU</t>
  </si>
  <si>
    <t>Žiadateľ:</t>
  </si>
  <si>
    <t>Webové sídlo žiadateľa:</t>
  </si>
  <si>
    <t>Adresa elektronickej pošty:</t>
  </si>
  <si>
    <t>Názov podujatia</t>
  </si>
  <si>
    <t>Typ podujatia</t>
  </si>
  <si>
    <t>Príjmy (eur)</t>
  </si>
  <si>
    <t>vlastné</t>
  </si>
  <si>
    <t>súkromné</t>
  </si>
  <si>
    <t>verejné</t>
  </si>
  <si>
    <t>Výdavky (eur)</t>
  </si>
  <si>
    <t>Iné výdavky</t>
  </si>
  <si>
    <t>Ubytovanie</t>
  </si>
  <si>
    <t>Stravovanie</t>
  </si>
  <si>
    <t>Doprava</t>
  </si>
  <si>
    <t>Poistenie</t>
  </si>
  <si>
    <t>Poplatky</t>
  </si>
  <si>
    <t>Spotrebný materiál</t>
  </si>
  <si>
    <t>Účel</t>
  </si>
  <si>
    <t>f) elektronickú verziu tejto žiadosti som zaslal elektronickou poštou na adresu ziadosti.sport@minedu.sk
   dňa ............... o ............hodine a ........... minúte,</t>
  </si>
  <si>
    <t>PO VYTLAČENÍ ŽIADOSTI nezabudnite RUKOU dopísať dátum a čas, kdey ste ju odoslali elektronickoou poštou na adresu ziadosti.sport@minedu.sk.</t>
  </si>
  <si>
    <t>Žiadosť (eur)</t>
  </si>
  <si>
    <t>pešie</t>
  </si>
  <si>
    <t>cyklistické</t>
  </si>
  <si>
    <t>lyžiarske</t>
  </si>
  <si>
    <t>vodné</t>
  </si>
  <si>
    <t>iné turistické</t>
  </si>
  <si>
    <t>Typ turistických trás</t>
  </si>
  <si>
    <t>Rok 2016</t>
  </si>
  <si>
    <t>Počet vyznačených kilometrov turistických trás</t>
  </si>
  <si>
    <t>Zoznam projektov/aktivít</t>
  </si>
  <si>
    <t>Popis projektu/aktivity</t>
  </si>
  <si>
    <t>Kontrolný súčet</t>
  </si>
  <si>
    <t>Výdavky
(eur)</t>
  </si>
  <si>
    <t>Vlastné</t>
  </si>
  <si>
    <t>Verejné</t>
  </si>
  <si>
    <t>Názov/popis položky</t>
  </si>
  <si>
    <t>Merná
jednotka</t>
  </si>
  <si>
    <t>Jednotková
cena
(eur)</t>
  </si>
  <si>
    <t>Počet
jednotiek</t>
  </si>
  <si>
    <t>Príjmy</t>
  </si>
  <si>
    <t>Suma (eur)</t>
  </si>
  <si>
    <t>SPOLU PRÍJMY</t>
  </si>
  <si>
    <t>SPOLU VÝDAVKY</t>
  </si>
  <si>
    <t>ŽIADOSŤ</t>
  </si>
  <si>
    <t>Typ príjmov</t>
  </si>
  <si>
    <t>Výdavky</t>
  </si>
  <si>
    <t>Názov</t>
  </si>
  <si>
    <t>Termín, miesto a popis</t>
  </si>
  <si>
    <t>Dátum začiatku projektu</t>
  </si>
  <si>
    <t>Dátum ukončenia projektu</t>
  </si>
  <si>
    <t>Projekt č. 1</t>
  </si>
  <si>
    <t>Informácia pre žiadateľa</t>
  </si>
  <si>
    <t>podľa výpočtu</t>
  </si>
  <si>
    <t>Šport</t>
  </si>
  <si>
    <t>Umiestnenie</t>
  </si>
  <si>
    <t>Disciplína</t>
  </si>
  <si>
    <t>od</t>
  </si>
  <si>
    <t>do</t>
  </si>
  <si>
    <t>MSJ</t>
  </si>
  <si>
    <t>MS</t>
  </si>
  <si>
    <t>ME</t>
  </si>
  <si>
    <t>MSUmax</t>
  </si>
  <si>
    <t>MEJ</t>
  </si>
  <si>
    <t>Počet</t>
  </si>
  <si>
    <t>Športovci, ktorí dosiahli výsledok</t>
  </si>
  <si>
    <t>Krajiny na podujatí</t>
  </si>
  <si>
    <t>Číslo výsledku</t>
  </si>
  <si>
    <t>Štartujúci
v disc.</t>
  </si>
  <si>
    <t>Žiadosti bude hodnotiť komisia. Odporúčame preto, aby ste popis uskutočnených projektov, ako aj projektov, na ktoré žiadate o poskytnutie dotácie, vyjadrili stručne a výstižne, aby členovia komisie mali dostatok informácií na posudzovanie projektu.
Pre zabezpečenie rovnakých podmienok pre všetkých žiadateľov je popis projektu obmedzený na 200 slov, resp. 1300 znakov. Slová a znaky nad tento limit nebudú brané do úvahy.
Je dôležité, aby popis každého projektu obsahoval relevantné informácie, ktoré sa budú bodovať. Ak takúto informáciu neuvediete, členovia komisie nebudú mať možnosť priradiť príslušnému kritériu bodovú hodnotu, dôsledkom čoho skóre Vášho projektu klesne, a tým sa zníži šanca na dotáciu.</t>
  </si>
  <si>
    <t>Odmena trénerovi mládeže za celoživotnú prácu</t>
  </si>
  <si>
    <t>Meno a priezvisko trénera</t>
  </si>
  <si>
    <t>Dátum narodenia
 trénera</t>
  </si>
  <si>
    <t>Adresa trvalého bydliska</t>
  </si>
  <si>
    <t>Mobil</t>
  </si>
  <si>
    <t>Andrea Ovocná (príklad)</t>
  </si>
  <si>
    <t>Sadová 1, Hrákovo, 800 32</t>
  </si>
  <si>
    <t>janko@ovocny.sk</t>
  </si>
  <si>
    <t>Projekt č. 2</t>
  </si>
  <si>
    <t>Projekt č. 3</t>
  </si>
  <si>
    <t>Projekt č. 4</t>
  </si>
  <si>
    <t>Projekt č. 5</t>
  </si>
  <si>
    <t>Projekt č. 6</t>
  </si>
  <si>
    <t>Projekt č. 7</t>
  </si>
  <si>
    <t>Projekt č. 8</t>
  </si>
  <si>
    <t>Projekt č. 9</t>
  </si>
  <si>
    <t>Projekt č. 10</t>
  </si>
  <si>
    <t>01 Rozvoj športov, ktoré nie sú uznanými podľa zákona č. 440/2015 Z. z.</t>
  </si>
  <si>
    <t>kópia stanov/zriaďovacej listiny</t>
  </si>
  <si>
    <t>Rok</t>
  </si>
  <si>
    <t>Typ
podujatia</t>
  </si>
  <si>
    <t>Vekové
obmedzenie</t>
  </si>
  <si>
    <t>Umiest-nenie</t>
  </si>
  <si>
    <t>Od</t>
  </si>
  <si>
    <t>Do</t>
  </si>
  <si>
    <t>PRÍKLADY</t>
  </si>
  <si>
    <t>K2</t>
  </si>
  <si>
    <t>A</t>
  </si>
  <si>
    <t>MS-A - majstrovstvá sveta skupiny A</t>
  </si>
  <si>
    <t>MS-B - majstrovstvá sveta nižšej úrovne ako skupina A</t>
  </si>
  <si>
    <t>HMS - halové majstrovstvá sveta</t>
  </si>
  <si>
    <t>SMS - seriálové majstrovstvá sveta (minimálne 5 kôl)</t>
  </si>
  <si>
    <t>MSJ-A - majstrovstvá sveta juniorov skupiny A</t>
  </si>
  <si>
    <t>MSJ-B - majstrovstvá sveta juniorov nižšej úrovne ako skupina A</t>
  </si>
  <si>
    <t>ME-A - majstrovstvá Európy skupiny A</t>
  </si>
  <si>
    <t>ME-B - majstrovstvá Európy nižšej úrovne ako skupina A</t>
  </si>
  <si>
    <t>MEJ-A - majstrovstvá Európy juniorov skupiny A</t>
  </si>
  <si>
    <t>MEJ-B - majstrovstvá Európy juniorov nižšej úrovne ako skupina A</t>
  </si>
  <si>
    <t>AMS - akademické majstrovstvá sveta</t>
  </si>
  <si>
    <t>Miesto
uskutočnenia
podujatia</t>
  </si>
  <si>
    <t>Žiadosť
(eur)</t>
  </si>
  <si>
    <t>TŠP - tradičné športové podujatie</t>
  </si>
  <si>
    <t>americký futbal</t>
  </si>
  <si>
    <t/>
  </si>
  <si>
    <t>basebal a softbal</t>
  </si>
  <si>
    <t>bejzbal</t>
  </si>
  <si>
    <t>basketbal</t>
  </si>
  <si>
    <t>plážový bejzbal</t>
  </si>
  <si>
    <t>Položka</t>
  </si>
  <si>
    <t>curling</t>
  </si>
  <si>
    <t>plážový softbal</t>
  </si>
  <si>
    <t>Organizovanie domácich súťaží a podujatí</t>
  </si>
  <si>
    <t>florbal</t>
  </si>
  <si>
    <t>softbal</t>
  </si>
  <si>
    <t>Športová príprava</t>
  </si>
  <si>
    <t>futbal</t>
  </si>
  <si>
    <t>Účasť na významných podujatiach</t>
  </si>
  <si>
    <t>hádzaná</t>
  </si>
  <si>
    <t>basketbal na vozíku</t>
  </si>
  <si>
    <t>Vzdelávacie aktivity</t>
  </si>
  <si>
    <t>hokejbal</t>
  </si>
  <si>
    <t>strítbal</t>
  </si>
  <si>
    <t>Publikačná činnosť</t>
  </si>
  <si>
    <t>korfbal</t>
  </si>
  <si>
    <t>3x3</t>
  </si>
  <si>
    <t>Činnosť orgánov a komisií</t>
  </si>
  <si>
    <t>ľadový hokej</t>
  </si>
  <si>
    <t>Sekretariát</t>
  </si>
  <si>
    <t>lakros</t>
  </si>
  <si>
    <t>Iné</t>
  </si>
  <si>
    <t>lietajúci disk</t>
  </si>
  <si>
    <t>Výdavky spolu</t>
  </si>
  <si>
    <t>plavecké športy</t>
  </si>
  <si>
    <t>futsal</t>
  </si>
  <si>
    <t>ragby</t>
  </si>
  <si>
    <t>Príjmy
(eur)</t>
  </si>
  <si>
    <t>volejbal</t>
  </si>
  <si>
    <t>plážová hádzaná</t>
  </si>
  <si>
    <r>
      <t>MŠVVaŠ SR (</t>
    </r>
    <r>
      <rPr>
        <b/>
        <sz val="10"/>
        <color indexed="9"/>
        <rFont val="Arial"/>
        <family val="2"/>
        <charset val="238"/>
      </rPr>
      <t>žiadosť o dotáciu</t>
    </r>
    <r>
      <rPr>
        <sz val="10"/>
        <color indexed="9"/>
        <rFont val="Arial"/>
        <family val="2"/>
        <charset val="238"/>
      </rPr>
      <t>)</t>
    </r>
  </si>
  <si>
    <t>Príjmy spolu</t>
  </si>
  <si>
    <t>ultimate</t>
  </si>
  <si>
    <t>discgolf</t>
  </si>
  <si>
    <t>Počet krajín svetovej federácie</t>
  </si>
  <si>
    <t>plazove ultimate</t>
  </si>
  <si>
    <t>volny styl</t>
  </si>
  <si>
    <t>guts</t>
  </si>
  <si>
    <t>double disc court</t>
  </si>
  <si>
    <t>goaltimate</t>
  </si>
  <si>
    <t>Priemerný počet športovcov na oficiálnej zápasovej súpiske</t>
  </si>
  <si>
    <t>plážový volejbal</t>
  </si>
  <si>
    <t>Počet všetkých družstiev vo všetkých oficiálnych súťažiach v SR</t>
  </si>
  <si>
    <t>Váha</t>
  </si>
  <si>
    <t>Muži</t>
  </si>
  <si>
    <t>Ženy</t>
  </si>
  <si>
    <t>Informácia</t>
  </si>
  <si>
    <t>Rok 2017</t>
  </si>
  <si>
    <t>IBAN samostatného účtu pre prostriedky štátneho rozpočtu:</t>
  </si>
  <si>
    <t>potvrdenie banky o vedení samostatného účtu</t>
  </si>
  <si>
    <t>Počet krajín ISF</t>
  </si>
  <si>
    <t>Počet krajín ESF</t>
  </si>
  <si>
    <t>Meno a priezvisko</t>
  </si>
  <si>
    <t>MEUmax.</t>
  </si>
  <si>
    <t>SHNŠ</t>
  </si>
  <si>
    <t>Športové výsledky trénerov v roku 2018</t>
  </si>
  <si>
    <t>Odmena trénerom mládeže za výsledok v roku 2018</t>
  </si>
  <si>
    <t>POZOR! Uvádzajú sa len výsledky na 1. až 3. mieste!</t>
  </si>
  <si>
    <t>ISF=Svetová športová federácia</t>
  </si>
  <si>
    <t>ESF=Európska športové federácia</t>
  </si>
  <si>
    <t xml:space="preserve">                                                                    sekcia športu
                                                                    Stromová 1, 813 30 Bratislava 1, IČO: 00164381</t>
  </si>
  <si>
    <t>Žiadosť o poskytnutie dotácie v oblasti športu v rámci výzvy F-2019-DOT01</t>
  </si>
  <si>
    <t>Formulár žiadosti o poskytnutie dotácie v rámci výzvy F-2019-DOT01</t>
  </si>
  <si>
    <t>02 Organizovanie významných a tradičných športových podujatí na území SR v roku 2019</t>
  </si>
  <si>
    <t>05 Finančné odmeny športovcom za výsledky dosiahnuté v roku 2018 a trénerom mládeže za dosiahnuté výsledky ich športovcov v roku 2018 a za celoživotnú prácu s mládežou</t>
  </si>
  <si>
    <t>IBAN samostatného účtu pre prostriedky štátneho rozpočtu</t>
  </si>
  <si>
    <t>Príjmy - iné než zo štátneho rozpočtu (vlastné, sponzorské)</t>
  </si>
  <si>
    <t>Termín konania aktivít: 1.1.2019 - 31.12.2019, miesto konania aktivít: Slovenská republika a zahraničie</t>
  </si>
  <si>
    <t>Rok 2018</t>
  </si>
  <si>
    <t>Výsledky na 1. až 3. mieste dosiahnuté od 01.01.2018 do 31.12.2018</t>
  </si>
  <si>
    <t>Športové výsledky športovcov žiadateľa v rokoch 2015-2018</t>
  </si>
  <si>
    <t>Váhy odvetví</t>
  </si>
  <si>
    <t>názov odvetvia</t>
  </si>
  <si>
    <t>Postavenie odvetvia vo svetovom rebríčku</t>
  </si>
  <si>
    <t>kategória</t>
  </si>
  <si>
    <t>rebríček</t>
  </si>
  <si>
    <t>názov, miesto a dátum konania podujatia, odvetvie</t>
  </si>
  <si>
    <t>výsl.listina</t>
  </si>
  <si>
    <t>podujatie</t>
  </si>
  <si>
    <r>
      <t xml:space="preserve">Určenie postavenia </t>
    </r>
    <r>
      <rPr>
        <b/>
        <sz val="10"/>
        <color indexed="10"/>
        <rFont val="Arial"/>
        <family val="2"/>
        <charset val="238"/>
      </rPr>
      <t>kolektívneho</t>
    </r>
    <r>
      <rPr>
        <b/>
        <sz val="10"/>
        <rFont val="Arial"/>
        <family val="2"/>
        <charset val="238"/>
      </rPr>
      <t xml:space="preserve"> športového odvetvia vo svetovom rebríčku</t>
    </r>
    <r>
      <rPr>
        <sz val="10"/>
        <color indexed="10"/>
        <rFont val="Arial"/>
        <family val="2"/>
        <charset val="238"/>
      </rPr>
      <t xml:space="preserve">                                                 (individuálne odvetvia riadky nižšie už nevypĺňajú).</t>
    </r>
  </si>
  <si>
    <t>Umiestnenie na posledných MS, ME a kvalifikácii</t>
  </si>
  <si>
    <t>Termín 2019</t>
  </si>
  <si>
    <t>Názov projektu</t>
  </si>
  <si>
    <t>Miesto konania projektu</t>
  </si>
  <si>
    <t>Počet zúčastnených športovcov</t>
  </si>
  <si>
    <t>Rok 2019 plán</t>
  </si>
  <si>
    <t>Počet aktívnych športovcov do 23 rokov</t>
  </si>
  <si>
    <t>Počet športovcov</t>
  </si>
  <si>
    <t>Priezvisko a meno</t>
  </si>
  <si>
    <t>Konečný Peter</t>
  </si>
  <si>
    <t>skok do výšky</t>
  </si>
  <si>
    <t>Javor Michal, Javorová Anna</t>
  </si>
  <si>
    <t>tanečné dvojice</t>
  </si>
  <si>
    <t>Sladká Eva</t>
  </si>
  <si>
    <t>Masná Anna</t>
  </si>
  <si>
    <t>4 x 100 m štafeta</t>
  </si>
  <si>
    <t>Smrek Ján, Topoľ Marek,Javor Michal, Breza Ján</t>
  </si>
  <si>
    <t>Počet
krajín
na podu jatí</t>
  </si>
  <si>
    <t>Zoznam významných a tradičných športových podujatí na území SR v roku 2019.</t>
  </si>
  <si>
    <t>Celkový rozpočet podujatia
(eur)</t>
  </si>
  <si>
    <t>SP - svetový pohár</t>
  </si>
  <si>
    <t>SPJ - svetový pohár juniorov</t>
  </si>
  <si>
    <t>EP - európsky pohár</t>
  </si>
  <si>
    <t>EPJ - európsky pohár juniorov</t>
  </si>
  <si>
    <t>počet športovcov</t>
  </si>
  <si>
    <t>AMS</t>
  </si>
  <si>
    <t xml:space="preserve">Príjmy (vlastné, sponzor ské)
(eur) </t>
  </si>
  <si>
    <t>SP</t>
  </si>
  <si>
    <t>SPJ</t>
  </si>
  <si>
    <t>EP</t>
  </si>
  <si>
    <t>EPJ</t>
  </si>
  <si>
    <t>vytlačené hárky F1, F2, F3, F4, F5, F6, F7, F8 (podľa účelu)</t>
  </si>
  <si>
    <t>03 Projekty školského, univerzitného športu a športu pre všetkých</t>
  </si>
  <si>
    <t>Projekty školského, univerzitného športu a športu pre všetkých</t>
  </si>
  <si>
    <t>Rozdiel medzi výdavkami a príjmami (žiadaná dotácia)</t>
  </si>
  <si>
    <t>Počet štartujúcich</t>
  </si>
  <si>
    <t>Projekty pre popularizáciu pohybových aktivít detí, mládeže a seniorov</t>
  </si>
  <si>
    <t>Počet krajín na podujatí</t>
  </si>
  <si>
    <t>06 Projekty pre popularizáciu pohybových aktivít detí, mládeže a seniorov</t>
  </si>
  <si>
    <t>04 Podpora a rozvoj turistických a cykloturistických trás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</si>
</sst>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
    <numFmt numFmtId="165" formatCode="dd/mm/yy;@"/>
  </numFmts>
  <fonts count="40" x14ac:knownFonts="1">
    <font>
      <sz val="10"/>
      <color theme="1"/>
      <name val="Arial"/>
      <family val="2"/>
      <charset val="238"/>
    </font>
    <font>
      <sz val="10"/>
      <name val="Arial"/>
      <family val="2"/>
      <charset val="238"/>
    </font>
    <font>
      <b/>
      <sz val="12"/>
      <name val="Arial"/>
      <family val="2"/>
      <charset val="238"/>
    </font>
    <font>
      <sz val="9"/>
      <name val="Arial"/>
      <family val="2"/>
      <charset val="238"/>
    </font>
    <font>
      <sz val="10"/>
      <color indexed="10"/>
      <name val="Arial"/>
      <family val="2"/>
      <charset val="238"/>
    </font>
    <font>
      <b/>
      <sz val="10"/>
      <color indexed="10"/>
      <name val="Arial"/>
      <family val="2"/>
      <charset val="238"/>
    </font>
    <font>
      <b/>
      <sz val="8"/>
      <color indexed="81"/>
      <name val="Tahoma"/>
      <family val="2"/>
      <charset val="238"/>
    </font>
    <font>
      <sz val="8"/>
      <color indexed="81"/>
      <name val="Tahoma"/>
      <family val="2"/>
      <charset val="238"/>
    </font>
    <font>
      <b/>
      <sz val="10"/>
      <name val="Arial"/>
      <family val="2"/>
      <charset val="238"/>
    </font>
    <font>
      <sz val="10"/>
      <color indexed="9"/>
      <name val="Arial"/>
      <family val="2"/>
      <charset val="238"/>
    </font>
    <font>
      <b/>
      <sz val="10"/>
      <color indexed="9"/>
      <name val="Arial"/>
      <family val="2"/>
      <charset val="238"/>
    </font>
    <font>
      <b/>
      <sz val="8"/>
      <name val="Arial"/>
      <family val="2"/>
      <charset val="238"/>
    </font>
    <font>
      <sz val="8"/>
      <name val="Arial"/>
      <family val="2"/>
      <charset val="238"/>
    </font>
    <font>
      <sz val="10"/>
      <color theme="1"/>
      <name val="Arial"/>
      <family val="2"/>
      <charset val="238"/>
    </font>
    <font>
      <sz val="10"/>
      <color theme="0"/>
      <name val="Arial"/>
      <family val="2"/>
      <charset val="238"/>
    </font>
    <font>
      <u/>
      <sz val="10"/>
      <color theme="10"/>
      <name val="Arial"/>
      <family val="2"/>
      <charset val="238"/>
    </font>
    <font>
      <b/>
      <sz val="10"/>
      <color theme="0"/>
      <name val="Arial"/>
      <family val="2"/>
      <charset val="238"/>
    </font>
    <font>
      <b/>
      <sz val="10"/>
      <color theme="1"/>
      <name val="Arial"/>
      <family val="2"/>
      <charset val="238"/>
    </font>
    <font>
      <sz val="10"/>
      <color rgb="FFFF0000"/>
      <name val="Arial"/>
      <family val="2"/>
      <charset val="238"/>
    </font>
    <font>
      <b/>
      <sz val="8"/>
      <color theme="1"/>
      <name val="Arial"/>
      <family val="2"/>
      <charset val="238"/>
    </font>
    <font>
      <sz val="8"/>
      <color theme="1"/>
      <name val="Arial"/>
      <family val="2"/>
      <charset val="238"/>
    </font>
    <font>
      <sz val="8"/>
      <color rgb="FFFF0000"/>
      <name val="Arial"/>
      <family val="2"/>
      <charset val="238"/>
    </font>
    <font>
      <b/>
      <sz val="12"/>
      <color theme="1"/>
      <name val="Arial"/>
      <family val="2"/>
      <charset val="238"/>
    </font>
    <font>
      <i/>
      <sz val="8"/>
      <color theme="0" tint="-0.499984740745262"/>
      <name val="Arial"/>
      <family val="2"/>
      <charset val="238"/>
    </font>
    <font>
      <sz val="8"/>
      <color theme="0"/>
      <name val="Arial"/>
      <family val="2"/>
      <charset val="238"/>
    </font>
    <font>
      <b/>
      <sz val="10"/>
      <color rgb="FF00B050"/>
      <name val="Arial"/>
      <family val="2"/>
      <charset val="238"/>
    </font>
    <font>
      <sz val="10"/>
      <color rgb="FF00B050"/>
      <name val="Arial"/>
      <family val="2"/>
      <charset val="238"/>
    </font>
    <font>
      <b/>
      <sz val="8"/>
      <color rgb="FF00B050"/>
      <name val="Arial"/>
      <family val="2"/>
      <charset val="238"/>
    </font>
    <font>
      <b/>
      <i/>
      <sz val="8"/>
      <color theme="0" tint="-0.499984740745262"/>
      <name val="Arial"/>
      <family val="2"/>
      <charset val="238"/>
    </font>
    <font>
      <b/>
      <sz val="10"/>
      <color rgb="FFFF0000"/>
      <name val="Arial"/>
      <family val="2"/>
      <charset val="238"/>
    </font>
    <font>
      <i/>
      <sz val="10"/>
      <color theme="1"/>
      <name val="Arial"/>
      <family val="2"/>
      <charset val="238"/>
    </font>
    <font>
      <b/>
      <sz val="10"/>
      <color theme="4" tint="-0.249977111117893"/>
      <name val="Arial"/>
      <family val="2"/>
      <charset val="238"/>
    </font>
    <font>
      <b/>
      <i/>
      <sz val="12"/>
      <color rgb="FF00B050"/>
      <name val="Arial"/>
      <family val="2"/>
      <charset val="238"/>
    </font>
    <font>
      <sz val="9"/>
      <color indexed="81"/>
      <name val="Tahoma"/>
      <family val="2"/>
      <charset val="238"/>
    </font>
    <font>
      <b/>
      <sz val="9"/>
      <color theme="1"/>
      <name val="Arial"/>
      <family val="2"/>
      <charset val="238"/>
    </font>
    <font>
      <sz val="11"/>
      <color rgb="FF1F497D"/>
      <name val="Calibri"/>
      <family val="2"/>
      <charset val="238"/>
    </font>
    <font>
      <sz val="8"/>
      <color theme="0" tint="-0.499984740745262"/>
      <name val="Arial"/>
      <family val="2"/>
      <charset val="238"/>
    </font>
    <font>
      <b/>
      <sz val="7"/>
      <color theme="1"/>
      <name val="Arial"/>
      <family val="2"/>
      <charset val="238"/>
    </font>
    <font>
      <b/>
      <sz val="9"/>
      <color indexed="81"/>
      <name val="Calibri"/>
      <family val="2"/>
      <charset val="238"/>
      <scheme val="minor"/>
    </font>
    <font>
      <sz val="9"/>
      <color indexed="81"/>
      <name val="Calibri"/>
      <family val="2"/>
      <charset val="238"/>
      <scheme val="minor"/>
    </font>
  </fonts>
  <fills count="13">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0070C0"/>
        <bgColor indexed="64"/>
      </patternFill>
    </fill>
    <fill>
      <patternFill patternType="solid">
        <fgColor rgb="FFFFFF00"/>
        <bgColor indexed="64"/>
      </patternFill>
    </fill>
    <fill>
      <patternFill patternType="solid">
        <fgColor rgb="FFFFC000"/>
        <bgColor indexed="64"/>
      </patternFill>
    </fill>
  </fills>
  <borders count="3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s>
  <cellStyleXfs count="4">
    <xf numFmtId="0" fontId="0" fillId="0" borderId="0"/>
    <xf numFmtId="0" fontId="15" fillId="0" borderId="0" applyNumberFormat="0" applyFill="0" applyBorder="0" applyAlignment="0" applyProtection="0"/>
    <xf numFmtId="0" fontId="1" fillId="0" borderId="0"/>
    <xf numFmtId="0" fontId="13" fillId="0" borderId="0"/>
  </cellStyleXfs>
  <cellXfs count="303">
    <xf numFmtId="0" fontId="0" fillId="0" borderId="0" xfId="0"/>
    <xf numFmtId="0" fontId="1" fillId="3" borderId="0" xfId="0" applyFont="1" applyFill="1" applyAlignment="1">
      <alignment vertical="top"/>
    </xf>
    <xf numFmtId="0" fontId="1" fillId="3" borderId="0" xfId="0" applyFont="1" applyFill="1" applyAlignment="1">
      <alignment vertical="top" wrapText="1"/>
    </xf>
    <xf numFmtId="0" fontId="18" fillId="3" borderId="0" xfId="0" applyFont="1" applyFill="1" applyAlignment="1">
      <alignment vertical="top"/>
    </xf>
    <xf numFmtId="49" fontId="1" fillId="4" borderId="1" xfId="0" applyNumberFormat="1" applyFont="1" applyFill="1" applyBorder="1" applyAlignment="1" applyProtection="1">
      <alignment horizontal="left" vertical="top" wrapText="1"/>
      <protection locked="0"/>
    </xf>
    <xf numFmtId="49" fontId="1" fillId="4" borderId="2" xfId="0" applyNumberFormat="1" applyFont="1" applyFill="1" applyBorder="1" applyAlignment="1" applyProtection="1">
      <alignment horizontal="left" vertical="top" wrapText="1"/>
      <protection locked="0"/>
    </xf>
    <xf numFmtId="0" fontId="1" fillId="4" borderId="2" xfId="0" applyFont="1" applyFill="1" applyBorder="1" applyAlignment="1" applyProtection="1">
      <alignment horizontal="left" vertical="top" wrapText="1"/>
      <protection locked="0"/>
    </xf>
    <xf numFmtId="0" fontId="3" fillId="4" borderId="2" xfId="0" applyFont="1" applyFill="1" applyBorder="1" applyProtection="1">
      <protection locked="0"/>
    </xf>
    <xf numFmtId="3" fontId="1" fillId="4" borderId="3" xfId="0" applyNumberFormat="1" applyFont="1" applyFill="1" applyBorder="1" applyAlignment="1" applyProtection="1">
      <alignment horizontal="left" vertical="top" wrapText="1"/>
      <protection locked="0"/>
    </xf>
    <xf numFmtId="0" fontId="0" fillId="4" borderId="0" xfId="0" applyFill="1" applyProtection="1"/>
    <xf numFmtId="164" fontId="19" fillId="5" borderId="4" xfId="0" applyNumberFormat="1" applyFont="1" applyFill="1" applyBorder="1" applyAlignment="1" applyProtection="1">
      <alignment horizontal="center" vertical="center" wrapText="1"/>
    </xf>
    <xf numFmtId="3" fontId="19" fillId="5" borderId="4" xfId="0" applyNumberFormat="1" applyFont="1" applyFill="1" applyBorder="1" applyAlignment="1" applyProtection="1">
      <alignment horizontal="center" vertical="center" wrapText="1"/>
    </xf>
    <xf numFmtId="165" fontId="20" fillId="6" borderId="4" xfId="0" applyNumberFormat="1" applyFont="1" applyFill="1" applyBorder="1" applyAlignment="1" applyProtection="1">
      <alignment vertical="top" wrapText="1"/>
      <protection locked="0"/>
    </xf>
    <xf numFmtId="3" fontId="20" fillId="6" borderId="4" xfId="0" applyNumberFormat="1" applyFont="1" applyFill="1" applyBorder="1" applyAlignment="1" applyProtection="1">
      <alignment vertical="top"/>
      <protection locked="0"/>
    </xf>
    <xf numFmtId="0" fontId="18" fillId="4" borderId="0" xfId="0" applyFont="1" applyFill="1" applyProtection="1"/>
    <xf numFmtId="0" fontId="19" fillId="5" borderId="4" xfId="0" applyFont="1" applyFill="1" applyBorder="1" applyAlignment="1" applyProtection="1">
      <alignment vertical="center" wrapText="1"/>
    </xf>
    <xf numFmtId="0" fontId="19" fillId="5" borderId="4" xfId="0" applyFont="1" applyFill="1" applyBorder="1" applyAlignment="1" applyProtection="1">
      <alignment vertical="top" wrapText="1"/>
    </xf>
    <xf numFmtId="3" fontId="19" fillId="5" borderId="4" xfId="0" applyNumberFormat="1" applyFont="1" applyFill="1" applyBorder="1" applyAlignment="1" applyProtection="1">
      <alignment vertical="top"/>
      <protection locked="0"/>
    </xf>
    <xf numFmtId="0" fontId="0" fillId="4" borderId="0" xfId="0" applyFill="1" applyAlignment="1" applyProtection="1">
      <alignment vertical="top"/>
    </xf>
    <xf numFmtId="164" fontId="19" fillId="5" borderId="4" xfId="0" applyNumberFormat="1" applyFont="1" applyFill="1" applyBorder="1" applyAlignment="1" applyProtection="1">
      <alignment vertical="center"/>
    </xf>
    <xf numFmtId="3" fontId="19" fillId="7" borderId="4" xfId="0" applyNumberFormat="1" applyFont="1" applyFill="1" applyBorder="1" applyAlignment="1" applyProtection="1">
      <alignment vertical="top"/>
    </xf>
    <xf numFmtId="0" fontId="20" fillId="4" borderId="0" xfId="0" applyFont="1" applyFill="1" applyProtection="1"/>
    <xf numFmtId="0" fontId="20" fillId="4" borderId="0" xfId="0" applyFont="1" applyFill="1" applyAlignment="1" applyProtection="1">
      <alignment vertical="top"/>
    </xf>
    <xf numFmtId="0" fontId="21" fillId="4" borderId="0" xfId="0" applyFont="1" applyFill="1" applyProtection="1"/>
    <xf numFmtId="0" fontId="0" fillId="4" borderId="0" xfId="0" applyFill="1" applyAlignment="1" applyProtection="1">
      <alignment vertical="top" wrapText="1"/>
    </xf>
    <xf numFmtId="0" fontId="17" fillId="4" borderId="0" xfId="0" applyFont="1" applyFill="1" applyAlignment="1" applyProtection="1">
      <alignment vertical="center" wrapText="1"/>
    </xf>
    <xf numFmtId="0" fontId="0" fillId="4" borderId="0" xfId="0" applyFont="1" applyFill="1" applyAlignment="1" applyProtection="1">
      <alignment vertical="center" wrapText="1"/>
    </xf>
    <xf numFmtId="0" fontId="0" fillId="4" borderId="0" xfId="0" applyNumberFormat="1" applyFont="1" applyFill="1" applyBorder="1" applyAlignment="1" applyProtection="1">
      <alignment horizontal="left" vertical="top" wrapText="1"/>
    </xf>
    <xf numFmtId="0" fontId="0" fillId="4" borderId="0" xfId="0" applyFont="1" applyFill="1" applyBorder="1" applyAlignment="1" applyProtection="1">
      <alignment vertical="top" wrapText="1"/>
    </xf>
    <xf numFmtId="0" fontId="0" fillId="4" borderId="0" xfId="0" applyNumberFormat="1" applyFont="1" applyFill="1" applyBorder="1" applyAlignment="1" applyProtection="1">
      <alignment vertical="top" wrapText="1"/>
    </xf>
    <xf numFmtId="0" fontId="17" fillId="4" borderId="0" xfId="0" applyFont="1" applyFill="1" applyAlignment="1" applyProtection="1">
      <alignment vertical="top"/>
    </xf>
    <xf numFmtId="0" fontId="17" fillId="5" borderId="4" xfId="0" applyFont="1" applyFill="1" applyBorder="1" applyAlignment="1" applyProtection="1">
      <alignment vertical="top" wrapText="1"/>
    </xf>
    <xf numFmtId="3" fontId="0" fillId="4" borderId="4" xfId="0" applyNumberFormat="1" applyFill="1" applyBorder="1" applyAlignment="1" applyProtection="1">
      <alignment vertical="top"/>
    </xf>
    <xf numFmtId="0" fontId="0" fillId="4" borderId="0" xfId="0" applyFill="1" applyBorder="1" applyAlignment="1" applyProtection="1">
      <alignment vertical="top"/>
    </xf>
    <xf numFmtId="0" fontId="17" fillId="4" borderId="0" xfId="0" applyFont="1" applyFill="1" applyBorder="1" applyAlignment="1" applyProtection="1">
      <alignment vertical="top"/>
    </xf>
    <xf numFmtId="0" fontId="17" fillId="5" borderId="5" xfId="0" applyFont="1" applyFill="1" applyBorder="1" applyAlignment="1" applyProtection="1">
      <alignment vertical="top" wrapText="1"/>
    </xf>
    <xf numFmtId="0" fontId="0" fillId="4" borderId="5" xfId="0" applyFill="1" applyBorder="1" applyAlignment="1" applyProtection="1">
      <alignment vertical="top" wrapText="1"/>
    </xf>
    <xf numFmtId="0" fontId="0" fillId="4" borderId="0" xfId="0" applyFill="1" applyBorder="1" applyAlignment="1" applyProtection="1">
      <alignment vertical="top" wrapText="1"/>
    </xf>
    <xf numFmtId="0" fontId="0" fillId="4" borderId="0" xfId="0" applyFont="1" applyFill="1" applyAlignment="1" applyProtection="1">
      <alignment vertical="top"/>
    </xf>
    <xf numFmtId="0" fontId="0" fillId="4" borderId="6" xfId="0" applyFill="1" applyBorder="1" applyAlignment="1" applyProtection="1">
      <alignment horizontal="center" wrapText="1"/>
    </xf>
    <xf numFmtId="0" fontId="0" fillId="4" borderId="7" xfId="0" applyFill="1" applyBorder="1" applyAlignment="1" applyProtection="1">
      <alignment horizontal="center" vertical="top" wrapText="1"/>
    </xf>
    <xf numFmtId="3" fontId="1" fillId="4" borderId="1" xfId="0" applyNumberFormat="1" applyFont="1" applyFill="1" applyBorder="1" applyAlignment="1" applyProtection="1">
      <alignment vertical="top"/>
      <protection locked="0"/>
    </xf>
    <xf numFmtId="3" fontId="1" fillId="4" borderId="2" xfId="0" applyNumberFormat="1" applyFont="1" applyFill="1" applyBorder="1" applyAlignment="1" applyProtection="1">
      <alignment vertical="top"/>
      <protection locked="0"/>
    </xf>
    <xf numFmtId="3" fontId="19" fillId="5" borderId="4" xfId="0" applyNumberFormat="1" applyFont="1" applyFill="1" applyBorder="1" applyAlignment="1" applyProtection="1">
      <alignment vertical="center"/>
    </xf>
    <xf numFmtId="0" fontId="17" fillId="4" borderId="0" xfId="0" applyFont="1" applyFill="1" applyAlignment="1" applyProtection="1">
      <alignment horizontal="center" vertical="top" wrapText="1"/>
    </xf>
    <xf numFmtId="0" fontId="17" fillId="4" borderId="0" xfId="0" applyFont="1" applyFill="1" applyAlignment="1" applyProtection="1">
      <alignment vertical="top" wrapText="1"/>
    </xf>
    <xf numFmtId="0" fontId="22" fillId="4" borderId="0" xfId="0" applyFont="1" applyFill="1" applyAlignment="1" applyProtection="1">
      <alignment vertical="top" wrapText="1"/>
    </xf>
    <xf numFmtId="0" fontId="0" fillId="4" borderId="0" xfId="0" applyFill="1" applyBorder="1" applyProtection="1"/>
    <xf numFmtId="0" fontId="23" fillId="8" borderId="4" xfId="0" applyFont="1" applyFill="1" applyBorder="1" applyAlignment="1" applyProtection="1">
      <alignment vertical="top" wrapText="1"/>
    </xf>
    <xf numFmtId="0" fontId="19" fillId="5" borderId="4" xfId="0" applyFont="1" applyFill="1" applyBorder="1" applyAlignment="1" applyProtection="1">
      <alignment vertical="center"/>
    </xf>
    <xf numFmtId="0" fontId="17" fillId="5" borderId="4" xfId="0" applyFont="1" applyFill="1" applyBorder="1" applyAlignment="1" applyProtection="1">
      <alignment horizontal="center" vertical="center" wrapText="1"/>
    </xf>
    <xf numFmtId="0" fontId="21" fillId="4" borderId="0" xfId="0" applyFont="1" applyFill="1" applyAlignment="1" applyProtection="1"/>
    <xf numFmtId="0" fontId="0" fillId="4" borderId="0" xfId="0" applyFont="1" applyFill="1" applyAlignment="1" applyProtection="1"/>
    <xf numFmtId="0" fontId="21" fillId="4" borderId="0" xfId="0" applyFont="1" applyFill="1" applyAlignment="1" applyProtection="1">
      <alignment vertical="top" wrapText="1"/>
    </xf>
    <xf numFmtId="0" fontId="17" fillId="4" borderId="8" xfId="0" applyFont="1" applyFill="1" applyBorder="1" applyAlignment="1" applyProtection="1">
      <alignment vertical="top"/>
    </xf>
    <xf numFmtId="0" fontId="17" fillId="4" borderId="7" xfId="0" applyFont="1" applyFill="1" applyBorder="1" applyAlignment="1" applyProtection="1">
      <alignment horizontal="center" vertical="top"/>
    </xf>
    <xf numFmtId="0" fontId="17" fillId="4" borderId="9" xfId="0" applyFont="1" applyFill="1" applyBorder="1" applyAlignment="1" applyProtection="1">
      <alignment horizontal="center" vertical="top" wrapText="1"/>
    </xf>
    <xf numFmtId="0" fontId="17" fillId="4" borderId="0" xfId="0" applyFont="1" applyFill="1" applyBorder="1" applyAlignment="1" applyProtection="1">
      <alignment horizontal="center" vertical="top" wrapText="1"/>
    </xf>
    <xf numFmtId="0" fontId="17" fillId="4" borderId="10" xfId="0" applyFont="1" applyFill="1" applyBorder="1" applyAlignment="1" applyProtection="1">
      <alignment horizontal="center" vertical="top" wrapText="1"/>
    </xf>
    <xf numFmtId="3" fontId="20" fillId="5" borderId="4" xfId="0" applyNumberFormat="1" applyFont="1" applyFill="1" applyBorder="1" applyAlignment="1" applyProtection="1">
      <alignment vertical="top"/>
      <protection locked="0"/>
    </xf>
    <xf numFmtId="3" fontId="17" fillId="7" borderId="4" xfId="0" applyNumberFormat="1" applyFont="1" applyFill="1" applyBorder="1" applyAlignment="1" applyProtection="1">
      <alignment vertical="center"/>
    </xf>
    <xf numFmtId="0" fontId="1" fillId="3" borderId="5" xfId="0" applyFont="1" applyFill="1" applyBorder="1" applyAlignment="1">
      <alignment vertical="top"/>
    </xf>
    <xf numFmtId="0" fontId="20" fillId="6" borderId="4" xfId="0" applyFont="1" applyFill="1" applyBorder="1" applyAlignment="1" applyProtection="1">
      <alignment vertical="top" wrapText="1"/>
      <protection locked="0"/>
    </xf>
    <xf numFmtId="0" fontId="17" fillId="4" borderId="0" xfId="0" applyFont="1" applyFill="1" applyAlignment="1" applyProtection="1">
      <alignment horizontal="center" vertical="top" wrapText="1"/>
    </xf>
    <xf numFmtId="3" fontId="19" fillId="5" borderId="4" xfId="0" applyNumberFormat="1" applyFont="1" applyFill="1" applyBorder="1" applyAlignment="1" applyProtection="1">
      <alignment vertical="center"/>
    </xf>
    <xf numFmtId="0" fontId="19" fillId="5" borderId="4" xfId="0" applyFont="1" applyFill="1" applyBorder="1" applyAlignment="1" applyProtection="1">
      <alignment horizontal="center" vertical="center" wrapText="1"/>
    </xf>
    <xf numFmtId="0" fontId="17" fillId="4" borderId="0" xfId="0" applyFont="1" applyFill="1" applyAlignment="1" applyProtection="1">
      <alignment horizontal="center" vertical="center" wrapText="1"/>
    </xf>
    <xf numFmtId="0" fontId="1" fillId="3" borderId="11" xfId="0" applyFont="1" applyFill="1" applyBorder="1" applyAlignment="1">
      <alignment vertical="top"/>
    </xf>
    <xf numFmtId="0" fontId="17" fillId="4" borderId="0" xfId="0" applyFont="1" applyFill="1" applyAlignment="1" applyProtection="1">
      <alignment horizontal="center" vertical="top" wrapText="1"/>
    </xf>
    <xf numFmtId="0" fontId="20" fillId="6" borderId="4" xfId="0" applyFont="1" applyFill="1" applyBorder="1" applyAlignment="1" applyProtection="1">
      <alignment vertical="top" wrapText="1"/>
      <protection locked="0"/>
    </xf>
    <xf numFmtId="0" fontId="0" fillId="4" borderId="12" xfId="0" applyFill="1" applyBorder="1" applyAlignment="1" applyProtection="1">
      <alignment vertical="top" wrapText="1"/>
    </xf>
    <xf numFmtId="3" fontId="0" fillId="4" borderId="4" xfId="0" applyNumberFormat="1" applyFill="1" applyBorder="1" applyAlignment="1" applyProtection="1">
      <alignment vertical="top" wrapText="1"/>
    </xf>
    <xf numFmtId="0" fontId="17" fillId="5" borderId="4" xfId="0" applyFont="1" applyFill="1" applyBorder="1" applyAlignment="1">
      <alignment horizontal="center" vertical="center"/>
    </xf>
    <xf numFmtId="0" fontId="17" fillId="5" borderId="4" xfId="0" applyFont="1" applyFill="1" applyBorder="1" applyAlignment="1">
      <alignment horizontal="center" vertical="center" wrapText="1"/>
    </xf>
    <xf numFmtId="0" fontId="0" fillId="4" borderId="0" xfId="0" applyFill="1" applyAlignment="1">
      <alignment vertical="top"/>
    </xf>
    <xf numFmtId="0" fontId="0" fillId="4" borderId="0" xfId="0" applyFill="1" applyAlignment="1">
      <alignment horizontal="center" vertical="center"/>
    </xf>
    <xf numFmtId="0" fontId="0" fillId="6" borderId="4" xfId="0" applyFill="1" applyBorder="1" applyAlignment="1">
      <alignment vertical="top"/>
    </xf>
    <xf numFmtId="0" fontId="14" fillId="4" borderId="0" xfId="0" applyFont="1" applyFill="1" applyAlignment="1">
      <alignment vertical="top"/>
    </xf>
    <xf numFmtId="0" fontId="24" fillId="4" borderId="0" xfId="0" applyFont="1" applyFill="1" applyProtection="1"/>
    <xf numFmtId="0" fontId="14" fillId="4" borderId="0" xfId="0" applyFont="1" applyFill="1" applyProtection="1"/>
    <xf numFmtId="0" fontId="0" fillId="6" borderId="4" xfId="0" applyFill="1" applyBorder="1" applyAlignment="1">
      <alignment vertical="top" wrapText="1"/>
    </xf>
    <xf numFmtId="0" fontId="17" fillId="5" borderId="4" xfId="0" applyFont="1" applyFill="1" applyBorder="1" applyAlignment="1">
      <alignment vertical="top" wrapText="1"/>
    </xf>
    <xf numFmtId="0" fontId="8" fillId="2" borderId="0" xfId="2" applyFont="1" applyFill="1" applyProtection="1"/>
    <xf numFmtId="0" fontId="1" fillId="2" borderId="0" xfId="2" applyFont="1" applyFill="1" applyProtection="1"/>
    <xf numFmtId="0" fontId="1" fillId="2" borderId="0" xfId="2" applyFont="1" applyFill="1" applyBorder="1" applyAlignment="1" applyProtection="1">
      <alignment horizontal="center" vertical="center" wrapText="1"/>
    </xf>
    <xf numFmtId="0" fontId="13" fillId="4" borderId="0" xfId="3" applyFill="1" applyBorder="1" applyProtection="1"/>
    <xf numFmtId="0" fontId="13" fillId="4" borderId="0" xfId="3" applyFill="1" applyBorder="1" applyAlignment="1" applyProtection="1">
      <alignment horizontal="center"/>
    </xf>
    <xf numFmtId="0" fontId="19" fillId="5" borderId="4" xfId="3" applyFont="1" applyFill="1" applyBorder="1" applyAlignment="1" applyProtection="1">
      <alignment horizontal="center" vertical="center" wrapText="1"/>
    </xf>
    <xf numFmtId="0" fontId="20" fillId="6" borderId="13" xfId="3" applyFont="1" applyFill="1" applyBorder="1" applyAlignment="1" applyProtection="1">
      <alignment vertical="top"/>
      <protection locked="0"/>
    </xf>
    <xf numFmtId="14" fontId="20" fillId="6" borderId="13" xfId="3" applyNumberFormat="1" applyFont="1" applyFill="1" applyBorder="1" applyAlignment="1" applyProtection="1">
      <alignment vertical="top"/>
      <protection locked="0"/>
    </xf>
    <xf numFmtId="0" fontId="20" fillId="6" borderId="13" xfId="3" applyFont="1" applyFill="1" applyBorder="1" applyAlignment="1" applyProtection="1">
      <alignment vertical="top" wrapText="1"/>
      <protection locked="0"/>
    </xf>
    <xf numFmtId="3" fontId="20" fillId="6" borderId="13" xfId="3" applyNumberFormat="1" applyFont="1" applyFill="1" applyBorder="1" applyAlignment="1" applyProtection="1">
      <alignment vertical="top" wrapText="1"/>
      <protection locked="0"/>
    </xf>
    <xf numFmtId="0" fontId="23" fillId="5" borderId="4" xfId="3" applyFont="1" applyFill="1" applyBorder="1" applyAlignment="1" applyProtection="1">
      <alignment horizontal="center" vertical="center" wrapText="1"/>
    </xf>
    <xf numFmtId="3" fontId="23" fillId="5" borderId="4" xfId="3" applyNumberFormat="1" applyFont="1" applyFill="1" applyBorder="1" applyAlignment="1" applyProtection="1">
      <alignment horizontal="center" vertical="center" wrapText="1"/>
    </xf>
    <xf numFmtId="0" fontId="20" fillId="6" borderId="4" xfId="3" applyFont="1" applyFill="1" applyBorder="1" applyAlignment="1" applyProtection="1">
      <alignment vertical="top"/>
      <protection locked="0"/>
    </xf>
    <xf numFmtId="0" fontId="20" fillId="6" borderId="4" xfId="3" applyFont="1" applyFill="1" applyBorder="1" applyAlignment="1" applyProtection="1">
      <alignment vertical="top" wrapText="1"/>
      <protection locked="0"/>
    </xf>
    <xf numFmtId="3" fontId="20" fillId="6" borderId="4" xfId="3" applyNumberFormat="1" applyFont="1" applyFill="1" applyBorder="1" applyAlignment="1" applyProtection="1">
      <alignment vertical="top" wrapText="1"/>
      <protection locked="0"/>
    </xf>
    <xf numFmtId="3" fontId="19" fillId="5" borderId="4" xfId="0" applyNumberFormat="1" applyFont="1" applyFill="1" applyBorder="1" applyAlignment="1" applyProtection="1">
      <alignment vertical="center"/>
    </xf>
    <xf numFmtId="0" fontId="17" fillId="4" borderId="0" xfId="0" applyFont="1" applyFill="1" applyAlignment="1" applyProtection="1">
      <alignment horizontal="center" vertical="center" wrapText="1"/>
    </xf>
    <xf numFmtId="0" fontId="8" fillId="9" borderId="14" xfId="0" applyFont="1" applyFill="1" applyBorder="1" applyAlignment="1">
      <alignment vertical="top"/>
    </xf>
    <xf numFmtId="0" fontId="0" fillId="4" borderId="4" xfId="0" applyFill="1" applyBorder="1" applyProtection="1"/>
    <xf numFmtId="3" fontId="0" fillId="4" borderId="0" xfId="0" applyNumberFormat="1" applyFill="1" applyProtection="1"/>
    <xf numFmtId="3" fontId="17" fillId="4" borderId="0" xfId="0" applyNumberFormat="1" applyFont="1" applyFill="1" applyAlignment="1" applyProtection="1">
      <alignment horizontal="center" vertical="top" wrapText="1"/>
    </xf>
    <xf numFmtId="0" fontId="25" fillId="4" borderId="0" xfId="0" applyFont="1" applyFill="1" applyBorder="1" applyAlignment="1" applyProtection="1">
      <alignment horizontal="center" vertical="top" wrapText="1"/>
    </xf>
    <xf numFmtId="0" fontId="0" fillId="4" borderId="0" xfId="0" applyFont="1" applyFill="1" applyProtection="1"/>
    <xf numFmtId="0" fontId="26" fillId="4" borderId="0" xfId="0" applyFont="1" applyFill="1" applyBorder="1" applyProtection="1"/>
    <xf numFmtId="0" fontId="11" fillId="4" borderId="0" xfId="2" applyFont="1" applyFill="1" applyBorder="1" applyAlignment="1" applyProtection="1">
      <alignment horizontal="center" vertical="center" wrapText="1"/>
    </xf>
    <xf numFmtId="0" fontId="27" fillId="4" borderId="0" xfId="2" applyFont="1" applyFill="1" applyBorder="1" applyAlignment="1" applyProtection="1">
      <alignment horizontal="center" vertical="center" wrapText="1"/>
    </xf>
    <xf numFmtId="3" fontId="11" fillId="5" borderId="4" xfId="2" applyNumberFormat="1" applyFont="1" applyFill="1" applyBorder="1" applyAlignment="1" applyProtection="1">
      <alignment horizontal="center" vertical="center" wrapText="1"/>
    </xf>
    <xf numFmtId="0" fontId="23" fillId="5" borderId="4" xfId="2" applyFont="1" applyFill="1" applyBorder="1" applyAlignment="1" applyProtection="1">
      <alignment vertical="top" wrapText="1"/>
    </xf>
    <xf numFmtId="0" fontId="23" fillId="5" borderId="4" xfId="2" applyFont="1" applyFill="1" applyBorder="1" applyAlignment="1" applyProtection="1">
      <alignment horizontal="center" vertical="top"/>
    </xf>
    <xf numFmtId="3" fontId="23" fillId="4" borderId="0" xfId="2" applyNumberFormat="1" applyFont="1" applyFill="1" applyBorder="1" applyAlignment="1" applyProtection="1">
      <alignment vertical="top"/>
    </xf>
    <xf numFmtId="0" fontId="28" fillId="4" borderId="0" xfId="2" applyFont="1" applyFill="1" applyBorder="1" applyAlignment="1" applyProtection="1">
      <alignment vertical="center" textRotation="90"/>
    </xf>
    <xf numFmtId="0" fontId="12" fillId="6" borderId="4" xfId="2" applyFont="1" applyFill="1" applyBorder="1" applyAlignment="1" applyProtection="1">
      <alignment vertical="top" wrapText="1"/>
      <protection locked="0"/>
    </xf>
    <xf numFmtId="0" fontId="12" fillId="6" borderId="4" xfId="2" applyFont="1" applyFill="1" applyBorder="1" applyAlignment="1" applyProtection="1">
      <alignment horizontal="center" vertical="top"/>
      <protection locked="0"/>
    </xf>
    <xf numFmtId="3" fontId="12" fillId="4" borderId="0" xfId="2" applyNumberFormat="1" applyFont="1" applyFill="1" applyBorder="1" applyAlignment="1" applyProtection="1">
      <alignment vertical="top"/>
    </xf>
    <xf numFmtId="0" fontId="27" fillId="4" borderId="0" xfId="2" applyFont="1" applyFill="1" applyBorder="1" applyAlignment="1" applyProtection="1">
      <alignment horizontal="center" vertical="top"/>
    </xf>
    <xf numFmtId="0" fontId="17" fillId="4" borderId="0" xfId="0" applyFont="1" applyFill="1" applyAlignment="1" applyProtection="1"/>
    <xf numFmtId="3" fontId="20" fillId="8" borderId="4" xfId="0" applyNumberFormat="1" applyFont="1" applyFill="1" applyBorder="1" applyAlignment="1" applyProtection="1">
      <alignment vertical="top"/>
    </xf>
    <xf numFmtId="0" fontId="29" fillId="4" borderId="0" xfId="0" applyFont="1" applyFill="1" applyAlignment="1" applyProtection="1">
      <alignment vertical="center"/>
    </xf>
    <xf numFmtId="0" fontId="14" fillId="4" borderId="0" xfId="0" applyFont="1" applyFill="1" applyAlignment="1" applyProtection="1">
      <alignment vertical="top"/>
    </xf>
    <xf numFmtId="0" fontId="1" fillId="4" borderId="0" xfId="0" applyFont="1" applyFill="1" applyAlignment="1" applyProtection="1">
      <alignment vertical="top"/>
    </xf>
    <xf numFmtId="0" fontId="17" fillId="5" borderId="4" xfId="0" applyFont="1" applyFill="1" applyBorder="1" applyAlignment="1" applyProtection="1">
      <alignment horizontal="center" vertical="center"/>
    </xf>
    <xf numFmtId="0" fontId="0" fillId="5" borderId="4" xfId="0" applyFill="1" applyBorder="1" applyAlignment="1" applyProtection="1">
      <alignment vertical="top"/>
    </xf>
    <xf numFmtId="3" fontId="0" fillId="6" borderId="4" xfId="0" applyNumberFormat="1" applyFill="1" applyBorder="1" applyAlignment="1" applyProtection="1">
      <alignment vertical="top"/>
      <protection locked="0"/>
    </xf>
    <xf numFmtId="0" fontId="17" fillId="5" borderId="4" xfId="0" applyFont="1" applyFill="1" applyBorder="1" applyAlignment="1" applyProtection="1">
      <alignment vertical="top"/>
    </xf>
    <xf numFmtId="3" fontId="17" fillId="5" borderId="4" xfId="0" applyNumberFormat="1" applyFont="1" applyFill="1" applyBorder="1" applyAlignment="1" applyProtection="1">
      <alignment vertical="top"/>
    </xf>
    <xf numFmtId="0" fontId="18" fillId="4" borderId="0" xfId="0" applyFont="1" applyFill="1" applyAlignment="1" applyProtection="1">
      <alignment vertical="top"/>
    </xf>
    <xf numFmtId="0" fontId="17" fillId="5" borderId="5" xfId="0" applyFont="1" applyFill="1" applyBorder="1" applyAlignment="1" applyProtection="1">
      <alignment horizontal="center" vertical="center"/>
    </xf>
    <xf numFmtId="0" fontId="14" fillId="10" borderId="15" xfId="0" applyFont="1" applyFill="1" applyBorder="1" applyAlignment="1" applyProtection="1">
      <alignment vertical="top"/>
    </xf>
    <xf numFmtId="3" fontId="16" fillId="10" borderId="16" xfId="0" applyNumberFormat="1" applyFont="1" applyFill="1" applyBorder="1" applyAlignment="1" applyProtection="1">
      <alignment vertical="top"/>
    </xf>
    <xf numFmtId="0" fontId="17" fillId="5" borderId="17" xfId="0" applyFont="1" applyFill="1" applyBorder="1" applyAlignment="1" applyProtection="1">
      <alignment vertical="top"/>
    </xf>
    <xf numFmtId="3" fontId="17" fillId="5" borderId="13" xfId="0" applyNumberFormat="1" applyFont="1" applyFill="1" applyBorder="1" applyAlignment="1" applyProtection="1">
      <alignment vertical="top"/>
    </xf>
    <xf numFmtId="0" fontId="0" fillId="6" borderId="4" xfId="0" applyFill="1" applyBorder="1" applyAlignment="1" applyProtection="1">
      <alignment vertical="top"/>
      <protection locked="0"/>
    </xf>
    <xf numFmtId="0" fontId="0" fillId="5" borderId="4" xfId="0" applyFont="1" applyFill="1" applyBorder="1" applyAlignment="1" applyProtection="1">
      <alignment vertical="center"/>
    </xf>
    <xf numFmtId="9" fontId="0" fillId="6" borderId="4" xfId="0" applyNumberFormat="1" applyFill="1" applyBorder="1" applyAlignment="1" applyProtection="1">
      <alignment vertical="top"/>
      <protection locked="0"/>
    </xf>
    <xf numFmtId="9" fontId="30" fillId="5" borderId="4" xfId="0" applyNumberFormat="1" applyFont="1" applyFill="1" applyBorder="1" applyAlignment="1" applyProtection="1">
      <alignment vertical="top"/>
    </xf>
    <xf numFmtId="0" fontId="0" fillId="6" borderId="4" xfId="0" applyFill="1" applyBorder="1" applyAlignment="1" applyProtection="1">
      <alignment horizontal="left" vertical="center" wrapText="1"/>
    </xf>
    <xf numFmtId="0" fontId="14" fillId="4" borderId="0" xfId="0" applyFont="1" applyFill="1" applyAlignment="1">
      <alignment horizontal="center" vertical="center"/>
    </xf>
    <xf numFmtId="3" fontId="1" fillId="5" borderId="2" xfId="0" applyNumberFormat="1" applyFont="1" applyFill="1" applyBorder="1" applyAlignment="1" applyProtection="1">
      <alignment vertical="top"/>
    </xf>
    <xf numFmtId="0" fontId="17" fillId="11" borderId="4" xfId="0" applyFont="1" applyFill="1" applyBorder="1" applyAlignment="1" applyProtection="1">
      <alignment vertical="center"/>
    </xf>
    <xf numFmtId="0" fontId="17" fillId="4" borderId="0" xfId="0" applyFont="1" applyFill="1" applyAlignment="1" applyProtection="1">
      <alignment horizontal="center" vertical="top" wrapText="1"/>
    </xf>
    <xf numFmtId="0" fontId="22" fillId="4" borderId="0" xfId="0" applyFont="1" applyFill="1" applyAlignment="1" applyProtection="1">
      <alignment horizontal="center" vertical="top" wrapText="1"/>
    </xf>
    <xf numFmtId="0" fontId="17" fillId="4" borderId="0" xfId="0" applyFont="1" applyFill="1" applyAlignment="1" applyProtection="1">
      <alignment horizontal="center" vertical="top"/>
    </xf>
    <xf numFmtId="0" fontId="8" fillId="4" borderId="0" xfId="0" applyFont="1" applyFill="1" applyBorder="1" applyAlignment="1" applyProtection="1">
      <alignment horizontal="center" vertical="top"/>
    </xf>
    <xf numFmtId="0" fontId="0" fillId="4" borderId="0" xfId="0" applyFont="1" applyFill="1" applyAlignment="1" applyProtection="1">
      <alignment vertical="top" wrapText="1"/>
    </xf>
    <xf numFmtId="0" fontId="19" fillId="5" borderId="4" xfId="0" applyFont="1" applyFill="1" applyBorder="1" applyAlignment="1" applyProtection="1">
      <alignment horizontal="center" vertical="center" wrapText="1"/>
    </xf>
    <xf numFmtId="0" fontId="20" fillId="6" borderId="4" xfId="0" applyFont="1" applyFill="1" applyBorder="1" applyAlignment="1" applyProtection="1">
      <alignment vertical="top" wrapText="1"/>
      <protection locked="0"/>
    </xf>
    <xf numFmtId="0" fontId="17" fillId="4" borderId="0" xfId="0" applyFont="1" applyFill="1" applyAlignment="1" applyProtection="1">
      <alignment horizontal="center" vertical="center" wrapText="1"/>
    </xf>
    <xf numFmtId="0" fontId="15" fillId="4" borderId="2" xfId="1" applyFill="1" applyBorder="1" applyAlignment="1" applyProtection="1">
      <alignment horizontal="left" vertical="top" wrapText="1"/>
      <protection locked="0"/>
    </xf>
    <xf numFmtId="0" fontId="0" fillId="0" borderId="0" xfId="0" applyFont="1" applyFill="1" applyBorder="1" applyAlignment="1" applyProtection="1">
      <alignment vertical="center"/>
    </xf>
    <xf numFmtId="0" fontId="19" fillId="5" borderId="4" xfId="0" applyFont="1" applyFill="1" applyBorder="1" applyAlignment="1" applyProtection="1">
      <alignment horizontal="center" vertical="center"/>
    </xf>
    <xf numFmtId="3" fontId="0" fillId="6" borderId="4" xfId="0" applyNumberFormat="1" applyFill="1" applyBorder="1" applyAlignment="1" applyProtection="1">
      <alignment vertical="top" shrinkToFit="1"/>
      <protection locked="0"/>
    </xf>
    <xf numFmtId="0" fontId="0" fillId="0" borderId="0" xfId="0" applyFill="1" applyBorder="1" applyAlignment="1" applyProtection="1">
      <alignment horizontal="left" vertical="center" wrapText="1"/>
    </xf>
    <xf numFmtId="9" fontId="0" fillId="0" borderId="0" xfId="0" applyNumberFormat="1" applyFill="1" applyBorder="1" applyAlignment="1" applyProtection="1">
      <alignment vertical="top"/>
      <protection locked="0"/>
    </xf>
    <xf numFmtId="0" fontId="18" fillId="0" borderId="0" xfId="0" applyFont="1" applyFill="1" applyAlignment="1" applyProtection="1">
      <alignment vertical="top"/>
    </xf>
    <xf numFmtId="0" fontId="0" fillId="0" borderId="0" xfId="0" applyFill="1" applyAlignment="1" applyProtection="1">
      <alignment vertical="top"/>
    </xf>
    <xf numFmtId="9" fontId="30" fillId="0" borderId="0" xfId="0" applyNumberFormat="1" applyFont="1" applyFill="1" applyBorder="1" applyAlignment="1" applyProtection="1">
      <alignment vertical="top"/>
    </xf>
    <xf numFmtId="0" fontId="14" fillId="0" borderId="0" xfId="0" applyFont="1" applyFill="1" applyAlignment="1" applyProtection="1">
      <alignment vertical="top"/>
    </xf>
    <xf numFmtId="3" fontId="0" fillId="0" borderId="0" xfId="0" applyNumberFormat="1" applyFill="1" applyBorder="1" applyAlignment="1" applyProtection="1">
      <alignment vertical="top"/>
      <protection locked="0"/>
    </xf>
    <xf numFmtId="0" fontId="17"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0" fillId="0" borderId="0" xfId="0" applyFill="1" applyBorder="1" applyAlignment="1" applyProtection="1">
      <alignment vertical="top"/>
      <protection locked="0"/>
    </xf>
    <xf numFmtId="3" fontId="20" fillId="6" borderId="18" xfId="0" applyNumberFormat="1" applyFont="1" applyFill="1" applyBorder="1" applyAlignment="1" applyProtection="1">
      <alignment vertical="top"/>
      <protection locked="0"/>
    </xf>
    <xf numFmtId="3" fontId="20" fillId="6" borderId="19" xfId="0" applyNumberFormat="1" applyFont="1" applyFill="1" applyBorder="1" applyAlignment="1" applyProtection="1">
      <alignment vertical="top"/>
      <protection locked="0"/>
    </xf>
    <xf numFmtId="3" fontId="20" fillId="6" borderId="20" xfId="0" applyNumberFormat="1" applyFont="1" applyFill="1" applyBorder="1" applyAlignment="1" applyProtection="1">
      <alignment vertical="top"/>
      <protection locked="0"/>
    </xf>
    <xf numFmtId="14" fontId="20" fillId="6" borderId="4" xfId="0" applyNumberFormat="1" applyFont="1" applyFill="1" applyBorder="1" applyAlignment="1" applyProtection="1">
      <alignment vertical="top"/>
      <protection locked="0"/>
    </xf>
    <xf numFmtId="3" fontId="20" fillId="4" borderId="0" xfId="0" applyNumberFormat="1" applyFont="1" applyFill="1" applyBorder="1" applyAlignment="1" applyProtection="1">
      <alignment vertical="top"/>
      <protection locked="0"/>
    </xf>
    <xf numFmtId="3" fontId="11" fillId="5" borderId="4" xfId="0" applyNumberFormat="1" applyFont="1" applyFill="1" applyBorder="1" applyAlignment="1" applyProtection="1">
      <alignment horizontal="center" vertical="center"/>
    </xf>
    <xf numFmtId="0" fontId="0" fillId="0" borderId="14" xfId="0" applyFill="1" applyBorder="1" applyAlignment="1" applyProtection="1">
      <alignment vertical="top"/>
    </xf>
    <xf numFmtId="3" fontId="0" fillId="0" borderId="14" xfId="0" applyNumberFormat="1" applyFill="1" applyBorder="1" applyAlignment="1" applyProtection="1">
      <alignment vertical="top"/>
      <protection locked="0"/>
    </xf>
    <xf numFmtId="0" fontId="0" fillId="0" borderId="21" xfId="0" applyFill="1" applyBorder="1" applyAlignment="1" applyProtection="1">
      <alignment vertical="top"/>
    </xf>
    <xf numFmtId="3" fontId="0" fillId="0" borderId="21" xfId="0" applyNumberFormat="1" applyFill="1" applyBorder="1" applyAlignment="1" applyProtection="1">
      <alignment vertical="top"/>
      <protection locked="0"/>
    </xf>
    <xf numFmtId="0" fontId="0" fillId="0" borderId="22" xfId="0" applyFill="1" applyBorder="1" applyAlignment="1" applyProtection="1">
      <alignment vertical="top"/>
    </xf>
    <xf numFmtId="3" fontId="0" fillId="0" borderId="22" xfId="0" applyNumberFormat="1" applyFill="1" applyBorder="1" applyAlignment="1" applyProtection="1">
      <alignment vertical="top"/>
      <protection locked="0"/>
    </xf>
    <xf numFmtId="0" fontId="17" fillId="4" borderId="0" xfId="0" applyFont="1" applyFill="1" applyAlignment="1" applyProtection="1">
      <alignment horizontal="center" vertical="top" wrapText="1"/>
    </xf>
    <xf numFmtId="0" fontId="17" fillId="4" borderId="0" xfId="0" applyFont="1" applyFill="1" applyAlignment="1" applyProtection="1">
      <alignment horizontal="center" vertical="top"/>
    </xf>
    <xf numFmtId="0" fontId="20" fillId="6" borderId="4" xfId="0" applyFont="1" applyFill="1" applyBorder="1" applyAlignment="1" applyProtection="1">
      <alignment vertical="top" wrapText="1"/>
      <protection locked="0"/>
    </xf>
    <xf numFmtId="0" fontId="22" fillId="4" borderId="0" xfId="0" applyFont="1" applyFill="1" applyAlignment="1" applyProtection="1">
      <alignment horizontal="center" vertical="top"/>
    </xf>
    <xf numFmtId="0" fontId="23" fillId="5" borderId="4" xfId="2" applyFont="1" applyFill="1" applyBorder="1" applyAlignment="1" applyProtection="1">
      <alignment horizontal="center" vertical="top" wrapText="1"/>
    </xf>
    <xf numFmtId="3" fontId="23" fillId="5" borderId="4" xfId="2" applyNumberFormat="1" applyFont="1" applyFill="1" applyBorder="1" applyAlignment="1" applyProtection="1">
      <alignment vertical="top" wrapText="1"/>
    </xf>
    <xf numFmtId="0" fontId="12" fillId="6" borderId="4" xfId="2" applyFont="1" applyFill="1" applyBorder="1" applyAlignment="1" applyProtection="1">
      <alignment horizontal="center" vertical="top" wrapText="1"/>
      <protection locked="0"/>
    </xf>
    <xf numFmtId="49" fontId="12" fillId="6" borderId="4" xfId="2" applyNumberFormat="1" applyFont="1" applyFill="1" applyBorder="1" applyAlignment="1" applyProtection="1">
      <alignment vertical="top" wrapText="1"/>
      <protection locked="0"/>
    </xf>
    <xf numFmtId="3" fontId="12" fillId="6" borderId="4" xfId="2" applyNumberFormat="1" applyFont="1" applyFill="1" applyBorder="1" applyAlignment="1" applyProtection="1">
      <alignment vertical="top" wrapText="1"/>
      <protection locked="0"/>
    </xf>
    <xf numFmtId="0" fontId="23" fillId="5" borderId="4" xfId="2" applyFont="1" applyFill="1" applyBorder="1" applyAlignment="1" applyProtection="1">
      <alignment vertical="top" shrinkToFit="1"/>
    </xf>
    <xf numFmtId="0" fontId="0" fillId="4" borderId="0" xfId="0" applyFill="1" applyAlignment="1" applyProtection="1">
      <alignment horizontal="center"/>
    </xf>
    <xf numFmtId="3" fontId="23" fillId="5" borderId="4" xfId="2" applyNumberFormat="1" applyFont="1" applyFill="1" applyBorder="1" applyAlignment="1" applyProtection="1">
      <alignment horizontal="center" vertical="top" wrapText="1"/>
    </xf>
    <xf numFmtId="3" fontId="12" fillId="6" borderId="4" xfId="2" applyNumberFormat="1" applyFont="1" applyFill="1" applyBorder="1" applyAlignment="1" applyProtection="1">
      <alignment horizontal="center" vertical="top" wrapText="1"/>
      <protection locked="0"/>
    </xf>
    <xf numFmtId="3" fontId="0" fillId="4" borderId="0" xfId="0" applyNumberFormat="1" applyFill="1" applyAlignment="1" applyProtection="1">
      <alignment horizontal="center"/>
    </xf>
    <xf numFmtId="0" fontId="0" fillId="4" borderId="0" xfId="0" applyFill="1" applyBorder="1" applyAlignment="1" applyProtection="1">
      <alignment horizontal="center"/>
    </xf>
    <xf numFmtId="0" fontId="34" fillId="5" borderId="4" xfId="0" applyFont="1" applyFill="1" applyBorder="1" applyAlignment="1" applyProtection="1">
      <alignment horizontal="center" vertical="center" wrapText="1"/>
    </xf>
    <xf numFmtId="0" fontId="35" fillId="0" borderId="0" xfId="0" applyFont="1"/>
    <xf numFmtId="0" fontId="1" fillId="4" borderId="0" xfId="0" applyFont="1" applyFill="1" applyBorder="1" applyAlignment="1">
      <alignment vertical="top"/>
    </xf>
    <xf numFmtId="3" fontId="0" fillId="4" borderId="0" xfId="0" applyNumberFormat="1" applyFill="1" applyBorder="1" applyAlignment="1" applyProtection="1">
      <alignment horizontal="center"/>
    </xf>
    <xf numFmtId="49" fontId="36" fillId="5" borderId="4" xfId="2" applyNumberFormat="1" applyFont="1" applyFill="1" applyBorder="1" applyAlignment="1" applyProtection="1">
      <alignment vertical="top"/>
      <protection locked="0"/>
    </xf>
    <xf numFmtId="49" fontId="36" fillId="5" borderId="4" xfId="2" applyNumberFormat="1" applyFont="1" applyFill="1" applyBorder="1" applyAlignment="1" applyProtection="1">
      <alignment vertical="top" wrapText="1"/>
      <protection locked="0"/>
    </xf>
    <xf numFmtId="0" fontId="17" fillId="4" borderId="0" xfId="0" applyFont="1" applyFill="1" applyAlignment="1" applyProtection="1">
      <alignment horizontal="center" vertical="top" wrapText="1"/>
    </xf>
    <xf numFmtId="0" fontId="19" fillId="5" borderId="4" xfId="0" applyFont="1" applyFill="1" applyBorder="1" applyAlignment="1" applyProtection="1">
      <alignment horizontal="center" vertical="center" wrapText="1"/>
    </xf>
    <xf numFmtId="0" fontId="17" fillId="4" borderId="0" xfId="0" applyFont="1" applyFill="1" applyAlignment="1" applyProtection="1">
      <alignment horizontal="center" vertical="center" wrapText="1"/>
    </xf>
    <xf numFmtId="0" fontId="20" fillId="6" borderId="4" xfId="0" applyFont="1" applyFill="1" applyBorder="1" applyAlignment="1" applyProtection="1">
      <alignment vertical="top" wrapText="1"/>
      <protection locked="0"/>
    </xf>
    <xf numFmtId="0" fontId="19" fillId="5" borderId="14" xfId="0" applyFont="1" applyFill="1" applyBorder="1" applyAlignment="1" applyProtection="1">
      <alignment vertical="center" wrapText="1"/>
    </xf>
    <xf numFmtId="3" fontId="20" fillId="6" borderId="14" xfId="0" applyNumberFormat="1" applyFont="1" applyFill="1" applyBorder="1" applyAlignment="1" applyProtection="1">
      <alignment vertical="top"/>
      <protection locked="0"/>
    </xf>
    <xf numFmtId="0" fontId="1" fillId="0" borderId="5" xfId="0" applyFont="1" applyFill="1" applyBorder="1" applyAlignment="1">
      <alignment vertical="top" wrapText="1"/>
    </xf>
    <xf numFmtId="0" fontId="1" fillId="0" borderId="11" xfId="0" applyFont="1" applyFill="1" applyBorder="1" applyAlignment="1">
      <alignment vertical="top" wrapText="1"/>
    </xf>
    <xf numFmtId="3" fontId="1" fillId="0" borderId="4" xfId="0" applyNumberFormat="1" applyFont="1" applyFill="1" applyBorder="1" applyAlignment="1">
      <alignment vertical="top" wrapText="1"/>
    </xf>
    <xf numFmtId="0" fontId="17" fillId="4" borderId="0" xfId="0" applyFont="1" applyFill="1" applyAlignment="1" applyProtection="1">
      <alignment horizontal="center" vertical="top" wrapText="1"/>
    </xf>
    <xf numFmtId="0" fontId="20" fillId="6" borderId="4" xfId="0" applyFont="1" applyFill="1" applyBorder="1" applyAlignment="1" applyProtection="1">
      <alignment vertical="top" wrapText="1"/>
      <protection locked="0"/>
    </xf>
    <xf numFmtId="3" fontId="19" fillId="5" borderId="11" xfId="0" applyNumberFormat="1" applyFont="1" applyFill="1" applyBorder="1" applyAlignment="1" applyProtection="1">
      <alignment horizontal="center" vertical="center"/>
    </xf>
    <xf numFmtId="3" fontId="19" fillId="5" borderId="23" xfId="0" applyNumberFormat="1" applyFont="1" applyFill="1" applyBorder="1" applyAlignment="1" applyProtection="1">
      <alignment horizontal="center" vertical="center"/>
    </xf>
    <xf numFmtId="3" fontId="37" fillId="5" borderId="5" xfId="0" applyNumberFormat="1" applyFont="1" applyFill="1" applyBorder="1" applyAlignment="1" applyProtection="1">
      <alignment horizontal="left" vertical="center"/>
    </xf>
    <xf numFmtId="1" fontId="19" fillId="5" borderId="20" xfId="0" applyNumberFormat="1" applyFont="1" applyFill="1" applyBorder="1" applyAlignment="1" applyProtection="1">
      <alignment horizontal="center" vertical="center" textRotation="90" wrapText="1"/>
    </xf>
    <xf numFmtId="0" fontId="17" fillId="4" borderId="9" xfId="0" applyFont="1" applyFill="1" applyBorder="1" applyAlignment="1" applyProtection="1">
      <alignment horizontal="center" vertical="top"/>
    </xf>
    <xf numFmtId="0" fontId="26" fillId="4" borderId="0" xfId="0" applyFont="1" applyFill="1" applyAlignment="1" applyProtection="1">
      <alignment vertical="top"/>
    </xf>
    <xf numFmtId="0" fontId="1" fillId="3" borderId="4" xfId="0" applyFont="1" applyFill="1" applyBorder="1" applyAlignment="1">
      <alignment vertical="top" wrapText="1"/>
    </xf>
    <xf numFmtId="0" fontId="1" fillId="3" borderId="5" xfId="0" applyFont="1" applyFill="1" applyBorder="1" applyAlignment="1">
      <alignment vertical="top" wrapText="1"/>
    </xf>
    <xf numFmtId="0" fontId="1" fillId="3" borderId="11" xfId="0" applyFont="1" applyFill="1" applyBorder="1" applyAlignment="1">
      <alignment vertical="top" wrapText="1"/>
    </xf>
    <xf numFmtId="0" fontId="1" fillId="3" borderId="24" xfId="0" applyFont="1" applyFill="1" applyBorder="1" applyAlignment="1">
      <alignment vertical="top" wrapText="1"/>
    </xf>
    <xf numFmtId="0" fontId="1" fillId="3" borderId="5"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3" borderId="24" xfId="0" applyFont="1" applyFill="1" applyBorder="1" applyAlignment="1">
      <alignment horizontal="left" vertical="top" wrapText="1"/>
    </xf>
    <xf numFmtId="0" fontId="8" fillId="9" borderId="5" xfId="0" applyFont="1" applyFill="1" applyBorder="1" applyAlignment="1">
      <alignment vertical="top"/>
    </xf>
    <xf numFmtId="0" fontId="8" fillId="9" borderId="11" xfId="0" applyFont="1" applyFill="1" applyBorder="1" applyAlignment="1">
      <alignment vertical="top"/>
    </xf>
    <xf numFmtId="0" fontId="8" fillId="9" borderId="23" xfId="0" applyFont="1" applyFill="1" applyBorder="1" applyAlignment="1">
      <alignment vertical="top"/>
    </xf>
    <xf numFmtId="0" fontId="2" fillId="3" borderId="0" xfId="0" applyFont="1" applyFill="1" applyBorder="1" applyAlignment="1">
      <alignment horizontal="center" vertical="center" wrapText="1"/>
    </xf>
    <xf numFmtId="0" fontId="0" fillId="4" borderId="5" xfId="0" applyFill="1" applyBorder="1" applyAlignment="1" applyProtection="1">
      <alignment vertical="top"/>
    </xf>
    <xf numFmtId="0" fontId="0" fillId="4" borderId="23" xfId="0" applyFill="1" applyBorder="1" applyAlignment="1" applyProtection="1">
      <alignment vertical="top"/>
    </xf>
    <xf numFmtId="0" fontId="29" fillId="4" borderId="0" xfId="0" applyFont="1" applyFill="1" applyAlignment="1" applyProtection="1">
      <alignment vertical="top" wrapText="1"/>
    </xf>
    <xf numFmtId="0" fontId="0" fillId="8" borderId="4" xfId="0" applyFill="1" applyBorder="1" applyAlignment="1" applyProtection="1">
      <alignment horizontal="left" vertical="top"/>
    </xf>
    <xf numFmtId="0" fontId="0" fillId="4" borderId="0" xfId="0" applyFill="1" applyBorder="1" applyAlignment="1" applyProtection="1">
      <alignment vertical="top" wrapText="1"/>
    </xf>
    <xf numFmtId="0" fontId="31" fillId="4" borderId="0" xfId="0" applyFont="1" applyFill="1" applyBorder="1" applyAlignment="1" applyProtection="1">
      <alignment horizontal="left" wrapText="1"/>
    </xf>
    <xf numFmtId="0" fontId="17" fillId="4" borderId="0" xfId="0" applyFont="1" applyFill="1" applyBorder="1" applyAlignment="1" applyProtection="1">
      <alignment horizontal="left" vertical="top" wrapText="1"/>
    </xf>
    <xf numFmtId="0" fontId="17" fillId="5" borderId="4" xfId="0" applyFont="1" applyFill="1" applyBorder="1" applyAlignment="1" applyProtection="1">
      <alignment horizontal="center" vertical="top"/>
    </xf>
    <xf numFmtId="0" fontId="17" fillId="5" borderId="5" xfId="0" applyFont="1" applyFill="1" applyBorder="1" applyAlignment="1" applyProtection="1">
      <alignment vertical="top" wrapText="1"/>
    </xf>
    <xf numFmtId="0" fontId="17" fillId="5" borderId="23" xfId="0" applyFont="1" applyFill="1" applyBorder="1" applyAlignment="1" applyProtection="1">
      <alignment vertical="top" wrapText="1"/>
    </xf>
    <xf numFmtId="0" fontId="0" fillId="4" borderId="0" xfId="0" applyNumberFormat="1" applyFill="1" applyBorder="1" applyAlignment="1" applyProtection="1">
      <alignment vertical="top"/>
    </xf>
    <xf numFmtId="0" fontId="31" fillId="4" borderId="25" xfId="0" applyFont="1" applyFill="1" applyBorder="1" applyAlignment="1" applyProtection="1">
      <alignment horizontal="left" wrapText="1"/>
    </xf>
    <xf numFmtId="0" fontId="22" fillId="4" borderId="0" xfId="0" applyNumberFormat="1" applyFont="1" applyFill="1" applyBorder="1" applyAlignment="1" applyProtection="1">
      <alignment horizontal="left" vertical="top" wrapText="1"/>
    </xf>
    <xf numFmtId="0" fontId="22" fillId="4" borderId="0" xfId="0" applyFont="1" applyFill="1" applyAlignment="1" applyProtection="1">
      <alignment horizontal="center" vertical="center" wrapText="1"/>
    </xf>
    <xf numFmtId="0" fontId="0" fillId="4" borderId="0" xfId="0" applyNumberFormat="1" applyFont="1" applyFill="1" applyBorder="1" applyAlignment="1" applyProtection="1">
      <alignment horizontal="left" vertical="top" wrapText="1"/>
    </xf>
    <xf numFmtId="0" fontId="1" fillId="0" borderId="5" xfId="0" applyFont="1" applyFill="1" applyBorder="1" applyAlignment="1">
      <alignment horizontal="left" vertical="top" wrapText="1"/>
    </xf>
    <xf numFmtId="0" fontId="1" fillId="0" borderId="11" xfId="0" applyFont="1" applyFill="1" applyBorder="1" applyAlignment="1">
      <alignment horizontal="left" vertical="top" wrapText="1"/>
    </xf>
    <xf numFmtId="0" fontId="0" fillId="4" borderId="0" xfId="0" applyFont="1" applyFill="1" applyAlignment="1" applyProtection="1">
      <alignment vertical="top" wrapText="1"/>
    </xf>
    <xf numFmtId="0" fontId="17" fillId="4" borderId="0" xfId="0" applyFont="1" applyFill="1" applyAlignment="1" applyProtection="1">
      <alignment horizontal="center" vertical="top" wrapText="1"/>
    </xf>
    <xf numFmtId="0" fontId="22" fillId="4" borderId="0" xfId="0" applyFont="1" applyFill="1" applyAlignment="1" applyProtection="1">
      <alignment horizontal="center" vertical="top" wrapText="1"/>
    </xf>
    <xf numFmtId="0" fontId="25" fillId="4" borderId="0" xfId="0" applyFont="1" applyFill="1" applyBorder="1" applyAlignment="1" applyProtection="1">
      <alignment horizontal="center" vertical="center" wrapText="1"/>
    </xf>
    <xf numFmtId="0" fontId="17" fillId="4" borderId="0" xfId="0" applyFont="1" applyFill="1" applyAlignment="1" applyProtection="1">
      <alignment horizontal="center" vertical="top"/>
    </xf>
    <xf numFmtId="0" fontId="8" fillId="4" borderId="0" xfId="0" applyFont="1" applyFill="1" applyBorder="1" applyAlignment="1" applyProtection="1">
      <alignment horizontal="center" vertical="center" wrapText="1"/>
    </xf>
    <xf numFmtId="0" fontId="32" fillId="12" borderId="14" xfId="2" applyFont="1" applyFill="1" applyBorder="1" applyAlignment="1" applyProtection="1">
      <alignment horizontal="left" vertical="center" textRotation="90"/>
    </xf>
    <xf numFmtId="0" fontId="32" fillId="12" borderId="21" xfId="2" applyFont="1" applyFill="1" applyBorder="1" applyAlignment="1" applyProtection="1">
      <alignment horizontal="left" vertical="center" textRotation="90"/>
    </xf>
    <xf numFmtId="0" fontId="32" fillId="12" borderId="13" xfId="2" applyFont="1" applyFill="1" applyBorder="1" applyAlignment="1" applyProtection="1">
      <alignment horizontal="left" vertical="center" textRotation="90"/>
    </xf>
    <xf numFmtId="49" fontId="11" fillId="5" borderId="14" xfId="2" applyNumberFormat="1" applyFont="1" applyFill="1" applyBorder="1" applyAlignment="1" applyProtection="1">
      <alignment horizontal="center" vertical="center" wrapText="1"/>
    </xf>
    <xf numFmtId="49" fontId="11" fillId="5" borderId="13" xfId="2" applyNumberFormat="1" applyFont="1" applyFill="1" applyBorder="1" applyAlignment="1" applyProtection="1">
      <alignment horizontal="center" vertical="center" wrapText="1"/>
    </xf>
    <xf numFmtId="3" fontId="11" fillId="5" borderId="14" xfId="2" applyNumberFormat="1" applyFont="1" applyFill="1" applyBorder="1" applyAlignment="1" applyProtection="1">
      <alignment horizontal="center" vertical="center" textRotation="90" wrapText="1"/>
    </xf>
    <xf numFmtId="3" fontId="11" fillId="5" borderId="13" xfId="2" applyNumberFormat="1" applyFont="1" applyFill="1" applyBorder="1" applyAlignment="1" applyProtection="1">
      <alignment horizontal="center" vertical="center" textRotation="90" wrapText="1"/>
    </xf>
    <xf numFmtId="0" fontId="11" fillId="5" borderId="14" xfId="2" applyFont="1" applyFill="1" applyBorder="1" applyAlignment="1" applyProtection="1">
      <alignment horizontal="center" vertical="center" textRotation="90"/>
    </xf>
    <xf numFmtId="0" fontId="11" fillId="5" borderId="13" xfId="2" applyFont="1" applyFill="1" applyBorder="1" applyAlignment="1" applyProtection="1">
      <alignment horizontal="center" vertical="center" textRotation="90"/>
    </xf>
    <xf numFmtId="3" fontId="11" fillId="5" borderId="5" xfId="2" applyNumberFormat="1" applyFont="1" applyFill="1" applyBorder="1" applyAlignment="1" applyProtection="1">
      <alignment horizontal="center" vertical="center" wrapText="1"/>
    </xf>
    <xf numFmtId="3" fontId="11" fillId="5" borderId="23" xfId="2" applyNumberFormat="1" applyFont="1" applyFill="1" applyBorder="1" applyAlignment="1" applyProtection="1">
      <alignment horizontal="center" vertical="center" wrapText="1"/>
    </xf>
    <xf numFmtId="0" fontId="11" fillId="5" borderId="14" xfId="2" applyFont="1" applyFill="1" applyBorder="1" applyAlignment="1" applyProtection="1">
      <alignment horizontal="center" vertical="center" wrapText="1"/>
    </xf>
    <xf numFmtId="0" fontId="11" fillId="5" borderId="13" xfId="2" applyFont="1" applyFill="1" applyBorder="1" applyAlignment="1" applyProtection="1">
      <alignment horizontal="center" vertical="center" wrapText="1"/>
    </xf>
    <xf numFmtId="0" fontId="22" fillId="4" borderId="0" xfId="0" applyFont="1" applyFill="1" applyAlignment="1" applyProtection="1">
      <alignment horizontal="center" vertical="top"/>
    </xf>
    <xf numFmtId="0" fontId="25" fillId="4" borderId="26" xfId="0" applyFont="1" applyFill="1" applyBorder="1" applyAlignment="1" applyProtection="1">
      <alignment horizontal="center" vertical="center" wrapText="1"/>
    </xf>
    <xf numFmtId="0" fontId="25" fillId="4" borderId="27" xfId="0" applyFont="1" applyFill="1" applyBorder="1" applyAlignment="1" applyProtection="1">
      <alignment horizontal="center" vertical="center" wrapText="1"/>
    </xf>
    <xf numFmtId="0" fontId="25" fillId="4" borderId="28" xfId="0" applyFont="1" applyFill="1" applyBorder="1" applyAlignment="1" applyProtection="1">
      <alignment horizontal="center" vertical="center" wrapText="1"/>
    </xf>
    <xf numFmtId="0" fontId="11" fillId="5" borderId="14" xfId="2" applyFont="1" applyFill="1" applyBorder="1" applyAlignment="1" applyProtection="1">
      <alignment horizontal="center" vertical="center"/>
    </xf>
    <xf numFmtId="0" fontId="11" fillId="5" borderId="13" xfId="2" applyFont="1" applyFill="1" applyBorder="1" applyAlignment="1" applyProtection="1">
      <alignment horizontal="center" vertical="center"/>
    </xf>
    <xf numFmtId="0" fontId="11" fillId="5" borderId="14" xfId="2" applyFont="1" applyFill="1" applyBorder="1" applyAlignment="1" applyProtection="1">
      <alignment horizontal="center" vertical="center" textRotation="90" wrapText="1"/>
    </xf>
    <xf numFmtId="0" fontId="11" fillId="5" borderId="13" xfId="2" applyFont="1" applyFill="1" applyBorder="1" applyAlignment="1" applyProtection="1">
      <alignment horizontal="center" vertical="center" textRotation="90" wrapText="1"/>
    </xf>
    <xf numFmtId="0" fontId="19" fillId="5" borderId="14" xfId="0" applyFont="1" applyFill="1" applyBorder="1" applyAlignment="1" applyProtection="1">
      <alignment horizontal="center" vertical="center" wrapText="1"/>
    </xf>
    <xf numFmtId="0" fontId="19" fillId="5" borderId="13" xfId="0" applyFont="1" applyFill="1" applyBorder="1" applyAlignment="1" applyProtection="1">
      <alignment horizontal="center" vertical="center" wrapText="1"/>
    </xf>
    <xf numFmtId="3" fontId="37" fillId="5" borderId="14" xfId="0" applyNumberFormat="1" applyFont="1" applyFill="1" applyBorder="1" applyAlignment="1" applyProtection="1">
      <alignment horizontal="center" vertical="center" wrapText="1"/>
    </xf>
    <xf numFmtId="3" fontId="37" fillId="5" borderId="13" xfId="0" applyNumberFormat="1" applyFont="1" applyFill="1" applyBorder="1" applyAlignment="1" applyProtection="1">
      <alignment horizontal="center" vertical="center" wrapText="1"/>
    </xf>
    <xf numFmtId="0" fontId="37" fillId="5" borderId="14" xfId="0" applyFont="1" applyFill="1" applyBorder="1" applyAlignment="1" applyProtection="1">
      <alignment horizontal="center" vertical="center" wrapText="1"/>
    </xf>
    <xf numFmtId="0" fontId="37" fillId="5" borderId="13" xfId="0" applyFont="1" applyFill="1" applyBorder="1" applyAlignment="1" applyProtection="1">
      <alignment horizontal="center" vertical="center" wrapText="1"/>
    </xf>
    <xf numFmtId="164" fontId="19" fillId="5" borderId="5" xfId="0" applyNumberFormat="1" applyFont="1" applyFill="1" applyBorder="1" applyAlignment="1" applyProtection="1">
      <alignment horizontal="center" vertical="center"/>
    </xf>
    <xf numFmtId="164" fontId="19" fillId="5" borderId="23" xfId="0" applyNumberFormat="1" applyFont="1" applyFill="1" applyBorder="1" applyAlignment="1" applyProtection="1">
      <alignment horizontal="center" vertical="center"/>
    </xf>
    <xf numFmtId="3" fontId="19" fillId="5" borderId="14" xfId="0" applyNumberFormat="1" applyFont="1" applyFill="1" applyBorder="1" applyAlignment="1" applyProtection="1">
      <alignment horizontal="center" vertical="center" wrapText="1"/>
    </xf>
    <xf numFmtId="3" fontId="19" fillId="5" borderId="13" xfId="0" applyNumberFormat="1" applyFont="1" applyFill="1" applyBorder="1" applyAlignment="1" applyProtection="1">
      <alignment horizontal="center" vertical="center" wrapText="1"/>
    </xf>
    <xf numFmtId="0" fontId="20" fillId="6" borderId="4" xfId="0" applyFont="1" applyFill="1" applyBorder="1" applyAlignment="1" applyProtection="1">
      <alignment vertical="top" wrapText="1"/>
      <protection locked="0"/>
    </xf>
    <xf numFmtId="3" fontId="20" fillId="6" borderId="5" xfId="0" applyNumberFormat="1" applyFont="1" applyFill="1" applyBorder="1" applyAlignment="1" applyProtection="1">
      <alignment vertical="top"/>
      <protection locked="0"/>
    </xf>
    <xf numFmtId="3" fontId="20" fillId="6" borderId="11" xfId="0" applyNumberFormat="1" applyFont="1" applyFill="1" applyBorder="1" applyAlignment="1" applyProtection="1">
      <alignment vertical="top"/>
      <protection locked="0"/>
    </xf>
    <xf numFmtId="3" fontId="20" fillId="6" borderId="23" xfId="0" applyNumberFormat="1" applyFont="1" applyFill="1" applyBorder="1" applyAlignment="1" applyProtection="1">
      <alignment vertical="top"/>
      <protection locked="0"/>
    </xf>
    <xf numFmtId="0" fontId="19" fillId="5" borderId="4" xfId="0" applyFont="1" applyFill="1" applyBorder="1" applyAlignment="1" applyProtection="1">
      <alignment horizontal="center" vertical="center" wrapText="1"/>
    </xf>
    <xf numFmtId="0" fontId="17" fillId="4" borderId="0" xfId="0" applyFont="1" applyFill="1" applyAlignment="1" applyProtection="1">
      <alignment horizontal="center" vertical="center" wrapText="1"/>
    </xf>
    <xf numFmtId="0" fontId="0" fillId="4" borderId="17" xfId="0" applyFill="1" applyBorder="1" applyAlignment="1" applyProtection="1">
      <alignment vertical="top" wrapText="1"/>
    </xf>
    <xf numFmtId="0" fontId="0" fillId="4" borderId="6" xfId="0" applyFill="1" applyBorder="1" applyAlignment="1" applyProtection="1">
      <alignment vertical="top" wrapText="1"/>
    </xf>
    <xf numFmtId="0" fontId="0" fillId="4" borderId="29" xfId="0" applyFill="1" applyBorder="1" applyAlignment="1" applyProtection="1">
      <alignment vertical="top" wrapText="1"/>
    </xf>
    <xf numFmtId="3" fontId="19" fillId="5" borderId="14" xfId="0" applyNumberFormat="1" applyFont="1" applyFill="1" applyBorder="1" applyAlignment="1" applyProtection="1">
      <alignment vertical="center" wrapText="1"/>
    </xf>
    <xf numFmtId="3" fontId="19" fillId="5" borderId="13" xfId="0" applyNumberFormat="1" applyFont="1" applyFill="1" applyBorder="1" applyAlignment="1" applyProtection="1">
      <alignment vertical="center" wrapText="1"/>
    </xf>
    <xf numFmtId="3" fontId="19" fillId="5" borderId="14" xfId="0" applyNumberFormat="1" applyFont="1" applyFill="1" applyBorder="1" applyAlignment="1" applyProtection="1">
      <alignment vertical="center"/>
    </xf>
    <xf numFmtId="3" fontId="19" fillId="5" borderId="13" xfId="0" applyNumberFormat="1" applyFont="1" applyFill="1" applyBorder="1" applyAlignment="1" applyProtection="1">
      <alignment vertical="center"/>
    </xf>
    <xf numFmtId="0" fontId="17" fillId="5" borderId="4" xfId="0" applyFont="1" applyFill="1" applyBorder="1" applyAlignment="1">
      <alignment horizontal="center" vertical="center"/>
    </xf>
    <xf numFmtId="0" fontId="17" fillId="5" borderId="14"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0" fillId="6" borderId="4" xfId="0" applyFill="1" applyBorder="1" applyAlignment="1">
      <alignment vertical="top"/>
    </xf>
    <xf numFmtId="0" fontId="0" fillId="4" borderId="4" xfId="0" applyFill="1" applyBorder="1" applyAlignment="1">
      <alignment vertical="top"/>
    </xf>
    <xf numFmtId="0" fontId="29" fillId="4" borderId="6" xfId="0" applyFont="1" applyFill="1" applyBorder="1" applyAlignment="1">
      <alignment horizontal="center" vertical="top"/>
    </xf>
    <xf numFmtId="0" fontId="17" fillId="5" borderId="14" xfId="0" applyFont="1" applyFill="1" applyBorder="1" applyAlignment="1">
      <alignment horizontal="center" vertical="center"/>
    </xf>
    <xf numFmtId="0" fontId="17" fillId="5" borderId="13" xfId="0" applyFont="1" applyFill="1" applyBorder="1" applyAlignment="1">
      <alignment horizontal="center" vertical="center"/>
    </xf>
    <xf numFmtId="0" fontId="0" fillId="4" borderId="17" xfId="0" applyFill="1" applyBorder="1" applyAlignment="1" applyProtection="1">
      <alignment horizontal="left" vertical="top" wrapText="1"/>
    </xf>
    <xf numFmtId="0" fontId="0" fillId="4" borderId="6" xfId="0" applyFill="1" applyBorder="1" applyAlignment="1" applyProtection="1">
      <alignment horizontal="left" vertical="top" wrapText="1"/>
    </xf>
    <xf numFmtId="0" fontId="0" fillId="4" borderId="29" xfId="0" applyFill="1" applyBorder="1" applyAlignment="1" applyProtection="1">
      <alignment horizontal="left" vertical="top" wrapText="1"/>
    </xf>
  </cellXfs>
  <cellStyles count="4">
    <cellStyle name="Hypertextové prepojenie" xfId="1" builtinId="8"/>
    <cellStyle name="Normal_Formular 3" xfId="2"/>
    <cellStyle name="Normálna" xfId="0" builtinId="0"/>
    <cellStyle name="Normálna 3" xfId="3"/>
  </cellStyles>
  <dxfs count="11">
    <dxf>
      <font>
        <condense val="0"/>
        <extend val="0"/>
        <color rgb="FF9C0006"/>
      </font>
      <fill>
        <patternFill>
          <bgColor rgb="FFFFC7CE"/>
        </patternFill>
      </fill>
    </dxf>
    <dxf>
      <font>
        <color rgb="FF00B050"/>
      </font>
    </dxf>
    <dxf>
      <font>
        <color rgb="FF00B050"/>
      </font>
    </dxf>
    <dxf>
      <font>
        <color theme="0"/>
      </font>
      <fill>
        <patternFill>
          <bgColor theme="0"/>
        </patternFill>
      </fill>
      <border>
        <left style="thin">
          <color theme="0"/>
        </left>
        <right style="thin">
          <color theme="0"/>
        </right>
        <top style="thin">
          <color theme="0"/>
        </top>
        <bottom style="thin">
          <color theme="0"/>
        </bottom>
      </border>
    </dxf>
    <dxf>
      <font>
        <color rgb="FFFF0000"/>
      </font>
    </dxf>
    <dxf>
      <font>
        <color rgb="FF9C0006"/>
      </font>
      <fill>
        <patternFill>
          <bgColor rgb="FFFFC7CE"/>
        </patternFill>
      </fill>
    </dxf>
    <dxf>
      <font>
        <color rgb="FF00B050"/>
      </font>
    </dxf>
    <dxf>
      <font>
        <color rgb="FFFF0000"/>
      </font>
      <fill>
        <patternFill patternType="none">
          <bgColor auto="1"/>
        </patternFill>
      </fill>
    </dxf>
    <dxf>
      <font>
        <strike val="0"/>
        <color rgb="FFFF0000"/>
      </font>
      <fill>
        <patternFill>
          <bgColor theme="9" tint="0.39994506668294322"/>
        </patternFill>
      </fill>
    </dxf>
    <dxf>
      <font>
        <color rgb="FFFF000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2238375</xdr:colOff>
      <xdr:row>0</xdr:row>
      <xdr:rowOff>733425</xdr:rowOff>
    </xdr:to>
    <xdr:pic>
      <xdr:nvPicPr>
        <xdr:cNvPr id="1225" name="Obrázok 1" descr="logoms"/>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238375" cy="733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pageSetUpPr fitToPage="1"/>
  </sheetPr>
  <dimension ref="B1:E23"/>
  <sheetViews>
    <sheetView tabSelected="1" workbookViewId="0">
      <selection activeCell="B19" sqref="B19"/>
    </sheetView>
  </sheetViews>
  <sheetFormatPr defaultColWidth="9.140625" defaultRowHeight="12.75" x14ac:dyDescent="0.2"/>
  <cols>
    <col min="1" max="1" width="2.5703125" style="1" customWidth="1"/>
    <col min="2" max="2" width="4.28515625" style="1" customWidth="1"/>
    <col min="3" max="3" width="9.7109375" style="1" customWidth="1"/>
    <col min="4" max="4" width="68.42578125" style="1" customWidth="1"/>
    <col min="5" max="5" width="35.140625" style="2" customWidth="1"/>
    <col min="6" max="6" width="12.42578125" style="1" bestFit="1" customWidth="1"/>
    <col min="7" max="16384" width="9.140625" style="1"/>
  </cols>
  <sheetData>
    <row r="1" spans="2:5" ht="42.75" customHeight="1" thickBot="1" x14ac:dyDescent="0.25">
      <c r="B1" s="224" t="s">
        <v>215</v>
      </c>
      <c r="C1" s="224"/>
      <c r="D1" s="224"/>
      <c r="E1" s="224"/>
    </row>
    <row r="2" spans="2:5" x14ac:dyDescent="0.2">
      <c r="B2" s="214" t="s">
        <v>0</v>
      </c>
      <c r="C2" s="214"/>
      <c r="D2" s="215"/>
      <c r="E2" s="4"/>
    </row>
    <row r="3" spans="2:5" x14ac:dyDescent="0.2">
      <c r="B3" s="214" t="s">
        <v>12</v>
      </c>
      <c r="C3" s="214"/>
      <c r="D3" s="215"/>
      <c r="E3" s="5"/>
    </row>
    <row r="4" spans="2:5" x14ac:dyDescent="0.2">
      <c r="B4" s="214" t="s">
        <v>13</v>
      </c>
      <c r="C4" s="214"/>
      <c r="D4" s="215"/>
      <c r="E4" s="6"/>
    </row>
    <row r="5" spans="2:5" ht="12.75" customHeight="1" x14ac:dyDescent="0.2">
      <c r="B5" s="214" t="s">
        <v>14</v>
      </c>
      <c r="C5" s="214"/>
      <c r="D5" s="215"/>
      <c r="E5" s="6"/>
    </row>
    <row r="6" spans="2:5" ht="12.75" customHeight="1" x14ac:dyDescent="0.2">
      <c r="B6" s="214" t="s">
        <v>1</v>
      </c>
      <c r="C6" s="214"/>
      <c r="D6" s="215"/>
      <c r="E6" s="5"/>
    </row>
    <row r="7" spans="2:5" ht="28.5" customHeight="1" x14ac:dyDescent="0.2">
      <c r="B7" s="214" t="s">
        <v>218</v>
      </c>
      <c r="C7" s="214"/>
      <c r="D7" s="215"/>
      <c r="E7" s="7"/>
    </row>
    <row r="8" spans="2:5" ht="12.75" customHeight="1" x14ac:dyDescent="0.2">
      <c r="B8" s="214" t="s">
        <v>24</v>
      </c>
      <c r="C8" s="214"/>
      <c r="D8" s="215"/>
      <c r="E8" s="149"/>
    </row>
    <row r="9" spans="2:5" ht="12.75" customHeight="1" x14ac:dyDescent="0.2">
      <c r="B9" s="214" t="s">
        <v>2</v>
      </c>
      <c r="C9" s="214"/>
      <c r="D9" s="215"/>
      <c r="E9" s="149"/>
    </row>
    <row r="10" spans="2:5" ht="30" customHeight="1" x14ac:dyDescent="0.2">
      <c r="B10" s="214" t="s">
        <v>16</v>
      </c>
      <c r="C10" s="214"/>
      <c r="D10" s="215"/>
      <c r="E10" s="6"/>
    </row>
    <row r="11" spans="2:5" ht="27.75" customHeight="1" x14ac:dyDescent="0.2">
      <c r="B11" s="214" t="s">
        <v>15</v>
      </c>
      <c r="C11" s="214"/>
      <c r="D11" s="215"/>
      <c r="E11" s="6"/>
    </row>
    <row r="12" spans="2:5" ht="12.75" customHeight="1" x14ac:dyDescent="0.2">
      <c r="B12" s="214" t="s">
        <v>3</v>
      </c>
      <c r="C12" s="214"/>
      <c r="D12" s="215"/>
      <c r="E12" s="6"/>
    </row>
    <row r="13" spans="2:5" ht="12.75" customHeight="1" thickBot="1" x14ac:dyDescent="0.25">
      <c r="B13" s="214" t="s">
        <v>4</v>
      </c>
      <c r="C13" s="214"/>
      <c r="D13" s="215"/>
      <c r="E13" s="8"/>
    </row>
    <row r="15" spans="2:5" ht="13.5" thickBot="1" x14ac:dyDescent="0.25">
      <c r="B15" s="221" t="s">
        <v>53</v>
      </c>
      <c r="C15" s="222"/>
      <c r="D15" s="223"/>
      <c r="E15" s="99" t="s">
        <v>56</v>
      </c>
    </row>
    <row r="16" spans="2:5" ht="27.95" customHeight="1" x14ac:dyDescent="0.2">
      <c r="B16" s="61" t="s">
        <v>122</v>
      </c>
      <c r="C16" s="67"/>
      <c r="D16" s="67"/>
      <c r="E16" s="41">
        <f>+'F-1'!B21</f>
        <v>0</v>
      </c>
    </row>
    <row r="17" spans="2:5" ht="27.95" customHeight="1" x14ac:dyDescent="0.2">
      <c r="B17" s="61" t="s">
        <v>216</v>
      </c>
      <c r="C17" s="67"/>
      <c r="D17" s="67"/>
      <c r="E17" s="42">
        <f>+SUM('F-3'!K24:K32)</f>
        <v>0</v>
      </c>
    </row>
    <row r="18" spans="2:5" ht="27.95" customHeight="1" x14ac:dyDescent="0.2">
      <c r="B18" s="215" t="s">
        <v>265</v>
      </c>
      <c r="C18" s="216"/>
      <c r="D18" s="217"/>
      <c r="E18" s="42">
        <f>+'F-4'!B67+'F-4'!B114+'F-4'!B161+'F-4'!B208+'F-4'!B255+'F-4'!B302+'F-4'!B349+'F-4'!B396+'F-4'!B443+'F-4'!B490</f>
        <v>0</v>
      </c>
    </row>
    <row r="19" spans="2:5" ht="27.95" customHeight="1" x14ac:dyDescent="0.2">
      <c r="B19" s="61" t="s">
        <v>272</v>
      </c>
      <c r="C19" s="67"/>
      <c r="D19" s="67"/>
      <c r="E19" s="42">
        <f>+'F-5'!B20</f>
        <v>0</v>
      </c>
    </row>
    <row r="20" spans="2:5" ht="27.95" customHeight="1" x14ac:dyDescent="0.2">
      <c r="B20" s="218" t="s">
        <v>217</v>
      </c>
      <c r="C20" s="219"/>
      <c r="D20" s="220"/>
      <c r="E20" s="139" t="s">
        <v>88</v>
      </c>
    </row>
    <row r="21" spans="2:5" ht="27.95" customHeight="1" x14ac:dyDescent="0.2">
      <c r="B21" s="215" t="s">
        <v>271</v>
      </c>
      <c r="C21" s="216"/>
      <c r="D21" s="217"/>
      <c r="E21" s="42">
        <f>+'F-8'!B67</f>
        <v>0</v>
      </c>
    </row>
    <row r="23" spans="2:5" x14ac:dyDescent="0.2">
      <c r="B23" s="3" t="s">
        <v>22</v>
      </c>
    </row>
  </sheetData>
  <sheetProtection selectLockedCells="1"/>
  <mergeCells count="17">
    <mergeCell ref="B1:E1"/>
    <mergeCell ref="B2:D2"/>
    <mergeCell ref="B3:D3"/>
    <mergeCell ref="B5:D5"/>
    <mergeCell ref="B8:D8"/>
    <mergeCell ref="B6:D6"/>
    <mergeCell ref="B7:D7"/>
    <mergeCell ref="B10:D10"/>
    <mergeCell ref="B21:D21"/>
    <mergeCell ref="B20:D20"/>
    <mergeCell ref="B18:D18"/>
    <mergeCell ref="B4:D4"/>
    <mergeCell ref="B9:D9"/>
    <mergeCell ref="B13:D13"/>
    <mergeCell ref="B12:D12"/>
    <mergeCell ref="B15:D15"/>
    <mergeCell ref="B11:D11"/>
  </mergeCells>
  <dataValidations disablePrompts="1" count="1">
    <dataValidation type="whole" allowBlank="1" showInputMessage="1" showErrorMessage="1" sqref="E13">
      <formula1>421000000000</formula1>
      <formula2>421999999999</formula2>
    </dataValidation>
  </dataValidations>
  <printOptions horizontalCentered="1" verticalCentered="1"/>
  <pageMargins left="0.19685039370078741" right="0.19685039370078741" top="0.39370078740157483" bottom="0.3937007874015748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7"/>
  <sheetViews>
    <sheetView topLeftCell="A7" workbookViewId="0">
      <selection activeCell="H7" sqref="H7"/>
    </sheetView>
  </sheetViews>
  <sheetFormatPr defaultColWidth="9.140625" defaultRowHeight="12.75" x14ac:dyDescent="0.2"/>
  <cols>
    <col min="1" max="1" width="22.5703125" style="9" customWidth="1"/>
    <col min="2" max="2" width="38.140625" style="9" customWidth="1"/>
    <col min="3" max="3" width="11.140625" style="9" customWidth="1"/>
    <col min="4" max="5" width="11" style="9" customWidth="1"/>
    <col min="6" max="8" width="9.140625" style="9"/>
    <col min="9" max="9" width="9.42578125" style="9" bestFit="1" customWidth="1"/>
    <col min="10" max="10" width="4.28515625" style="47" customWidth="1"/>
    <col min="11" max="11" width="1.85546875" style="23" bestFit="1" customWidth="1"/>
    <col min="12" max="16384" width="9.140625" style="9"/>
  </cols>
  <sheetData>
    <row r="1" spans="1:11" ht="12.75" customHeight="1" x14ac:dyDescent="0.2">
      <c r="A1" s="243" t="str">
        <f>Ziadost!A3</f>
        <v>Žiadosť o poskytnutie dotácie v oblasti športu v rámci výzvy F-2019-DOT01</v>
      </c>
      <c r="B1" s="243"/>
      <c r="C1" s="243"/>
      <c r="D1" s="243"/>
      <c r="E1" s="243"/>
      <c r="F1" s="45"/>
      <c r="G1" s="45"/>
      <c r="H1" s="45"/>
      <c r="I1" s="45"/>
      <c r="J1" s="45"/>
    </row>
    <row r="2" spans="1:11" ht="19.5" customHeight="1" x14ac:dyDescent="0.2">
      <c r="A2" s="244" t="s">
        <v>269</v>
      </c>
      <c r="B2" s="244"/>
      <c r="C2" s="244"/>
      <c r="D2" s="244"/>
      <c r="E2" s="244"/>
      <c r="F2" s="46"/>
      <c r="G2" s="46"/>
      <c r="H2" s="46"/>
      <c r="I2" s="46"/>
      <c r="J2" s="46"/>
    </row>
    <row r="3" spans="1:11" ht="15.75" x14ac:dyDescent="0.2">
      <c r="A3" s="244" t="s">
        <v>65</v>
      </c>
      <c r="B3" s="244"/>
      <c r="C3" s="244"/>
      <c r="D3" s="244"/>
      <c r="E3" s="244"/>
      <c r="J3" s="9"/>
      <c r="K3" s="78">
        <v>1</v>
      </c>
    </row>
    <row r="4" spans="1:11" ht="12.75" customHeight="1" x14ac:dyDescent="0.2">
      <c r="A4" s="284" t="str">
        <f>"Žiadateľ: "&amp;ID!E3</f>
        <v xml:space="preserve">Žiadateľ: </v>
      </c>
      <c r="B4" s="284"/>
      <c r="C4" s="284"/>
      <c r="D4" s="284"/>
      <c r="E4" s="284"/>
      <c r="F4" s="25"/>
      <c r="G4" s="25"/>
      <c r="H4" s="25"/>
      <c r="I4" s="25"/>
      <c r="J4" s="25"/>
    </row>
    <row r="5" spans="1:11" ht="12.75" customHeight="1" x14ac:dyDescent="0.2">
      <c r="A5" s="199"/>
      <c r="B5" s="199"/>
      <c r="C5" s="199"/>
      <c r="D5" s="199"/>
      <c r="E5" s="199"/>
      <c r="F5" s="199"/>
      <c r="G5" s="199"/>
      <c r="H5" s="199"/>
      <c r="I5" s="199"/>
      <c r="J5" s="199"/>
    </row>
    <row r="6" spans="1:11" s="52" customFormat="1" ht="25.5" x14ac:dyDescent="0.2">
      <c r="A6" s="50" t="s">
        <v>82</v>
      </c>
      <c r="B6" s="50" t="s">
        <v>83</v>
      </c>
      <c r="C6" s="50" t="s">
        <v>67</v>
      </c>
      <c r="D6" s="191" t="s">
        <v>257</v>
      </c>
      <c r="E6" s="50" t="s">
        <v>68</v>
      </c>
      <c r="G6" s="26"/>
      <c r="H6" s="26"/>
      <c r="I6" s="51"/>
    </row>
    <row r="7" spans="1:11" ht="22.5" x14ac:dyDescent="0.2">
      <c r="A7" s="200"/>
      <c r="B7" s="200"/>
      <c r="C7" s="48" t="str">
        <f>"slov: "&amp;IF(LEN(TRIM(B7))=0,0,LEN(TRIM(B7))-LEN(SUBSTITUTE(B7," ",""))+1)&amp;", znakov: "&amp;LEN(B7)</f>
        <v>slov: 0, znakov: 0</v>
      </c>
      <c r="D7" s="200"/>
      <c r="E7" s="200"/>
      <c r="G7" s="199"/>
      <c r="H7" s="199"/>
      <c r="I7" s="23"/>
      <c r="J7" s="9"/>
      <c r="K7" s="9"/>
    </row>
    <row r="8" spans="1:11" ht="22.5" x14ac:dyDescent="0.2">
      <c r="A8" s="200"/>
      <c r="B8" s="200"/>
      <c r="C8" s="48" t="str">
        <f t="shared" ref="C8:C16" si="0">"slov: "&amp;IF(LEN(TRIM(B8))=0,0,LEN(TRIM(B8))-LEN(SUBSTITUTE(B8," ",""))+1)&amp;", znakov: "&amp;LEN(B8)</f>
        <v>slov: 0, znakov: 0</v>
      </c>
      <c r="D8" s="200"/>
      <c r="E8" s="200"/>
      <c r="I8" s="23"/>
      <c r="J8" s="9"/>
      <c r="K8" s="9"/>
    </row>
    <row r="9" spans="1:11" ht="22.5" x14ac:dyDescent="0.2">
      <c r="A9" s="200"/>
      <c r="B9" s="200"/>
      <c r="C9" s="48" t="str">
        <f t="shared" si="0"/>
        <v>slov: 0, znakov: 0</v>
      </c>
      <c r="D9" s="200"/>
      <c r="E9" s="200"/>
      <c r="G9" s="199"/>
      <c r="H9" s="199"/>
      <c r="I9" s="23"/>
      <c r="J9" s="9"/>
      <c r="K9" s="9"/>
    </row>
    <row r="10" spans="1:11" ht="22.5" x14ac:dyDescent="0.2">
      <c r="A10" s="200"/>
      <c r="B10" s="200"/>
      <c r="C10" s="48" t="str">
        <f t="shared" si="0"/>
        <v>slov: 0, znakov: 0</v>
      </c>
      <c r="D10" s="200"/>
      <c r="E10" s="200"/>
      <c r="G10" s="199"/>
      <c r="H10" s="199"/>
      <c r="I10" s="23"/>
      <c r="J10" s="9"/>
      <c r="K10" s="9"/>
    </row>
    <row r="11" spans="1:11" ht="22.5" x14ac:dyDescent="0.2">
      <c r="A11" s="200"/>
      <c r="B11" s="200"/>
      <c r="C11" s="48" t="str">
        <f t="shared" si="0"/>
        <v>slov: 0, znakov: 0</v>
      </c>
      <c r="D11" s="200"/>
      <c r="E11" s="200"/>
      <c r="G11" s="199"/>
      <c r="H11" s="199"/>
      <c r="I11" s="23"/>
      <c r="J11" s="9"/>
      <c r="K11" s="9"/>
    </row>
    <row r="12" spans="1:11" ht="22.5" x14ac:dyDescent="0.2">
      <c r="A12" s="200"/>
      <c r="B12" s="200"/>
      <c r="C12" s="48" t="str">
        <f t="shared" si="0"/>
        <v>slov: 0, znakov: 0</v>
      </c>
      <c r="D12" s="200"/>
      <c r="E12" s="200"/>
      <c r="G12" s="199"/>
      <c r="H12" s="199"/>
      <c r="I12" s="23"/>
      <c r="J12" s="9"/>
      <c r="K12" s="9"/>
    </row>
    <row r="13" spans="1:11" ht="22.5" x14ac:dyDescent="0.2">
      <c r="A13" s="200"/>
      <c r="B13" s="200"/>
      <c r="C13" s="48" t="str">
        <f t="shared" si="0"/>
        <v>slov: 0, znakov: 0</v>
      </c>
      <c r="D13" s="200"/>
      <c r="E13" s="200"/>
      <c r="G13" s="199"/>
      <c r="H13" s="199"/>
      <c r="I13" s="23"/>
      <c r="J13" s="9"/>
      <c r="K13" s="9"/>
    </row>
    <row r="14" spans="1:11" ht="22.5" x14ac:dyDescent="0.2">
      <c r="A14" s="200"/>
      <c r="B14" s="200"/>
      <c r="C14" s="48" t="str">
        <f t="shared" si="0"/>
        <v>slov: 0, znakov: 0</v>
      </c>
      <c r="D14" s="200"/>
      <c r="E14" s="200"/>
      <c r="G14" s="199"/>
      <c r="H14" s="199"/>
      <c r="I14" s="23"/>
      <c r="J14" s="9"/>
      <c r="K14" s="9"/>
    </row>
    <row r="15" spans="1:11" ht="22.5" x14ac:dyDescent="0.2">
      <c r="A15" s="200"/>
      <c r="B15" s="200"/>
      <c r="C15" s="48" t="str">
        <f t="shared" si="0"/>
        <v>slov: 0, znakov: 0</v>
      </c>
      <c r="D15" s="200"/>
      <c r="E15" s="200"/>
      <c r="G15" s="199"/>
      <c r="H15" s="199"/>
      <c r="I15" s="23"/>
      <c r="J15" s="9"/>
      <c r="K15" s="9"/>
    </row>
    <row r="16" spans="1:11" ht="22.5" x14ac:dyDescent="0.2">
      <c r="A16" s="200"/>
      <c r="B16" s="200"/>
      <c r="C16" s="48" t="str">
        <f t="shared" si="0"/>
        <v>slov: 0, znakov: 0</v>
      </c>
      <c r="D16" s="200"/>
      <c r="E16" s="200"/>
      <c r="F16" s="199"/>
      <c r="G16" s="199"/>
      <c r="H16" s="199"/>
      <c r="I16" s="23"/>
      <c r="J16" s="9"/>
      <c r="K16" s="9"/>
    </row>
    <row r="17" spans="1:11" ht="12.75" customHeight="1" x14ac:dyDescent="0.2">
      <c r="A17" s="199"/>
      <c r="B17" s="199"/>
      <c r="C17" s="199"/>
      <c r="D17" s="199"/>
      <c r="E17" s="199"/>
      <c r="F17" s="199"/>
      <c r="G17" s="199"/>
      <c r="H17" s="199"/>
      <c r="I17" s="199"/>
      <c r="J17" s="199"/>
    </row>
    <row r="18" spans="1:11" s="24" customFormat="1" ht="12.75" customHeight="1" x14ac:dyDescent="0.2">
      <c r="A18" s="54" t="s">
        <v>87</v>
      </c>
      <c r="B18" s="55"/>
      <c r="C18" s="55"/>
      <c r="D18" s="55"/>
      <c r="E18" s="212"/>
      <c r="F18" s="197"/>
      <c r="G18" s="197"/>
      <c r="H18" s="197"/>
      <c r="I18" s="197"/>
      <c r="J18" s="197"/>
      <c r="K18" s="53"/>
    </row>
    <row r="19" spans="1:11" s="24" customFormat="1" ht="12.75" customHeight="1" x14ac:dyDescent="0.2">
      <c r="A19" s="70"/>
      <c r="B19" s="57"/>
      <c r="C19" s="57"/>
      <c r="D19" s="57"/>
      <c r="E19" s="58"/>
      <c r="F19" s="197"/>
      <c r="G19" s="197"/>
      <c r="H19" s="197"/>
      <c r="I19" s="197"/>
      <c r="J19" s="197"/>
      <c r="K19" s="53"/>
    </row>
    <row r="20" spans="1:11" s="24" customFormat="1" ht="105.75" customHeight="1" x14ac:dyDescent="0.2">
      <c r="A20" s="300" t="s">
        <v>104</v>
      </c>
      <c r="B20" s="301"/>
      <c r="C20" s="301"/>
      <c r="D20" s="301"/>
      <c r="E20" s="302"/>
      <c r="F20" s="197"/>
      <c r="G20" s="197"/>
      <c r="H20" s="197"/>
      <c r="I20" s="197"/>
      <c r="J20" s="197"/>
      <c r="K20" s="53"/>
    </row>
    <row r="21" spans="1:11" ht="12.75" customHeight="1" x14ac:dyDescent="0.2">
      <c r="B21" s="199"/>
      <c r="C21" s="199"/>
      <c r="D21" s="199"/>
      <c r="E21" s="199"/>
      <c r="F21" s="199"/>
      <c r="G21" s="199"/>
      <c r="H21" s="199"/>
      <c r="I21" s="199"/>
      <c r="J21" s="199"/>
    </row>
    <row r="22" spans="1:11" ht="12.75" customHeight="1" x14ac:dyDescent="0.2">
      <c r="A22" s="25" t="s">
        <v>86</v>
      </c>
      <c r="B22" s="199"/>
      <c r="C22" s="199"/>
      <c r="D22" s="199"/>
      <c r="E22" s="199"/>
      <c r="F22" s="199"/>
      <c r="G22" s="199"/>
      <c r="H22" s="199"/>
      <c r="I22" s="199"/>
      <c r="J22" s="25"/>
    </row>
    <row r="23" spans="1:11" x14ac:dyDescent="0.2">
      <c r="A23" s="15" t="s">
        <v>235</v>
      </c>
      <c r="B23" s="280"/>
      <c r="C23" s="281"/>
      <c r="D23" s="281"/>
      <c r="E23" s="282"/>
      <c r="F23" s="199"/>
      <c r="G23" s="199"/>
      <c r="H23" s="199"/>
      <c r="I23" s="199"/>
      <c r="J23" s="25"/>
    </row>
    <row r="24" spans="1:11" x14ac:dyDescent="0.2">
      <c r="A24" s="15" t="s">
        <v>236</v>
      </c>
      <c r="B24" s="280"/>
      <c r="C24" s="281"/>
      <c r="D24" s="281"/>
      <c r="E24" s="282"/>
      <c r="F24" s="199"/>
      <c r="G24" s="199"/>
      <c r="H24" s="199"/>
      <c r="I24" s="199"/>
      <c r="J24" s="25"/>
    </row>
    <row r="25" spans="1:11" ht="22.5" x14ac:dyDescent="0.2">
      <c r="A25" s="15" t="s">
        <v>237</v>
      </c>
      <c r="B25" s="13"/>
      <c r="C25" s="168"/>
      <c r="D25" s="168"/>
      <c r="E25" s="168"/>
      <c r="F25" s="199"/>
      <c r="G25" s="199"/>
      <c r="H25" s="199"/>
      <c r="I25" s="199"/>
      <c r="J25" s="25"/>
    </row>
    <row r="26" spans="1:11" x14ac:dyDescent="0.2">
      <c r="A26" s="15" t="s">
        <v>84</v>
      </c>
      <c r="B26" s="167"/>
      <c r="C26" s="199"/>
      <c r="D26" s="199"/>
      <c r="E26" s="199"/>
      <c r="F26" s="199"/>
      <c r="G26" s="199"/>
      <c r="H26" s="199"/>
      <c r="I26" s="199"/>
      <c r="J26" s="25"/>
    </row>
    <row r="27" spans="1:11" x14ac:dyDescent="0.2">
      <c r="A27" s="15" t="s">
        <v>85</v>
      </c>
      <c r="B27" s="167"/>
      <c r="C27" s="199"/>
      <c r="D27" s="199"/>
      <c r="E27" s="199"/>
      <c r="F27" s="199"/>
      <c r="G27" s="199"/>
      <c r="H27" s="199"/>
      <c r="I27" s="199"/>
      <c r="J27" s="25"/>
    </row>
    <row r="28" spans="1:11" ht="12.75" customHeight="1" x14ac:dyDescent="0.2">
      <c r="A28" s="199"/>
      <c r="B28" s="199"/>
      <c r="C28" s="199"/>
      <c r="D28" s="199"/>
      <c r="E28" s="199"/>
      <c r="F28" s="199"/>
      <c r="G28" s="199"/>
      <c r="H28" s="199"/>
      <c r="I28" s="199"/>
      <c r="J28" s="25"/>
    </row>
    <row r="29" spans="1:11" ht="12.75" customHeight="1" x14ac:dyDescent="0.2">
      <c r="A29" s="283" t="s">
        <v>66</v>
      </c>
      <c r="B29" s="283"/>
      <c r="C29" s="283"/>
      <c r="D29" s="283"/>
      <c r="E29" s="283" t="s">
        <v>67</v>
      </c>
      <c r="F29" s="199"/>
      <c r="G29" s="199"/>
      <c r="H29" s="199"/>
      <c r="I29" s="199"/>
      <c r="J29" s="25"/>
    </row>
    <row r="30" spans="1:11" ht="12.75" customHeight="1" x14ac:dyDescent="0.2">
      <c r="A30" s="283"/>
      <c r="B30" s="283"/>
      <c r="C30" s="283"/>
      <c r="D30" s="283"/>
      <c r="E30" s="283"/>
      <c r="F30" s="199"/>
      <c r="G30" s="199"/>
      <c r="H30" s="199"/>
      <c r="I30" s="199"/>
      <c r="J30" s="25"/>
    </row>
    <row r="31" spans="1:11" ht="189.95" customHeight="1" x14ac:dyDescent="0.2">
      <c r="A31" s="279"/>
      <c r="B31" s="279"/>
      <c r="C31" s="279"/>
      <c r="D31" s="279"/>
      <c r="E31" s="48" t="str">
        <f>"slov: "&amp;IF(LEN(TRIM(A31))=0,0,LEN(TRIM(A31))-LEN(SUBSTITUTE(A31," ",""))+1)&amp;", znakov: "&amp;LEN(A31)</f>
        <v>slov: 0, znakov: 0</v>
      </c>
      <c r="F31" s="199"/>
      <c r="G31" s="199"/>
      <c r="H31" s="199"/>
      <c r="I31" s="199"/>
      <c r="J31" s="25"/>
    </row>
    <row r="32" spans="1:11" ht="12.75" customHeight="1" x14ac:dyDescent="0.2">
      <c r="A32" s="199"/>
      <c r="B32" s="199"/>
      <c r="C32" s="199"/>
      <c r="F32" s="199"/>
      <c r="G32" s="199"/>
      <c r="H32" s="199"/>
      <c r="I32" s="199"/>
      <c r="J32" s="25"/>
    </row>
    <row r="33" spans="1:10" ht="12.75" customHeight="1" x14ac:dyDescent="0.2">
      <c r="A33" s="25" t="s">
        <v>75</v>
      </c>
      <c r="B33" s="199"/>
      <c r="C33" s="199"/>
      <c r="F33" s="199"/>
      <c r="G33" s="199"/>
      <c r="H33" s="199"/>
      <c r="I33" s="199"/>
      <c r="J33" s="25"/>
    </row>
    <row r="34" spans="1:10" x14ac:dyDescent="0.2">
      <c r="A34" s="15" t="s">
        <v>80</v>
      </c>
      <c r="B34" s="198" t="s">
        <v>76</v>
      </c>
      <c r="D34" s="199"/>
      <c r="E34" s="199"/>
      <c r="F34" s="199"/>
      <c r="G34" s="199"/>
      <c r="H34" s="199"/>
      <c r="I34" s="199"/>
      <c r="J34" s="25"/>
    </row>
    <row r="35" spans="1:10" ht="12.75" customHeight="1" x14ac:dyDescent="0.2">
      <c r="A35" s="201" t="s">
        <v>69</v>
      </c>
      <c r="B35" s="202"/>
      <c r="D35" s="199"/>
      <c r="E35" s="199"/>
      <c r="F35" s="199"/>
      <c r="G35" s="199"/>
      <c r="H35" s="199"/>
      <c r="I35" s="199"/>
      <c r="J35" s="25"/>
    </row>
    <row r="36" spans="1:10" ht="12.75" customHeight="1" x14ac:dyDescent="0.2">
      <c r="A36" s="15" t="s">
        <v>70</v>
      </c>
      <c r="B36" s="13"/>
      <c r="D36" s="199"/>
      <c r="E36" s="199"/>
      <c r="F36" s="199"/>
      <c r="G36" s="199"/>
      <c r="H36" s="199"/>
      <c r="I36" s="199"/>
      <c r="J36" s="25"/>
    </row>
    <row r="37" spans="1:10" ht="12.75" customHeight="1" x14ac:dyDescent="0.2">
      <c r="A37" s="49" t="s">
        <v>77</v>
      </c>
      <c r="B37" s="97">
        <f>SUM(B35:B36)</f>
        <v>0</v>
      </c>
      <c r="D37" s="199"/>
      <c r="E37" s="199"/>
      <c r="F37" s="199"/>
      <c r="G37" s="199"/>
      <c r="H37" s="199"/>
      <c r="I37" s="199"/>
      <c r="J37" s="25"/>
    </row>
    <row r="39" spans="1:10" ht="12.75" customHeight="1" x14ac:dyDescent="0.2">
      <c r="A39" s="25" t="s">
        <v>81</v>
      </c>
      <c r="B39" s="199"/>
      <c r="C39" s="199"/>
      <c r="D39" s="199"/>
      <c r="E39" s="199"/>
      <c r="F39" s="199"/>
      <c r="G39" s="199"/>
      <c r="H39" s="199"/>
      <c r="I39" s="199"/>
      <c r="J39" s="25"/>
    </row>
    <row r="40" spans="1:10" ht="33.75" x14ac:dyDescent="0.2">
      <c r="A40" s="198" t="s">
        <v>71</v>
      </c>
      <c r="B40" s="198" t="s">
        <v>72</v>
      </c>
      <c r="C40" s="198" t="s">
        <v>73</v>
      </c>
      <c r="D40" s="198" t="s">
        <v>74</v>
      </c>
      <c r="E40" s="198" t="s">
        <v>68</v>
      </c>
      <c r="F40" s="199"/>
      <c r="G40" s="199"/>
      <c r="H40" s="199"/>
      <c r="I40" s="199"/>
      <c r="J40" s="25"/>
    </row>
    <row r="41" spans="1:10" ht="12.75" customHeight="1" x14ac:dyDescent="0.2">
      <c r="A41" s="13"/>
      <c r="B41" s="13"/>
      <c r="C41" s="13"/>
      <c r="D41" s="13"/>
      <c r="E41" s="59">
        <f>C41*D41</f>
        <v>0</v>
      </c>
      <c r="F41" s="199"/>
      <c r="G41" s="199"/>
      <c r="H41" s="199"/>
      <c r="I41" s="199"/>
      <c r="J41" s="25"/>
    </row>
    <row r="42" spans="1:10" ht="12.75" customHeight="1" x14ac:dyDescent="0.2">
      <c r="A42" s="13"/>
      <c r="B42" s="13"/>
      <c r="C42" s="13"/>
      <c r="D42" s="13"/>
      <c r="E42" s="59">
        <f t="shared" ref="E42:E64" si="1">C42*D42</f>
        <v>0</v>
      </c>
      <c r="F42" s="199"/>
      <c r="G42" s="199"/>
      <c r="H42" s="199"/>
      <c r="I42" s="199"/>
      <c r="J42" s="25"/>
    </row>
    <row r="43" spans="1:10" x14ac:dyDescent="0.2">
      <c r="A43" s="13"/>
      <c r="B43" s="13"/>
      <c r="C43" s="13"/>
      <c r="D43" s="13"/>
      <c r="E43" s="59">
        <f t="shared" si="1"/>
        <v>0</v>
      </c>
      <c r="F43" s="199"/>
      <c r="G43" s="199"/>
      <c r="H43" s="199"/>
      <c r="I43" s="199"/>
      <c r="J43" s="25"/>
    </row>
    <row r="44" spans="1:10" ht="12.75" customHeight="1" x14ac:dyDescent="0.2">
      <c r="A44" s="13"/>
      <c r="B44" s="13"/>
      <c r="C44" s="13"/>
      <c r="D44" s="13"/>
      <c r="E44" s="59">
        <f t="shared" si="1"/>
        <v>0</v>
      </c>
      <c r="F44" s="199"/>
      <c r="G44" s="199"/>
      <c r="H44" s="199"/>
      <c r="I44" s="199"/>
      <c r="J44" s="25"/>
    </row>
    <row r="45" spans="1:10" ht="12.75" customHeight="1" x14ac:dyDescent="0.2">
      <c r="A45" s="13"/>
      <c r="B45" s="13"/>
      <c r="C45" s="13"/>
      <c r="D45" s="13"/>
      <c r="E45" s="59">
        <f t="shared" si="1"/>
        <v>0</v>
      </c>
      <c r="F45" s="199"/>
      <c r="G45" s="199"/>
      <c r="H45" s="199"/>
      <c r="I45" s="199"/>
      <c r="J45" s="25"/>
    </row>
    <row r="46" spans="1:10" x14ac:dyDescent="0.2">
      <c r="A46" s="13"/>
      <c r="B46" s="13"/>
      <c r="C46" s="13"/>
      <c r="D46" s="13"/>
      <c r="E46" s="59">
        <f t="shared" si="1"/>
        <v>0</v>
      </c>
    </row>
    <row r="47" spans="1:10" x14ac:dyDescent="0.2">
      <c r="A47" s="13"/>
      <c r="B47" s="13"/>
      <c r="C47" s="13"/>
      <c r="D47" s="13"/>
      <c r="E47" s="59">
        <f t="shared" si="1"/>
        <v>0</v>
      </c>
    </row>
    <row r="48" spans="1:10" x14ac:dyDescent="0.2">
      <c r="A48" s="13"/>
      <c r="B48" s="13"/>
      <c r="C48" s="13"/>
      <c r="D48" s="13"/>
      <c r="E48" s="59">
        <f t="shared" si="1"/>
        <v>0</v>
      </c>
    </row>
    <row r="49" spans="1:5" x14ac:dyDescent="0.2">
      <c r="A49" s="13"/>
      <c r="B49" s="13"/>
      <c r="C49" s="13"/>
      <c r="D49" s="13"/>
      <c r="E49" s="59">
        <f t="shared" si="1"/>
        <v>0</v>
      </c>
    </row>
    <row r="50" spans="1:5" x14ac:dyDescent="0.2">
      <c r="A50" s="13"/>
      <c r="B50" s="13"/>
      <c r="C50" s="13"/>
      <c r="D50" s="13"/>
      <c r="E50" s="59">
        <f t="shared" si="1"/>
        <v>0</v>
      </c>
    </row>
    <row r="51" spans="1:5" x14ac:dyDescent="0.2">
      <c r="A51" s="13"/>
      <c r="B51" s="13"/>
      <c r="C51" s="13"/>
      <c r="D51" s="13"/>
      <c r="E51" s="59">
        <f t="shared" si="1"/>
        <v>0</v>
      </c>
    </row>
    <row r="52" spans="1:5" x14ac:dyDescent="0.2">
      <c r="A52" s="13"/>
      <c r="B52" s="13"/>
      <c r="C52" s="13"/>
      <c r="D52" s="13"/>
      <c r="E52" s="59">
        <f t="shared" si="1"/>
        <v>0</v>
      </c>
    </row>
    <row r="53" spans="1:5" x14ac:dyDescent="0.2">
      <c r="A53" s="13"/>
      <c r="B53" s="13"/>
      <c r="C53" s="13"/>
      <c r="D53" s="13"/>
      <c r="E53" s="59">
        <f t="shared" si="1"/>
        <v>0</v>
      </c>
    </row>
    <row r="54" spans="1:5" x14ac:dyDescent="0.2">
      <c r="A54" s="13"/>
      <c r="B54" s="13"/>
      <c r="C54" s="13"/>
      <c r="D54" s="13"/>
      <c r="E54" s="59">
        <f t="shared" si="1"/>
        <v>0</v>
      </c>
    </row>
    <row r="55" spans="1:5" x14ac:dyDescent="0.2">
      <c r="A55" s="13"/>
      <c r="B55" s="13"/>
      <c r="C55" s="13"/>
      <c r="D55" s="13"/>
      <c r="E55" s="59">
        <f t="shared" si="1"/>
        <v>0</v>
      </c>
    </row>
    <row r="56" spans="1:5" x14ac:dyDescent="0.2">
      <c r="A56" s="13"/>
      <c r="B56" s="13"/>
      <c r="C56" s="13"/>
      <c r="D56" s="13"/>
      <c r="E56" s="59">
        <f t="shared" si="1"/>
        <v>0</v>
      </c>
    </row>
    <row r="57" spans="1:5" x14ac:dyDescent="0.2">
      <c r="A57" s="13"/>
      <c r="B57" s="13"/>
      <c r="C57" s="13"/>
      <c r="D57" s="13"/>
      <c r="E57" s="59">
        <f t="shared" si="1"/>
        <v>0</v>
      </c>
    </row>
    <row r="58" spans="1:5" x14ac:dyDescent="0.2">
      <c r="A58" s="13"/>
      <c r="B58" s="13"/>
      <c r="C58" s="13"/>
      <c r="D58" s="13"/>
      <c r="E58" s="59">
        <f t="shared" si="1"/>
        <v>0</v>
      </c>
    </row>
    <row r="59" spans="1:5" x14ac:dyDescent="0.2">
      <c r="A59" s="13"/>
      <c r="B59" s="13"/>
      <c r="C59" s="13"/>
      <c r="D59" s="13"/>
      <c r="E59" s="59">
        <f>C59*D59</f>
        <v>0</v>
      </c>
    </row>
    <row r="60" spans="1:5" x14ac:dyDescent="0.2">
      <c r="A60" s="13"/>
      <c r="B60" s="13"/>
      <c r="C60" s="13"/>
      <c r="D60" s="13"/>
      <c r="E60" s="59">
        <f>C60*D60</f>
        <v>0</v>
      </c>
    </row>
    <row r="61" spans="1:5" x14ac:dyDescent="0.2">
      <c r="A61" s="13"/>
      <c r="B61" s="13"/>
      <c r="C61" s="13"/>
      <c r="D61" s="13"/>
      <c r="E61" s="59">
        <f>C61*D61</f>
        <v>0</v>
      </c>
    </row>
    <row r="62" spans="1:5" x14ac:dyDescent="0.2">
      <c r="A62" s="13"/>
      <c r="B62" s="13"/>
      <c r="C62" s="13"/>
      <c r="D62" s="13"/>
      <c r="E62" s="59">
        <f>C62*D62</f>
        <v>0</v>
      </c>
    </row>
    <row r="63" spans="1:5" x14ac:dyDescent="0.2">
      <c r="A63" s="13"/>
      <c r="B63" s="13"/>
      <c r="C63" s="13"/>
      <c r="D63" s="13"/>
      <c r="E63" s="59">
        <f t="shared" si="1"/>
        <v>0</v>
      </c>
    </row>
    <row r="64" spans="1:5" x14ac:dyDescent="0.2">
      <c r="A64" s="13"/>
      <c r="B64" s="13"/>
      <c r="C64" s="13"/>
      <c r="D64" s="13"/>
      <c r="E64" s="59">
        <f t="shared" si="1"/>
        <v>0</v>
      </c>
    </row>
    <row r="66" spans="1:10" ht="12.75" customHeight="1" x14ac:dyDescent="0.2">
      <c r="A66" s="49" t="s">
        <v>78</v>
      </c>
      <c r="B66" s="97">
        <f>SUM(E41:E64)</f>
        <v>0</v>
      </c>
      <c r="C66" s="199"/>
      <c r="D66" s="199"/>
      <c r="E66" s="199"/>
      <c r="F66" s="199"/>
      <c r="G66" s="199"/>
      <c r="H66" s="199"/>
      <c r="I66" s="199"/>
      <c r="J66" s="25"/>
    </row>
    <row r="67" spans="1:10" ht="12.75" customHeight="1" x14ac:dyDescent="0.2">
      <c r="A67" s="140" t="s">
        <v>79</v>
      </c>
      <c r="B67" s="60">
        <f>B66-B37</f>
        <v>0</v>
      </c>
      <c r="C67" s="199"/>
      <c r="D67" s="199"/>
      <c r="E67" s="199"/>
      <c r="F67" s="199"/>
      <c r="G67" s="199"/>
      <c r="H67" s="199"/>
      <c r="I67" s="199"/>
      <c r="J67" s="25"/>
    </row>
  </sheetData>
  <mergeCells count="10">
    <mergeCell ref="A29:D30"/>
    <mergeCell ref="E29:E30"/>
    <mergeCell ref="A31:D31"/>
    <mergeCell ref="B24:E24"/>
    <mergeCell ref="A3:E3"/>
    <mergeCell ref="A1:E1"/>
    <mergeCell ref="A2:E2"/>
    <mergeCell ref="A4:E4"/>
    <mergeCell ref="B23:E23"/>
    <mergeCell ref="A20:E20"/>
  </mergeCells>
  <dataValidations count="7">
    <dataValidation type="date" allowBlank="1" showErrorMessage="1" errorTitle="CHYBA!" error="Zadaná hodnota nie je v rozsahu dátum začiatku projektu - 31.12.2019. Opravte!" sqref="B27">
      <formula1>B26</formula1>
      <formula2>43830</formula2>
    </dataValidation>
    <dataValidation operator="greaterThanOrEqual" allowBlank="1" showErrorMessage="1" errorTitle="CHYBA!" error="Zadaná hodnota nie je väčšia ako 0. Opravte!" promptTitle="Vlastné príjmy žiadateľa" prompt="Vlastné príjmy žiadateľa (napr.členské) zaokrúhlené na stovky eur nadol." sqref="A41:B64 B23:B24 C23:E25"/>
    <dataValidation type="whole" operator="greaterThanOrEqual" allowBlank="1" showErrorMessage="1" errorTitle="CHYBA!" error="Zadaná hodnota nie je väčšia ako 0. Opravte!" promptTitle="Vlastné príjmy žiadateľa" prompt="Vlastné príjmy žiadateľa (napr.členské) zaokrúhlené na stovky eur nadol." sqref="C41:E64 B35:B36">
      <formula1>0</formula1>
    </dataValidation>
    <dataValidation type="date" allowBlank="1" showErrorMessage="1" errorTitle="CHYBA!" error="Zadaná hodnota nie je v rozsahu 1.1.2019 - 31.12.2019. Opravte!" sqref="B26">
      <formula1>43466</formula1>
      <formula2>43830</formula2>
    </dataValidation>
    <dataValidation allowBlank="1" showErrorMessage="1" promptTitle="Popis projektu" prompt="Výstižne popíšte projekt a jeho účel._x000a_Pre hodnotenie bude komisia brať do úvahy len prvých 200 slov/1300 znakov." sqref="A31:D31 D7:E16 B7:B16"/>
    <dataValidation type="whole" operator="greaterThanOrEqual" allowBlank="1" showErrorMessage="1" errorTitle="CHYBA!" error="Zadaná hodnota musí byť nezáporné celé číslo. Opravte!" sqref="B25">
      <formula1>0</formula1>
    </dataValidation>
    <dataValidation allowBlank="1" showErrorMessage="1" promptTitle="Názov projektu" prompt="Výstižne popíšte projekt a jeho účel._x000a_Pre hodnotenie bude komisia brať do úvahy len prvých 200 slov/1300 znakov." sqref="A7:A16"/>
  </dataValidations>
  <pageMargins left="0.39370078740157483" right="0.39370078740157483" top="0.39370078740157483" bottom="0.47244094488188981" header="0.31496062992125984" footer="0.31496062992125984"/>
  <pageSetup paperSize="9" scale="95" orientation="portrait" r:id="rId1"/>
  <headerFooter>
    <oddFooter>&amp;L&amp;8&amp;F, &amp;A&amp;R&amp;8strana &amp;P/&amp;N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pageSetUpPr fitToPage="1"/>
  </sheetPr>
  <dimension ref="A1:N48"/>
  <sheetViews>
    <sheetView topLeftCell="A22" zoomScaleNormal="100" workbookViewId="0">
      <selection activeCell="B52" sqref="B52"/>
    </sheetView>
  </sheetViews>
  <sheetFormatPr defaultColWidth="9.140625" defaultRowHeight="12.75" x14ac:dyDescent="0.2"/>
  <cols>
    <col min="1" max="1" width="64.7109375" style="24" customWidth="1"/>
    <col min="2" max="2" width="35" style="24" customWidth="1"/>
    <col min="3" max="16384" width="9.140625" style="24"/>
  </cols>
  <sheetData>
    <row r="1" spans="1:3" ht="57.75" customHeight="1" x14ac:dyDescent="0.2">
      <c r="A1" s="230" t="s">
        <v>213</v>
      </c>
      <c r="B1" s="230"/>
      <c r="C1" s="230"/>
    </row>
    <row r="2" spans="1:3" ht="8.25" customHeight="1" thickBot="1" x14ac:dyDescent="0.25">
      <c r="A2" s="236"/>
      <c r="B2" s="236"/>
      <c r="C2" s="236"/>
    </row>
    <row r="3" spans="1:3" ht="45" customHeight="1" thickTop="1" x14ac:dyDescent="0.2">
      <c r="A3" s="238" t="s">
        <v>214</v>
      </c>
      <c r="B3" s="238"/>
      <c r="C3" s="238"/>
    </row>
    <row r="4" spans="1:3" x14ac:dyDescent="0.2">
      <c r="A4" s="25" t="s">
        <v>36</v>
      </c>
      <c r="B4" s="26"/>
      <c r="C4" s="26"/>
    </row>
    <row r="5" spans="1:3" ht="15.75" x14ac:dyDescent="0.2">
      <c r="A5" s="237">
        <f>ID!E3</f>
        <v>0</v>
      </c>
      <c r="B5" s="237"/>
      <c r="C5" s="26"/>
    </row>
    <row r="6" spans="1:3" x14ac:dyDescent="0.2">
      <c r="A6" s="239" t="str">
        <f>ID!E4&amp;", "&amp;ID!E6&amp;" "&amp;ID!E5</f>
        <v xml:space="preserve">,  </v>
      </c>
      <c r="B6" s="239"/>
      <c r="C6" s="26"/>
    </row>
    <row r="7" spans="1:3" x14ac:dyDescent="0.2">
      <c r="A7" s="239" t="str">
        <f>"IČO:"&amp;ID!E2</f>
        <v>IČO:</v>
      </c>
      <c r="B7" s="239"/>
      <c r="C7" s="26"/>
    </row>
    <row r="8" spans="1:3" ht="6" customHeight="1" x14ac:dyDescent="0.2">
      <c r="A8" s="27"/>
      <c r="B8" s="27"/>
      <c r="C8" s="26"/>
    </row>
    <row r="9" spans="1:3" x14ac:dyDescent="0.2">
      <c r="A9" s="28" t="s">
        <v>201</v>
      </c>
      <c r="B9" s="231">
        <f>ID!E7</f>
        <v>0</v>
      </c>
      <c r="C9" s="231"/>
    </row>
    <row r="10" spans="1:3" x14ac:dyDescent="0.2">
      <c r="A10" s="28" t="s">
        <v>37</v>
      </c>
      <c r="B10" s="231">
        <f>ID!E8</f>
        <v>0</v>
      </c>
      <c r="C10" s="231"/>
    </row>
    <row r="11" spans="1:3" x14ac:dyDescent="0.2">
      <c r="A11" s="28" t="s">
        <v>38</v>
      </c>
      <c r="B11" s="231">
        <f>ID!E9</f>
        <v>0</v>
      </c>
      <c r="C11" s="231"/>
    </row>
    <row r="12" spans="1:3" x14ac:dyDescent="0.2">
      <c r="A12" s="29" t="s">
        <v>23</v>
      </c>
      <c r="B12" s="231" t="str">
        <f>ID!E12&amp;" "&amp;ID!E13</f>
        <v xml:space="preserve"> </v>
      </c>
      <c r="C12" s="231"/>
    </row>
    <row r="13" spans="1:3" s="18" customFormat="1" x14ac:dyDescent="0.2">
      <c r="A13" s="235"/>
      <c r="B13" s="235"/>
    </row>
    <row r="14" spans="1:3" s="18" customFormat="1" ht="15" customHeight="1" x14ac:dyDescent="0.2">
      <c r="A14" s="30" t="s">
        <v>32</v>
      </c>
      <c r="B14" s="30"/>
    </row>
    <row r="15" spans="1:3" s="18" customFormat="1" x14ac:dyDescent="0.2">
      <c r="A15" s="233" t="s">
        <v>33</v>
      </c>
      <c r="B15" s="234"/>
      <c r="C15" s="31" t="s">
        <v>34</v>
      </c>
    </row>
    <row r="16" spans="1:3" s="18" customFormat="1" ht="27.95" customHeight="1" x14ac:dyDescent="0.2">
      <c r="A16" s="225" t="str">
        <f>ID!B16</f>
        <v>01 Rozvoj športov, ktoré nie sú uznanými podľa zákona č. 440/2015 Z. z.</v>
      </c>
      <c r="B16" s="226"/>
      <c r="C16" s="32">
        <f>ID!E16</f>
        <v>0</v>
      </c>
    </row>
    <row r="17" spans="1:4" s="18" customFormat="1" ht="27.95" customHeight="1" x14ac:dyDescent="0.2">
      <c r="A17" s="225" t="str">
        <f>ID!B17</f>
        <v>02 Organizovanie významných a tradičných športových podujatí na území SR v roku 2019</v>
      </c>
      <c r="B17" s="226"/>
      <c r="C17" s="32">
        <f>ID!E17</f>
        <v>0</v>
      </c>
    </row>
    <row r="18" spans="1:4" s="18" customFormat="1" ht="27.95" customHeight="1" x14ac:dyDescent="0.2">
      <c r="A18" s="225" t="str">
        <f>ID!B18</f>
        <v>03 Projekty školského, univerzitného športu a športu pre všetkých</v>
      </c>
      <c r="B18" s="226"/>
      <c r="C18" s="32">
        <f>ID!E18</f>
        <v>0</v>
      </c>
    </row>
    <row r="19" spans="1:4" s="18" customFormat="1" ht="27.95" customHeight="1" x14ac:dyDescent="0.2">
      <c r="A19" s="225" t="str">
        <f>ID!B19</f>
        <v>04 Podpora a rozvoj turistických a cykloturistických trás</v>
      </c>
      <c r="B19" s="226"/>
      <c r="C19" s="32">
        <f>ID!E19</f>
        <v>0</v>
      </c>
    </row>
    <row r="20" spans="1:4" s="18" customFormat="1" ht="27.95" customHeight="1" x14ac:dyDescent="0.2">
      <c r="A20" s="240" t="s">
        <v>217</v>
      </c>
      <c r="B20" s="241"/>
      <c r="C20" s="71" t="s">
        <v>88</v>
      </c>
      <c r="D20" s="24"/>
    </row>
    <row r="21" spans="1:4" s="18" customFormat="1" ht="27.95" customHeight="1" x14ac:dyDescent="0.2">
      <c r="A21" s="203" t="s">
        <v>271</v>
      </c>
      <c r="B21" s="204"/>
      <c r="C21" s="205">
        <f>+ID!E21</f>
        <v>0</v>
      </c>
      <c r="D21" s="24"/>
    </row>
    <row r="22" spans="1:4" s="18" customFormat="1" ht="21" customHeight="1" x14ac:dyDescent="0.2">
      <c r="A22" s="33"/>
      <c r="B22" s="33"/>
    </row>
    <row r="23" spans="1:4" s="18" customFormat="1" ht="15" customHeight="1" x14ac:dyDescent="0.2">
      <c r="A23" s="34" t="s">
        <v>19</v>
      </c>
      <c r="B23" s="33"/>
    </row>
    <row r="24" spans="1:4" s="18" customFormat="1" ht="15" customHeight="1" x14ac:dyDescent="0.2">
      <c r="A24" s="35" t="s">
        <v>18</v>
      </c>
      <c r="B24" s="232" t="s">
        <v>21</v>
      </c>
      <c r="C24" s="232"/>
    </row>
    <row r="25" spans="1:4" s="18" customFormat="1" ht="15" customHeight="1" x14ac:dyDescent="0.2">
      <c r="A25" s="36" t="s">
        <v>123</v>
      </c>
      <c r="B25" s="228"/>
      <c r="C25" s="228"/>
    </row>
    <row r="26" spans="1:4" s="18" customFormat="1" ht="15" customHeight="1" x14ac:dyDescent="0.2">
      <c r="A26" s="36" t="s">
        <v>202</v>
      </c>
      <c r="B26" s="228"/>
      <c r="C26" s="228"/>
    </row>
    <row r="27" spans="1:4" s="18" customFormat="1" ht="15" customHeight="1" x14ac:dyDescent="0.2">
      <c r="A27" s="36" t="s">
        <v>25</v>
      </c>
      <c r="B27" s="228"/>
      <c r="C27" s="228"/>
    </row>
    <row r="28" spans="1:4" s="18" customFormat="1" ht="15" customHeight="1" x14ac:dyDescent="0.2">
      <c r="A28" s="36" t="s">
        <v>26</v>
      </c>
      <c r="B28" s="228"/>
      <c r="C28" s="228"/>
    </row>
    <row r="29" spans="1:4" s="18" customFormat="1" ht="15" customHeight="1" x14ac:dyDescent="0.2">
      <c r="A29" s="36" t="s">
        <v>27</v>
      </c>
      <c r="B29" s="228"/>
      <c r="C29" s="228"/>
    </row>
    <row r="30" spans="1:4" s="18" customFormat="1" ht="15" customHeight="1" x14ac:dyDescent="0.2">
      <c r="A30" s="36" t="s">
        <v>28</v>
      </c>
      <c r="B30" s="228"/>
      <c r="C30" s="228"/>
    </row>
    <row r="31" spans="1:4" s="18" customFormat="1" ht="14.25" customHeight="1" x14ac:dyDescent="0.2">
      <c r="A31" s="36" t="s">
        <v>29</v>
      </c>
      <c r="B31" s="228"/>
      <c r="C31" s="228"/>
    </row>
    <row r="32" spans="1:4" s="18" customFormat="1" x14ac:dyDescent="0.2">
      <c r="A32" s="36" t="s">
        <v>30</v>
      </c>
      <c r="B32" s="228"/>
      <c r="C32" s="228"/>
    </row>
    <row r="33" spans="1:14" s="18" customFormat="1" x14ac:dyDescent="0.2">
      <c r="A33" s="36" t="s">
        <v>31</v>
      </c>
      <c r="B33" s="228"/>
      <c r="C33" s="228"/>
    </row>
    <row r="34" spans="1:14" s="18" customFormat="1" x14ac:dyDescent="0.2">
      <c r="A34" s="36" t="s">
        <v>264</v>
      </c>
      <c r="B34" s="228"/>
      <c r="C34" s="228"/>
    </row>
    <row r="35" spans="1:14" s="18" customFormat="1" x14ac:dyDescent="0.2">
      <c r="A35" s="36"/>
      <c r="B35" s="228"/>
      <c r="C35" s="228"/>
    </row>
    <row r="36" spans="1:14" s="18" customFormat="1" ht="9" customHeight="1" x14ac:dyDescent="0.2">
      <c r="A36" s="37"/>
      <c r="B36" s="37"/>
    </row>
    <row r="37" spans="1:14" s="18" customFormat="1" x14ac:dyDescent="0.2">
      <c r="A37" s="34" t="s">
        <v>5</v>
      </c>
      <c r="B37" s="33"/>
    </row>
    <row r="38" spans="1:14" s="18" customFormat="1" ht="6" customHeight="1" x14ac:dyDescent="0.2">
      <c r="A38" s="30"/>
      <c r="B38" s="30"/>
    </row>
    <row r="39" spans="1:14" x14ac:dyDescent="0.2">
      <c r="A39" s="30" t="s">
        <v>20</v>
      </c>
      <c r="B39" s="18"/>
      <c r="C39" s="18"/>
    </row>
    <row r="40" spans="1:14" ht="12.75" customHeight="1" x14ac:dyDescent="0.2">
      <c r="A40" s="38" t="s">
        <v>7</v>
      </c>
      <c r="B40" s="30"/>
      <c r="C40" s="18"/>
    </row>
    <row r="41" spans="1:14" x14ac:dyDescent="0.2">
      <c r="A41" s="38" t="s">
        <v>8</v>
      </c>
      <c r="B41" s="30"/>
      <c r="C41" s="18"/>
    </row>
    <row r="42" spans="1:14" x14ac:dyDescent="0.2">
      <c r="A42" s="38" t="s">
        <v>9</v>
      </c>
      <c r="B42" s="30"/>
      <c r="C42" s="18"/>
    </row>
    <row r="43" spans="1:14" x14ac:dyDescent="0.2">
      <c r="A43" s="33" t="s">
        <v>10</v>
      </c>
      <c r="B43" s="33"/>
      <c r="C43" s="18"/>
    </row>
    <row r="44" spans="1:14" x14ac:dyDescent="0.2">
      <c r="A44" s="33" t="s">
        <v>11</v>
      </c>
      <c r="B44" s="33"/>
      <c r="C44" s="18"/>
    </row>
    <row r="45" spans="1:14" ht="30" customHeight="1" x14ac:dyDescent="0.2">
      <c r="A45" s="229" t="s">
        <v>54</v>
      </c>
      <c r="B45" s="229"/>
      <c r="C45" s="18"/>
      <c r="D45" s="227" t="s">
        <v>55</v>
      </c>
      <c r="E45" s="227"/>
      <c r="F45" s="227"/>
      <c r="G45" s="227"/>
      <c r="H45" s="227"/>
      <c r="I45" s="227"/>
      <c r="J45" s="227"/>
      <c r="K45" s="227"/>
      <c r="L45" s="227"/>
      <c r="M45" s="227"/>
      <c r="N45" s="227"/>
    </row>
    <row r="46" spans="1:14" ht="12" customHeight="1" x14ac:dyDescent="0.2"/>
    <row r="47" spans="1:14" x14ac:dyDescent="0.2">
      <c r="A47" s="18" t="s">
        <v>6</v>
      </c>
      <c r="B47" s="39">
        <f>ID!E10</f>
        <v>0</v>
      </c>
    </row>
    <row r="48" spans="1:14" ht="38.25" x14ac:dyDescent="0.2">
      <c r="B48" s="40" t="s">
        <v>17</v>
      </c>
    </row>
  </sheetData>
  <sheetProtection selectLockedCells="1" selectUnlockedCells="1"/>
  <mergeCells count="31">
    <mergeCell ref="A1:C1"/>
    <mergeCell ref="B9:C9"/>
    <mergeCell ref="B10:C10"/>
    <mergeCell ref="B11:C11"/>
    <mergeCell ref="B24:C24"/>
    <mergeCell ref="A15:B15"/>
    <mergeCell ref="A13:B13"/>
    <mergeCell ref="A2:C2"/>
    <mergeCell ref="A5:B5"/>
    <mergeCell ref="A3:C3"/>
    <mergeCell ref="B12:C12"/>
    <mergeCell ref="A7:B7"/>
    <mergeCell ref="A6:B6"/>
    <mergeCell ref="A16:B16"/>
    <mergeCell ref="A19:B19"/>
    <mergeCell ref="A20:B20"/>
    <mergeCell ref="A18:B18"/>
    <mergeCell ref="A17:B17"/>
    <mergeCell ref="D45:N45"/>
    <mergeCell ref="B26:C26"/>
    <mergeCell ref="B25:C25"/>
    <mergeCell ref="A45:B45"/>
    <mergeCell ref="B35:C35"/>
    <mergeCell ref="B33:C33"/>
    <mergeCell ref="B32:C32"/>
    <mergeCell ref="B31:C31"/>
    <mergeCell ref="B34:C34"/>
    <mergeCell ref="B30:C30"/>
    <mergeCell ref="B29:C29"/>
    <mergeCell ref="B28:C28"/>
    <mergeCell ref="B27:C27"/>
  </mergeCells>
  <printOptions horizontalCentered="1"/>
  <pageMargins left="0.39370078740157483" right="0.39370078740157483" top="0.19685039370078741" bottom="0.19685039370078741"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opLeftCell="A13" workbookViewId="0">
      <selection activeCell="F26" sqref="F26"/>
    </sheetView>
  </sheetViews>
  <sheetFormatPr defaultColWidth="9.140625" defaultRowHeight="12.75" x14ac:dyDescent="0.2"/>
  <cols>
    <col min="1" max="1" width="54.7109375" style="18" bestFit="1" customWidth="1"/>
    <col min="2" max="5" width="10.7109375" style="18" customWidth="1"/>
    <col min="6" max="6" width="12.42578125" style="18" customWidth="1"/>
    <col min="7" max="7" width="3.85546875" style="18" customWidth="1"/>
    <col min="8" max="8" width="10.7109375" style="18" customWidth="1"/>
    <col min="9" max="9" width="66.7109375" style="18" customWidth="1"/>
    <col min="10" max="11" width="1.7109375" style="120" customWidth="1"/>
    <col min="12" max="12" width="13.7109375" style="120" customWidth="1"/>
    <col min="13" max="13" width="15.140625" style="120" customWidth="1"/>
    <col min="14" max="14" width="9.140625" style="120" customWidth="1"/>
    <col min="15" max="15" width="9.140625" style="120"/>
    <col min="16" max="16384" width="9.140625" style="18"/>
  </cols>
  <sheetData>
    <row r="1" spans="1:14" x14ac:dyDescent="0.2">
      <c r="A1" s="243" t="str">
        <f>Ziadost!A3</f>
        <v>Žiadosť o poskytnutie dotácie v oblasti športu v rámci výzvy F-2019-DOT01</v>
      </c>
      <c r="B1" s="243"/>
      <c r="C1" s="243"/>
      <c r="D1" s="243"/>
      <c r="E1" s="243"/>
      <c r="F1" s="141"/>
    </row>
    <row r="2" spans="1:14" ht="15.75" x14ac:dyDescent="0.2">
      <c r="A2" s="244" t="s">
        <v>199</v>
      </c>
      <c r="B2" s="244"/>
      <c r="C2" s="244"/>
      <c r="D2" s="244"/>
      <c r="E2" s="244"/>
      <c r="F2" s="142"/>
      <c r="I2" s="245"/>
      <c r="J2" s="120">
        <v>1</v>
      </c>
    </row>
    <row r="3" spans="1:14" x14ac:dyDescent="0.2">
      <c r="I3" s="245"/>
      <c r="J3" s="120">
        <f>IF(SUM(J4:J52)+SUM(I34:I40)&gt;0,0,1)</f>
        <v>0</v>
      </c>
      <c r="L3" s="120" t="s">
        <v>147</v>
      </c>
      <c r="M3" s="120" t="s">
        <v>147</v>
      </c>
      <c r="N3" s="120" t="s">
        <v>147</v>
      </c>
    </row>
    <row r="4" spans="1:14" x14ac:dyDescent="0.2">
      <c r="A4" s="246" t="str">
        <f>"Žiadateľ: " &amp;ID!E3</f>
        <v xml:space="preserve">Žiadateľ: </v>
      </c>
      <c r="B4" s="246"/>
      <c r="C4" s="246"/>
      <c r="D4" s="246"/>
      <c r="E4" s="246"/>
      <c r="F4" s="246"/>
      <c r="G4" s="246"/>
      <c r="H4" s="18" t="s">
        <v>148</v>
      </c>
      <c r="I4" s="245"/>
      <c r="L4" s="120" t="s">
        <v>149</v>
      </c>
      <c r="M4" s="120" t="s">
        <v>149</v>
      </c>
      <c r="N4" s="120" t="s">
        <v>150</v>
      </c>
    </row>
    <row r="5" spans="1:14" x14ac:dyDescent="0.2">
      <c r="A5" s="33"/>
      <c r="B5" s="33"/>
      <c r="I5" s="121"/>
      <c r="L5" s="120" t="s">
        <v>151</v>
      </c>
      <c r="M5" s="120" t="s">
        <v>149</v>
      </c>
      <c r="N5" s="120" t="s">
        <v>152</v>
      </c>
    </row>
    <row r="6" spans="1:14" ht="25.5" x14ac:dyDescent="0.2">
      <c r="A6" s="122" t="s">
        <v>153</v>
      </c>
      <c r="B6" s="50" t="s">
        <v>68</v>
      </c>
      <c r="L6" s="120" t="s">
        <v>154</v>
      </c>
      <c r="M6" s="120" t="s">
        <v>149</v>
      </c>
      <c r="N6" s="120" t="s">
        <v>155</v>
      </c>
    </row>
    <row r="7" spans="1:14" x14ac:dyDescent="0.2">
      <c r="A7" s="123" t="s">
        <v>156</v>
      </c>
      <c r="B7" s="124"/>
      <c r="L7" s="120" t="s">
        <v>157</v>
      </c>
      <c r="M7" s="120" t="s">
        <v>149</v>
      </c>
      <c r="N7" s="120" t="s">
        <v>158</v>
      </c>
    </row>
    <row r="8" spans="1:14" x14ac:dyDescent="0.2">
      <c r="A8" s="123" t="s">
        <v>159</v>
      </c>
      <c r="B8" s="124"/>
      <c r="L8" s="120" t="s">
        <v>160</v>
      </c>
      <c r="M8" s="120" t="s">
        <v>151</v>
      </c>
      <c r="N8" s="120" t="s">
        <v>151</v>
      </c>
    </row>
    <row r="9" spans="1:14" x14ac:dyDescent="0.2">
      <c r="A9" s="123" t="s">
        <v>161</v>
      </c>
      <c r="B9" s="124"/>
      <c r="L9" s="120" t="s">
        <v>162</v>
      </c>
      <c r="M9" s="120" t="s">
        <v>151</v>
      </c>
      <c r="N9" s="120" t="s">
        <v>163</v>
      </c>
    </row>
    <row r="10" spans="1:14" x14ac:dyDescent="0.2">
      <c r="A10" s="123" t="s">
        <v>164</v>
      </c>
      <c r="B10" s="124"/>
      <c r="L10" s="120" t="s">
        <v>165</v>
      </c>
      <c r="M10" s="120" t="s">
        <v>151</v>
      </c>
      <c r="N10" s="120" t="s">
        <v>166</v>
      </c>
    </row>
    <row r="11" spans="1:14" x14ac:dyDescent="0.2">
      <c r="A11" s="123" t="s">
        <v>167</v>
      </c>
      <c r="B11" s="124"/>
      <c r="L11" s="120" t="s">
        <v>168</v>
      </c>
      <c r="M11" s="120" t="s">
        <v>151</v>
      </c>
      <c r="N11" s="120" t="s">
        <v>169</v>
      </c>
    </row>
    <row r="12" spans="1:14" x14ac:dyDescent="0.2">
      <c r="A12" s="123" t="s">
        <v>170</v>
      </c>
      <c r="B12" s="124"/>
      <c r="L12" s="120" t="s">
        <v>171</v>
      </c>
      <c r="M12" s="120" t="s">
        <v>154</v>
      </c>
      <c r="N12" s="120" t="s">
        <v>154</v>
      </c>
    </row>
    <row r="13" spans="1:14" x14ac:dyDescent="0.2">
      <c r="A13" s="123" t="s">
        <v>172</v>
      </c>
      <c r="B13" s="124"/>
      <c r="L13" s="120" t="s">
        <v>173</v>
      </c>
      <c r="M13" s="120" t="s">
        <v>157</v>
      </c>
      <c r="N13" s="120" t="s">
        <v>157</v>
      </c>
    </row>
    <row r="14" spans="1:14" x14ac:dyDescent="0.2">
      <c r="A14" s="123" t="s">
        <v>174</v>
      </c>
      <c r="B14" s="124"/>
      <c r="L14" s="120" t="s">
        <v>175</v>
      </c>
      <c r="M14" s="120" t="s">
        <v>160</v>
      </c>
      <c r="N14" s="120" t="s">
        <v>160</v>
      </c>
    </row>
    <row r="15" spans="1:14" x14ac:dyDescent="0.2">
      <c r="A15" s="125" t="s">
        <v>176</v>
      </c>
      <c r="B15" s="126">
        <f>SUM(B7:B14)</f>
        <v>0</v>
      </c>
      <c r="I15" s="120" t="str">
        <f>IF(B15&gt;0,"OK","CHYBA! Nezadali ste rozpočet. Doplňte!")</f>
        <v>CHYBA! Nezadali ste rozpočet. Doplňte!</v>
      </c>
      <c r="J15" s="120">
        <f>IF(I15="OK",0,1)</f>
        <v>1</v>
      </c>
      <c r="L15" s="120" t="s">
        <v>177</v>
      </c>
      <c r="M15" s="120" t="s">
        <v>160</v>
      </c>
      <c r="N15" s="120" t="s">
        <v>178</v>
      </c>
    </row>
    <row r="16" spans="1:14" s="120" customFormat="1" x14ac:dyDescent="0.2">
      <c r="A16" s="18"/>
      <c r="B16" s="18"/>
      <c r="C16" s="18"/>
      <c r="D16" s="18"/>
      <c r="E16" s="18"/>
      <c r="F16" s="18"/>
      <c r="G16" s="18"/>
      <c r="H16" s="18" t="s">
        <v>148</v>
      </c>
      <c r="L16" s="120" t="s">
        <v>179</v>
      </c>
      <c r="M16" s="120" t="s">
        <v>162</v>
      </c>
      <c r="N16" s="120" t="s">
        <v>162</v>
      </c>
    </row>
    <row r="17" spans="1:14" s="120" customFormat="1" ht="25.5" x14ac:dyDescent="0.2">
      <c r="A17" s="128" t="s">
        <v>153</v>
      </c>
      <c r="B17" s="50" t="s">
        <v>180</v>
      </c>
      <c r="C17" s="18"/>
      <c r="D17" s="18"/>
      <c r="E17" s="18"/>
      <c r="F17" s="18"/>
      <c r="G17" s="18"/>
      <c r="H17" s="18"/>
      <c r="L17" s="120" t="s">
        <v>181</v>
      </c>
      <c r="M17" s="120" t="s">
        <v>162</v>
      </c>
      <c r="N17" s="120" t="s">
        <v>182</v>
      </c>
    </row>
    <row r="18" spans="1:14" s="120" customFormat="1" ht="13.5" thickBot="1" x14ac:dyDescent="0.25">
      <c r="A18" s="170" t="s">
        <v>219</v>
      </c>
      <c r="B18" s="171"/>
      <c r="C18" s="18"/>
      <c r="D18" s="18"/>
      <c r="E18" s="18"/>
      <c r="F18" s="18"/>
      <c r="G18" s="18"/>
      <c r="H18" s="18"/>
      <c r="M18" s="120" t="s">
        <v>165</v>
      </c>
      <c r="N18" s="120" t="s">
        <v>165</v>
      </c>
    </row>
    <row r="19" spans="1:14" s="120" customFormat="1" hidden="1" x14ac:dyDescent="0.2">
      <c r="A19" s="172"/>
      <c r="B19" s="173"/>
      <c r="C19" s="18"/>
      <c r="D19" s="18"/>
      <c r="E19" s="18"/>
      <c r="F19" s="18"/>
      <c r="G19" s="18"/>
      <c r="H19" s="18"/>
      <c r="M19" s="120" t="s">
        <v>168</v>
      </c>
      <c r="N19" s="120" t="s">
        <v>168</v>
      </c>
    </row>
    <row r="20" spans="1:14" s="120" customFormat="1" ht="13.5" hidden="1" thickBot="1" x14ac:dyDescent="0.25">
      <c r="A20" s="174"/>
      <c r="B20" s="175"/>
      <c r="C20" s="121" t="str">
        <f>IF(B22&lt;&gt;0,"(spolufinancovanie je "&amp;ROUND(100-B21/B22*100,2)&amp;"%)","")</f>
        <v/>
      </c>
      <c r="D20" s="18"/>
      <c r="E20" s="18"/>
      <c r="F20" s="18"/>
      <c r="G20" s="18"/>
      <c r="H20" s="18"/>
      <c r="I20" s="120" t="str">
        <f>IF(B22&lt;&gt;0,IF(1-B21/B22&gt;=0.05,"OK","CHYBA! Spolufinancovanie je menšie ako 5%. Opravnte!"),"")</f>
        <v/>
      </c>
      <c r="J20" s="120">
        <f>IF(I20="OK",0,1)</f>
        <v>1</v>
      </c>
      <c r="M20" s="120" t="s">
        <v>171</v>
      </c>
      <c r="N20" s="120" t="s">
        <v>171</v>
      </c>
    </row>
    <row r="21" spans="1:14" s="120" customFormat="1" ht="13.5" thickBot="1" x14ac:dyDescent="0.25">
      <c r="A21" s="129" t="s">
        <v>183</v>
      </c>
      <c r="B21" s="130">
        <f>IF(B15-B18-B19-B20&lt;0,0,B15-B18-B19-B20)</f>
        <v>0</v>
      </c>
      <c r="C21" s="18"/>
      <c r="D21" s="18"/>
      <c r="E21" s="18"/>
      <c r="F21" s="18"/>
      <c r="G21" s="18"/>
      <c r="H21" s="18"/>
      <c r="I21" s="213" t="str">
        <f>IF(B21&gt;100000,"CHYBA! Maximálna suma na poskytnutie dotácie Účel 01 je 100 000€.","OK")</f>
        <v>OK</v>
      </c>
      <c r="J21" s="120">
        <f>IF(I21="OK",0,1)</f>
        <v>0</v>
      </c>
      <c r="M21" s="120" t="s">
        <v>173</v>
      </c>
      <c r="N21" s="120" t="s">
        <v>173</v>
      </c>
    </row>
    <row r="22" spans="1:14" s="120" customFormat="1" x14ac:dyDescent="0.2">
      <c r="A22" s="131" t="s">
        <v>184</v>
      </c>
      <c r="B22" s="132">
        <f>SUM(B18:B21)</f>
        <v>0</v>
      </c>
      <c r="C22" s="18"/>
      <c r="D22" s="18"/>
      <c r="E22" s="18"/>
      <c r="F22" s="18"/>
      <c r="G22" s="18"/>
      <c r="H22" s="18"/>
      <c r="M22" s="120" t="s">
        <v>175</v>
      </c>
      <c r="N22" s="120" t="s">
        <v>185</v>
      </c>
    </row>
    <row r="23" spans="1:14" s="120" customFormat="1" x14ac:dyDescent="0.2">
      <c r="A23" s="18"/>
      <c r="B23" s="18"/>
      <c r="C23" s="18"/>
      <c r="D23" s="18"/>
      <c r="E23" s="18"/>
      <c r="F23" s="18"/>
      <c r="G23" s="18"/>
      <c r="H23" s="18"/>
      <c r="M23" s="120" t="s">
        <v>175</v>
      </c>
      <c r="N23" s="120" t="s">
        <v>186</v>
      </c>
    </row>
    <row r="24" spans="1:14" s="120" customFormat="1" x14ac:dyDescent="0.2">
      <c r="A24" s="123" t="s">
        <v>187</v>
      </c>
      <c r="B24" s="124"/>
      <c r="C24" s="18"/>
      <c r="D24" s="18"/>
      <c r="E24" s="18"/>
      <c r="F24" s="18"/>
      <c r="G24" s="18"/>
      <c r="H24" s="18"/>
      <c r="I24" s="120" t="str">
        <f>IF(B24&gt;0,"OK","CHYBA! Nezadali ste počet krajín. Doplňte!")</f>
        <v>CHYBA! Nezadali ste počet krajín. Doplňte!</v>
      </c>
      <c r="J24" s="120">
        <f>IF(I24="OK",0,1)</f>
        <v>1</v>
      </c>
      <c r="M24" s="120" t="s">
        <v>175</v>
      </c>
      <c r="N24" s="120" t="s">
        <v>188</v>
      </c>
    </row>
    <row r="25" spans="1:14" s="120" customFormat="1" x14ac:dyDescent="0.2">
      <c r="A25" s="123" t="s">
        <v>239</v>
      </c>
      <c r="B25" s="124"/>
      <c r="C25" s="127"/>
      <c r="D25" s="127"/>
      <c r="E25" s="127"/>
      <c r="F25" s="127"/>
      <c r="G25" s="18"/>
      <c r="H25" s="18"/>
      <c r="I25" s="120" t="str">
        <f>IF(B25&gt;0,"OK","CHYBA! Nezadali ste počet športovcov U18. Doplňte!")</f>
        <v>CHYBA! Nezadali ste počet športovcov U18. Doplňte!</v>
      </c>
      <c r="J25" s="120">
        <f>IF(I25="OK",0,1)</f>
        <v>1</v>
      </c>
      <c r="M25" s="120" t="s">
        <v>175</v>
      </c>
      <c r="N25" s="120" t="s">
        <v>189</v>
      </c>
    </row>
    <row r="26" spans="1:14" s="120" customFormat="1" x14ac:dyDescent="0.2">
      <c r="A26" s="18"/>
      <c r="B26" s="18"/>
      <c r="C26" s="18"/>
      <c r="D26" s="18"/>
      <c r="E26" s="18"/>
      <c r="F26" s="18"/>
      <c r="G26" s="18"/>
      <c r="H26" s="18"/>
      <c r="M26" s="120" t="s">
        <v>175</v>
      </c>
      <c r="N26" s="120" t="s">
        <v>190</v>
      </c>
    </row>
    <row r="27" spans="1:14" s="120" customFormat="1" ht="26.25" customHeight="1" x14ac:dyDescent="0.2">
      <c r="A27" s="247" t="s">
        <v>232</v>
      </c>
      <c r="B27" s="247"/>
      <c r="C27" s="247"/>
      <c r="D27" s="247"/>
      <c r="E27" s="247"/>
      <c r="F27" s="144"/>
      <c r="G27" s="18"/>
      <c r="H27" s="18"/>
      <c r="M27" s="120" t="s">
        <v>175</v>
      </c>
      <c r="N27" s="120" t="s">
        <v>191</v>
      </c>
    </row>
    <row r="28" spans="1:14" s="120" customFormat="1" x14ac:dyDescent="0.2">
      <c r="A28" s="18"/>
      <c r="B28" s="18"/>
      <c r="C28" s="18"/>
      <c r="D28" s="18"/>
      <c r="E28" s="18"/>
      <c r="F28" s="18"/>
      <c r="G28" s="18"/>
      <c r="H28" s="18"/>
      <c r="M28" s="120" t="s">
        <v>175</v>
      </c>
      <c r="N28" s="120" t="s">
        <v>192</v>
      </c>
    </row>
    <row r="29" spans="1:14" s="120" customFormat="1" x14ac:dyDescent="0.2">
      <c r="A29" s="134" t="s">
        <v>193</v>
      </c>
      <c r="B29" s="133"/>
      <c r="C29" s="18"/>
      <c r="D29" s="18"/>
      <c r="E29" s="18"/>
      <c r="F29" s="18"/>
      <c r="G29" s="18"/>
      <c r="H29" s="18"/>
      <c r="J29" s="120">
        <f>IF(I29="OK",0,1)</f>
        <v>1</v>
      </c>
      <c r="M29" s="120" t="s">
        <v>181</v>
      </c>
      <c r="N29" s="120" t="s">
        <v>194</v>
      </c>
    </row>
    <row r="30" spans="1:14" s="120" customFormat="1" x14ac:dyDescent="0.2">
      <c r="A30" s="134" t="s">
        <v>195</v>
      </c>
      <c r="B30" s="133"/>
      <c r="C30" s="18"/>
      <c r="D30" s="18"/>
      <c r="E30" s="18"/>
      <c r="F30" s="18"/>
      <c r="G30" s="18"/>
      <c r="H30" s="18"/>
      <c r="J30" s="120">
        <f>IF(I30="OK",0,1)</f>
        <v>1</v>
      </c>
      <c r="M30" s="120" t="s">
        <v>181</v>
      </c>
      <c r="N30" s="120" t="s">
        <v>181</v>
      </c>
    </row>
    <row r="31" spans="1:14" s="120" customFormat="1" x14ac:dyDescent="0.2">
      <c r="A31" s="150"/>
      <c r="B31" s="163"/>
      <c r="C31" s="18"/>
      <c r="D31" s="18"/>
      <c r="E31" s="18"/>
      <c r="F31" s="18"/>
      <c r="G31" s="18"/>
      <c r="H31" s="18"/>
    </row>
    <row r="32" spans="1:14" x14ac:dyDescent="0.2">
      <c r="A32" s="143" t="s">
        <v>224</v>
      </c>
      <c r="I32" s="120"/>
    </row>
    <row r="33" spans="1:9" s="120" customFormat="1" x14ac:dyDescent="0.2">
      <c r="A33" s="122" t="s">
        <v>225</v>
      </c>
      <c r="B33" s="122" t="s">
        <v>196</v>
      </c>
      <c r="C33" s="18"/>
      <c r="D33" s="50" t="s">
        <v>197</v>
      </c>
      <c r="E33" s="50" t="s">
        <v>198</v>
      </c>
      <c r="F33" s="160"/>
      <c r="G33" s="18"/>
      <c r="H33" s="18"/>
    </row>
    <row r="34" spans="1:9" s="120" customFormat="1" x14ac:dyDescent="0.2">
      <c r="A34" s="137"/>
      <c r="B34" s="135"/>
      <c r="C34" s="127" t="str">
        <f>IF(A34&lt;&gt;"",IF(B34&lt;&gt;"","OK","vložte váhu!"),"OK")</f>
        <v>OK</v>
      </c>
      <c r="D34" s="135"/>
      <c r="E34" s="135"/>
      <c r="F34" s="136">
        <f t="shared" ref="F34:F40" si="0">D34+E34</f>
        <v>0</v>
      </c>
      <c r="G34" s="127" t="str">
        <f>IF(A34&lt;&gt;"",IF(D34+E34=1,"OK","CHYBA! Súčet váh mužov a žien sa musí rovnať 100%. Opravte!"),"OK")</f>
        <v>OK</v>
      </c>
    </row>
    <row r="35" spans="1:9" s="120" customFormat="1" x14ac:dyDescent="0.2">
      <c r="A35" s="137"/>
      <c r="B35" s="135"/>
      <c r="C35" s="127" t="str">
        <f t="shared" ref="C35:C40" si="1">IF(A35&lt;&gt;"",IF(B35&lt;&gt;"","OK","vložte váhu!"),"OK")</f>
        <v>OK</v>
      </c>
      <c r="D35" s="135"/>
      <c r="E35" s="135"/>
      <c r="F35" s="136">
        <f t="shared" si="0"/>
        <v>0</v>
      </c>
      <c r="G35" s="127" t="str">
        <f t="shared" ref="G35:G40" si="2">IF(A35&lt;&gt;"",IF(D35+E35=1,"OK","CHYBA! Súčet váh mužov a žien sa musí rovnať 100%. Opravte!"),"OK")</f>
        <v>OK</v>
      </c>
    </row>
    <row r="36" spans="1:9" s="120" customFormat="1" x14ac:dyDescent="0.2">
      <c r="A36" s="137"/>
      <c r="B36" s="135"/>
      <c r="C36" s="127" t="str">
        <f t="shared" si="1"/>
        <v>OK</v>
      </c>
      <c r="D36" s="135"/>
      <c r="E36" s="135"/>
      <c r="F36" s="136">
        <f t="shared" si="0"/>
        <v>0</v>
      </c>
      <c r="G36" s="127" t="str">
        <f t="shared" si="2"/>
        <v>OK</v>
      </c>
    </row>
    <row r="37" spans="1:9" s="120" customFormat="1" x14ac:dyDescent="0.2">
      <c r="A37" s="137"/>
      <c r="B37" s="135"/>
      <c r="C37" s="127" t="str">
        <f t="shared" si="1"/>
        <v>OK</v>
      </c>
      <c r="D37" s="135"/>
      <c r="E37" s="135"/>
      <c r="F37" s="136">
        <f t="shared" si="0"/>
        <v>0</v>
      </c>
      <c r="G37" s="127" t="str">
        <f t="shared" si="2"/>
        <v>OK</v>
      </c>
    </row>
    <row r="38" spans="1:9" s="120" customFormat="1" x14ac:dyDescent="0.2">
      <c r="A38" s="137"/>
      <c r="B38" s="135"/>
      <c r="C38" s="127" t="str">
        <f t="shared" si="1"/>
        <v>OK</v>
      </c>
      <c r="D38" s="135"/>
      <c r="E38" s="135"/>
      <c r="F38" s="136">
        <f t="shared" si="0"/>
        <v>0</v>
      </c>
      <c r="G38" s="127" t="str">
        <f t="shared" si="2"/>
        <v>OK</v>
      </c>
    </row>
    <row r="39" spans="1:9" s="120" customFormat="1" x14ac:dyDescent="0.2">
      <c r="A39" s="137"/>
      <c r="B39" s="135"/>
      <c r="C39" s="127" t="str">
        <f t="shared" si="1"/>
        <v>OK</v>
      </c>
      <c r="D39" s="135"/>
      <c r="E39" s="135"/>
      <c r="F39" s="136">
        <f t="shared" si="0"/>
        <v>0</v>
      </c>
      <c r="G39" s="127" t="str">
        <f t="shared" si="2"/>
        <v>OK</v>
      </c>
    </row>
    <row r="40" spans="1:9" s="120" customFormat="1" x14ac:dyDescent="0.2">
      <c r="A40" s="137"/>
      <c r="B40" s="135"/>
      <c r="C40" s="127" t="str">
        <f t="shared" si="1"/>
        <v>OK</v>
      </c>
      <c r="D40" s="135"/>
      <c r="E40" s="135"/>
      <c r="F40" s="136">
        <f t="shared" si="0"/>
        <v>0</v>
      </c>
      <c r="G40" s="127" t="str">
        <f t="shared" si="2"/>
        <v>OK</v>
      </c>
    </row>
    <row r="41" spans="1:9" s="158" customFormat="1" x14ac:dyDescent="0.2">
      <c r="A41" s="153"/>
      <c r="B41" s="154" t="str">
        <f>IF(SUM(B34:B40)&lt;&gt;0,SUM(B34:B40),"")</f>
        <v/>
      </c>
      <c r="C41" s="155" t="str">
        <f>+IF(B41&lt;&gt;"",IF(B41&lt;&gt;100%,"CHYBA! Súčet váh nie je rovný 100%, opravte!",""),"")</f>
        <v/>
      </c>
      <c r="D41" s="154"/>
      <c r="E41" s="154"/>
      <c r="F41" s="154"/>
      <c r="G41" s="156"/>
      <c r="H41" s="157"/>
      <c r="I41" s="158">
        <f>IF(C41="OK",0,1)</f>
        <v>1</v>
      </c>
    </row>
    <row r="42" spans="1:9" x14ac:dyDescent="0.2">
      <c r="A42" s="143" t="s">
        <v>226</v>
      </c>
      <c r="F42" s="162"/>
    </row>
    <row r="43" spans="1:9" s="120" customFormat="1" x14ac:dyDescent="0.2">
      <c r="A43" s="122" t="s">
        <v>225</v>
      </c>
      <c r="B43" s="50" t="s">
        <v>227</v>
      </c>
      <c r="C43" s="50" t="s">
        <v>92</v>
      </c>
      <c r="D43" s="122" t="s">
        <v>93</v>
      </c>
      <c r="E43" s="151" t="s">
        <v>228</v>
      </c>
      <c r="F43" s="161"/>
      <c r="G43" s="18"/>
      <c r="H43" s="18"/>
      <c r="I43" s="18"/>
    </row>
    <row r="44" spans="1:9" s="120" customFormat="1" x14ac:dyDescent="0.2">
      <c r="A44" s="137"/>
      <c r="B44" s="124"/>
      <c r="C44" s="124"/>
      <c r="D44" s="124"/>
      <c r="E44" s="124"/>
      <c r="F44" s="159"/>
      <c r="G44" s="18"/>
      <c r="H44" s="18"/>
      <c r="I44" s="18"/>
    </row>
    <row r="45" spans="1:9" s="120" customFormat="1" x14ac:dyDescent="0.2">
      <c r="A45" s="137"/>
      <c r="B45" s="124"/>
      <c r="C45" s="124"/>
      <c r="D45" s="124"/>
      <c r="E45" s="124"/>
      <c r="F45" s="159"/>
      <c r="G45" s="18"/>
      <c r="H45" s="18"/>
      <c r="I45" s="18"/>
    </row>
    <row r="46" spans="1:9" s="120" customFormat="1" x14ac:dyDescent="0.2">
      <c r="A46" s="137"/>
      <c r="B46" s="124"/>
      <c r="C46" s="124"/>
      <c r="D46" s="124"/>
      <c r="E46" s="124"/>
      <c r="F46" s="159"/>
      <c r="G46" s="18"/>
      <c r="H46" s="18"/>
      <c r="I46" s="18"/>
    </row>
    <row r="47" spans="1:9" x14ac:dyDescent="0.2">
      <c r="A47" s="137"/>
      <c r="B47" s="124"/>
      <c r="C47" s="124"/>
      <c r="D47" s="124"/>
      <c r="E47" s="124"/>
      <c r="F47" s="159"/>
    </row>
    <row r="48" spans="1:9" x14ac:dyDescent="0.2">
      <c r="A48" s="137"/>
      <c r="B48" s="124"/>
      <c r="C48" s="124"/>
      <c r="D48" s="124"/>
      <c r="E48" s="124"/>
      <c r="F48" s="159"/>
    </row>
    <row r="49" spans="1:15" x14ac:dyDescent="0.2">
      <c r="A49" s="137"/>
      <c r="B49" s="124"/>
      <c r="C49" s="124"/>
      <c r="D49" s="124"/>
      <c r="E49" s="124"/>
      <c r="F49" s="159"/>
    </row>
    <row r="50" spans="1:15" x14ac:dyDescent="0.2">
      <c r="A50" s="137"/>
      <c r="B50" s="124"/>
      <c r="C50" s="124"/>
      <c r="D50" s="124"/>
      <c r="E50" s="124"/>
      <c r="F50" s="159"/>
    </row>
    <row r="51" spans="1:15" s="156" customFormat="1" x14ac:dyDescent="0.2">
      <c r="A51" s="153"/>
      <c r="B51" s="159"/>
      <c r="C51" s="159"/>
      <c r="D51" s="159"/>
      <c r="E51" s="159"/>
      <c r="F51" s="159"/>
      <c r="J51" s="158"/>
      <c r="K51" s="158"/>
      <c r="L51" s="158"/>
      <c r="M51" s="158"/>
      <c r="N51" s="158"/>
      <c r="O51" s="158"/>
    </row>
    <row r="52" spans="1:15" x14ac:dyDescent="0.2">
      <c r="A52" s="143" t="s">
        <v>233</v>
      </c>
    </row>
    <row r="53" spans="1:15" x14ac:dyDescent="0.2">
      <c r="A53" s="122" t="s">
        <v>229</v>
      </c>
      <c r="B53" s="50" t="s">
        <v>227</v>
      </c>
      <c r="C53" s="50" t="s">
        <v>92</v>
      </c>
      <c r="D53" s="122" t="s">
        <v>93</v>
      </c>
      <c r="E53" s="122" t="s">
        <v>230</v>
      </c>
      <c r="F53" s="122" t="s">
        <v>231</v>
      </c>
    </row>
    <row r="54" spans="1:15" x14ac:dyDescent="0.2">
      <c r="A54" s="137"/>
      <c r="B54" s="124"/>
      <c r="C54" s="124"/>
      <c r="D54" s="124"/>
      <c r="E54" s="124"/>
      <c r="F54" s="152"/>
    </row>
    <row r="55" spans="1:15" x14ac:dyDescent="0.2">
      <c r="A55" s="137"/>
      <c r="B55" s="124"/>
      <c r="C55" s="124"/>
      <c r="D55" s="124"/>
      <c r="E55" s="124"/>
      <c r="F55" s="152"/>
    </row>
    <row r="56" spans="1:15" x14ac:dyDescent="0.2">
      <c r="A56" s="137"/>
      <c r="B56" s="124"/>
      <c r="C56" s="124"/>
      <c r="D56" s="124"/>
      <c r="E56" s="124"/>
      <c r="F56" s="152"/>
    </row>
    <row r="57" spans="1:15" x14ac:dyDescent="0.2">
      <c r="A57" s="137"/>
      <c r="B57" s="124"/>
      <c r="C57" s="124"/>
      <c r="D57" s="124"/>
      <c r="E57" s="124"/>
      <c r="F57" s="152"/>
    </row>
    <row r="58" spans="1:15" x14ac:dyDescent="0.2">
      <c r="A58" s="137"/>
      <c r="B58" s="124"/>
      <c r="C58" s="124"/>
      <c r="D58" s="124"/>
      <c r="E58" s="124"/>
      <c r="F58" s="152"/>
    </row>
    <row r="59" spans="1:15" x14ac:dyDescent="0.2">
      <c r="A59" s="137"/>
      <c r="B59" s="124"/>
      <c r="C59" s="124"/>
      <c r="D59" s="124"/>
      <c r="E59" s="124"/>
      <c r="F59" s="152"/>
    </row>
    <row r="60" spans="1:15" x14ac:dyDescent="0.2">
      <c r="A60" s="137"/>
      <c r="B60" s="124"/>
      <c r="C60" s="124"/>
      <c r="D60" s="124"/>
      <c r="E60" s="124"/>
      <c r="F60" s="152"/>
    </row>
    <row r="62" spans="1:15" x14ac:dyDescent="0.2">
      <c r="A62" s="242" t="s">
        <v>220</v>
      </c>
      <c r="B62" s="242"/>
      <c r="C62" s="242"/>
      <c r="D62" s="242"/>
      <c r="E62" s="242"/>
      <c r="F62" s="145"/>
    </row>
  </sheetData>
  <sheetProtection selectLockedCells="1"/>
  <mergeCells count="6">
    <mergeCell ref="A62:E62"/>
    <mergeCell ref="A1:E1"/>
    <mergeCell ref="A2:E2"/>
    <mergeCell ref="I2:I4"/>
    <mergeCell ref="A4:G4"/>
    <mergeCell ref="A27:E27"/>
  </mergeCells>
  <conditionalFormatting sqref="I15 I24:I25 I29:I31 I41 C34:C41 I20:I22 C20 G34:G40">
    <cfRule type="cellIs" dxfId="10" priority="9" stopIfTrue="1" operator="equal">
      <formula>"OK"</formula>
    </cfRule>
  </conditionalFormatting>
  <conditionalFormatting sqref="I2:I4">
    <cfRule type="expression" dxfId="9" priority="8" stopIfTrue="1">
      <formula>$J$3=0</formula>
    </cfRule>
  </conditionalFormatting>
  <conditionalFormatting sqref="B41">
    <cfRule type="cellIs" dxfId="8" priority="3" stopIfTrue="1" operator="notEqual">
      <formula>1</formula>
    </cfRule>
  </conditionalFormatting>
  <conditionalFormatting sqref="I21">
    <cfRule type="containsText" dxfId="7" priority="2" operator="containsText" text="CHYBA! Maximálna suma na poskytnutie dotácie Účel 01 je 100 000€.">
      <formula>NOT(ISERROR(SEARCH("CHYBA! Maximálna suma na poskytnutie dotácie Účel 01 je 100 000€.",I21)))</formula>
    </cfRule>
    <cfRule type="containsText" dxfId="6" priority="1" operator="containsText" text="OK">
      <formula>NOT(ISERROR(SEARCH("OK",I21)))</formula>
    </cfRule>
  </conditionalFormatting>
  <dataValidations xWindow="494" yWindow="384" count="17">
    <dataValidation type="whole" operator="greaterThanOrEqual" allowBlank="1" showInputMessage="1" showErrorMessage="1" errorTitle="CHYBA!" error="Zadaná hodnota je menšia ako hodnota &quot;od&quot;. Opravte!" promptTitle="Postavenie vo svetovom rebríčku" prompt="Zadajte postavenie Slovenska vo svetovom rebríčku v tomto športovom odvetví. Ak je postavenie určené intervalom, zadáva sa aj táto hodnota, inak zostáva bunka prázdna." sqref="D44:D51">
      <formula1>C44</formula1>
    </dataValidation>
    <dataValidation type="whole" operator="greaterThanOrEqual" allowBlank="1" showInputMessage="1" showErrorMessage="1" errorTitle="CHYBA!" error="Zadaná hodnota je menšia ako hodnota &quot;od&quot;. Opravte!" promptTitle="Umiestnenie na podujatí" prompt="Zadajte umiestnenie Slovenska na poslednom vrcholnom podujatí v tomto športovom odvetví a kategórii. Ak je umiestnenie určené intervalom, zadáva sa aj táto hodnota, inak zostáva bunka prázdna." sqref="D54:D60">
      <formula1>C54</formula1>
    </dataValidation>
    <dataValidation type="decimal" allowBlank="1" showInputMessage="1" showErrorMessage="1" errorTitle="CHYBA!" error="Zadali ste hodnotu nižšiu ako 0% alebo vyššiu ako 100%._x000a_Opravte!" promptTitle="Váha ženy-muži" prompt="Zadajte váhu dôležitosti športového odvetvia žien voči mužom._x000a_Najvyššia hodnota môže byť 100%, najnižšia 0%." sqref="E34:E41 F41">
      <formula1>0</formula1>
      <formula2>1</formula2>
    </dataValidation>
    <dataValidation type="decimal" allowBlank="1" showInputMessage="1" showErrorMessage="1" errorTitle="CHYBA!" error="Zadali ste hodnotu nižšiu ako 0% alebo vyššiu ako 100%._x000a_Opravte!" promptTitle="Váha ženy-muži" prompt="Zadajte váhu dôležitosti športového odvetvia mužov voči ženám._x000a_Najvyššia hodnota môže byť 100%, najnižšia 0%." sqref="D34:D41">
      <formula1>0</formula1>
      <formula2>1</formula2>
    </dataValidation>
    <dataValidation type="decimal" allowBlank="1" showInputMessage="1" showErrorMessage="1" errorTitle="CHYBA!" error="Zadali ste hodnotu nižšiu ako 0% alebo vyššiu ako 100%._x000a_Opravte!" promptTitle="Váha športového odvetvia" prompt="Zadajte váhu svetového významu, ktorý má toto športové odvetvie voči iným odvetviam VÁŠHO  ŠPORTU._x000a_Najvyššia hodnota môže byť 100%, najnižšia 0%." sqref="B34:B40">
      <formula1>0</formula1>
      <formula2>1</formula2>
    </dataValidation>
    <dataValidation type="whole" operator="greaterThan" allowBlank="1" showInputMessage="1" showErrorMessage="1" errorTitle="CHYBA!" error="Zadaná hodnota nie je väčšia ako 1. Opravte!" promptTitle="Družstvá v súťažiach" prompt="Zadajte počet všetkých družstiev vo všetkých oficiálnych dlhodobých súťažiach zväzu._x000a_Hodnota musí byť väčšia ako 1." sqref="B30:B31">
      <formula1>1</formula1>
    </dataValidation>
    <dataValidation type="whole" operator="greaterThan" allowBlank="1" showInputMessage="1" showErrorMessage="1" errorTitle="CHYBA!" error="Zadaná hodnota nie je väčšia ako 1. Opravte!" promptTitle="Počet hráčov na súpiske" prompt="Zadajte počet hráčov na zápasovej súpiske jedného družstva (podľa oficiálnych pravidiel zväzu)._x000a_Hodnota musí byť väčšia ako 1." sqref="B29">
      <formula1>1</formula1>
    </dataValidation>
    <dataValidation type="whole" operator="greaterThan" allowBlank="1" showInputMessage="1" showErrorMessage="1" errorTitle="CHYBA!" error="Zadali ste hodnotu menšiu ako 1. Opravte!" promptTitle="Počet aktívnych športovcov" prompt="Zadajte počet aktívnych športovcov do 23 rokov ku dňu podania žiadosti. Hodnota musí byť väčšia ako 1." sqref="B25">
      <formula1>1</formula1>
    </dataValidation>
    <dataValidation type="whole" operator="greaterThan" allowBlank="1" showInputMessage="1" showErrorMessage="1" errorTitle="CHYBA!" error="Zadali ste hodnotu menšiu ako 1. Opravte!" promptTitle="Počet krajín svetovej federácie" prompt="Zadajte počet krajín Vašej medzinárodnej (svetovej) federácie._x000a_Hodnota musí byť väčšia ako 1." sqref="B24">
      <formula1>1</formula1>
    </dataValidation>
    <dataValidation type="whole" operator="greaterThanOrEqual" allowBlank="1" showInputMessage="1" showErrorMessage="1" errorTitle="CHYBA!" error="Zadali ste hodnotu menšiu ako nula. Opravte!" promptTitle="Príjmy v eur" prompt="Zadajte predpokladané príjmy, ktoré pochádzajú od Vašich registrovaných osôb či klubov so zaokrúhlením na stovky eur._x000a_Hodnota nesmie byť menšia ako 0." sqref="B18">
      <formula1>0</formula1>
    </dataValidation>
    <dataValidation type="whole" operator="greaterThanOrEqual" allowBlank="1" showInputMessage="1" showErrorMessage="1" errorTitle="CHYBA!" error="Zadali ste hodnotu menšiu ako nula. Opravte!" promptTitle="Výdavky v eur" prompt="Zadajte plánované výdavky na danú oblasť so zaokrúhlením na stovky eur._x000a_Hodnota nesmie byť menšia ako 0." sqref="B7:B14">
      <formula1>0</formula1>
    </dataValidation>
    <dataValidation type="list" operator="greaterThanOrEqual" allowBlank="1" showInputMessage="1" showErrorMessage="1" errorTitle="CHYBA!" error="Nie je povolená hodnota" promptTitle="Kategória" prompt="Vyberte kategóriu, pre ktorú sa zadáva rebríčkové postavenie (muži, ženy, juniori, juniorky)." sqref="B44:B51 B54:B60">
      <formula1>"muži,ženy,juniori,juniorky"</formula1>
    </dataValidation>
    <dataValidation type="whole" operator="greaterThanOrEqual" allowBlank="1" showInputMessage="1" showErrorMessage="1" errorTitle="CHYBA!" error="Zadaná hodnota je menšia ako 1. Opravte!" promptTitle="Postavenie vo svetovom rebríčku" prompt="Zadajte umiestnenie Slovenska na podujatí v tomto športovom odvetví a kategórii." sqref="C44:C51">
      <formula1>0</formula1>
    </dataValidation>
    <dataValidation type="whole" operator="greaterThanOrEqual" allowBlank="1" showInputMessage="1" showErrorMessage="1" errorTitle="CHYBA!" error="Zadaná hodnota je menšia ako 1. Opravte!" promptTitle="Rebríček" prompt="Uveďte číselné označenie, ktorým označíte vytlačený rebríček ako Prílohu k žiadosti." sqref="E44:F51">
      <formula1>0</formula1>
    </dataValidation>
    <dataValidation type="whole" operator="greaterThanOrEqual" allowBlank="1" showInputMessage="1" showErrorMessage="1" errorTitle="CHYBA!" error="Zadaná hodnota je menšia ako 1. Opravte!" promptTitle="Umiestnenie na podujatí" prompt="Zadajte umiestnenie Slovenska na poslednom vrcholnom podujatí v tomto športovom odvetví a kategórii." sqref="C54:C60">
      <formula1>0</formula1>
    </dataValidation>
    <dataValidation type="whole" operator="greaterThanOrEqual" allowBlank="1" showInputMessage="1" showErrorMessage="1" errorTitle="CHYBA!" error="Zadaná hodnota je menšia ako 1. Opravte!" promptTitle="Výsledková listina" prompt="Uveďte číselné označenie, ktorým označíte vytlačenú výsledkovú listinu ako Prílohu k žiadosti." sqref="E54:E60">
      <formula1>0</formula1>
    </dataValidation>
    <dataValidation type="list" operator="greaterThanOrEqual" allowBlank="1" showInputMessage="1" showErrorMessage="1" errorTitle="CHYBA!" error="Zadaná hodnota nie je zo zoznamu" promptTitle="Podujatie" prompt="Vyberte podujatie zo zoznamu" sqref="F54:F60">
      <formula1>"MS,kvalifikácia na MS,ME,kvalifikácia na ME"</formula1>
    </dataValidation>
  </dataValidations>
  <printOptions horizontalCentered="1"/>
  <pageMargins left="0.39370078740157483" right="0.39370078740157483" top="0.39370078740157483" bottom="0.47244094488188981" header="0.31496062992125984" footer="0.31496062992125984"/>
  <pageSetup paperSize="9" scale="85" orientation="portrait" r:id="rId1"/>
  <headerFooter>
    <oddFooter>&amp;L&amp;8&amp;F, &amp;A&amp;R&amp;8strana &amp;P/&amp;N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420"/>
  <sheetViews>
    <sheetView workbookViewId="0">
      <pane ySplit="25" topLeftCell="A29" activePane="bottomLeft" state="frozen"/>
      <selection activeCell="A8" sqref="A8"/>
      <selection pane="bottomLeft" activeCell="F29" sqref="F29"/>
    </sheetView>
  </sheetViews>
  <sheetFormatPr defaultColWidth="9.140625" defaultRowHeight="12.75" x14ac:dyDescent="0.2"/>
  <cols>
    <col min="1" max="1" width="1.140625" style="9" customWidth="1"/>
    <col min="2" max="2" width="5" style="186" bestFit="1" customWidth="1"/>
    <col min="3" max="3" width="5" style="186" customWidth="1"/>
    <col min="4" max="4" width="35.140625" style="9" customWidth="1"/>
    <col min="5" max="5" width="13" style="9" customWidth="1"/>
    <col min="6" max="6" width="11.140625" style="9" customWidth="1"/>
    <col min="7" max="7" width="5.85546875" style="9" customWidth="1"/>
    <col min="8" max="8" width="4.28515625" style="186" bestFit="1" customWidth="1"/>
    <col min="9" max="10" width="4.85546875" style="189" bestFit="1" customWidth="1"/>
    <col min="11" max="11" width="4" style="186" bestFit="1" customWidth="1"/>
    <col min="12" max="12" width="5.42578125" style="186" customWidth="1"/>
    <col min="13" max="13" width="1.5703125" style="47" customWidth="1"/>
    <col min="14" max="14" width="4.5703125" style="105" customWidth="1"/>
    <col min="15" max="15" width="9.140625" style="9"/>
    <col min="16" max="16" width="66.28515625" style="9" hidden="1" customWidth="1"/>
    <col min="17" max="17" width="9.140625" style="79" hidden="1" customWidth="1"/>
    <col min="18" max="19" width="2" style="79" hidden="1" customWidth="1"/>
    <col min="20" max="21" width="9.140625" style="9" hidden="1" customWidth="1"/>
    <col min="22" max="22" width="2" style="9" hidden="1" customWidth="1"/>
    <col min="23" max="23" width="3.7109375" style="9" hidden="1" customWidth="1"/>
    <col min="24" max="24" width="2.42578125" style="9" hidden="1" customWidth="1"/>
    <col min="25" max="25" width="2" style="9" hidden="1" customWidth="1"/>
    <col min="26" max="26" width="4" style="9" hidden="1" customWidth="1"/>
    <col min="27" max="28" width="9.140625" style="9" hidden="1" customWidth="1"/>
    <col min="29" max="16384" width="9.140625" style="9"/>
  </cols>
  <sheetData>
    <row r="1" spans="2:28" hidden="1" x14ac:dyDescent="0.2">
      <c r="F1" s="193" t="s">
        <v>95</v>
      </c>
      <c r="G1" s="47"/>
      <c r="H1" s="190"/>
      <c r="I1" s="194"/>
      <c r="J1" s="194"/>
    </row>
    <row r="2" spans="2:28" hidden="1" x14ac:dyDescent="0.2">
      <c r="F2" s="193" t="s">
        <v>96</v>
      </c>
      <c r="G2" s="47"/>
      <c r="H2" s="190"/>
      <c r="I2" s="194"/>
      <c r="J2" s="194"/>
    </row>
    <row r="3" spans="2:28" ht="15" hidden="1" x14ac:dyDescent="0.25">
      <c r="F3" s="193" t="s">
        <v>94</v>
      </c>
      <c r="G3" s="47"/>
      <c r="H3" s="190"/>
      <c r="I3" s="194"/>
      <c r="J3" s="194"/>
      <c r="O3" s="192"/>
    </row>
    <row r="4" spans="2:28" hidden="1" x14ac:dyDescent="0.2">
      <c r="F4" s="193" t="s">
        <v>97</v>
      </c>
      <c r="G4" s="47"/>
      <c r="H4" s="190"/>
      <c r="I4" s="194"/>
      <c r="J4" s="194"/>
    </row>
    <row r="5" spans="2:28" hidden="1" x14ac:dyDescent="0.2">
      <c r="F5" s="193" t="s">
        <v>98</v>
      </c>
      <c r="G5" s="47"/>
      <c r="H5" s="190"/>
      <c r="I5" s="194"/>
      <c r="J5" s="194"/>
    </row>
    <row r="6" spans="2:28" hidden="1" x14ac:dyDescent="0.2">
      <c r="F6" s="193" t="s">
        <v>206</v>
      </c>
      <c r="G6" s="47"/>
      <c r="H6" s="190"/>
      <c r="I6" s="194"/>
      <c r="J6" s="194"/>
    </row>
    <row r="7" spans="2:28" hidden="1" x14ac:dyDescent="0.2">
      <c r="F7" s="193" t="s">
        <v>207</v>
      </c>
      <c r="G7" s="47"/>
      <c r="H7" s="190"/>
      <c r="I7" s="194"/>
      <c r="J7" s="194"/>
    </row>
    <row r="8" spans="2:28" hidden="1" x14ac:dyDescent="0.2">
      <c r="F8" s="193" t="s">
        <v>258</v>
      </c>
      <c r="G8" s="47"/>
      <c r="H8" s="190"/>
      <c r="I8" s="194"/>
      <c r="J8" s="194"/>
    </row>
    <row r="9" spans="2:28" s="101" customFormat="1" hidden="1" x14ac:dyDescent="0.2">
      <c r="B9" s="186"/>
      <c r="C9" s="186"/>
      <c r="D9" s="9"/>
      <c r="E9" s="9"/>
      <c r="F9" s="47" t="s">
        <v>260</v>
      </c>
      <c r="G9" s="190"/>
      <c r="H9" s="190"/>
      <c r="I9" s="194"/>
      <c r="J9" s="194"/>
      <c r="K9" s="186"/>
      <c r="L9" s="186"/>
      <c r="M9" s="47"/>
      <c r="N9" s="105"/>
      <c r="O9" s="9"/>
      <c r="P9" s="9"/>
      <c r="Q9" s="79"/>
      <c r="R9" s="79"/>
      <c r="S9" s="79"/>
      <c r="T9" s="9"/>
      <c r="U9" s="9"/>
      <c r="V9" s="9"/>
      <c r="W9" s="9"/>
      <c r="X9" s="9"/>
      <c r="Y9" s="9"/>
      <c r="Z9" s="9"/>
      <c r="AA9" s="9"/>
      <c r="AB9" s="9"/>
    </row>
    <row r="10" spans="2:28" s="101" customFormat="1" hidden="1" x14ac:dyDescent="0.2">
      <c r="B10" s="186"/>
      <c r="C10" s="186"/>
      <c r="D10" s="9"/>
      <c r="E10" s="9"/>
      <c r="F10" s="47" t="s">
        <v>261</v>
      </c>
      <c r="G10" s="190"/>
      <c r="H10" s="190"/>
      <c r="I10" s="194"/>
      <c r="J10" s="194"/>
      <c r="K10" s="186"/>
      <c r="L10" s="186"/>
      <c r="M10" s="47"/>
      <c r="N10" s="105"/>
      <c r="O10" s="9"/>
      <c r="P10" s="9"/>
      <c r="Q10" s="79"/>
      <c r="R10" s="79"/>
      <c r="S10" s="79"/>
      <c r="T10" s="9"/>
      <c r="U10" s="9"/>
      <c r="V10" s="9"/>
      <c r="W10" s="9"/>
      <c r="X10" s="9"/>
      <c r="Y10" s="9"/>
      <c r="Z10" s="9"/>
      <c r="AA10" s="9"/>
      <c r="AB10" s="9"/>
    </row>
    <row r="11" spans="2:28" s="101" customFormat="1" hidden="1" x14ac:dyDescent="0.2">
      <c r="B11" s="186"/>
      <c r="C11" s="186"/>
      <c r="D11" s="9"/>
      <c r="E11" s="9"/>
      <c r="F11" s="47" t="s">
        <v>262</v>
      </c>
      <c r="G11" s="190"/>
      <c r="H11" s="190"/>
      <c r="I11" s="194"/>
      <c r="J11" s="194"/>
      <c r="K11" s="186"/>
      <c r="L11" s="186"/>
      <c r="M11" s="47"/>
      <c r="N11" s="105"/>
      <c r="O11" s="9"/>
      <c r="P11" s="9"/>
      <c r="Q11" s="79"/>
      <c r="R11" s="79"/>
      <c r="S11" s="79"/>
      <c r="T11" s="9"/>
      <c r="U11" s="9"/>
      <c r="V11" s="9"/>
      <c r="W11" s="9"/>
      <c r="X11" s="9"/>
      <c r="Y11" s="9"/>
      <c r="Z11" s="9"/>
      <c r="AA11" s="9"/>
      <c r="AB11" s="9"/>
    </row>
    <row r="12" spans="2:28" s="101" customFormat="1" hidden="1" x14ac:dyDescent="0.2">
      <c r="B12" s="186"/>
      <c r="C12" s="186"/>
      <c r="D12" s="9"/>
      <c r="E12" s="9"/>
      <c r="F12" s="47" t="s">
        <v>263</v>
      </c>
      <c r="G12" s="190"/>
      <c r="H12" s="190"/>
      <c r="I12" s="194"/>
      <c r="J12" s="194"/>
      <c r="K12" s="186"/>
      <c r="L12" s="186"/>
      <c r="M12" s="47"/>
      <c r="N12" s="105"/>
      <c r="O12" s="9"/>
      <c r="P12" s="9"/>
      <c r="Q12" s="79"/>
      <c r="R12" s="79"/>
      <c r="S12" s="79"/>
      <c r="T12" s="9"/>
      <c r="U12" s="9"/>
      <c r="V12" s="9"/>
      <c r="W12" s="9"/>
      <c r="X12" s="9"/>
      <c r="Y12" s="9"/>
      <c r="Z12" s="9"/>
      <c r="AA12" s="9"/>
      <c r="AB12" s="9"/>
    </row>
    <row r="13" spans="2:28" s="101" customFormat="1" x14ac:dyDescent="0.2">
      <c r="B13" s="186"/>
      <c r="C13" s="186"/>
      <c r="D13" s="9"/>
      <c r="E13" s="9"/>
      <c r="F13" s="9"/>
      <c r="G13" s="9"/>
      <c r="H13" s="186"/>
      <c r="I13" s="189"/>
      <c r="J13" s="189"/>
      <c r="K13" s="186"/>
      <c r="L13" s="186"/>
      <c r="M13" s="47"/>
      <c r="N13" s="105"/>
      <c r="O13" s="9"/>
      <c r="P13" s="9"/>
      <c r="Q13" s="79"/>
      <c r="R13" s="79"/>
      <c r="S13" s="79"/>
      <c r="T13" s="9"/>
      <c r="U13" s="9"/>
      <c r="V13" s="9"/>
      <c r="W13" s="9"/>
      <c r="X13" s="9"/>
      <c r="Y13" s="9"/>
      <c r="Z13" s="9"/>
      <c r="AA13" s="9"/>
      <c r="AB13" s="9"/>
    </row>
    <row r="14" spans="2:28" ht="13.5" thickBot="1" x14ac:dyDescent="0.25">
      <c r="B14" s="246" t="str">
        <f>+Ziadost!A3</f>
        <v>Žiadosť o poskytnutie dotácie v oblasti športu v rámci výzvy F-2019-DOT01</v>
      </c>
      <c r="C14" s="246"/>
      <c r="D14" s="246"/>
      <c r="E14" s="246"/>
      <c r="F14" s="246"/>
      <c r="G14" s="246"/>
      <c r="H14" s="246"/>
      <c r="I14" s="246"/>
      <c r="J14" s="246"/>
      <c r="K14" s="246"/>
      <c r="L14" s="246"/>
      <c r="M14" s="177"/>
      <c r="N14" s="177"/>
      <c r="P14" s="47"/>
      <c r="Q14" s="79">
        <v>1</v>
      </c>
    </row>
    <row r="15" spans="2:28" ht="15.75" customHeight="1" x14ac:dyDescent="0.2">
      <c r="B15" s="261" t="s">
        <v>223</v>
      </c>
      <c r="C15" s="261"/>
      <c r="D15" s="261"/>
      <c r="E15" s="261"/>
      <c r="F15" s="261"/>
      <c r="G15" s="261"/>
      <c r="H15" s="261"/>
      <c r="I15" s="261"/>
      <c r="J15" s="261"/>
      <c r="K15" s="261"/>
      <c r="L15" s="261"/>
      <c r="M15" s="179"/>
      <c r="N15" s="179"/>
      <c r="P15" s="262" t="str">
        <f>IF(Q15&lt;&gt;0,"TENTO HÁROK JE SÚČASŤOU VAŠEJ ŽIADOSTI."&amp;CHAR(10)&amp;"Preto ho nezbudnite vytlačiť a zaslať!","TENTO HÁROK JE SÚČASŤOU VAŠEJ ŽIADOSTI."&amp;CHAR(10)&amp;"Žiadosť však bude možné predložiť až po opravení/doplnení informácií v chybných riadkoch.")</f>
        <v>TENTO HÁROK JE SÚČASŤOU VAŠEJ ŽIADOSTI.
Žiadosť však bude možné predložiť až po opravení/doplnení informácií v chybných riadkoch.</v>
      </c>
      <c r="Q15" s="79">
        <v>0</v>
      </c>
    </row>
    <row r="16" spans="2:28" s="104" customFormat="1" x14ac:dyDescent="0.2">
      <c r="B16" s="176"/>
      <c r="C16" s="176"/>
      <c r="D16" s="176"/>
      <c r="E16" s="176"/>
      <c r="F16" s="176"/>
      <c r="G16" s="176"/>
      <c r="H16" s="176"/>
      <c r="I16" s="102"/>
      <c r="J16" s="102"/>
      <c r="K16" s="176"/>
      <c r="L16" s="176"/>
      <c r="M16" s="57"/>
      <c r="N16" s="103"/>
      <c r="P16" s="263"/>
      <c r="Q16" s="79">
        <v>0</v>
      </c>
      <c r="R16" s="79"/>
      <c r="S16" s="79"/>
    </row>
    <row r="17" spans="2:26" s="104" customFormat="1" ht="13.5" thickBot="1" x14ac:dyDescent="0.25">
      <c r="B17" s="243" t="str">
        <f>"Žiadateľ: " &amp;ID!E3</f>
        <v xml:space="preserve">Žiadateľ: </v>
      </c>
      <c r="C17" s="243"/>
      <c r="D17" s="243"/>
      <c r="E17" s="243"/>
      <c r="F17" s="243"/>
      <c r="G17" s="243"/>
      <c r="H17" s="243"/>
      <c r="I17" s="243"/>
      <c r="J17" s="243"/>
      <c r="K17" s="243"/>
      <c r="L17" s="243"/>
      <c r="M17" s="57"/>
      <c r="N17" s="103"/>
      <c r="P17" s="264"/>
      <c r="Q17" s="79">
        <v>0</v>
      </c>
      <c r="R17" s="79"/>
      <c r="S17" s="79"/>
    </row>
    <row r="18" spans="2:26" x14ac:dyDescent="0.2">
      <c r="P18" s="47"/>
    </row>
    <row r="19" spans="2:26" ht="45" customHeight="1" x14ac:dyDescent="0.2">
      <c r="B19" s="265" t="s">
        <v>124</v>
      </c>
      <c r="C19" s="267" t="s">
        <v>240</v>
      </c>
      <c r="D19" s="265" t="s">
        <v>241</v>
      </c>
      <c r="E19" s="265" t="s">
        <v>91</v>
      </c>
      <c r="F19" s="251" t="s">
        <v>125</v>
      </c>
      <c r="G19" s="253" t="s">
        <v>126</v>
      </c>
      <c r="H19" s="255" t="s">
        <v>94</v>
      </c>
      <c r="I19" s="257" t="s">
        <v>127</v>
      </c>
      <c r="J19" s="258"/>
      <c r="K19" s="253" t="s">
        <v>268</v>
      </c>
      <c r="L19" s="259" t="s">
        <v>250</v>
      </c>
      <c r="M19" s="106"/>
      <c r="N19" s="107"/>
      <c r="P19" s="47"/>
    </row>
    <row r="20" spans="2:26" x14ac:dyDescent="0.2">
      <c r="B20" s="266"/>
      <c r="C20" s="268"/>
      <c r="D20" s="266"/>
      <c r="E20" s="266"/>
      <c r="F20" s="252"/>
      <c r="G20" s="254"/>
      <c r="H20" s="256"/>
      <c r="I20" s="108" t="s">
        <v>128</v>
      </c>
      <c r="J20" s="108" t="s">
        <v>129</v>
      </c>
      <c r="K20" s="254"/>
      <c r="L20" s="260"/>
      <c r="M20" s="106"/>
      <c r="N20" s="107"/>
      <c r="P20" s="47"/>
    </row>
    <row r="21" spans="2:26" ht="14.25" customHeight="1" x14ac:dyDescent="0.2">
      <c r="B21" s="110">
        <v>2015</v>
      </c>
      <c r="C21" s="180">
        <v>4</v>
      </c>
      <c r="D21" s="185" t="s">
        <v>249</v>
      </c>
      <c r="E21" s="180" t="s">
        <v>248</v>
      </c>
      <c r="F21" s="195" t="s">
        <v>95</v>
      </c>
      <c r="G21" s="181"/>
      <c r="H21" s="187"/>
      <c r="I21" s="187">
        <v>4</v>
      </c>
      <c r="J21" s="187"/>
      <c r="K21" s="187">
        <v>23</v>
      </c>
      <c r="L21" s="187">
        <v>12</v>
      </c>
      <c r="M21" s="111"/>
      <c r="N21" s="248" t="s">
        <v>130</v>
      </c>
      <c r="O21" s="112"/>
    </row>
    <row r="22" spans="2:26" ht="14.25" customHeight="1" x14ac:dyDescent="0.2">
      <c r="B22" s="110">
        <v>2015</v>
      </c>
      <c r="C22" s="180">
        <v>1</v>
      </c>
      <c r="D22" s="109" t="s">
        <v>242</v>
      </c>
      <c r="E22" s="180" t="s">
        <v>243</v>
      </c>
      <c r="F22" s="195" t="s">
        <v>96</v>
      </c>
      <c r="G22" s="181"/>
      <c r="H22" s="187"/>
      <c r="I22" s="187">
        <v>7</v>
      </c>
      <c r="J22" s="187">
        <v>8</v>
      </c>
      <c r="K22" s="187">
        <v>23</v>
      </c>
      <c r="L22" s="187">
        <v>12</v>
      </c>
      <c r="M22" s="111"/>
      <c r="N22" s="249"/>
      <c r="O22" s="112"/>
    </row>
    <row r="23" spans="2:26" ht="14.25" customHeight="1" x14ac:dyDescent="0.2">
      <c r="B23" s="110">
        <v>2015</v>
      </c>
      <c r="C23" s="180">
        <v>2</v>
      </c>
      <c r="D23" s="109" t="s">
        <v>244</v>
      </c>
      <c r="E23" s="180" t="s">
        <v>245</v>
      </c>
      <c r="F23" s="196" t="s">
        <v>260</v>
      </c>
      <c r="G23" s="181"/>
      <c r="H23" s="187"/>
      <c r="I23" s="187">
        <v>7</v>
      </c>
      <c r="J23" s="187"/>
      <c r="K23" s="187">
        <v>23</v>
      </c>
      <c r="L23" s="187">
        <v>12</v>
      </c>
      <c r="M23" s="111"/>
      <c r="N23" s="249"/>
      <c r="O23" s="112"/>
    </row>
    <row r="24" spans="2:26" ht="14.25" customHeight="1" x14ac:dyDescent="0.2">
      <c r="B24" s="110">
        <v>2015</v>
      </c>
      <c r="C24" s="180">
        <v>1</v>
      </c>
      <c r="D24" s="109" t="s">
        <v>246</v>
      </c>
      <c r="E24" s="180" t="s">
        <v>131</v>
      </c>
      <c r="F24" s="195" t="s">
        <v>98</v>
      </c>
      <c r="G24" s="181">
        <v>20</v>
      </c>
      <c r="H24" s="187" t="s">
        <v>132</v>
      </c>
      <c r="I24" s="187">
        <v>3</v>
      </c>
      <c r="J24" s="187">
        <v>4</v>
      </c>
      <c r="K24" s="187">
        <v>18</v>
      </c>
      <c r="L24" s="187">
        <v>34</v>
      </c>
      <c r="M24" s="111"/>
      <c r="N24" s="249"/>
      <c r="O24" s="112"/>
    </row>
    <row r="25" spans="2:26" ht="14.25" customHeight="1" x14ac:dyDescent="0.2">
      <c r="B25" s="110">
        <v>2015</v>
      </c>
      <c r="C25" s="180">
        <v>1</v>
      </c>
      <c r="D25" s="109" t="s">
        <v>247</v>
      </c>
      <c r="E25" s="180" t="s">
        <v>131</v>
      </c>
      <c r="F25" s="195" t="s">
        <v>261</v>
      </c>
      <c r="G25" s="181">
        <v>20</v>
      </c>
      <c r="H25" s="187" t="s">
        <v>132</v>
      </c>
      <c r="I25" s="187">
        <v>5</v>
      </c>
      <c r="J25" s="187"/>
      <c r="K25" s="187">
        <v>18</v>
      </c>
      <c r="L25" s="187">
        <v>34</v>
      </c>
      <c r="M25" s="111"/>
      <c r="N25" s="250"/>
      <c r="O25" s="112"/>
    </row>
    <row r="26" spans="2:26" ht="12.75" customHeight="1" x14ac:dyDescent="0.2">
      <c r="B26" s="114"/>
      <c r="C26" s="182"/>
      <c r="D26" s="113"/>
      <c r="E26" s="182"/>
      <c r="F26" s="183"/>
      <c r="G26" s="184"/>
      <c r="H26" s="188"/>
      <c r="I26" s="188"/>
      <c r="J26" s="188"/>
      <c r="K26" s="188"/>
      <c r="L26" s="188"/>
      <c r="M26" s="115"/>
      <c r="N26" s="116" t="str">
        <f t="shared" ref="N26:N28" si="0">IF(I26&lt;&gt;"",IF(OR(B26="",D26="",C26="",E26="",F26="",G26="",K26="",L26=""),"!","OK"),"")</f>
        <v/>
      </c>
      <c r="R26" s="79">
        <f t="shared" ref="R26:R89" si="1">IF(N26="!",1,0)</f>
        <v>0</v>
      </c>
      <c r="S26" s="79">
        <f>IF(N26="OK",1,0)</f>
        <v>0</v>
      </c>
      <c r="V26" s="100" t="e">
        <f>IF(AND(B26=2014,I26&lt;9,#REF!="O"),VLOOKUP(F26,F$9:G$12,2,FALSE),0)</f>
        <v>#REF!</v>
      </c>
      <c r="W26" s="100" t="e">
        <f>SUM(V$9:V25)+V26</f>
        <v>#REF!</v>
      </c>
      <c r="Y26" s="100">
        <f t="shared" ref="Y26:Y89" si="2">IF(AND(I26&lt;4,B26=2014),VLOOKUP(F26,F$9:H$12,3,FALSE),0)</f>
        <v>0</v>
      </c>
      <c r="Z26" s="100">
        <f>SUM(Y$9:Y25)+Y26</f>
        <v>0</v>
      </c>
    </row>
    <row r="27" spans="2:26" ht="12.75" customHeight="1" x14ac:dyDescent="0.2">
      <c r="B27" s="114"/>
      <c r="C27" s="182"/>
      <c r="D27" s="113"/>
      <c r="E27" s="182"/>
      <c r="F27" s="183"/>
      <c r="G27" s="184"/>
      <c r="H27" s="188"/>
      <c r="I27" s="188"/>
      <c r="J27" s="188"/>
      <c r="K27" s="188"/>
      <c r="L27" s="188"/>
      <c r="M27" s="115"/>
      <c r="N27" s="116" t="str">
        <f t="shared" si="0"/>
        <v/>
      </c>
      <c r="R27" s="79">
        <f t="shared" si="1"/>
        <v>0</v>
      </c>
      <c r="S27" s="79">
        <f t="shared" ref="S27:S90" si="3">IF(N27="OK",1,0)</f>
        <v>0</v>
      </c>
      <c r="V27" s="100" t="e">
        <f>IF(AND(B27=2014,I27&lt;9,#REF!="O"),VLOOKUP(F27,F$9:G$12,2,FALSE),0)</f>
        <v>#REF!</v>
      </c>
      <c r="W27" s="100" t="e">
        <f>SUM(V$9:V26)+V27</f>
        <v>#REF!</v>
      </c>
      <c r="Y27" s="100">
        <f t="shared" si="2"/>
        <v>0</v>
      </c>
      <c r="Z27" s="100">
        <f>SUM(Y$9:Y26)+Y27</f>
        <v>0</v>
      </c>
    </row>
    <row r="28" spans="2:26" ht="12.75" customHeight="1" x14ac:dyDescent="0.2">
      <c r="B28" s="114"/>
      <c r="C28" s="182"/>
      <c r="D28" s="113"/>
      <c r="E28" s="182"/>
      <c r="F28" s="183"/>
      <c r="G28" s="184"/>
      <c r="H28" s="188"/>
      <c r="I28" s="188"/>
      <c r="J28" s="188"/>
      <c r="K28" s="188"/>
      <c r="L28" s="188"/>
      <c r="M28" s="115"/>
      <c r="N28" s="116" t="str">
        <f t="shared" si="0"/>
        <v/>
      </c>
      <c r="R28" s="79">
        <f t="shared" si="1"/>
        <v>0</v>
      </c>
      <c r="S28" s="79">
        <f t="shared" si="3"/>
        <v>0</v>
      </c>
      <c r="V28" s="100" t="e">
        <f>IF(AND(B28=2014,I28&lt;9,#REF!="O"),VLOOKUP(F28,F$9:G$12,2,FALSE),0)</f>
        <v>#REF!</v>
      </c>
      <c r="W28" s="100" t="e">
        <f>SUM(V$9:V27)+V28</f>
        <v>#REF!</v>
      </c>
      <c r="Y28" s="100">
        <f t="shared" si="2"/>
        <v>0</v>
      </c>
      <c r="Z28" s="100">
        <f>SUM(Y$9:Y27)+Y28</f>
        <v>0</v>
      </c>
    </row>
    <row r="29" spans="2:26" ht="12.75" customHeight="1" x14ac:dyDescent="0.2">
      <c r="B29" s="114"/>
      <c r="C29" s="182"/>
      <c r="D29" s="113"/>
      <c r="E29" s="182"/>
      <c r="F29" s="183"/>
      <c r="G29" s="184"/>
      <c r="H29" s="188"/>
      <c r="I29" s="188"/>
      <c r="J29" s="188"/>
      <c r="K29" s="188"/>
      <c r="L29" s="188"/>
      <c r="M29" s="115"/>
      <c r="N29" s="116" t="str">
        <f>IF(I29&lt;&gt;"",IF(OR(B29="",D29="",C29="",E29="",F29="",G29="",K29="",L29=""),"!","OK"),"")</f>
        <v/>
      </c>
      <c r="R29" s="79">
        <f t="shared" si="1"/>
        <v>0</v>
      </c>
      <c r="S29" s="79">
        <f t="shared" si="3"/>
        <v>0</v>
      </c>
      <c r="V29" s="100" t="e">
        <f>IF(AND(B29=2014,I29&lt;9,#REF!="O"),VLOOKUP(F29,F$9:G$12,2,FALSE),0)</f>
        <v>#REF!</v>
      </c>
      <c r="W29" s="100" t="e">
        <f>SUM(V$9:V28)+V29</f>
        <v>#REF!</v>
      </c>
      <c r="Y29" s="100">
        <f t="shared" si="2"/>
        <v>0</v>
      </c>
      <c r="Z29" s="100">
        <f>SUM(Y$9:Y28)+Y29</f>
        <v>0</v>
      </c>
    </row>
    <row r="30" spans="2:26" ht="12.75" customHeight="1" x14ac:dyDescent="0.2">
      <c r="B30" s="114"/>
      <c r="C30" s="182"/>
      <c r="D30" s="113"/>
      <c r="E30" s="182"/>
      <c r="F30" s="183"/>
      <c r="G30" s="184"/>
      <c r="H30" s="188"/>
      <c r="I30" s="188"/>
      <c r="J30" s="188"/>
      <c r="K30" s="188"/>
      <c r="L30" s="188"/>
      <c r="M30" s="115"/>
      <c r="N30" s="116" t="str">
        <f t="shared" ref="N30:N93" si="4">IF(I30&lt;&gt;"",IF(OR(B30="",D30="",C30="",E30="",F30="",G30="",K30="",L30=""),"!","OK"),"")</f>
        <v/>
      </c>
      <c r="R30" s="79">
        <f t="shared" si="1"/>
        <v>0</v>
      </c>
      <c r="S30" s="79">
        <f t="shared" si="3"/>
        <v>0</v>
      </c>
      <c r="V30" s="100" t="e">
        <f>IF(AND(B30=2014,I30&lt;9,#REF!="O"),VLOOKUP(F30,F$9:G$12,2,FALSE),0)</f>
        <v>#REF!</v>
      </c>
      <c r="W30" s="100" t="e">
        <f>SUM(V$9:V29)+V30</f>
        <v>#REF!</v>
      </c>
      <c r="Y30" s="100">
        <f t="shared" si="2"/>
        <v>0</v>
      </c>
      <c r="Z30" s="100">
        <f>SUM(Y$9:Y29)+Y30</f>
        <v>0</v>
      </c>
    </row>
    <row r="31" spans="2:26" ht="12.75" customHeight="1" x14ac:dyDescent="0.2">
      <c r="B31" s="114"/>
      <c r="C31" s="182"/>
      <c r="D31" s="113"/>
      <c r="E31" s="182"/>
      <c r="F31" s="183"/>
      <c r="G31" s="184"/>
      <c r="H31" s="188"/>
      <c r="I31" s="188"/>
      <c r="J31" s="188"/>
      <c r="K31" s="188"/>
      <c r="L31" s="188"/>
      <c r="M31" s="115"/>
      <c r="N31" s="116" t="str">
        <f t="shared" si="4"/>
        <v/>
      </c>
      <c r="R31" s="79">
        <f t="shared" si="1"/>
        <v>0</v>
      </c>
      <c r="S31" s="79">
        <f t="shared" si="3"/>
        <v>0</v>
      </c>
      <c r="V31" s="100" t="e">
        <f>IF(AND(B31=2014,I31&lt;9,#REF!="O"),VLOOKUP(F31,F$9:G$12,2,FALSE),0)</f>
        <v>#REF!</v>
      </c>
      <c r="W31" s="100" t="e">
        <f>SUM(V$9:V30)+V31</f>
        <v>#REF!</v>
      </c>
      <c r="Y31" s="100">
        <f t="shared" si="2"/>
        <v>0</v>
      </c>
      <c r="Z31" s="100">
        <f>SUM(Y$9:Y30)+Y31</f>
        <v>0</v>
      </c>
    </row>
    <row r="32" spans="2:26" ht="12.75" customHeight="1" x14ac:dyDescent="0.2">
      <c r="B32" s="114"/>
      <c r="C32" s="182"/>
      <c r="D32" s="113"/>
      <c r="E32" s="182"/>
      <c r="F32" s="183"/>
      <c r="G32" s="184"/>
      <c r="H32" s="188"/>
      <c r="I32" s="188"/>
      <c r="J32" s="188"/>
      <c r="K32" s="188"/>
      <c r="L32" s="188"/>
      <c r="M32" s="115"/>
      <c r="N32" s="116" t="str">
        <f t="shared" si="4"/>
        <v/>
      </c>
      <c r="R32" s="79">
        <f t="shared" si="1"/>
        <v>0</v>
      </c>
      <c r="S32" s="79">
        <f t="shared" si="3"/>
        <v>0</v>
      </c>
      <c r="V32" s="100" t="e">
        <f>IF(AND(B32=2014,I32&lt;9,#REF!="O"),VLOOKUP(F32,F$9:G$12,2,FALSE),0)</f>
        <v>#REF!</v>
      </c>
      <c r="W32" s="100" t="e">
        <f>SUM(V$9:V31)+V32</f>
        <v>#REF!</v>
      </c>
      <c r="Y32" s="100">
        <f t="shared" si="2"/>
        <v>0</v>
      </c>
      <c r="Z32" s="100">
        <f>SUM(Y$9:Y31)+Y32</f>
        <v>0</v>
      </c>
    </row>
    <row r="33" spans="2:26" ht="12.75" customHeight="1" x14ac:dyDescent="0.2">
      <c r="B33" s="114"/>
      <c r="C33" s="182"/>
      <c r="D33" s="113"/>
      <c r="E33" s="182"/>
      <c r="F33" s="183"/>
      <c r="G33" s="184"/>
      <c r="H33" s="188"/>
      <c r="I33" s="188"/>
      <c r="J33" s="188"/>
      <c r="K33" s="188"/>
      <c r="L33" s="188"/>
      <c r="M33" s="115"/>
      <c r="N33" s="116" t="str">
        <f t="shared" si="4"/>
        <v/>
      </c>
      <c r="R33" s="79">
        <f t="shared" si="1"/>
        <v>0</v>
      </c>
      <c r="S33" s="79">
        <f t="shared" si="3"/>
        <v>0</v>
      </c>
      <c r="V33" s="100" t="e">
        <f>IF(AND(B33=2014,I33&lt;9,#REF!="O"),VLOOKUP(F33,F$9:G$12,2,FALSE),0)</f>
        <v>#REF!</v>
      </c>
      <c r="W33" s="100" t="e">
        <f>SUM(V$9:V32)+V33</f>
        <v>#REF!</v>
      </c>
      <c r="Y33" s="100">
        <f t="shared" si="2"/>
        <v>0</v>
      </c>
      <c r="Z33" s="100">
        <f>SUM(Y$9:Y32)+Y33</f>
        <v>0</v>
      </c>
    </row>
    <row r="34" spans="2:26" ht="12.75" customHeight="1" x14ac:dyDescent="0.2">
      <c r="B34" s="114"/>
      <c r="C34" s="182"/>
      <c r="D34" s="113"/>
      <c r="E34" s="182"/>
      <c r="F34" s="183"/>
      <c r="G34" s="184"/>
      <c r="H34" s="188"/>
      <c r="I34" s="188"/>
      <c r="J34" s="188"/>
      <c r="K34" s="188"/>
      <c r="L34" s="188"/>
      <c r="M34" s="115"/>
      <c r="N34" s="116" t="str">
        <f t="shared" si="4"/>
        <v/>
      </c>
      <c r="R34" s="79">
        <f t="shared" si="1"/>
        <v>0</v>
      </c>
      <c r="S34" s="79">
        <f t="shared" si="3"/>
        <v>0</v>
      </c>
      <c r="V34" s="100" t="e">
        <f>IF(AND(B34=2014,I34&lt;9,#REF!="O"),VLOOKUP(F34,F$9:G$12,2,FALSE),0)</f>
        <v>#REF!</v>
      </c>
      <c r="W34" s="100" t="e">
        <f>SUM(V$9:V33)+V34</f>
        <v>#REF!</v>
      </c>
      <c r="Y34" s="100">
        <f t="shared" si="2"/>
        <v>0</v>
      </c>
      <c r="Z34" s="100">
        <f>SUM(Y$9:Y33)+Y34</f>
        <v>0</v>
      </c>
    </row>
    <row r="35" spans="2:26" ht="12.75" customHeight="1" x14ac:dyDescent="0.2">
      <c r="B35" s="114"/>
      <c r="C35" s="182"/>
      <c r="D35" s="113"/>
      <c r="E35" s="182"/>
      <c r="F35" s="183"/>
      <c r="G35" s="184"/>
      <c r="H35" s="188"/>
      <c r="I35" s="188"/>
      <c r="J35" s="188"/>
      <c r="K35" s="188"/>
      <c r="L35" s="188"/>
      <c r="M35" s="115"/>
      <c r="N35" s="116" t="str">
        <f t="shared" si="4"/>
        <v/>
      </c>
      <c r="R35" s="79">
        <f t="shared" si="1"/>
        <v>0</v>
      </c>
      <c r="S35" s="79">
        <f t="shared" si="3"/>
        <v>0</v>
      </c>
      <c r="V35" s="100" t="e">
        <f>IF(AND(B35=2014,I35&lt;9,#REF!="O"),VLOOKUP(F35,F$9:G$12,2,FALSE),0)</f>
        <v>#REF!</v>
      </c>
      <c r="W35" s="100" t="e">
        <f>SUM(V$9:V34)+V35</f>
        <v>#REF!</v>
      </c>
      <c r="Y35" s="100">
        <f t="shared" si="2"/>
        <v>0</v>
      </c>
      <c r="Z35" s="100">
        <f>SUM(Y$9:Y34)+Y35</f>
        <v>0</v>
      </c>
    </row>
    <row r="36" spans="2:26" ht="12.75" customHeight="1" x14ac:dyDescent="0.2">
      <c r="B36" s="114"/>
      <c r="C36" s="182"/>
      <c r="D36" s="113"/>
      <c r="E36" s="182"/>
      <c r="F36" s="183"/>
      <c r="G36" s="184"/>
      <c r="H36" s="188"/>
      <c r="I36" s="188"/>
      <c r="J36" s="188"/>
      <c r="K36" s="188"/>
      <c r="L36" s="188"/>
      <c r="M36" s="115"/>
      <c r="N36" s="116" t="str">
        <f t="shared" si="4"/>
        <v/>
      </c>
      <c r="R36" s="79">
        <f t="shared" si="1"/>
        <v>0</v>
      </c>
      <c r="S36" s="79">
        <f t="shared" si="3"/>
        <v>0</v>
      </c>
      <c r="V36" s="100" t="e">
        <f>IF(AND(B36=2014,I36&lt;9,#REF!="O"),VLOOKUP(F36,F$9:G$12,2,FALSE),0)</f>
        <v>#REF!</v>
      </c>
      <c r="W36" s="100" t="e">
        <f>SUM(V$9:V35)+V36</f>
        <v>#REF!</v>
      </c>
      <c r="Y36" s="100">
        <f t="shared" si="2"/>
        <v>0</v>
      </c>
      <c r="Z36" s="100">
        <f>SUM(Y$9:Y35)+Y36</f>
        <v>0</v>
      </c>
    </row>
    <row r="37" spans="2:26" ht="12.75" customHeight="1" x14ac:dyDescent="0.2">
      <c r="B37" s="114"/>
      <c r="C37" s="182"/>
      <c r="D37" s="113"/>
      <c r="E37" s="182"/>
      <c r="F37" s="183"/>
      <c r="G37" s="184"/>
      <c r="H37" s="188"/>
      <c r="I37" s="188"/>
      <c r="J37" s="188"/>
      <c r="K37" s="188"/>
      <c r="L37" s="188"/>
      <c r="M37" s="115"/>
      <c r="N37" s="116" t="str">
        <f t="shared" si="4"/>
        <v/>
      </c>
      <c r="R37" s="79">
        <f t="shared" si="1"/>
        <v>0</v>
      </c>
      <c r="S37" s="79">
        <f t="shared" si="3"/>
        <v>0</v>
      </c>
      <c r="V37" s="100" t="e">
        <f>IF(AND(B37=2014,I37&lt;9,#REF!="O"),VLOOKUP(F37,F$9:G$12,2,FALSE),0)</f>
        <v>#REF!</v>
      </c>
      <c r="W37" s="100" t="e">
        <f>SUM(V$9:V36)+V37</f>
        <v>#REF!</v>
      </c>
      <c r="Y37" s="100">
        <f t="shared" si="2"/>
        <v>0</v>
      </c>
      <c r="Z37" s="100">
        <f>SUM(Y$9:Y36)+Y37</f>
        <v>0</v>
      </c>
    </row>
    <row r="38" spans="2:26" ht="12.75" customHeight="1" x14ac:dyDescent="0.2">
      <c r="B38" s="114"/>
      <c r="C38" s="182"/>
      <c r="D38" s="113"/>
      <c r="E38" s="182"/>
      <c r="F38" s="183"/>
      <c r="G38" s="184"/>
      <c r="H38" s="188"/>
      <c r="I38" s="188"/>
      <c r="J38" s="188"/>
      <c r="K38" s="188"/>
      <c r="L38" s="188"/>
      <c r="M38" s="115"/>
      <c r="N38" s="116" t="str">
        <f t="shared" si="4"/>
        <v/>
      </c>
      <c r="R38" s="79">
        <f t="shared" si="1"/>
        <v>0</v>
      </c>
      <c r="S38" s="79">
        <f t="shared" si="3"/>
        <v>0</v>
      </c>
      <c r="V38" s="100" t="e">
        <f>IF(AND(B38=2014,I38&lt;9,#REF!="O"),VLOOKUP(F38,F$9:G$12,2,FALSE),0)</f>
        <v>#REF!</v>
      </c>
      <c r="W38" s="100" t="e">
        <f>SUM(V$9:V37)+V38</f>
        <v>#REF!</v>
      </c>
      <c r="Y38" s="100">
        <f t="shared" si="2"/>
        <v>0</v>
      </c>
      <c r="Z38" s="100">
        <f>SUM(Y$9:Y37)+Y38</f>
        <v>0</v>
      </c>
    </row>
    <row r="39" spans="2:26" ht="12.75" customHeight="1" x14ac:dyDescent="0.2">
      <c r="B39" s="114"/>
      <c r="C39" s="182"/>
      <c r="D39" s="113"/>
      <c r="E39" s="182"/>
      <c r="F39" s="183"/>
      <c r="G39" s="184"/>
      <c r="H39" s="188"/>
      <c r="I39" s="188"/>
      <c r="J39" s="188"/>
      <c r="K39" s="188"/>
      <c r="L39" s="188"/>
      <c r="M39" s="115"/>
      <c r="N39" s="116" t="str">
        <f t="shared" si="4"/>
        <v/>
      </c>
      <c r="R39" s="79">
        <f t="shared" si="1"/>
        <v>0</v>
      </c>
      <c r="S39" s="79">
        <f t="shared" si="3"/>
        <v>0</v>
      </c>
      <c r="V39" s="100" t="e">
        <f>IF(AND(B39=2014,I39&lt;9,#REF!="O"),VLOOKUP(F39,F$9:G$12,2,FALSE),0)</f>
        <v>#REF!</v>
      </c>
      <c r="W39" s="100" t="e">
        <f>SUM(V$9:V38)+V39</f>
        <v>#REF!</v>
      </c>
      <c r="Y39" s="100">
        <f t="shared" si="2"/>
        <v>0</v>
      </c>
      <c r="Z39" s="100">
        <f>SUM(Y$9:Y38)+Y39</f>
        <v>0</v>
      </c>
    </row>
    <row r="40" spans="2:26" ht="12.75" customHeight="1" x14ac:dyDescent="0.2">
      <c r="B40" s="114"/>
      <c r="C40" s="182"/>
      <c r="D40" s="113"/>
      <c r="E40" s="182"/>
      <c r="F40" s="183"/>
      <c r="G40" s="184"/>
      <c r="H40" s="188"/>
      <c r="I40" s="188"/>
      <c r="J40" s="188"/>
      <c r="K40" s="188"/>
      <c r="L40" s="188"/>
      <c r="M40" s="115"/>
      <c r="N40" s="116" t="str">
        <f t="shared" si="4"/>
        <v/>
      </c>
      <c r="R40" s="79">
        <f t="shared" si="1"/>
        <v>0</v>
      </c>
      <c r="S40" s="79">
        <f t="shared" si="3"/>
        <v>0</v>
      </c>
      <c r="V40" s="100" t="e">
        <f>IF(AND(B40=2014,I40&lt;9,#REF!="O"),VLOOKUP(F40,F$9:G$12,2,FALSE),0)</f>
        <v>#REF!</v>
      </c>
      <c r="W40" s="100" t="e">
        <f>SUM(V$9:V39)+V40</f>
        <v>#REF!</v>
      </c>
      <c r="Y40" s="100">
        <f t="shared" si="2"/>
        <v>0</v>
      </c>
      <c r="Z40" s="100">
        <f>SUM(Y$9:Y39)+Y40</f>
        <v>0</v>
      </c>
    </row>
    <row r="41" spans="2:26" ht="12.75" customHeight="1" x14ac:dyDescent="0.2">
      <c r="B41" s="114"/>
      <c r="C41" s="182"/>
      <c r="D41" s="113"/>
      <c r="E41" s="182"/>
      <c r="F41" s="183"/>
      <c r="G41" s="184"/>
      <c r="H41" s="188"/>
      <c r="I41" s="188"/>
      <c r="J41" s="188"/>
      <c r="K41" s="188"/>
      <c r="L41" s="188"/>
      <c r="M41" s="115"/>
      <c r="N41" s="116" t="str">
        <f t="shared" si="4"/>
        <v/>
      </c>
      <c r="R41" s="79">
        <f t="shared" si="1"/>
        <v>0</v>
      </c>
      <c r="S41" s="79">
        <f t="shared" si="3"/>
        <v>0</v>
      </c>
      <c r="V41" s="100" t="e">
        <f>IF(AND(B41=2014,I41&lt;9,#REF!="O"),VLOOKUP(F41,F$9:G$12,2,FALSE),0)</f>
        <v>#REF!</v>
      </c>
      <c r="W41" s="100" t="e">
        <f>SUM(V$9:V40)+V41</f>
        <v>#REF!</v>
      </c>
      <c r="Y41" s="100">
        <f t="shared" si="2"/>
        <v>0</v>
      </c>
      <c r="Z41" s="100">
        <f>SUM(Y$9:Y40)+Y41</f>
        <v>0</v>
      </c>
    </row>
    <row r="42" spans="2:26" ht="12.75" customHeight="1" x14ac:dyDescent="0.2">
      <c r="B42" s="114"/>
      <c r="C42" s="182"/>
      <c r="D42" s="113"/>
      <c r="E42" s="182"/>
      <c r="F42" s="183"/>
      <c r="G42" s="184"/>
      <c r="H42" s="188"/>
      <c r="I42" s="188"/>
      <c r="J42" s="188"/>
      <c r="K42" s="188"/>
      <c r="L42" s="188"/>
      <c r="M42" s="115"/>
      <c r="N42" s="116" t="str">
        <f t="shared" si="4"/>
        <v/>
      </c>
      <c r="R42" s="79">
        <f t="shared" si="1"/>
        <v>0</v>
      </c>
      <c r="S42" s="79">
        <f t="shared" si="3"/>
        <v>0</v>
      </c>
      <c r="V42" s="100" t="e">
        <f>IF(AND(B42=2014,I42&lt;9,#REF!="O"),VLOOKUP(F42,F$9:G$12,2,FALSE),0)</f>
        <v>#REF!</v>
      </c>
      <c r="W42" s="100" t="e">
        <f>SUM(V$9:V41)+V42</f>
        <v>#REF!</v>
      </c>
      <c r="Y42" s="100">
        <f t="shared" si="2"/>
        <v>0</v>
      </c>
      <c r="Z42" s="100">
        <f>SUM(Y$9:Y41)+Y42</f>
        <v>0</v>
      </c>
    </row>
    <row r="43" spans="2:26" ht="12.75" customHeight="1" x14ac:dyDescent="0.2">
      <c r="B43" s="114"/>
      <c r="C43" s="182"/>
      <c r="D43" s="113"/>
      <c r="E43" s="182"/>
      <c r="F43" s="183"/>
      <c r="G43" s="184"/>
      <c r="H43" s="188"/>
      <c r="I43" s="188"/>
      <c r="J43" s="188"/>
      <c r="K43" s="188"/>
      <c r="L43" s="188"/>
      <c r="M43" s="115"/>
      <c r="N43" s="116" t="str">
        <f t="shared" si="4"/>
        <v/>
      </c>
      <c r="R43" s="79">
        <f t="shared" si="1"/>
        <v>0</v>
      </c>
      <c r="S43" s="79">
        <f t="shared" si="3"/>
        <v>0</v>
      </c>
      <c r="V43" s="100" t="e">
        <f>IF(AND(B43=2014,I43&lt;9,#REF!="O"),VLOOKUP(F43,F$9:G$12,2,FALSE),0)</f>
        <v>#REF!</v>
      </c>
      <c r="W43" s="100" t="e">
        <f>SUM(V$9:V42)+V43</f>
        <v>#REF!</v>
      </c>
      <c r="Y43" s="100">
        <f t="shared" si="2"/>
        <v>0</v>
      </c>
      <c r="Z43" s="100">
        <f>SUM(Y$9:Y42)+Y43</f>
        <v>0</v>
      </c>
    </row>
    <row r="44" spans="2:26" ht="12.75" customHeight="1" x14ac:dyDescent="0.2">
      <c r="B44" s="114"/>
      <c r="C44" s="182"/>
      <c r="D44" s="113"/>
      <c r="E44" s="182"/>
      <c r="F44" s="183"/>
      <c r="G44" s="184"/>
      <c r="H44" s="188"/>
      <c r="I44" s="188"/>
      <c r="J44" s="188"/>
      <c r="K44" s="188"/>
      <c r="L44" s="188"/>
      <c r="M44" s="115"/>
      <c r="N44" s="116" t="str">
        <f t="shared" si="4"/>
        <v/>
      </c>
      <c r="R44" s="79">
        <f t="shared" si="1"/>
        <v>0</v>
      </c>
      <c r="S44" s="79">
        <f t="shared" si="3"/>
        <v>0</v>
      </c>
      <c r="V44" s="100" t="e">
        <f>IF(AND(B44=2014,I44&lt;9,#REF!="O"),VLOOKUP(F44,F$9:G$12,2,FALSE),0)</f>
        <v>#REF!</v>
      </c>
      <c r="W44" s="100" t="e">
        <f>SUM(V$9:V43)+V44</f>
        <v>#REF!</v>
      </c>
      <c r="Y44" s="100">
        <f t="shared" si="2"/>
        <v>0</v>
      </c>
      <c r="Z44" s="100">
        <f>SUM(Y$9:Y43)+Y44</f>
        <v>0</v>
      </c>
    </row>
    <row r="45" spans="2:26" ht="12.75" customHeight="1" x14ac:dyDescent="0.2">
      <c r="B45" s="114"/>
      <c r="C45" s="182"/>
      <c r="D45" s="113"/>
      <c r="E45" s="182"/>
      <c r="F45" s="183"/>
      <c r="G45" s="184"/>
      <c r="H45" s="188"/>
      <c r="I45" s="188"/>
      <c r="J45" s="188"/>
      <c r="K45" s="188"/>
      <c r="L45" s="188"/>
      <c r="M45" s="115"/>
      <c r="N45" s="116" t="str">
        <f t="shared" si="4"/>
        <v/>
      </c>
      <c r="R45" s="79">
        <f t="shared" si="1"/>
        <v>0</v>
      </c>
      <c r="S45" s="79">
        <f t="shared" si="3"/>
        <v>0</v>
      </c>
      <c r="V45" s="100" t="e">
        <f>IF(AND(B45=2014,I45&lt;9,#REF!="O"),VLOOKUP(F45,F$9:G$12,2,FALSE),0)</f>
        <v>#REF!</v>
      </c>
      <c r="W45" s="100" t="e">
        <f>SUM(V$9:V44)+V45</f>
        <v>#REF!</v>
      </c>
      <c r="Y45" s="100">
        <f t="shared" si="2"/>
        <v>0</v>
      </c>
      <c r="Z45" s="100">
        <f>SUM(Y$9:Y44)+Y45</f>
        <v>0</v>
      </c>
    </row>
    <row r="46" spans="2:26" ht="12.75" customHeight="1" x14ac:dyDescent="0.2">
      <c r="B46" s="114"/>
      <c r="C46" s="182"/>
      <c r="D46" s="113"/>
      <c r="E46" s="182"/>
      <c r="F46" s="183"/>
      <c r="G46" s="184"/>
      <c r="H46" s="188"/>
      <c r="I46" s="188"/>
      <c r="J46" s="188"/>
      <c r="K46" s="188"/>
      <c r="L46" s="188"/>
      <c r="M46" s="115"/>
      <c r="N46" s="116" t="str">
        <f t="shared" si="4"/>
        <v/>
      </c>
      <c r="R46" s="79">
        <f t="shared" si="1"/>
        <v>0</v>
      </c>
      <c r="S46" s="79">
        <f t="shared" si="3"/>
        <v>0</v>
      </c>
      <c r="V46" s="100" t="e">
        <f>IF(AND(B46=2014,I46&lt;9,#REF!="O"),VLOOKUP(F46,F$9:G$12,2,FALSE),0)</f>
        <v>#REF!</v>
      </c>
      <c r="W46" s="100" t="e">
        <f>SUM(V$9:V45)+V46</f>
        <v>#REF!</v>
      </c>
      <c r="Y46" s="100">
        <f t="shared" si="2"/>
        <v>0</v>
      </c>
      <c r="Z46" s="100">
        <f>SUM(Y$9:Y45)+Y46</f>
        <v>0</v>
      </c>
    </row>
    <row r="47" spans="2:26" ht="12.75" customHeight="1" x14ac:dyDescent="0.2">
      <c r="B47" s="114"/>
      <c r="C47" s="182"/>
      <c r="D47" s="113"/>
      <c r="E47" s="182"/>
      <c r="F47" s="183"/>
      <c r="G47" s="184"/>
      <c r="H47" s="188"/>
      <c r="I47" s="188"/>
      <c r="J47" s="188"/>
      <c r="K47" s="188"/>
      <c r="L47" s="188"/>
      <c r="M47" s="115"/>
      <c r="N47" s="116" t="str">
        <f t="shared" si="4"/>
        <v/>
      </c>
      <c r="R47" s="79">
        <f t="shared" si="1"/>
        <v>0</v>
      </c>
      <c r="S47" s="79">
        <f t="shared" si="3"/>
        <v>0</v>
      </c>
      <c r="V47" s="100" t="e">
        <f>IF(AND(B47=2014,I47&lt;9,#REF!="O"),VLOOKUP(F47,F$9:G$12,2,FALSE),0)</f>
        <v>#REF!</v>
      </c>
      <c r="W47" s="100" t="e">
        <f>SUM(V$9:V46)+V47</f>
        <v>#REF!</v>
      </c>
      <c r="Y47" s="100">
        <f t="shared" si="2"/>
        <v>0</v>
      </c>
      <c r="Z47" s="100">
        <f>SUM(Y$9:Y46)+Y47</f>
        <v>0</v>
      </c>
    </row>
    <row r="48" spans="2:26" ht="12.75" customHeight="1" x14ac:dyDescent="0.2">
      <c r="B48" s="114"/>
      <c r="C48" s="182"/>
      <c r="D48" s="113"/>
      <c r="E48" s="182"/>
      <c r="F48" s="183"/>
      <c r="G48" s="184"/>
      <c r="H48" s="188"/>
      <c r="I48" s="188"/>
      <c r="J48" s="188"/>
      <c r="K48" s="188"/>
      <c r="L48" s="188"/>
      <c r="M48" s="115"/>
      <c r="N48" s="116" t="str">
        <f t="shared" si="4"/>
        <v/>
      </c>
      <c r="R48" s="79">
        <f t="shared" si="1"/>
        <v>0</v>
      </c>
      <c r="S48" s="79">
        <f t="shared" si="3"/>
        <v>0</v>
      </c>
      <c r="V48" s="100" t="e">
        <f>IF(AND(B48=2014,I48&lt;9,#REF!="O"),VLOOKUP(F48,F$9:G$12,2,FALSE),0)</f>
        <v>#REF!</v>
      </c>
      <c r="W48" s="100" t="e">
        <f>SUM(V$9:V47)+V48</f>
        <v>#REF!</v>
      </c>
      <c r="Y48" s="100">
        <f t="shared" si="2"/>
        <v>0</v>
      </c>
      <c r="Z48" s="100">
        <f>SUM(Y$9:Y47)+Y48</f>
        <v>0</v>
      </c>
    </row>
    <row r="49" spans="2:26" ht="12.75" customHeight="1" x14ac:dyDescent="0.2">
      <c r="B49" s="114"/>
      <c r="C49" s="182"/>
      <c r="D49" s="113"/>
      <c r="E49" s="182"/>
      <c r="F49" s="183"/>
      <c r="G49" s="184"/>
      <c r="H49" s="188"/>
      <c r="I49" s="188"/>
      <c r="J49" s="188"/>
      <c r="K49" s="188"/>
      <c r="L49" s="188"/>
      <c r="M49" s="115"/>
      <c r="N49" s="116" t="str">
        <f t="shared" si="4"/>
        <v/>
      </c>
      <c r="R49" s="79">
        <f t="shared" si="1"/>
        <v>0</v>
      </c>
      <c r="S49" s="79">
        <f t="shared" si="3"/>
        <v>0</v>
      </c>
      <c r="V49" s="100" t="e">
        <f>IF(AND(B49=2014,I49&lt;9,#REF!="O"),VLOOKUP(F49,F$9:G$12,2,FALSE),0)</f>
        <v>#REF!</v>
      </c>
      <c r="W49" s="100" t="e">
        <f>SUM(V$9:V48)+V49</f>
        <v>#REF!</v>
      </c>
      <c r="Y49" s="100">
        <f t="shared" si="2"/>
        <v>0</v>
      </c>
      <c r="Z49" s="100">
        <f>SUM(Y$9:Y48)+Y49</f>
        <v>0</v>
      </c>
    </row>
    <row r="50" spans="2:26" ht="12.75" customHeight="1" x14ac:dyDescent="0.2">
      <c r="B50" s="114"/>
      <c r="C50" s="182"/>
      <c r="D50" s="113"/>
      <c r="E50" s="182"/>
      <c r="F50" s="183"/>
      <c r="G50" s="184"/>
      <c r="H50" s="188"/>
      <c r="I50" s="188"/>
      <c r="J50" s="188"/>
      <c r="K50" s="188"/>
      <c r="L50" s="188"/>
      <c r="M50" s="115"/>
      <c r="N50" s="116" t="str">
        <f t="shared" si="4"/>
        <v/>
      </c>
      <c r="R50" s="79">
        <f t="shared" si="1"/>
        <v>0</v>
      </c>
      <c r="S50" s="79">
        <f t="shared" si="3"/>
        <v>0</v>
      </c>
      <c r="V50" s="100" t="e">
        <f>IF(AND(B50=2014,I50&lt;9,#REF!="O"),VLOOKUP(F50,F$9:G$12,2,FALSE),0)</f>
        <v>#REF!</v>
      </c>
      <c r="W50" s="100" t="e">
        <f>SUM(V$9:V49)+V50</f>
        <v>#REF!</v>
      </c>
      <c r="Y50" s="100">
        <f t="shared" si="2"/>
        <v>0</v>
      </c>
      <c r="Z50" s="100">
        <f>SUM(Y$9:Y49)+Y50</f>
        <v>0</v>
      </c>
    </row>
    <row r="51" spans="2:26" ht="12.75" customHeight="1" x14ac:dyDescent="0.2">
      <c r="B51" s="114"/>
      <c r="C51" s="182"/>
      <c r="D51" s="113"/>
      <c r="E51" s="182"/>
      <c r="F51" s="183"/>
      <c r="G51" s="184"/>
      <c r="H51" s="188"/>
      <c r="I51" s="188"/>
      <c r="J51" s="188"/>
      <c r="K51" s="188"/>
      <c r="L51" s="188"/>
      <c r="M51" s="115"/>
      <c r="N51" s="116" t="str">
        <f t="shared" si="4"/>
        <v/>
      </c>
      <c r="R51" s="79">
        <f t="shared" si="1"/>
        <v>0</v>
      </c>
      <c r="S51" s="79">
        <f t="shared" si="3"/>
        <v>0</v>
      </c>
      <c r="V51" s="100" t="e">
        <f>IF(AND(B51=2014,I51&lt;9,#REF!="O"),VLOOKUP(F51,F$9:G$12,2,FALSE),0)</f>
        <v>#REF!</v>
      </c>
      <c r="W51" s="100" t="e">
        <f>SUM(V$9:V50)+V51</f>
        <v>#REF!</v>
      </c>
      <c r="Y51" s="100">
        <f t="shared" si="2"/>
        <v>0</v>
      </c>
      <c r="Z51" s="100">
        <f>SUM(Y$9:Y50)+Y51</f>
        <v>0</v>
      </c>
    </row>
    <row r="52" spans="2:26" ht="12.75" customHeight="1" x14ac:dyDescent="0.2">
      <c r="B52" s="114"/>
      <c r="C52" s="182"/>
      <c r="D52" s="113"/>
      <c r="E52" s="182"/>
      <c r="F52" s="183"/>
      <c r="G52" s="184"/>
      <c r="H52" s="188"/>
      <c r="I52" s="188"/>
      <c r="J52" s="188"/>
      <c r="K52" s="188"/>
      <c r="L52" s="188"/>
      <c r="M52" s="115"/>
      <c r="N52" s="116" t="str">
        <f t="shared" si="4"/>
        <v/>
      </c>
      <c r="R52" s="79">
        <f t="shared" si="1"/>
        <v>0</v>
      </c>
      <c r="S52" s="79">
        <f t="shared" si="3"/>
        <v>0</v>
      </c>
      <c r="V52" s="100" t="e">
        <f>IF(AND(B52=2014,I52&lt;9,#REF!="O"),VLOOKUP(F52,F$9:G$12,2,FALSE),0)</f>
        <v>#REF!</v>
      </c>
      <c r="W52" s="100" t="e">
        <f>SUM(V$9:V51)+V52</f>
        <v>#REF!</v>
      </c>
      <c r="Y52" s="100">
        <f t="shared" si="2"/>
        <v>0</v>
      </c>
      <c r="Z52" s="100">
        <f>SUM(Y$9:Y51)+Y52</f>
        <v>0</v>
      </c>
    </row>
    <row r="53" spans="2:26" ht="12.75" customHeight="1" x14ac:dyDescent="0.2">
      <c r="B53" s="114"/>
      <c r="C53" s="182"/>
      <c r="D53" s="113"/>
      <c r="E53" s="182"/>
      <c r="F53" s="183"/>
      <c r="G53" s="184"/>
      <c r="H53" s="188"/>
      <c r="I53" s="188"/>
      <c r="J53" s="188"/>
      <c r="K53" s="188"/>
      <c r="L53" s="188"/>
      <c r="M53" s="115"/>
      <c r="N53" s="116" t="str">
        <f t="shared" si="4"/>
        <v/>
      </c>
      <c r="R53" s="79">
        <f t="shared" si="1"/>
        <v>0</v>
      </c>
      <c r="S53" s="79">
        <f t="shared" si="3"/>
        <v>0</v>
      </c>
      <c r="V53" s="100" t="e">
        <f>IF(AND(B53=2014,I53&lt;9,#REF!="O"),VLOOKUP(F53,F$9:G$12,2,FALSE),0)</f>
        <v>#REF!</v>
      </c>
      <c r="W53" s="100" t="e">
        <f>SUM(V$9:V52)+V53</f>
        <v>#REF!</v>
      </c>
      <c r="Y53" s="100">
        <f t="shared" si="2"/>
        <v>0</v>
      </c>
      <c r="Z53" s="100">
        <f>SUM(Y$9:Y52)+Y53</f>
        <v>0</v>
      </c>
    </row>
    <row r="54" spans="2:26" ht="12.75" customHeight="1" x14ac:dyDescent="0.2">
      <c r="B54" s="114"/>
      <c r="C54" s="182"/>
      <c r="D54" s="113"/>
      <c r="E54" s="182"/>
      <c r="F54" s="183"/>
      <c r="G54" s="184"/>
      <c r="H54" s="188"/>
      <c r="I54" s="188"/>
      <c r="J54" s="188"/>
      <c r="K54" s="188"/>
      <c r="L54" s="188"/>
      <c r="M54" s="115"/>
      <c r="N54" s="116" t="str">
        <f t="shared" si="4"/>
        <v/>
      </c>
      <c r="R54" s="79">
        <f t="shared" si="1"/>
        <v>0</v>
      </c>
      <c r="S54" s="79">
        <f t="shared" si="3"/>
        <v>0</v>
      </c>
      <c r="V54" s="100" t="e">
        <f>IF(AND(B54=2014,I54&lt;9,#REF!="O"),VLOOKUP(F54,F$9:G$12,2,FALSE),0)</f>
        <v>#REF!</v>
      </c>
      <c r="W54" s="100" t="e">
        <f>SUM(V$9:V53)+V54</f>
        <v>#REF!</v>
      </c>
      <c r="Y54" s="100">
        <f t="shared" si="2"/>
        <v>0</v>
      </c>
      <c r="Z54" s="100">
        <f>SUM(Y$9:Y53)+Y54</f>
        <v>0</v>
      </c>
    </row>
    <row r="55" spans="2:26" ht="12.75" customHeight="1" x14ac:dyDescent="0.2">
      <c r="B55" s="114"/>
      <c r="C55" s="182"/>
      <c r="D55" s="113"/>
      <c r="E55" s="182"/>
      <c r="F55" s="183"/>
      <c r="G55" s="184"/>
      <c r="H55" s="188"/>
      <c r="I55" s="188"/>
      <c r="J55" s="188"/>
      <c r="K55" s="188"/>
      <c r="L55" s="188"/>
      <c r="M55" s="115"/>
      <c r="N55" s="116" t="str">
        <f t="shared" si="4"/>
        <v/>
      </c>
      <c r="R55" s="79">
        <f t="shared" si="1"/>
        <v>0</v>
      </c>
      <c r="S55" s="79">
        <f t="shared" si="3"/>
        <v>0</v>
      </c>
      <c r="V55" s="100" t="e">
        <f>IF(AND(B55=2014,I55&lt;9,#REF!="O"),VLOOKUP(F55,F$9:G$12,2,FALSE),0)</f>
        <v>#REF!</v>
      </c>
      <c r="W55" s="100" t="e">
        <f>SUM(V$9:V54)+V55</f>
        <v>#REF!</v>
      </c>
      <c r="Y55" s="100">
        <f t="shared" si="2"/>
        <v>0</v>
      </c>
      <c r="Z55" s="100">
        <f>SUM(Y$9:Y54)+Y55</f>
        <v>0</v>
      </c>
    </row>
    <row r="56" spans="2:26" ht="12.75" customHeight="1" x14ac:dyDescent="0.2">
      <c r="B56" s="114"/>
      <c r="C56" s="182"/>
      <c r="D56" s="113"/>
      <c r="E56" s="182"/>
      <c r="F56" s="183"/>
      <c r="G56" s="184"/>
      <c r="H56" s="188"/>
      <c r="I56" s="188"/>
      <c r="J56" s="188"/>
      <c r="K56" s="188"/>
      <c r="L56" s="188"/>
      <c r="M56" s="115"/>
      <c r="N56" s="116" t="str">
        <f t="shared" si="4"/>
        <v/>
      </c>
      <c r="R56" s="79">
        <f t="shared" si="1"/>
        <v>0</v>
      </c>
      <c r="S56" s="79">
        <f t="shared" si="3"/>
        <v>0</v>
      </c>
      <c r="V56" s="100" t="e">
        <f>IF(AND(B56=2014,I56&lt;9,#REF!="O"),VLOOKUP(F56,F$9:G$12,2,FALSE),0)</f>
        <v>#REF!</v>
      </c>
      <c r="W56" s="100" t="e">
        <f>SUM(V$9:V55)+V56</f>
        <v>#REF!</v>
      </c>
      <c r="Y56" s="100">
        <f t="shared" si="2"/>
        <v>0</v>
      </c>
      <c r="Z56" s="100">
        <f>SUM(Y$9:Y55)+Y56</f>
        <v>0</v>
      </c>
    </row>
    <row r="57" spans="2:26" ht="12.75" customHeight="1" x14ac:dyDescent="0.2">
      <c r="B57" s="114"/>
      <c r="C57" s="182"/>
      <c r="D57" s="113"/>
      <c r="E57" s="182"/>
      <c r="F57" s="183"/>
      <c r="G57" s="184"/>
      <c r="H57" s="188"/>
      <c r="I57" s="188"/>
      <c r="J57" s="188"/>
      <c r="K57" s="188"/>
      <c r="L57" s="188"/>
      <c r="M57" s="115"/>
      <c r="N57" s="116" t="str">
        <f t="shared" si="4"/>
        <v/>
      </c>
      <c r="R57" s="79">
        <f t="shared" si="1"/>
        <v>0</v>
      </c>
      <c r="S57" s="79">
        <f t="shared" si="3"/>
        <v>0</v>
      </c>
      <c r="V57" s="100" t="e">
        <f>IF(AND(B57=2014,I57&lt;9,#REF!="O"),VLOOKUP(F57,F$9:G$12,2,FALSE),0)</f>
        <v>#REF!</v>
      </c>
      <c r="W57" s="100" t="e">
        <f>SUM(V$9:V56)+V57</f>
        <v>#REF!</v>
      </c>
      <c r="Y57" s="100">
        <f t="shared" si="2"/>
        <v>0</v>
      </c>
      <c r="Z57" s="100">
        <f>SUM(Y$9:Y56)+Y57</f>
        <v>0</v>
      </c>
    </row>
    <row r="58" spans="2:26" ht="12.75" customHeight="1" x14ac:dyDescent="0.2">
      <c r="B58" s="114"/>
      <c r="C58" s="182"/>
      <c r="D58" s="113"/>
      <c r="E58" s="182"/>
      <c r="F58" s="183"/>
      <c r="G58" s="184"/>
      <c r="H58" s="188"/>
      <c r="I58" s="188"/>
      <c r="J58" s="188"/>
      <c r="K58" s="188"/>
      <c r="L58" s="188"/>
      <c r="M58" s="115"/>
      <c r="N58" s="116" t="str">
        <f t="shared" si="4"/>
        <v/>
      </c>
      <c r="R58" s="79">
        <f t="shared" si="1"/>
        <v>0</v>
      </c>
      <c r="S58" s="79">
        <f t="shared" si="3"/>
        <v>0</v>
      </c>
      <c r="V58" s="100" t="e">
        <f>IF(AND(B58=2014,I58&lt;9,#REF!="O"),VLOOKUP(F58,F$9:G$12,2,FALSE),0)</f>
        <v>#REF!</v>
      </c>
      <c r="W58" s="100" t="e">
        <f>SUM(V$9:V57)+V58</f>
        <v>#REF!</v>
      </c>
      <c r="Y58" s="100">
        <f t="shared" si="2"/>
        <v>0</v>
      </c>
      <c r="Z58" s="100">
        <f>SUM(Y$9:Y57)+Y58</f>
        <v>0</v>
      </c>
    </row>
    <row r="59" spans="2:26" ht="12.75" customHeight="1" x14ac:dyDescent="0.2">
      <c r="B59" s="114"/>
      <c r="C59" s="182"/>
      <c r="D59" s="113"/>
      <c r="E59" s="182"/>
      <c r="F59" s="183"/>
      <c r="G59" s="184"/>
      <c r="H59" s="188"/>
      <c r="I59" s="188"/>
      <c r="J59" s="188"/>
      <c r="K59" s="188"/>
      <c r="L59" s="188"/>
      <c r="M59" s="115"/>
      <c r="N59" s="116" t="str">
        <f t="shared" si="4"/>
        <v/>
      </c>
      <c r="R59" s="79">
        <f t="shared" si="1"/>
        <v>0</v>
      </c>
      <c r="S59" s="79">
        <f t="shared" si="3"/>
        <v>0</v>
      </c>
      <c r="V59" s="100" t="e">
        <f>IF(AND(B59=2014,I59&lt;9,#REF!="O"),VLOOKUP(F59,F$9:G$12,2,FALSE),0)</f>
        <v>#REF!</v>
      </c>
      <c r="W59" s="100" t="e">
        <f>SUM(V$9:V58)+V59</f>
        <v>#REF!</v>
      </c>
      <c r="Y59" s="100">
        <f t="shared" si="2"/>
        <v>0</v>
      </c>
      <c r="Z59" s="100">
        <f>SUM(Y$9:Y58)+Y59</f>
        <v>0</v>
      </c>
    </row>
    <row r="60" spans="2:26" ht="12.75" customHeight="1" x14ac:dyDescent="0.2">
      <c r="B60" s="114"/>
      <c r="C60" s="182"/>
      <c r="D60" s="113"/>
      <c r="E60" s="182"/>
      <c r="F60" s="183"/>
      <c r="G60" s="184"/>
      <c r="H60" s="188"/>
      <c r="I60" s="188"/>
      <c r="J60" s="188"/>
      <c r="K60" s="188"/>
      <c r="L60" s="188"/>
      <c r="M60" s="115"/>
      <c r="N60" s="116" t="str">
        <f t="shared" si="4"/>
        <v/>
      </c>
      <c r="R60" s="79">
        <f t="shared" si="1"/>
        <v>0</v>
      </c>
      <c r="S60" s="79">
        <f t="shared" si="3"/>
        <v>0</v>
      </c>
      <c r="V60" s="100" t="e">
        <f>IF(AND(B60=2014,I60&lt;9,#REF!="O"),VLOOKUP(F60,F$9:G$12,2,FALSE),0)</f>
        <v>#REF!</v>
      </c>
      <c r="W60" s="100" t="e">
        <f>SUM(V$9:V59)+V60</f>
        <v>#REF!</v>
      </c>
      <c r="Y60" s="100">
        <f t="shared" si="2"/>
        <v>0</v>
      </c>
      <c r="Z60" s="100">
        <f>SUM(Y$9:Y59)+Y60</f>
        <v>0</v>
      </c>
    </row>
    <row r="61" spans="2:26" ht="12.75" customHeight="1" x14ac:dyDescent="0.2">
      <c r="B61" s="114"/>
      <c r="C61" s="182"/>
      <c r="D61" s="113"/>
      <c r="E61" s="182"/>
      <c r="F61" s="183"/>
      <c r="G61" s="184"/>
      <c r="H61" s="188"/>
      <c r="I61" s="188"/>
      <c r="J61" s="188"/>
      <c r="K61" s="188"/>
      <c r="L61" s="188"/>
      <c r="M61" s="115"/>
      <c r="N61" s="116" t="str">
        <f t="shared" si="4"/>
        <v/>
      </c>
      <c r="R61" s="79">
        <f t="shared" si="1"/>
        <v>0</v>
      </c>
      <c r="S61" s="79">
        <f t="shared" si="3"/>
        <v>0</v>
      </c>
      <c r="V61" s="100" t="e">
        <f>IF(AND(B61=2014,I61&lt;9,#REF!="O"),VLOOKUP(F61,F$9:G$12,2,FALSE),0)</f>
        <v>#REF!</v>
      </c>
      <c r="W61" s="100" t="e">
        <f>SUM(V$9:V60)+V61</f>
        <v>#REF!</v>
      </c>
      <c r="Y61" s="100">
        <f t="shared" si="2"/>
        <v>0</v>
      </c>
      <c r="Z61" s="100">
        <f>SUM(Y$9:Y60)+Y61</f>
        <v>0</v>
      </c>
    </row>
    <row r="62" spans="2:26" ht="12.75" customHeight="1" x14ac:dyDescent="0.2">
      <c r="B62" s="114"/>
      <c r="C62" s="182"/>
      <c r="D62" s="113"/>
      <c r="E62" s="182"/>
      <c r="F62" s="183"/>
      <c r="G62" s="184"/>
      <c r="H62" s="188"/>
      <c r="I62" s="188"/>
      <c r="J62" s="188"/>
      <c r="K62" s="188"/>
      <c r="L62" s="188"/>
      <c r="M62" s="115"/>
      <c r="N62" s="116" t="str">
        <f t="shared" si="4"/>
        <v/>
      </c>
      <c r="R62" s="79">
        <f t="shared" si="1"/>
        <v>0</v>
      </c>
      <c r="S62" s="79">
        <f t="shared" si="3"/>
        <v>0</v>
      </c>
      <c r="V62" s="100" t="e">
        <f>IF(AND(B62=2014,I62&lt;9,#REF!="O"),VLOOKUP(F62,F$9:G$12,2,FALSE),0)</f>
        <v>#REF!</v>
      </c>
      <c r="W62" s="100" t="e">
        <f>SUM(V$9:V61)+V62</f>
        <v>#REF!</v>
      </c>
      <c r="Y62" s="100">
        <f t="shared" si="2"/>
        <v>0</v>
      </c>
      <c r="Z62" s="100">
        <f>SUM(Y$9:Y61)+Y62</f>
        <v>0</v>
      </c>
    </row>
    <row r="63" spans="2:26" ht="12.75" customHeight="1" x14ac:dyDescent="0.2">
      <c r="B63" s="114"/>
      <c r="C63" s="182"/>
      <c r="D63" s="113"/>
      <c r="E63" s="182"/>
      <c r="F63" s="183"/>
      <c r="G63" s="184"/>
      <c r="H63" s="188"/>
      <c r="I63" s="188"/>
      <c r="J63" s="188"/>
      <c r="K63" s="188"/>
      <c r="L63" s="188"/>
      <c r="M63" s="115"/>
      <c r="N63" s="116" t="str">
        <f t="shared" si="4"/>
        <v/>
      </c>
      <c r="R63" s="79">
        <f t="shared" si="1"/>
        <v>0</v>
      </c>
      <c r="S63" s="79">
        <f t="shared" si="3"/>
        <v>0</v>
      </c>
      <c r="V63" s="100" t="e">
        <f>IF(AND(B63=2014,I63&lt;9,#REF!="O"),VLOOKUP(F63,F$9:G$12,2,FALSE),0)</f>
        <v>#REF!</v>
      </c>
      <c r="W63" s="100" t="e">
        <f>SUM(V$9:V62)+V63</f>
        <v>#REF!</v>
      </c>
      <c r="Y63" s="100">
        <f t="shared" si="2"/>
        <v>0</v>
      </c>
      <c r="Z63" s="100">
        <f>SUM(Y$9:Y62)+Y63</f>
        <v>0</v>
      </c>
    </row>
    <row r="64" spans="2:26" ht="12.75" customHeight="1" x14ac:dyDescent="0.2">
      <c r="B64" s="114"/>
      <c r="C64" s="182"/>
      <c r="D64" s="113"/>
      <c r="E64" s="182"/>
      <c r="F64" s="183"/>
      <c r="G64" s="184"/>
      <c r="H64" s="188"/>
      <c r="I64" s="188"/>
      <c r="J64" s="188"/>
      <c r="K64" s="188"/>
      <c r="L64" s="188"/>
      <c r="M64" s="115"/>
      <c r="N64" s="116" t="str">
        <f t="shared" si="4"/>
        <v/>
      </c>
      <c r="R64" s="79">
        <f t="shared" si="1"/>
        <v>0</v>
      </c>
      <c r="S64" s="79">
        <f t="shared" si="3"/>
        <v>0</v>
      </c>
      <c r="V64" s="100" t="e">
        <f>IF(AND(B64=2014,I64&lt;9,#REF!="O"),VLOOKUP(F64,F$9:G$12,2,FALSE),0)</f>
        <v>#REF!</v>
      </c>
      <c r="W64" s="100" t="e">
        <f>SUM(V$9:V63)+V64</f>
        <v>#REF!</v>
      </c>
      <c r="Y64" s="100">
        <f t="shared" si="2"/>
        <v>0</v>
      </c>
      <c r="Z64" s="100">
        <f>SUM(Y$9:Y63)+Y64</f>
        <v>0</v>
      </c>
    </row>
    <row r="65" spans="2:26" ht="12.75" customHeight="1" x14ac:dyDescent="0.2">
      <c r="B65" s="114"/>
      <c r="C65" s="182"/>
      <c r="D65" s="113"/>
      <c r="E65" s="182"/>
      <c r="F65" s="183"/>
      <c r="G65" s="184"/>
      <c r="H65" s="188"/>
      <c r="I65" s="188"/>
      <c r="J65" s="188"/>
      <c r="K65" s="188"/>
      <c r="L65" s="188"/>
      <c r="M65" s="115"/>
      <c r="N65" s="116" t="str">
        <f t="shared" si="4"/>
        <v/>
      </c>
      <c r="R65" s="79">
        <f t="shared" si="1"/>
        <v>0</v>
      </c>
      <c r="S65" s="79">
        <f t="shared" si="3"/>
        <v>0</v>
      </c>
      <c r="V65" s="100" t="e">
        <f>IF(AND(B65=2014,I65&lt;9,#REF!="O"),VLOOKUP(F65,F$9:G$12,2,FALSE),0)</f>
        <v>#REF!</v>
      </c>
      <c r="W65" s="100" t="e">
        <f>SUM(V$9:V64)+V65</f>
        <v>#REF!</v>
      </c>
      <c r="Y65" s="100">
        <f t="shared" si="2"/>
        <v>0</v>
      </c>
      <c r="Z65" s="100">
        <f>SUM(Y$9:Y64)+Y65</f>
        <v>0</v>
      </c>
    </row>
    <row r="66" spans="2:26" ht="12.75" customHeight="1" x14ac:dyDescent="0.2">
      <c r="B66" s="114"/>
      <c r="C66" s="182"/>
      <c r="D66" s="113"/>
      <c r="E66" s="182"/>
      <c r="F66" s="183"/>
      <c r="G66" s="184"/>
      <c r="H66" s="188"/>
      <c r="I66" s="188"/>
      <c r="J66" s="188"/>
      <c r="K66" s="188"/>
      <c r="L66" s="188"/>
      <c r="M66" s="115"/>
      <c r="N66" s="116" t="str">
        <f t="shared" si="4"/>
        <v/>
      </c>
      <c r="R66" s="79">
        <f t="shared" si="1"/>
        <v>0</v>
      </c>
      <c r="S66" s="79">
        <f t="shared" si="3"/>
        <v>0</v>
      </c>
      <c r="V66" s="100" t="e">
        <f>IF(AND(B66=2014,I66&lt;9,#REF!="O"),VLOOKUP(F66,F$9:G$12,2,FALSE),0)</f>
        <v>#REF!</v>
      </c>
      <c r="W66" s="100" t="e">
        <f>SUM(V$9:V65)+V66</f>
        <v>#REF!</v>
      </c>
      <c r="Y66" s="100">
        <f t="shared" si="2"/>
        <v>0</v>
      </c>
      <c r="Z66" s="100">
        <f>SUM(Y$9:Y65)+Y66</f>
        <v>0</v>
      </c>
    </row>
    <row r="67" spans="2:26" ht="12.75" customHeight="1" x14ac:dyDescent="0.2">
      <c r="B67" s="114"/>
      <c r="C67" s="182"/>
      <c r="D67" s="113"/>
      <c r="E67" s="182"/>
      <c r="F67" s="183"/>
      <c r="G67" s="184"/>
      <c r="H67" s="188"/>
      <c r="I67" s="188"/>
      <c r="J67" s="188"/>
      <c r="K67" s="188"/>
      <c r="L67" s="188"/>
      <c r="M67" s="115"/>
      <c r="N67" s="116" t="str">
        <f t="shared" si="4"/>
        <v/>
      </c>
      <c r="R67" s="79">
        <f t="shared" si="1"/>
        <v>0</v>
      </c>
      <c r="S67" s="79">
        <f t="shared" si="3"/>
        <v>0</v>
      </c>
      <c r="V67" s="100" t="e">
        <f>IF(AND(B67=2014,I67&lt;9,#REF!="O"),VLOOKUP(F67,F$9:G$12,2,FALSE),0)</f>
        <v>#REF!</v>
      </c>
      <c r="W67" s="100" t="e">
        <f>SUM(V$9:V66)+V67</f>
        <v>#REF!</v>
      </c>
      <c r="Y67" s="100">
        <f t="shared" si="2"/>
        <v>0</v>
      </c>
      <c r="Z67" s="100">
        <f>SUM(Y$9:Y66)+Y67</f>
        <v>0</v>
      </c>
    </row>
    <row r="68" spans="2:26" ht="12.75" customHeight="1" x14ac:dyDescent="0.2">
      <c r="B68" s="114"/>
      <c r="C68" s="182"/>
      <c r="D68" s="113"/>
      <c r="E68" s="182"/>
      <c r="F68" s="183"/>
      <c r="G68" s="184"/>
      <c r="H68" s="188"/>
      <c r="I68" s="188"/>
      <c r="J68" s="188"/>
      <c r="K68" s="188"/>
      <c r="L68" s="188"/>
      <c r="M68" s="115"/>
      <c r="N68" s="116" t="str">
        <f t="shared" si="4"/>
        <v/>
      </c>
      <c r="R68" s="79">
        <f t="shared" si="1"/>
        <v>0</v>
      </c>
      <c r="S68" s="79">
        <f t="shared" si="3"/>
        <v>0</v>
      </c>
      <c r="V68" s="100" t="e">
        <f>IF(AND(B68=2014,I68&lt;9,#REF!="O"),VLOOKUP(F68,F$9:G$12,2,FALSE),0)</f>
        <v>#REF!</v>
      </c>
      <c r="W68" s="100" t="e">
        <f>SUM(V$9:V67)+V68</f>
        <v>#REF!</v>
      </c>
      <c r="Y68" s="100">
        <f t="shared" si="2"/>
        <v>0</v>
      </c>
      <c r="Z68" s="100">
        <f>SUM(Y$9:Y67)+Y68</f>
        <v>0</v>
      </c>
    </row>
    <row r="69" spans="2:26" ht="12.75" customHeight="1" x14ac:dyDescent="0.2">
      <c r="B69" s="114"/>
      <c r="C69" s="182"/>
      <c r="D69" s="113"/>
      <c r="E69" s="182"/>
      <c r="F69" s="183"/>
      <c r="G69" s="184"/>
      <c r="H69" s="188"/>
      <c r="I69" s="188"/>
      <c r="J69" s="188"/>
      <c r="K69" s="188"/>
      <c r="L69" s="188"/>
      <c r="M69" s="115"/>
      <c r="N69" s="116" t="str">
        <f t="shared" si="4"/>
        <v/>
      </c>
      <c r="R69" s="79">
        <f t="shared" si="1"/>
        <v>0</v>
      </c>
      <c r="S69" s="79">
        <f t="shared" si="3"/>
        <v>0</v>
      </c>
      <c r="V69" s="100" t="e">
        <f>IF(AND(B69=2014,I69&lt;9,#REF!="O"),VLOOKUP(F69,F$9:G$12,2,FALSE),0)</f>
        <v>#REF!</v>
      </c>
      <c r="W69" s="100" t="e">
        <f>SUM(V$9:V68)+V69</f>
        <v>#REF!</v>
      </c>
      <c r="Y69" s="100">
        <f t="shared" si="2"/>
        <v>0</v>
      </c>
      <c r="Z69" s="100">
        <f>SUM(Y$9:Y68)+Y69</f>
        <v>0</v>
      </c>
    </row>
    <row r="70" spans="2:26" ht="12.75" customHeight="1" x14ac:dyDescent="0.2">
      <c r="B70" s="114"/>
      <c r="C70" s="182"/>
      <c r="D70" s="113"/>
      <c r="E70" s="182"/>
      <c r="F70" s="183"/>
      <c r="G70" s="184"/>
      <c r="H70" s="188"/>
      <c r="I70" s="188"/>
      <c r="J70" s="188"/>
      <c r="K70" s="188"/>
      <c r="L70" s="188"/>
      <c r="M70" s="115"/>
      <c r="N70" s="116" t="str">
        <f t="shared" si="4"/>
        <v/>
      </c>
      <c r="R70" s="79">
        <f t="shared" si="1"/>
        <v>0</v>
      </c>
      <c r="S70" s="79">
        <f t="shared" si="3"/>
        <v>0</v>
      </c>
      <c r="V70" s="100" t="e">
        <f>IF(AND(B70=2014,I70&lt;9,#REF!="O"),VLOOKUP(F70,F$9:G$12,2,FALSE),0)</f>
        <v>#REF!</v>
      </c>
      <c r="W70" s="100" t="e">
        <f>SUM(V$9:V69)+V70</f>
        <v>#REF!</v>
      </c>
      <c r="Y70" s="100">
        <f t="shared" si="2"/>
        <v>0</v>
      </c>
      <c r="Z70" s="100">
        <f>SUM(Y$9:Y69)+Y70</f>
        <v>0</v>
      </c>
    </row>
    <row r="71" spans="2:26" ht="12.75" customHeight="1" x14ac:dyDescent="0.2">
      <c r="B71" s="114"/>
      <c r="C71" s="182"/>
      <c r="D71" s="113"/>
      <c r="E71" s="182"/>
      <c r="F71" s="183"/>
      <c r="G71" s="184"/>
      <c r="H71" s="188"/>
      <c r="I71" s="188"/>
      <c r="J71" s="188"/>
      <c r="K71" s="188"/>
      <c r="L71" s="188"/>
      <c r="M71" s="115"/>
      <c r="N71" s="116" t="str">
        <f t="shared" si="4"/>
        <v/>
      </c>
      <c r="R71" s="79">
        <f t="shared" si="1"/>
        <v>0</v>
      </c>
      <c r="S71" s="79">
        <f t="shared" si="3"/>
        <v>0</v>
      </c>
      <c r="V71" s="100" t="e">
        <f>IF(AND(B71=2014,I71&lt;9,#REF!="O"),VLOOKUP(F71,F$9:G$12,2,FALSE),0)</f>
        <v>#REF!</v>
      </c>
      <c r="W71" s="100" t="e">
        <f>SUM(V$9:V70)+V71</f>
        <v>#REF!</v>
      </c>
      <c r="Y71" s="100">
        <f t="shared" si="2"/>
        <v>0</v>
      </c>
      <c r="Z71" s="100">
        <f>SUM(Y$9:Y70)+Y71</f>
        <v>0</v>
      </c>
    </row>
    <row r="72" spans="2:26" ht="12.75" customHeight="1" x14ac:dyDescent="0.2">
      <c r="B72" s="114"/>
      <c r="C72" s="182"/>
      <c r="D72" s="113"/>
      <c r="E72" s="182"/>
      <c r="F72" s="183"/>
      <c r="G72" s="184"/>
      <c r="H72" s="188"/>
      <c r="I72" s="188"/>
      <c r="J72" s="188"/>
      <c r="K72" s="188"/>
      <c r="L72" s="188"/>
      <c r="M72" s="115"/>
      <c r="N72" s="116" t="str">
        <f t="shared" si="4"/>
        <v/>
      </c>
      <c r="R72" s="79">
        <f t="shared" si="1"/>
        <v>0</v>
      </c>
      <c r="S72" s="79">
        <f t="shared" si="3"/>
        <v>0</v>
      </c>
      <c r="V72" s="100" t="e">
        <f>IF(AND(B72=2014,I72&lt;9,#REF!="O"),VLOOKUP(F72,F$9:G$12,2,FALSE),0)</f>
        <v>#REF!</v>
      </c>
      <c r="W72" s="100" t="e">
        <f>SUM(V$9:V71)+V72</f>
        <v>#REF!</v>
      </c>
      <c r="Y72" s="100">
        <f t="shared" si="2"/>
        <v>0</v>
      </c>
      <c r="Z72" s="100">
        <f>SUM(Y$9:Y71)+Y72</f>
        <v>0</v>
      </c>
    </row>
    <row r="73" spans="2:26" ht="12.75" customHeight="1" x14ac:dyDescent="0.2">
      <c r="B73" s="114"/>
      <c r="C73" s="182"/>
      <c r="D73" s="113"/>
      <c r="E73" s="182"/>
      <c r="F73" s="183"/>
      <c r="G73" s="184"/>
      <c r="H73" s="188"/>
      <c r="I73" s="188"/>
      <c r="J73" s="188"/>
      <c r="K73" s="188"/>
      <c r="L73" s="188"/>
      <c r="M73" s="115"/>
      <c r="N73" s="116" t="str">
        <f t="shared" si="4"/>
        <v/>
      </c>
      <c r="R73" s="79">
        <f t="shared" si="1"/>
        <v>0</v>
      </c>
      <c r="S73" s="79">
        <f t="shared" si="3"/>
        <v>0</v>
      </c>
      <c r="V73" s="100" t="e">
        <f>IF(AND(B73=2014,I73&lt;9,#REF!="O"),VLOOKUP(F73,F$9:G$12,2,FALSE),0)</f>
        <v>#REF!</v>
      </c>
      <c r="W73" s="100" t="e">
        <f>SUM(V$9:V72)+V73</f>
        <v>#REF!</v>
      </c>
      <c r="Y73" s="100">
        <f t="shared" si="2"/>
        <v>0</v>
      </c>
      <c r="Z73" s="100">
        <f>SUM(Y$9:Y72)+Y73</f>
        <v>0</v>
      </c>
    </row>
    <row r="74" spans="2:26" ht="12.75" customHeight="1" x14ac:dyDescent="0.2">
      <c r="B74" s="114"/>
      <c r="C74" s="182"/>
      <c r="D74" s="113"/>
      <c r="E74" s="182"/>
      <c r="F74" s="183"/>
      <c r="G74" s="184"/>
      <c r="H74" s="188"/>
      <c r="I74" s="188"/>
      <c r="J74" s="188"/>
      <c r="K74" s="188"/>
      <c r="L74" s="188"/>
      <c r="M74" s="115"/>
      <c r="N74" s="116" t="str">
        <f t="shared" si="4"/>
        <v/>
      </c>
      <c r="R74" s="79">
        <f t="shared" si="1"/>
        <v>0</v>
      </c>
      <c r="S74" s="79">
        <f t="shared" si="3"/>
        <v>0</v>
      </c>
      <c r="V74" s="100" t="e">
        <f>IF(AND(B74=2014,I74&lt;9,#REF!="O"),VLOOKUP(F74,F$9:G$12,2,FALSE),0)</f>
        <v>#REF!</v>
      </c>
      <c r="W74" s="100" t="e">
        <f>SUM(V$9:V73)+V74</f>
        <v>#REF!</v>
      </c>
      <c r="Y74" s="100">
        <f t="shared" si="2"/>
        <v>0</v>
      </c>
      <c r="Z74" s="100">
        <f>SUM(Y$9:Y73)+Y74</f>
        <v>0</v>
      </c>
    </row>
    <row r="75" spans="2:26" ht="12.75" customHeight="1" x14ac:dyDescent="0.2">
      <c r="B75" s="114"/>
      <c r="C75" s="182"/>
      <c r="D75" s="113"/>
      <c r="E75" s="182"/>
      <c r="F75" s="183"/>
      <c r="G75" s="184"/>
      <c r="H75" s="188"/>
      <c r="I75" s="188"/>
      <c r="J75" s="188"/>
      <c r="K75" s="188"/>
      <c r="L75" s="188"/>
      <c r="M75" s="115"/>
      <c r="N75" s="116" t="str">
        <f t="shared" si="4"/>
        <v/>
      </c>
      <c r="R75" s="79">
        <f t="shared" si="1"/>
        <v>0</v>
      </c>
      <c r="S75" s="79">
        <f t="shared" si="3"/>
        <v>0</v>
      </c>
      <c r="V75" s="100" t="e">
        <f>IF(AND(B75=2014,I75&lt;9,#REF!="O"),VLOOKUP(F75,F$9:G$12,2,FALSE),0)</f>
        <v>#REF!</v>
      </c>
      <c r="W75" s="100" t="e">
        <f>SUM(V$9:V74)+V75</f>
        <v>#REF!</v>
      </c>
      <c r="Y75" s="100">
        <f t="shared" si="2"/>
        <v>0</v>
      </c>
      <c r="Z75" s="100">
        <f>SUM(Y$9:Y74)+Y75</f>
        <v>0</v>
      </c>
    </row>
    <row r="76" spans="2:26" ht="12.75" customHeight="1" x14ac:dyDescent="0.2">
      <c r="B76" s="114"/>
      <c r="C76" s="182"/>
      <c r="D76" s="113"/>
      <c r="E76" s="182"/>
      <c r="F76" s="183"/>
      <c r="G76" s="184"/>
      <c r="H76" s="188"/>
      <c r="I76" s="188"/>
      <c r="J76" s="188"/>
      <c r="K76" s="188"/>
      <c r="L76" s="188"/>
      <c r="M76" s="115"/>
      <c r="N76" s="116" t="str">
        <f t="shared" si="4"/>
        <v/>
      </c>
      <c r="R76" s="79">
        <f t="shared" si="1"/>
        <v>0</v>
      </c>
      <c r="S76" s="79">
        <f t="shared" si="3"/>
        <v>0</v>
      </c>
      <c r="V76" s="100" t="e">
        <f>IF(AND(B76=2014,I76&lt;9,#REF!="O"),VLOOKUP(F76,F$9:G$12,2,FALSE),0)</f>
        <v>#REF!</v>
      </c>
      <c r="W76" s="100" t="e">
        <f>SUM(V$9:V75)+V76</f>
        <v>#REF!</v>
      </c>
      <c r="Y76" s="100">
        <f t="shared" si="2"/>
        <v>0</v>
      </c>
      <c r="Z76" s="100">
        <f>SUM(Y$9:Y75)+Y76</f>
        <v>0</v>
      </c>
    </row>
    <row r="77" spans="2:26" ht="12.75" customHeight="1" x14ac:dyDescent="0.2">
      <c r="B77" s="114"/>
      <c r="C77" s="182"/>
      <c r="D77" s="113"/>
      <c r="E77" s="182"/>
      <c r="F77" s="183"/>
      <c r="G77" s="184"/>
      <c r="H77" s="188"/>
      <c r="I77" s="188"/>
      <c r="J77" s="188"/>
      <c r="K77" s="188"/>
      <c r="L77" s="188"/>
      <c r="M77" s="115"/>
      <c r="N77" s="116" t="str">
        <f t="shared" si="4"/>
        <v/>
      </c>
      <c r="R77" s="79">
        <f t="shared" si="1"/>
        <v>0</v>
      </c>
      <c r="S77" s="79">
        <f t="shared" si="3"/>
        <v>0</v>
      </c>
      <c r="V77" s="100" t="e">
        <f>IF(AND(B77=2014,I77&lt;9,#REF!="O"),VLOOKUP(F77,F$9:G$12,2,FALSE),0)</f>
        <v>#REF!</v>
      </c>
      <c r="W77" s="100" t="e">
        <f>SUM(V$9:V76)+V77</f>
        <v>#REF!</v>
      </c>
      <c r="Y77" s="100">
        <f t="shared" si="2"/>
        <v>0</v>
      </c>
      <c r="Z77" s="100">
        <f>SUM(Y$9:Y76)+Y77</f>
        <v>0</v>
      </c>
    </row>
    <row r="78" spans="2:26" ht="12.75" customHeight="1" x14ac:dyDescent="0.2">
      <c r="B78" s="114"/>
      <c r="C78" s="182"/>
      <c r="D78" s="113"/>
      <c r="E78" s="182"/>
      <c r="F78" s="183"/>
      <c r="G78" s="184"/>
      <c r="H78" s="188"/>
      <c r="I78" s="188"/>
      <c r="J78" s="188"/>
      <c r="K78" s="188"/>
      <c r="L78" s="188"/>
      <c r="M78" s="115"/>
      <c r="N78" s="116" t="str">
        <f t="shared" si="4"/>
        <v/>
      </c>
      <c r="R78" s="79">
        <f t="shared" si="1"/>
        <v>0</v>
      </c>
      <c r="S78" s="79">
        <f t="shared" si="3"/>
        <v>0</v>
      </c>
      <c r="V78" s="100" t="e">
        <f>IF(AND(B78=2014,I78&lt;9,#REF!="O"),VLOOKUP(F78,F$9:G$12,2,FALSE),0)</f>
        <v>#REF!</v>
      </c>
      <c r="W78" s="100" t="e">
        <f>SUM(V$9:V77)+V78</f>
        <v>#REF!</v>
      </c>
      <c r="Y78" s="100">
        <f t="shared" si="2"/>
        <v>0</v>
      </c>
      <c r="Z78" s="100">
        <f>SUM(Y$9:Y77)+Y78</f>
        <v>0</v>
      </c>
    </row>
    <row r="79" spans="2:26" ht="12.75" customHeight="1" x14ac:dyDescent="0.2">
      <c r="B79" s="114"/>
      <c r="C79" s="182"/>
      <c r="D79" s="113"/>
      <c r="E79" s="182"/>
      <c r="F79" s="183"/>
      <c r="G79" s="184"/>
      <c r="H79" s="188"/>
      <c r="I79" s="188"/>
      <c r="J79" s="188"/>
      <c r="K79" s="188"/>
      <c r="L79" s="188"/>
      <c r="M79" s="115"/>
      <c r="N79" s="116" t="str">
        <f t="shared" si="4"/>
        <v/>
      </c>
      <c r="R79" s="79">
        <f t="shared" si="1"/>
        <v>0</v>
      </c>
      <c r="S79" s="79">
        <f t="shared" si="3"/>
        <v>0</v>
      </c>
      <c r="V79" s="100" t="e">
        <f>IF(AND(B79=2014,I79&lt;9,#REF!="O"),VLOOKUP(F79,F$9:G$12,2,FALSE),0)</f>
        <v>#REF!</v>
      </c>
      <c r="W79" s="100" t="e">
        <f>SUM(V$9:V78)+V79</f>
        <v>#REF!</v>
      </c>
      <c r="Y79" s="100">
        <f t="shared" si="2"/>
        <v>0</v>
      </c>
      <c r="Z79" s="100">
        <f>SUM(Y$9:Y78)+Y79</f>
        <v>0</v>
      </c>
    </row>
    <row r="80" spans="2:26" ht="12.75" customHeight="1" x14ac:dyDescent="0.2">
      <c r="B80" s="114"/>
      <c r="C80" s="182"/>
      <c r="D80" s="113"/>
      <c r="E80" s="182"/>
      <c r="F80" s="183"/>
      <c r="G80" s="184"/>
      <c r="H80" s="188"/>
      <c r="I80" s="188"/>
      <c r="J80" s="188"/>
      <c r="K80" s="188"/>
      <c r="L80" s="188"/>
      <c r="M80" s="115"/>
      <c r="N80" s="116" t="str">
        <f t="shared" si="4"/>
        <v/>
      </c>
      <c r="R80" s="79">
        <f t="shared" si="1"/>
        <v>0</v>
      </c>
      <c r="S80" s="79">
        <f t="shared" si="3"/>
        <v>0</v>
      </c>
      <c r="V80" s="100" t="e">
        <f>IF(AND(B80=2014,I80&lt;9,#REF!="O"),VLOOKUP(F80,F$9:G$12,2,FALSE),0)</f>
        <v>#REF!</v>
      </c>
      <c r="W80" s="100" t="e">
        <f>SUM(V$9:V79)+V80</f>
        <v>#REF!</v>
      </c>
      <c r="Y80" s="100">
        <f t="shared" si="2"/>
        <v>0</v>
      </c>
      <c r="Z80" s="100">
        <f>SUM(Y$9:Y79)+Y80</f>
        <v>0</v>
      </c>
    </row>
    <row r="81" spans="2:26" ht="12.75" customHeight="1" x14ac:dyDescent="0.2">
      <c r="B81" s="114"/>
      <c r="C81" s="182"/>
      <c r="D81" s="113"/>
      <c r="E81" s="182"/>
      <c r="F81" s="183"/>
      <c r="G81" s="184"/>
      <c r="H81" s="188"/>
      <c r="I81" s="188"/>
      <c r="J81" s="188"/>
      <c r="K81" s="188"/>
      <c r="L81" s="188"/>
      <c r="M81" s="115"/>
      <c r="N81" s="116" t="str">
        <f t="shared" si="4"/>
        <v/>
      </c>
      <c r="R81" s="79">
        <f t="shared" si="1"/>
        <v>0</v>
      </c>
      <c r="S81" s="79">
        <f t="shared" si="3"/>
        <v>0</v>
      </c>
      <c r="V81" s="100" t="e">
        <f>IF(AND(B81=2014,I81&lt;9,#REF!="O"),VLOOKUP(F81,F$9:G$12,2,FALSE),0)</f>
        <v>#REF!</v>
      </c>
      <c r="W81" s="100" t="e">
        <f>SUM(V$9:V80)+V81</f>
        <v>#REF!</v>
      </c>
      <c r="Y81" s="100">
        <f t="shared" si="2"/>
        <v>0</v>
      </c>
      <c r="Z81" s="100">
        <f>SUM(Y$9:Y80)+Y81</f>
        <v>0</v>
      </c>
    </row>
    <row r="82" spans="2:26" ht="12.75" customHeight="1" x14ac:dyDescent="0.2">
      <c r="B82" s="114"/>
      <c r="C82" s="182"/>
      <c r="D82" s="113"/>
      <c r="E82" s="182"/>
      <c r="F82" s="183"/>
      <c r="G82" s="184"/>
      <c r="H82" s="188"/>
      <c r="I82" s="188"/>
      <c r="J82" s="188"/>
      <c r="K82" s="188"/>
      <c r="L82" s="188"/>
      <c r="M82" s="115"/>
      <c r="N82" s="116" t="str">
        <f t="shared" si="4"/>
        <v/>
      </c>
      <c r="R82" s="79">
        <f t="shared" si="1"/>
        <v>0</v>
      </c>
      <c r="S82" s="79">
        <f t="shared" si="3"/>
        <v>0</v>
      </c>
      <c r="V82" s="100" t="e">
        <f>IF(AND(B82=2014,I82&lt;9,#REF!="O"),VLOOKUP(F82,F$9:G$12,2,FALSE),0)</f>
        <v>#REF!</v>
      </c>
      <c r="W82" s="100" t="e">
        <f>SUM(V$9:V81)+V82</f>
        <v>#REF!</v>
      </c>
      <c r="Y82" s="100">
        <f t="shared" si="2"/>
        <v>0</v>
      </c>
      <c r="Z82" s="100">
        <f>SUM(Y$9:Y81)+Y82</f>
        <v>0</v>
      </c>
    </row>
    <row r="83" spans="2:26" ht="12.75" customHeight="1" x14ac:dyDescent="0.2">
      <c r="B83" s="114"/>
      <c r="C83" s="182"/>
      <c r="D83" s="113"/>
      <c r="E83" s="182"/>
      <c r="F83" s="183"/>
      <c r="G83" s="184"/>
      <c r="H83" s="188"/>
      <c r="I83" s="188"/>
      <c r="J83" s="188"/>
      <c r="K83" s="188"/>
      <c r="L83" s="188"/>
      <c r="M83" s="115"/>
      <c r="N83" s="116" t="str">
        <f t="shared" si="4"/>
        <v/>
      </c>
      <c r="R83" s="79">
        <f t="shared" si="1"/>
        <v>0</v>
      </c>
      <c r="S83" s="79">
        <f t="shared" si="3"/>
        <v>0</v>
      </c>
      <c r="V83" s="100" t="e">
        <f>IF(AND(B83=2014,I83&lt;9,#REF!="O"),VLOOKUP(F83,F$9:G$12,2,FALSE),0)</f>
        <v>#REF!</v>
      </c>
      <c r="W83" s="100" t="e">
        <f>SUM(V$9:V82)+V83</f>
        <v>#REF!</v>
      </c>
      <c r="Y83" s="100">
        <f t="shared" si="2"/>
        <v>0</v>
      </c>
      <c r="Z83" s="100">
        <f>SUM(Y$9:Y82)+Y83</f>
        <v>0</v>
      </c>
    </row>
    <row r="84" spans="2:26" ht="12.75" customHeight="1" x14ac:dyDescent="0.2">
      <c r="B84" s="114"/>
      <c r="C84" s="182"/>
      <c r="D84" s="113"/>
      <c r="E84" s="182"/>
      <c r="F84" s="183"/>
      <c r="G84" s="184"/>
      <c r="H84" s="188"/>
      <c r="I84" s="188"/>
      <c r="J84" s="188"/>
      <c r="K84" s="188"/>
      <c r="L84" s="188"/>
      <c r="M84" s="115"/>
      <c r="N84" s="116" t="str">
        <f t="shared" si="4"/>
        <v/>
      </c>
      <c r="R84" s="79">
        <f t="shared" si="1"/>
        <v>0</v>
      </c>
      <c r="S84" s="79">
        <f t="shared" si="3"/>
        <v>0</v>
      </c>
      <c r="V84" s="100" t="e">
        <f>IF(AND(B84=2014,I84&lt;9,#REF!="O"),VLOOKUP(F84,F$9:G$12,2,FALSE),0)</f>
        <v>#REF!</v>
      </c>
      <c r="W84" s="100" t="e">
        <f>SUM(V$9:V83)+V84</f>
        <v>#REF!</v>
      </c>
      <c r="Y84" s="100">
        <f t="shared" si="2"/>
        <v>0</v>
      </c>
      <c r="Z84" s="100">
        <f>SUM(Y$9:Y83)+Y84</f>
        <v>0</v>
      </c>
    </row>
    <row r="85" spans="2:26" ht="12.75" customHeight="1" x14ac:dyDescent="0.2">
      <c r="B85" s="114"/>
      <c r="C85" s="182"/>
      <c r="D85" s="113"/>
      <c r="E85" s="182"/>
      <c r="F85" s="183"/>
      <c r="G85" s="184"/>
      <c r="H85" s="188"/>
      <c r="I85" s="188"/>
      <c r="J85" s="188"/>
      <c r="K85" s="188"/>
      <c r="L85" s="188"/>
      <c r="M85" s="115"/>
      <c r="N85" s="116" t="str">
        <f t="shared" si="4"/>
        <v/>
      </c>
      <c r="R85" s="79">
        <f t="shared" si="1"/>
        <v>0</v>
      </c>
      <c r="S85" s="79">
        <f t="shared" si="3"/>
        <v>0</v>
      </c>
      <c r="V85" s="100" t="e">
        <f>IF(AND(B85=2014,I85&lt;9,#REF!="O"),VLOOKUP(F85,F$9:G$12,2,FALSE),0)</f>
        <v>#REF!</v>
      </c>
      <c r="W85" s="100" t="e">
        <f>SUM(V$9:V84)+V85</f>
        <v>#REF!</v>
      </c>
      <c r="Y85" s="100">
        <f t="shared" si="2"/>
        <v>0</v>
      </c>
      <c r="Z85" s="100">
        <f>SUM(Y$9:Y84)+Y85</f>
        <v>0</v>
      </c>
    </row>
    <row r="86" spans="2:26" ht="12.75" customHeight="1" x14ac:dyDescent="0.2">
      <c r="B86" s="114"/>
      <c r="C86" s="182"/>
      <c r="D86" s="113"/>
      <c r="E86" s="182"/>
      <c r="F86" s="183"/>
      <c r="G86" s="184"/>
      <c r="H86" s="188"/>
      <c r="I86" s="188"/>
      <c r="J86" s="188"/>
      <c r="K86" s="188"/>
      <c r="L86" s="188"/>
      <c r="M86" s="115"/>
      <c r="N86" s="116" t="str">
        <f t="shared" si="4"/>
        <v/>
      </c>
      <c r="R86" s="79">
        <f t="shared" si="1"/>
        <v>0</v>
      </c>
      <c r="S86" s="79">
        <f t="shared" si="3"/>
        <v>0</v>
      </c>
      <c r="V86" s="100" t="e">
        <f>IF(AND(B86=2014,I86&lt;9,#REF!="O"),VLOOKUP(F86,F$9:G$12,2,FALSE),0)</f>
        <v>#REF!</v>
      </c>
      <c r="W86" s="100" t="e">
        <f>SUM(V$9:V85)+V86</f>
        <v>#REF!</v>
      </c>
      <c r="Y86" s="100">
        <f t="shared" si="2"/>
        <v>0</v>
      </c>
      <c r="Z86" s="100">
        <f>SUM(Y$9:Y85)+Y86</f>
        <v>0</v>
      </c>
    </row>
    <row r="87" spans="2:26" ht="12.75" customHeight="1" x14ac:dyDescent="0.2">
      <c r="B87" s="114"/>
      <c r="C87" s="182"/>
      <c r="D87" s="113"/>
      <c r="E87" s="182"/>
      <c r="F87" s="183"/>
      <c r="G87" s="184"/>
      <c r="H87" s="188"/>
      <c r="I87" s="188"/>
      <c r="J87" s="188"/>
      <c r="K87" s="188"/>
      <c r="L87" s="188"/>
      <c r="M87" s="115"/>
      <c r="N87" s="116" t="str">
        <f t="shared" si="4"/>
        <v/>
      </c>
      <c r="R87" s="79">
        <f t="shared" si="1"/>
        <v>0</v>
      </c>
      <c r="S87" s="79">
        <f t="shared" si="3"/>
        <v>0</v>
      </c>
      <c r="V87" s="100" t="e">
        <f>IF(AND(B87=2014,I87&lt;9,#REF!="O"),VLOOKUP(F87,F$9:G$12,2,FALSE),0)</f>
        <v>#REF!</v>
      </c>
      <c r="W87" s="100" t="e">
        <f>SUM(V$9:V86)+V87</f>
        <v>#REF!</v>
      </c>
      <c r="Y87" s="100">
        <f t="shared" si="2"/>
        <v>0</v>
      </c>
      <c r="Z87" s="100">
        <f>SUM(Y$9:Y86)+Y87</f>
        <v>0</v>
      </c>
    </row>
    <row r="88" spans="2:26" ht="12.75" customHeight="1" x14ac:dyDescent="0.2">
      <c r="B88" s="114"/>
      <c r="C88" s="182"/>
      <c r="D88" s="113"/>
      <c r="E88" s="182"/>
      <c r="F88" s="183"/>
      <c r="G88" s="184"/>
      <c r="H88" s="188"/>
      <c r="I88" s="188"/>
      <c r="J88" s="188"/>
      <c r="K88" s="188"/>
      <c r="L88" s="188"/>
      <c r="M88" s="115"/>
      <c r="N88" s="116" t="str">
        <f t="shared" si="4"/>
        <v/>
      </c>
      <c r="R88" s="79">
        <f t="shared" si="1"/>
        <v>0</v>
      </c>
      <c r="S88" s="79">
        <f t="shared" si="3"/>
        <v>0</v>
      </c>
      <c r="V88" s="100" t="e">
        <f>IF(AND(B88=2014,I88&lt;9,#REF!="O"),VLOOKUP(F88,F$9:G$12,2,FALSE),0)</f>
        <v>#REF!</v>
      </c>
      <c r="W88" s="100" t="e">
        <f>SUM(V$9:V87)+V88</f>
        <v>#REF!</v>
      </c>
      <c r="Y88" s="100">
        <f t="shared" si="2"/>
        <v>0</v>
      </c>
      <c r="Z88" s="100">
        <f>SUM(Y$9:Y87)+Y88</f>
        <v>0</v>
      </c>
    </row>
    <row r="89" spans="2:26" ht="12.75" customHeight="1" x14ac:dyDescent="0.2">
      <c r="B89" s="114"/>
      <c r="C89" s="182"/>
      <c r="D89" s="113"/>
      <c r="E89" s="182"/>
      <c r="F89" s="183"/>
      <c r="G89" s="184"/>
      <c r="H89" s="188"/>
      <c r="I89" s="188"/>
      <c r="J89" s="188"/>
      <c r="K89" s="188"/>
      <c r="L89" s="188"/>
      <c r="M89" s="115"/>
      <c r="N89" s="116" t="str">
        <f t="shared" si="4"/>
        <v/>
      </c>
      <c r="R89" s="79">
        <f t="shared" si="1"/>
        <v>0</v>
      </c>
      <c r="S89" s="79">
        <f t="shared" si="3"/>
        <v>0</v>
      </c>
      <c r="V89" s="100" t="e">
        <f>IF(AND(B89=2014,I89&lt;9,#REF!="O"),VLOOKUP(F89,F$9:G$12,2,FALSE),0)</f>
        <v>#REF!</v>
      </c>
      <c r="W89" s="100" t="e">
        <f>SUM(V$9:V88)+V89</f>
        <v>#REF!</v>
      </c>
      <c r="Y89" s="100">
        <f t="shared" si="2"/>
        <v>0</v>
      </c>
      <c r="Z89" s="100">
        <f>SUM(Y$9:Y88)+Y89</f>
        <v>0</v>
      </c>
    </row>
    <row r="90" spans="2:26" ht="12.75" customHeight="1" x14ac:dyDescent="0.2">
      <c r="B90" s="114"/>
      <c r="C90" s="182"/>
      <c r="D90" s="113"/>
      <c r="E90" s="182"/>
      <c r="F90" s="183"/>
      <c r="G90" s="184"/>
      <c r="H90" s="188"/>
      <c r="I90" s="188"/>
      <c r="J90" s="188"/>
      <c r="K90" s="188"/>
      <c r="L90" s="188"/>
      <c r="M90" s="115"/>
      <c r="N90" s="116" t="str">
        <f t="shared" si="4"/>
        <v/>
      </c>
      <c r="R90" s="79">
        <f t="shared" ref="R90:R153" si="5">IF(N90="!",1,0)</f>
        <v>0</v>
      </c>
      <c r="S90" s="79">
        <f t="shared" si="3"/>
        <v>0</v>
      </c>
      <c r="V90" s="100" t="e">
        <f>IF(AND(B90=2014,I90&lt;9,#REF!="O"),VLOOKUP(F90,F$9:G$12,2,FALSE),0)</f>
        <v>#REF!</v>
      </c>
      <c r="W90" s="100" t="e">
        <f>SUM(V$9:V89)+V90</f>
        <v>#REF!</v>
      </c>
      <c r="Y90" s="100">
        <f t="shared" ref="Y90:Y153" si="6">IF(AND(I90&lt;4,B90=2014),VLOOKUP(F90,F$9:H$12,3,FALSE),0)</f>
        <v>0</v>
      </c>
      <c r="Z90" s="100">
        <f>SUM(Y$9:Y89)+Y90</f>
        <v>0</v>
      </c>
    </row>
    <row r="91" spans="2:26" ht="12.75" customHeight="1" x14ac:dyDescent="0.2">
      <c r="B91" s="114"/>
      <c r="C91" s="182"/>
      <c r="D91" s="113"/>
      <c r="E91" s="182"/>
      <c r="F91" s="183"/>
      <c r="G91" s="184"/>
      <c r="H91" s="188"/>
      <c r="I91" s="188"/>
      <c r="J91" s="188"/>
      <c r="K91" s="188"/>
      <c r="L91" s="188"/>
      <c r="M91" s="115"/>
      <c r="N91" s="116" t="str">
        <f t="shared" si="4"/>
        <v/>
      </c>
      <c r="R91" s="79">
        <f t="shared" si="5"/>
        <v>0</v>
      </c>
      <c r="S91" s="79">
        <f t="shared" ref="S91:S154" si="7">IF(N91="OK",1,0)</f>
        <v>0</v>
      </c>
      <c r="V91" s="100" t="e">
        <f>IF(AND(B91=2014,I91&lt;9,#REF!="O"),VLOOKUP(F91,F$9:G$12,2,FALSE),0)</f>
        <v>#REF!</v>
      </c>
      <c r="W91" s="100" t="e">
        <f>SUM(V$9:V90)+V91</f>
        <v>#REF!</v>
      </c>
      <c r="Y91" s="100">
        <f t="shared" si="6"/>
        <v>0</v>
      </c>
      <c r="Z91" s="100">
        <f>SUM(Y$9:Y90)+Y91</f>
        <v>0</v>
      </c>
    </row>
    <row r="92" spans="2:26" ht="12.75" customHeight="1" x14ac:dyDescent="0.2">
      <c r="B92" s="114"/>
      <c r="C92" s="182"/>
      <c r="D92" s="113"/>
      <c r="E92" s="182"/>
      <c r="F92" s="183"/>
      <c r="G92" s="184"/>
      <c r="H92" s="188"/>
      <c r="I92" s="188"/>
      <c r="J92" s="188"/>
      <c r="K92" s="188"/>
      <c r="L92" s="188"/>
      <c r="M92" s="115"/>
      <c r="N92" s="116" t="str">
        <f t="shared" si="4"/>
        <v/>
      </c>
      <c r="R92" s="79">
        <f t="shared" si="5"/>
        <v>0</v>
      </c>
      <c r="S92" s="79">
        <f t="shared" si="7"/>
        <v>0</v>
      </c>
      <c r="V92" s="100" t="e">
        <f>IF(AND(B92=2014,I92&lt;9,#REF!="O"),VLOOKUP(F92,F$9:G$12,2,FALSE),0)</f>
        <v>#REF!</v>
      </c>
      <c r="W92" s="100" t="e">
        <f>SUM(V$9:V91)+V92</f>
        <v>#REF!</v>
      </c>
      <c r="Y92" s="100">
        <f t="shared" si="6"/>
        <v>0</v>
      </c>
      <c r="Z92" s="100">
        <f>SUM(Y$9:Y91)+Y92</f>
        <v>0</v>
      </c>
    </row>
    <row r="93" spans="2:26" ht="12.75" customHeight="1" x14ac:dyDescent="0.2">
      <c r="B93" s="114"/>
      <c r="C93" s="182"/>
      <c r="D93" s="113"/>
      <c r="E93" s="182"/>
      <c r="F93" s="183"/>
      <c r="G93" s="184"/>
      <c r="H93" s="188"/>
      <c r="I93" s="188"/>
      <c r="J93" s="188"/>
      <c r="K93" s="188"/>
      <c r="L93" s="188"/>
      <c r="M93" s="115"/>
      <c r="N93" s="116" t="str">
        <f t="shared" si="4"/>
        <v/>
      </c>
      <c r="R93" s="79">
        <f t="shared" si="5"/>
        <v>0</v>
      </c>
      <c r="S93" s="79">
        <f t="shared" si="7"/>
        <v>0</v>
      </c>
      <c r="V93" s="100" t="e">
        <f>IF(AND(B93=2014,I93&lt;9,#REF!="O"),VLOOKUP(F93,F$9:G$12,2,FALSE),0)</f>
        <v>#REF!</v>
      </c>
      <c r="W93" s="100" t="e">
        <f>SUM(V$9:V92)+V93</f>
        <v>#REF!</v>
      </c>
      <c r="Y93" s="100">
        <f t="shared" si="6"/>
        <v>0</v>
      </c>
      <c r="Z93" s="100">
        <f>SUM(Y$9:Y92)+Y93</f>
        <v>0</v>
      </c>
    </row>
    <row r="94" spans="2:26" ht="12.75" customHeight="1" x14ac:dyDescent="0.2">
      <c r="B94" s="114"/>
      <c r="C94" s="182"/>
      <c r="D94" s="113"/>
      <c r="E94" s="182"/>
      <c r="F94" s="183"/>
      <c r="G94" s="184"/>
      <c r="H94" s="188"/>
      <c r="I94" s="188"/>
      <c r="J94" s="188"/>
      <c r="K94" s="188"/>
      <c r="L94" s="188"/>
      <c r="M94" s="115"/>
      <c r="N94" s="116" t="str">
        <f t="shared" ref="N94:N157" si="8">IF(I94&lt;&gt;"",IF(OR(B94="",D94="",C94="",E94="",F94="",G94="",K94="",L94=""),"!","OK"),"")</f>
        <v/>
      </c>
      <c r="R94" s="79">
        <f t="shared" si="5"/>
        <v>0</v>
      </c>
      <c r="S94" s="79">
        <f t="shared" si="7"/>
        <v>0</v>
      </c>
      <c r="V94" s="100" t="e">
        <f>IF(AND(B94=2014,I94&lt;9,#REF!="O"),VLOOKUP(F94,F$9:G$12,2,FALSE),0)</f>
        <v>#REF!</v>
      </c>
      <c r="W94" s="100" t="e">
        <f>SUM(V$9:V93)+V94</f>
        <v>#REF!</v>
      </c>
      <c r="Y94" s="100">
        <f t="shared" si="6"/>
        <v>0</v>
      </c>
      <c r="Z94" s="100">
        <f>SUM(Y$9:Y93)+Y94</f>
        <v>0</v>
      </c>
    </row>
    <row r="95" spans="2:26" ht="12.75" customHeight="1" x14ac:dyDescent="0.2">
      <c r="B95" s="114"/>
      <c r="C95" s="182"/>
      <c r="D95" s="113"/>
      <c r="E95" s="182"/>
      <c r="F95" s="183"/>
      <c r="G95" s="184"/>
      <c r="H95" s="188"/>
      <c r="I95" s="188"/>
      <c r="J95" s="188"/>
      <c r="K95" s="188"/>
      <c r="L95" s="188"/>
      <c r="M95" s="115"/>
      <c r="N95" s="116" t="str">
        <f t="shared" si="8"/>
        <v/>
      </c>
      <c r="R95" s="79">
        <f t="shared" si="5"/>
        <v>0</v>
      </c>
      <c r="S95" s="79">
        <f t="shared" si="7"/>
        <v>0</v>
      </c>
      <c r="V95" s="100" t="e">
        <f>IF(AND(B95=2014,I95&lt;9,#REF!="O"),VLOOKUP(F95,F$9:G$12,2,FALSE),0)</f>
        <v>#REF!</v>
      </c>
      <c r="W95" s="100" t="e">
        <f>SUM(V$9:V94)+V95</f>
        <v>#REF!</v>
      </c>
      <c r="Y95" s="100">
        <f t="shared" si="6"/>
        <v>0</v>
      </c>
      <c r="Z95" s="100">
        <f>SUM(Y$9:Y94)+Y95</f>
        <v>0</v>
      </c>
    </row>
    <row r="96" spans="2:26" ht="12.75" customHeight="1" x14ac:dyDescent="0.2">
      <c r="B96" s="114"/>
      <c r="C96" s="182"/>
      <c r="D96" s="113"/>
      <c r="E96" s="182"/>
      <c r="F96" s="183"/>
      <c r="G96" s="184"/>
      <c r="H96" s="188"/>
      <c r="I96" s="188"/>
      <c r="J96" s="188"/>
      <c r="K96" s="188"/>
      <c r="L96" s="188"/>
      <c r="M96" s="115"/>
      <c r="N96" s="116" t="str">
        <f t="shared" si="8"/>
        <v/>
      </c>
      <c r="R96" s="79">
        <f t="shared" si="5"/>
        <v>0</v>
      </c>
      <c r="S96" s="79">
        <f t="shared" si="7"/>
        <v>0</v>
      </c>
      <c r="V96" s="100" t="e">
        <f>IF(AND(B96=2014,I96&lt;9,#REF!="O"),VLOOKUP(F96,F$9:G$12,2,FALSE),0)</f>
        <v>#REF!</v>
      </c>
      <c r="W96" s="100" t="e">
        <f>SUM(V$9:V95)+V96</f>
        <v>#REF!</v>
      </c>
      <c r="Y96" s="100">
        <f t="shared" si="6"/>
        <v>0</v>
      </c>
      <c r="Z96" s="100">
        <f>SUM(Y$9:Y95)+Y96</f>
        <v>0</v>
      </c>
    </row>
    <row r="97" spans="2:26" ht="12.75" customHeight="1" x14ac:dyDescent="0.2">
      <c r="B97" s="114"/>
      <c r="C97" s="182"/>
      <c r="D97" s="113"/>
      <c r="E97" s="182"/>
      <c r="F97" s="183"/>
      <c r="G97" s="184"/>
      <c r="H97" s="188"/>
      <c r="I97" s="188"/>
      <c r="J97" s="188"/>
      <c r="K97" s="188"/>
      <c r="L97" s="188"/>
      <c r="M97" s="115"/>
      <c r="N97" s="116" t="str">
        <f t="shared" si="8"/>
        <v/>
      </c>
      <c r="R97" s="79">
        <f t="shared" si="5"/>
        <v>0</v>
      </c>
      <c r="S97" s="79">
        <f t="shared" si="7"/>
        <v>0</v>
      </c>
      <c r="V97" s="100" t="e">
        <f>IF(AND(B97=2014,I97&lt;9,#REF!="O"),VLOOKUP(F97,F$9:G$12,2,FALSE),0)</f>
        <v>#REF!</v>
      </c>
      <c r="W97" s="100" t="e">
        <f>SUM(V$9:V96)+V97</f>
        <v>#REF!</v>
      </c>
      <c r="Y97" s="100">
        <f t="shared" si="6"/>
        <v>0</v>
      </c>
      <c r="Z97" s="100">
        <f>SUM(Y$9:Y96)+Y97</f>
        <v>0</v>
      </c>
    </row>
    <row r="98" spans="2:26" ht="12.75" customHeight="1" x14ac:dyDescent="0.2">
      <c r="B98" s="114"/>
      <c r="C98" s="182"/>
      <c r="D98" s="113"/>
      <c r="E98" s="182"/>
      <c r="F98" s="183"/>
      <c r="G98" s="184"/>
      <c r="H98" s="188"/>
      <c r="I98" s="188"/>
      <c r="J98" s="188"/>
      <c r="K98" s="188"/>
      <c r="L98" s="188"/>
      <c r="M98" s="115"/>
      <c r="N98" s="116" t="str">
        <f t="shared" si="8"/>
        <v/>
      </c>
      <c r="R98" s="79">
        <f t="shared" si="5"/>
        <v>0</v>
      </c>
      <c r="S98" s="79">
        <f t="shared" si="7"/>
        <v>0</v>
      </c>
      <c r="V98" s="100" t="e">
        <f>IF(AND(B98=2014,I98&lt;9,#REF!="O"),VLOOKUP(F98,F$9:G$12,2,FALSE),0)</f>
        <v>#REF!</v>
      </c>
      <c r="W98" s="100" t="e">
        <f>SUM(V$9:V97)+V98</f>
        <v>#REF!</v>
      </c>
      <c r="Y98" s="100">
        <f t="shared" si="6"/>
        <v>0</v>
      </c>
      <c r="Z98" s="100">
        <f>SUM(Y$9:Y97)+Y98</f>
        <v>0</v>
      </c>
    </row>
    <row r="99" spans="2:26" ht="12.75" customHeight="1" x14ac:dyDescent="0.2">
      <c r="B99" s="114"/>
      <c r="C99" s="182"/>
      <c r="D99" s="113"/>
      <c r="E99" s="182"/>
      <c r="F99" s="183"/>
      <c r="G99" s="184"/>
      <c r="H99" s="188"/>
      <c r="I99" s="188"/>
      <c r="J99" s="188"/>
      <c r="K99" s="188"/>
      <c r="L99" s="188"/>
      <c r="M99" s="115"/>
      <c r="N99" s="116" t="str">
        <f t="shared" si="8"/>
        <v/>
      </c>
      <c r="R99" s="79">
        <f t="shared" si="5"/>
        <v>0</v>
      </c>
      <c r="S99" s="79">
        <f t="shared" si="7"/>
        <v>0</v>
      </c>
      <c r="V99" s="100" t="e">
        <f>IF(AND(B99=2014,I99&lt;9,#REF!="O"),VLOOKUP(F99,F$9:G$12,2,FALSE),0)</f>
        <v>#REF!</v>
      </c>
      <c r="W99" s="100" t="e">
        <f>SUM(V$9:V98)+V99</f>
        <v>#REF!</v>
      </c>
      <c r="Y99" s="100">
        <f t="shared" si="6"/>
        <v>0</v>
      </c>
      <c r="Z99" s="100">
        <f>SUM(Y$9:Y98)+Y99</f>
        <v>0</v>
      </c>
    </row>
    <row r="100" spans="2:26" ht="12.75" customHeight="1" x14ac:dyDescent="0.2">
      <c r="B100" s="114"/>
      <c r="C100" s="182"/>
      <c r="D100" s="113"/>
      <c r="E100" s="182"/>
      <c r="F100" s="183"/>
      <c r="G100" s="184"/>
      <c r="H100" s="188"/>
      <c r="I100" s="188"/>
      <c r="J100" s="188"/>
      <c r="K100" s="188"/>
      <c r="L100" s="188"/>
      <c r="M100" s="115"/>
      <c r="N100" s="116" t="str">
        <f t="shared" si="8"/>
        <v/>
      </c>
      <c r="R100" s="79">
        <f t="shared" si="5"/>
        <v>0</v>
      </c>
      <c r="S100" s="79">
        <f t="shared" si="7"/>
        <v>0</v>
      </c>
      <c r="V100" s="100" t="e">
        <f>IF(AND(B100=2014,I100&lt;9,#REF!="O"),VLOOKUP(F100,F$9:G$12,2,FALSE),0)</f>
        <v>#REF!</v>
      </c>
      <c r="W100" s="100" t="e">
        <f>SUM(V$9:V99)+V100</f>
        <v>#REF!</v>
      </c>
      <c r="Y100" s="100">
        <f t="shared" si="6"/>
        <v>0</v>
      </c>
      <c r="Z100" s="100">
        <f>SUM(Y$9:Y99)+Y100</f>
        <v>0</v>
      </c>
    </row>
    <row r="101" spans="2:26" ht="12.75" customHeight="1" x14ac:dyDescent="0.2">
      <c r="B101" s="114"/>
      <c r="C101" s="182"/>
      <c r="D101" s="113"/>
      <c r="E101" s="182"/>
      <c r="F101" s="183"/>
      <c r="G101" s="184"/>
      <c r="H101" s="188"/>
      <c r="I101" s="188"/>
      <c r="J101" s="188"/>
      <c r="K101" s="188"/>
      <c r="L101" s="188"/>
      <c r="M101" s="115"/>
      <c r="N101" s="116" t="str">
        <f t="shared" si="8"/>
        <v/>
      </c>
      <c r="R101" s="79">
        <f t="shared" si="5"/>
        <v>0</v>
      </c>
      <c r="S101" s="79">
        <f t="shared" si="7"/>
        <v>0</v>
      </c>
      <c r="V101" s="100" t="e">
        <f>IF(AND(B101=2014,I101&lt;9,#REF!="O"),VLOOKUP(F101,F$9:G$12,2,FALSE),0)</f>
        <v>#REF!</v>
      </c>
      <c r="W101" s="100" t="e">
        <f>SUM(V$9:V100)+V101</f>
        <v>#REF!</v>
      </c>
      <c r="Y101" s="100">
        <f t="shared" si="6"/>
        <v>0</v>
      </c>
      <c r="Z101" s="100">
        <f>SUM(Y$9:Y100)+Y101</f>
        <v>0</v>
      </c>
    </row>
    <row r="102" spans="2:26" ht="12.75" customHeight="1" x14ac:dyDescent="0.2">
      <c r="B102" s="114"/>
      <c r="C102" s="182"/>
      <c r="D102" s="113"/>
      <c r="E102" s="182"/>
      <c r="F102" s="183"/>
      <c r="G102" s="184"/>
      <c r="H102" s="188"/>
      <c r="I102" s="188"/>
      <c r="J102" s="188"/>
      <c r="K102" s="188"/>
      <c r="L102" s="188"/>
      <c r="M102" s="115"/>
      <c r="N102" s="116" t="str">
        <f t="shared" si="8"/>
        <v/>
      </c>
      <c r="R102" s="79">
        <f t="shared" si="5"/>
        <v>0</v>
      </c>
      <c r="S102" s="79">
        <f t="shared" si="7"/>
        <v>0</v>
      </c>
      <c r="V102" s="100" t="e">
        <f>IF(AND(B102=2014,I102&lt;9,#REF!="O"),VLOOKUP(F102,F$9:G$12,2,FALSE),0)</f>
        <v>#REF!</v>
      </c>
      <c r="W102" s="100" t="e">
        <f>SUM(V$9:V101)+V102</f>
        <v>#REF!</v>
      </c>
      <c r="Y102" s="100">
        <f t="shared" si="6"/>
        <v>0</v>
      </c>
      <c r="Z102" s="100">
        <f>SUM(Y$9:Y101)+Y102</f>
        <v>0</v>
      </c>
    </row>
    <row r="103" spans="2:26" ht="12.75" customHeight="1" x14ac:dyDescent="0.2">
      <c r="B103" s="114"/>
      <c r="C103" s="182"/>
      <c r="D103" s="113"/>
      <c r="E103" s="182"/>
      <c r="F103" s="183"/>
      <c r="G103" s="184"/>
      <c r="H103" s="188"/>
      <c r="I103" s="188"/>
      <c r="J103" s="188"/>
      <c r="K103" s="188"/>
      <c r="L103" s="188"/>
      <c r="M103" s="115"/>
      <c r="N103" s="116" t="str">
        <f t="shared" si="8"/>
        <v/>
      </c>
      <c r="R103" s="79">
        <f t="shared" si="5"/>
        <v>0</v>
      </c>
      <c r="S103" s="79">
        <f t="shared" si="7"/>
        <v>0</v>
      </c>
      <c r="V103" s="100" t="e">
        <f>IF(AND(B103=2014,I103&lt;9,#REF!="O"),VLOOKUP(F103,F$9:G$12,2,FALSE),0)</f>
        <v>#REF!</v>
      </c>
      <c r="W103" s="100" t="e">
        <f>SUM(V$9:V102)+V103</f>
        <v>#REF!</v>
      </c>
      <c r="Y103" s="100">
        <f t="shared" si="6"/>
        <v>0</v>
      </c>
      <c r="Z103" s="100">
        <f>SUM(Y$9:Y102)+Y103</f>
        <v>0</v>
      </c>
    </row>
    <row r="104" spans="2:26" ht="12.75" customHeight="1" x14ac:dyDescent="0.2">
      <c r="B104" s="114"/>
      <c r="C104" s="182"/>
      <c r="D104" s="113"/>
      <c r="E104" s="182"/>
      <c r="F104" s="183"/>
      <c r="G104" s="184"/>
      <c r="H104" s="188"/>
      <c r="I104" s="188"/>
      <c r="J104" s="188"/>
      <c r="K104" s="188"/>
      <c r="L104" s="188"/>
      <c r="M104" s="115"/>
      <c r="N104" s="116" t="str">
        <f t="shared" si="8"/>
        <v/>
      </c>
      <c r="R104" s="79">
        <f t="shared" si="5"/>
        <v>0</v>
      </c>
      <c r="S104" s="79">
        <f t="shared" si="7"/>
        <v>0</v>
      </c>
      <c r="V104" s="100" t="e">
        <f>IF(AND(B104=2014,I104&lt;9,#REF!="O"),VLOOKUP(F104,F$9:G$12,2,FALSE),0)</f>
        <v>#REF!</v>
      </c>
      <c r="W104" s="100" t="e">
        <f>SUM(V$9:V103)+V104</f>
        <v>#REF!</v>
      </c>
      <c r="Y104" s="100">
        <f t="shared" si="6"/>
        <v>0</v>
      </c>
      <c r="Z104" s="100">
        <f>SUM(Y$9:Y103)+Y104</f>
        <v>0</v>
      </c>
    </row>
    <row r="105" spans="2:26" ht="12.75" customHeight="1" x14ac:dyDescent="0.2">
      <c r="B105" s="114"/>
      <c r="C105" s="182"/>
      <c r="D105" s="113"/>
      <c r="E105" s="182"/>
      <c r="F105" s="183"/>
      <c r="G105" s="184"/>
      <c r="H105" s="188"/>
      <c r="I105" s="188"/>
      <c r="J105" s="188"/>
      <c r="K105" s="188"/>
      <c r="L105" s="188"/>
      <c r="M105" s="115"/>
      <c r="N105" s="116" t="str">
        <f t="shared" si="8"/>
        <v/>
      </c>
      <c r="R105" s="79">
        <f t="shared" si="5"/>
        <v>0</v>
      </c>
      <c r="S105" s="79">
        <f t="shared" si="7"/>
        <v>0</v>
      </c>
      <c r="V105" s="100" t="e">
        <f>IF(AND(B105=2014,I105&lt;9,#REF!="O"),VLOOKUP(F105,F$9:G$12,2,FALSE),0)</f>
        <v>#REF!</v>
      </c>
      <c r="W105" s="100" t="e">
        <f>SUM(V$9:V104)+V105</f>
        <v>#REF!</v>
      </c>
      <c r="Y105" s="100">
        <f t="shared" si="6"/>
        <v>0</v>
      </c>
      <c r="Z105" s="100">
        <f>SUM(Y$9:Y104)+Y105</f>
        <v>0</v>
      </c>
    </row>
    <row r="106" spans="2:26" ht="12.75" customHeight="1" x14ac:dyDescent="0.2">
      <c r="B106" s="114"/>
      <c r="C106" s="182"/>
      <c r="D106" s="113"/>
      <c r="E106" s="182"/>
      <c r="F106" s="183"/>
      <c r="G106" s="184"/>
      <c r="H106" s="188"/>
      <c r="I106" s="188"/>
      <c r="J106" s="188"/>
      <c r="K106" s="188"/>
      <c r="L106" s="188"/>
      <c r="M106" s="115"/>
      <c r="N106" s="116" t="str">
        <f t="shared" si="8"/>
        <v/>
      </c>
      <c r="R106" s="79">
        <f t="shared" si="5"/>
        <v>0</v>
      </c>
      <c r="S106" s="79">
        <f t="shared" si="7"/>
        <v>0</v>
      </c>
      <c r="V106" s="100" t="e">
        <f>IF(AND(B106=2014,I106&lt;9,#REF!="O"),VLOOKUP(F106,F$9:G$12,2,FALSE),0)</f>
        <v>#REF!</v>
      </c>
      <c r="W106" s="100" t="e">
        <f>SUM(V$9:V105)+V106</f>
        <v>#REF!</v>
      </c>
      <c r="Y106" s="100">
        <f t="shared" si="6"/>
        <v>0</v>
      </c>
      <c r="Z106" s="100">
        <f>SUM(Y$9:Y105)+Y106</f>
        <v>0</v>
      </c>
    </row>
    <row r="107" spans="2:26" ht="12.75" customHeight="1" x14ac:dyDescent="0.2">
      <c r="B107" s="114"/>
      <c r="C107" s="182"/>
      <c r="D107" s="113"/>
      <c r="E107" s="182"/>
      <c r="F107" s="183"/>
      <c r="G107" s="184"/>
      <c r="H107" s="188"/>
      <c r="I107" s="188"/>
      <c r="J107" s="188"/>
      <c r="K107" s="188"/>
      <c r="L107" s="188"/>
      <c r="M107" s="115"/>
      <c r="N107" s="116" t="str">
        <f t="shared" si="8"/>
        <v/>
      </c>
      <c r="R107" s="79">
        <f t="shared" si="5"/>
        <v>0</v>
      </c>
      <c r="S107" s="79">
        <f t="shared" si="7"/>
        <v>0</v>
      </c>
      <c r="V107" s="100" t="e">
        <f>IF(AND(B107=2014,I107&lt;9,#REF!="O"),VLOOKUP(F107,F$9:G$12,2,FALSE),0)</f>
        <v>#REF!</v>
      </c>
      <c r="W107" s="100" t="e">
        <f>SUM(V$9:V106)+V107</f>
        <v>#REF!</v>
      </c>
      <c r="Y107" s="100">
        <f t="shared" si="6"/>
        <v>0</v>
      </c>
      <c r="Z107" s="100">
        <f>SUM(Y$9:Y106)+Y107</f>
        <v>0</v>
      </c>
    </row>
    <row r="108" spans="2:26" ht="12.75" customHeight="1" x14ac:dyDescent="0.2">
      <c r="B108" s="114"/>
      <c r="C108" s="182"/>
      <c r="D108" s="113"/>
      <c r="E108" s="182"/>
      <c r="F108" s="183"/>
      <c r="G108" s="184"/>
      <c r="H108" s="188"/>
      <c r="I108" s="188"/>
      <c r="J108" s="188"/>
      <c r="K108" s="188"/>
      <c r="L108" s="188"/>
      <c r="M108" s="115"/>
      <c r="N108" s="116" t="str">
        <f t="shared" si="8"/>
        <v/>
      </c>
      <c r="R108" s="79">
        <f t="shared" si="5"/>
        <v>0</v>
      </c>
      <c r="S108" s="79">
        <f t="shared" si="7"/>
        <v>0</v>
      </c>
      <c r="V108" s="100" t="e">
        <f>IF(AND(B108=2014,I108&lt;9,#REF!="O"),VLOOKUP(F108,F$9:G$12,2,FALSE),0)</f>
        <v>#REF!</v>
      </c>
      <c r="W108" s="100" t="e">
        <f>SUM(V$9:V107)+V108</f>
        <v>#REF!</v>
      </c>
      <c r="Y108" s="100">
        <f t="shared" si="6"/>
        <v>0</v>
      </c>
      <c r="Z108" s="100">
        <f>SUM(Y$9:Y107)+Y108</f>
        <v>0</v>
      </c>
    </row>
    <row r="109" spans="2:26" ht="12.75" customHeight="1" x14ac:dyDescent="0.2">
      <c r="B109" s="114"/>
      <c r="C109" s="182"/>
      <c r="D109" s="113"/>
      <c r="E109" s="182"/>
      <c r="F109" s="183"/>
      <c r="G109" s="184"/>
      <c r="H109" s="188"/>
      <c r="I109" s="188"/>
      <c r="J109" s="188"/>
      <c r="K109" s="188"/>
      <c r="L109" s="188"/>
      <c r="M109" s="115"/>
      <c r="N109" s="116" t="str">
        <f t="shared" si="8"/>
        <v/>
      </c>
      <c r="R109" s="79">
        <f t="shared" si="5"/>
        <v>0</v>
      </c>
      <c r="S109" s="79">
        <f t="shared" si="7"/>
        <v>0</v>
      </c>
      <c r="V109" s="100" t="e">
        <f>IF(AND(B109=2014,I109&lt;9,#REF!="O"),VLOOKUP(F109,F$9:G$12,2,FALSE),0)</f>
        <v>#REF!</v>
      </c>
      <c r="W109" s="100" t="e">
        <f>SUM(V$9:V108)+V109</f>
        <v>#REF!</v>
      </c>
      <c r="Y109" s="100">
        <f t="shared" si="6"/>
        <v>0</v>
      </c>
      <c r="Z109" s="100">
        <f>SUM(Y$9:Y108)+Y109</f>
        <v>0</v>
      </c>
    </row>
    <row r="110" spans="2:26" ht="12.75" customHeight="1" x14ac:dyDescent="0.2">
      <c r="B110" s="114"/>
      <c r="C110" s="182"/>
      <c r="D110" s="113"/>
      <c r="E110" s="182"/>
      <c r="F110" s="183"/>
      <c r="G110" s="184"/>
      <c r="H110" s="188"/>
      <c r="I110" s="188"/>
      <c r="J110" s="188"/>
      <c r="K110" s="188"/>
      <c r="L110" s="188"/>
      <c r="M110" s="115"/>
      <c r="N110" s="116" t="str">
        <f t="shared" si="8"/>
        <v/>
      </c>
      <c r="R110" s="79">
        <f t="shared" si="5"/>
        <v>0</v>
      </c>
      <c r="S110" s="79">
        <f t="shared" si="7"/>
        <v>0</v>
      </c>
      <c r="V110" s="100" t="e">
        <f>IF(AND(B110=2014,I110&lt;9,#REF!="O"),VLOOKUP(F110,F$9:G$12,2,FALSE),0)</f>
        <v>#REF!</v>
      </c>
      <c r="W110" s="100" t="e">
        <f>SUM(V$9:V109)+V110</f>
        <v>#REF!</v>
      </c>
      <c r="Y110" s="100">
        <f t="shared" si="6"/>
        <v>0</v>
      </c>
      <c r="Z110" s="100">
        <f>SUM(Y$9:Y109)+Y110</f>
        <v>0</v>
      </c>
    </row>
    <row r="111" spans="2:26" ht="12.75" customHeight="1" x14ac:dyDescent="0.2">
      <c r="B111" s="114"/>
      <c r="C111" s="182"/>
      <c r="D111" s="113"/>
      <c r="E111" s="182"/>
      <c r="F111" s="183"/>
      <c r="G111" s="184"/>
      <c r="H111" s="188"/>
      <c r="I111" s="188"/>
      <c r="J111" s="188"/>
      <c r="K111" s="188"/>
      <c r="L111" s="188"/>
      <c r="M111" s="115"/>
      <c r="N111" s="116" t="str">
        <f t="shared" si="8"/>
        <v/>
      </c>
      <c r="R111" s="79">
        <f t="shared" si="5"/>
        <v>0</v>
      </c>
      <c r="S111" s="79">
        <f t="shared" si="7"/>
        <v>0</v>
      </c>
      <c r="V111" s="100" t="e">
        <f>IF(AND(B111=2014,I111&lt;9,#REF!="O"),VLOOKUP(F111,F$9:G$12,2,FALSE),0)</f>
        <v>#REF!</v>
      </c>
      <c r="W111" s="100" t="e">
        <f>SUM(V$9:V110)+V111</f>
        <v>#REF!</v>
      </c>
      <c r="Y111" s="100">
        <f t="shared" si="6"/>
        <v>0</v>
      </c>
      <c r="Z111" s="100">
        <f>SUM(Y$9:Y110)+Y111</f>
        <v>0</v>
      </c>
    </row>
    <row r="112" spans="2:26" ht="12.75" customHeight="1" x14ac:dyDescent="0.2">
      <c r="B112" s="114"/>
      <c r="C112" s="182"/>
      <c r="D112" s="113"/>
      <c r="E112" s="182"/>
      <c r="F112" s="183"/>
      <c r="G112" s="184"/>
      <c r="H112" s="188"/>
      <c r="I112" s="188"/>
      <c r="J112" s="188"/>
      <c r="K112" s="188"/>
      <c r="L112" s="188"/>
      <c r="M112" s="115"/>
      <c r="N112" s="116" t="str">
        <f t="shared" si="8"/>
        <v/>
      </c>
      <c r="R112" s="79">
        <f t="shared" si="5"/>
        <v>0</v>
      </c>
      <c r="S112" s="79">
        <f t="shared" si="7"/>
        <v>0</v>
      </c>
      <c r="V112" s="100" t="e">
        <f>IF(AND(B112=2014,I112&lt;9,#REF!="O"),VLOOKUP(F112,F$9:G$12,2,FALSE),0)</f>
        <v>#REF!</v>
      </c>
      <c r="W112" s="100" t="e">
        <f>SUM(V$9:V111)+V112</f>
        <v>#REF!</v>
      </c>
      <c r="Y112" s="100">
        <f t="shared" si="6"/>
        <v>0</v>
      </c>
      <c r="Z112" s="100">
        <f>SUM(Y$9:Y111)+Y112</f>
        <v>0</v>
      </c>
    </row>
    <row r="113" spans="2:26" ht="12.75" customHeight="1" x14ac:dyDescent="0.2">
      <c r="B113" s="114"/>
      <c r="C113" s="182"/>
      <c r="D113" s="113"/>
      <c r="E113" s="182"/>
      <c r="F113" s="183"/>
      <c r="G113" s="184"/>
      <c r="H113" s="188"/>
      <c r="I113" s="188"/>
      <c r="J113" s="188"/>
      <c r="K113" s="188"/>
      <c r="L113" s="188"/>
      <c r="M113" s="115"/>
      <c r="N113" s="116" t="str">
        <f t="shared" si="8"/>
        <v/>
      </c>
      <c r="R113" s="79">
        <f t="shared" si="5"/>
        <v>0</v>
      </c>
      <c r="S113" s="79">
        <f t="shared" si="7"/>
        <v>0</v>
      </c>
      <c r="V113" s="100" t="e">
        <f>IF(AND(B113=2014,I113&lt;9,#REF!="O"),VLOOKUP(F113,F$9:G$12,2,FALSE),0)</f>
        <v>#REF!</v>
      </c>
      <c r="W113" s="100" t="e">
        <f>SUM(V$9:V112)+V113</f>
        <v>#REF!</v>
      </c>
      <c r="Y113" s="100">
        <f t="shared" si="6"/>
        <v>0</v>
      </c>
      <c r="Z113" s="100">
        <f>SUM(Y$9:Y112)+Y113</f>
        <v>0</v>
      </c>
    </row>
    <row r="114" spans="2:26" ht="12.75" customHeight="1" x14ac:dyDescent="0.2">
      <c r="B114" s="114"/>
      <c r="C114" s="182"/>
      <c r="D114" s="113"/>
      <c r="E114" s="182"/>
      <c r="F114" s="183"/>
      <c r="G114" s="184"/>
      <c r="H114" s="188"/>
      <c r="I114" s="188"/>
      <c r="J114" s="188"/>
      <c r="K114" s="188"/>
      <c r="L114" s="188"/>
      <c r="M114" s="115"/>
      <c r="N114" s="116" t="str">
        <f t="shared" si="8"/>
        <v/>
      </c>
      <c r="R114" s="79">
        <f t="shared" si="5"/>
        <v>0</v>
      </c>
      <c r="S114" s="79">
        <f t="shared" si="7"/>
        <v>0</v>
      </c>
      <c r="V114" s="100" t="e">
        <f>IF(AND(B114=2014,I114&lt;9,#REF!="O"),VLOOKUP(F114,F$9:G$12,2,FALSE),0)</f>
        <v>#REF!</v>
      </c>
      <c r="W114" s="100" t="e">
        <f>SUM(V$9:V113)+V114</f>
        <v>#REF!</v>
      </c>
      <c r="Y114" s="100">
        <f t="shared" si="6"/>
        <v>0</v>
      </c>
      <c r="Z114" s="100">
        <f>SUM(Y$9:Y113)+Y114</f>
        <v>0</v>
      </c>
    </row>
    <row r="115" spans="2:26" ht="12.75" customHeight="1" x14ac:dyDescent="0.2">
      <c r="B115" s="114"/>
      <c r="C115" s="182"/>
      <c r="D115" s="113"/>
      <c r="E115" s="182"/>
      <c r="F115" s="183"/>
      <c r="G115" s="184"/>
      <c r="H115" s="188"/>
      <c r="I115" s="188"/>
      <c r="J115" s="188"/>
      <c r="K115" s="188"/>
      <c r="L115" s="188"/>
      <c r="M115" s="115"/>
      <c r="N115" s="116" t="str">
        <f t="shared" si="8"/>
        <v/>
      </c>
      <c r="R115" s="79">
        <f t="shared" si="5"/>
        <v>0</v>
      </c>
      <c r="S115" s="79">
        <f t="shared" si="7"/>
        <v>0</v>
      </c>
      <c r="V115" s="100" t="e">
        <f>IF(AND(B115=2014,I115&lt;9,#REF!="O"),VLOOKUP(F115,F$9:G$12,2,FALSE),0)</f>
        <v>#REF!</v>
      </c>
      <c r="W115" s="100" t="e">
        <f>SUM(V$9:V114)+V115</f>
        <v>#REF!</v>
      </c>
      <c r="Y115" s="100">
        <f t="shared" si="6"/>
        <v>0</v>
      </c>
      <c r="Z115" s="100">
        <f>SUM(Y$9:Y114)+Y115</f>
        <v>0</v>
      </c>
    </row>
    <row r="116" spans="2:26" ht="12.75" customHeight="1" x14ac:dyDescent="0.2">
      <c r="B116" s="114"/>
      <c r="C116" s="182"/>
      <c r="D116" s="113"/>
      <c r="E116" s="182"/>
      <c r="F116" s="183"/>
      <c r="G116" s="184"/>
      <c r="H116" s="188"/>
      <c r="I116" s="188"/>
      <c r="J116" s="188"/>
      <c r="K116" s="188"/>
      <c r="L116" s="188"/>
      <c r="M116" s="115"/>
      <c r="N116" s="116" t="str">
        <f t="shared" si="8"/>
        <v/>
      </c>
      <c r="R116" s="79">
        <f t="shared" si="5"/>
        <v>0</v>
      </c>
      <c r="S116" s="79">
        <f t="shared" si="7"/>
        <v>0</v>
      </c>
      <c r="V116" s="100" t="e">
        <f>IF(AND(B116=2014,I116&lt;9,#REF!="O"),VLOOKUP(F116,F$9:G$12,2,FALSE),0)</f>
        <v>#REF!</v>
      </c>
      <c r="W116" s="100" t="e">
        <f>SUM(V$9:V115)+V116</f>
        <v>#REF!</v>
      </c>
      <c r="Y116" s="100">
        <f t="shared" si="6"/>
        <v>0</v>
      </c>
      <c r="Z116" s="100">
        <f>SUM(Y$9:Y115)+Y116</f>
        <v>0</v>
      </c>
    </row>
    <row r="117" spans="2:26" ht="12.75" customHeight="1" x14ac:dyDescent="0.2">
      <c r="B117" s="114"/>
      <c r="C117" s="182"/>
      <c r="D117" s="113"/>
      <c r="E117" s="182"/>
      <c r="F117" s="183"/>
      <c r="G117" s="184"/>
      <c r="H117" s="188"/>
      <c r="I117" s="188"/>
      <c r="J117" s="188"/>
      <c r="K117" s="188"/>
      <c r="L117" s="188"/>
      <c r="M117" s="115"/>
      <c r="N117" s="116" t="str">
        <f t="shared" si="8"/>
        <v/>
      </c>
      <c r="R117" s="79">
        <f t="shared" si="5"/>
        <v>0</v>
      </c>
      <c r="S117" s="79">
        <f t="shared" si="7"/>
        <v>0</v>
      </c>
      <c r="V117" s="100" t="e">
        <f>IF(AND(B117=2014,I117&lt;9,#REF!="O"),VLOOKUP(F117,F$9:G$12,2,FALSE),0)</f>
        <v>#REF!</v>
      </c>
      <c r="W117" s="100" t="e">
        <f>SUM(V$9:V116)+V117</f>
        <v>#REF!</v>
      </c>
      <c r="Y117" s="100">
        <f t="shared" si="6"/>
        <v>0</v>
      </c>
      <c r="Z117" s="100">
        <f>SUM(Y$9:Y116)+Y117</f>
        <v>0</v>
      </c>
    </row>
    <row r="118" spans="2:26" ht="12.75" customHeight="1" x14ac:dyDescent="0.2">
      <c r="B118" s="114"/>
      <c r="C118" s="182"/>
      <c r="D118" s="113"/>
      <c r="E118" s="182"/>
      <c r="F118" s="183"/>
      <c r="G118" s="184"/>
      <c r="H118" s="188"/>
      <c r="I118" s="188"/>
      <c r="J118" s="188"/>
      <c r="K118" s="188"/>
      <c r="L118" s="188"/>
      <c r="M118" s="115"/>
      <c r="N118" s="116" t="str">
        <f t="shared" si="8"/>
        <v/>
      </c>
      <c r="R118" s="79">
        <f t="shared" si="5"/>
        <v>0</v>
      </c>
      <c r="S118" s="79">
        <f t="shared" si="7"/>
        <v>0</v>
      </c>
      <c r="V118" s="100" t="e">
        <f>IF(AND(B118=2014,I118&lt;9,#REF!="O"),VLOOKUP(F118,F$9:G$12,2,FALSE),0)</f>
        <v>#REF!</v>
      </c>
      <c r="W118" s="100" t="e">
        <f>SUM(V$9:V117)+V118</f>
        <v>#REF!</v>
      </c>
      <c r="Y118" s="100">
        <f t="shared" si="6"/>
        <v>0</v>
      </c>
      <c r="Z118" s="100">
        <f>SUM(Y$9:Y117)+Y118</f>
        <v>0</v>
      </c>
    </row>
    <row r="119" spans="2:26" ht="12.75" customHeight="1" x14ac:dyDescent="0.2">
      <c r="B119" s="114"/>
      <c r="C119" s="182"/>
      <c r="D119" s="113"/>
      <c r="E119" s="182"/>
      <c r="F119" s="183"/>
      <c r="G119" s="184"/>
      <c r="H119" s="188"/>
      <c r="I119" s="188"/>
      <c r="J119" s="188"/>
      <c r="K119" s="188"/>
      <c r="L119" s="188"/>
      <c r="M119" s="115"/>
      <c r="N119" s="116" t="str">
        <f t="shared" si="8"/>
        <v/>
      </c>
      <c r="R119" s="79">
        <f t="shared" si="5"/>
        <v>0</v>
      </c>
      <c r="S119" s="79">
        <f t="shared" si="7"/>
        <v>0</v>
      </c>
      <c r="V119" s="100" t="e">
        <f>IF(AND(B119=2014,I119&lt;9,#REF!="O"),VLOOKUP(F119,F$9:G$12,2,FALSE),0)</f>
        <v>#REF!</v>
      </c>
      <c r="W119" s="100" t="e">
        <f>SUM(V$9:V118)+V119</f>
        <v>#REF!</v>
      </c>
      <c r="Y119" s="100">
        <f t="shared" si="6"/>
        <v>0</v>
      </c>
      <c r="Z119" s="100">
        <f>SUM(Y$9:Y118)+Y119</f>
        <v>0</v>
      </c>
    </row>
    <row r="120" spans="2:26" ht="12.75" customHeight="1" x14ac:dyDescent="0.2">
      <c r="B120" s="114"/>
      <c r="C120" s="182"/>
      <c r="D120" s="113"/>
      <c r="E120" s="182"/>
      <c r="F120" s="183"/>
      <c r="G120" s="184"/>
      <c r="H120" s="188"/>
      <c r="I120" s="188"/>
      <c r="J120" s="188"/>
      <c r="K120" s="188"/>
      <c r="L120" s="188"/>
      <c r="M120" s="115"/>
      <c r="N120" s="116" t="str">
        <f t="shared" si="8"/>
        <v/>
      </c>
      <c r="R120" s="79">
        <f t="shared" si="5"/>
        <v>0</v>
      </c>
      <c r="S120" s="79">
        <f t="shared" si="7"/>
        <v>0</v>
      </c>
      <c r="V120" s="100" t="e">
        <f>IF(AND(B120=2014,I120&lt;9,#REF!="O"),VLOOKUP(F120,F$9:G$12,2,FALSE),0)</f>
        <v>#REF!</v>
      </c>
      <c r="W120" s="100" t="e">
        <f>SUM(V$9:V119)+V120</f>
        <v>#REF!</v>
      </c>
      <c r="Y120" s="100">
        <f t="shared" si="6"/>
        <v>0</v>
      </c>
      <c r="Z120" s="100">
        <f>SUM(Y$9:Y119)+Y120</f>
        <v>0</v>
      </c>
    </row>
    <row r="121" spans="2:26" ht="12.75" customHeight="1" x14ac:dyDescent="0.2">
      <c r="B121" s="114"/>
      <c r="C121" s="182"/>
      <c r="D121" s="113"/>
      <c r="E121" s="182"/>
      <c r="F121" s="183"/>
      <c r="G121" s="184"/>
      <c r="H121" s="188"/>
      <c r="I121" s="188"/>
      <c r="J121" s="188"/>
      <c r="K121" s="188"/>
      <c r="L121" s="188"/>
      <c r="M121" s="115"/>
      <c r="N121" s="116" t="str">
        <f t="shared" si="8"/>
        <v/>
      </c>
      <c r="R121" s="79">
        <f t="shared" si="5"/>
        <v>0</v>
      </c>
      <c r="S121" s="79">
        <f t="shared" si="7"/>
        <v>0</v>
      </c>
      <c r="V121" s="100" t="e">
        <f>IF(AND(B121=2014,I121&lt;9,#REF!="O"),VLOOKUP(F121,F$9:G$12,2,FALSE),0)</f>
        <v>#REF!</v>
      </c>
      <c r="W121" s="100" t="e">
        <f>SUM(V$9:V120)+V121</f>
        <v>#REF!</v>
      </c>
      <c r="Y121" s="100">
        <f t="shared" si="6"/>
        <v>0</v>
      </c>
      <c r="Z121" s="100">
        <f>SUM(Y$9:Y120)+Y121</f>
        <v>0</v>
      </c>
    </row>
    <row r="122" spans="2:26" ht="12.75" customHeight="1" x14ac:dyDescent="0.2">
      <c r="B122" s="114"/>
      <c r="C122" s="182"/>
      <c r="D122" s="113"/>
      <c r="E122" s="182"/>
      <c r="F122" s="183"/>
      <c r="G122" s="184"/>
      <c r="H122" s="188"/>
      <c r="I122" s="188"/>
      <c r="J122" s="188"/>
      <c r="K122" s="188"/>
      <c r="L122" s="188"/>
      <c r="M122" s="115"/>
      <c r="N122" s="116" t="str">
        <f t="shared" si="8"/>
        <v/>
      </c>
      <c r="R122" s="79">
        <f t="shared" si="5"/>
        <v>0</v>
      </c>
      <c r="S122" s="79">
        <f t="shared" si="7"/>
        <v>0</v>
      </c>
      <c r="V122" s="100" t="e">
        <f>IF(AND(B122=2014,I122&lt;9,#REF!="O"),VLOOKUP(F122,F$9:G$12,2,FALSE),0)</f>
        <v>#REF!</v>
      </c>
      <c r="W122" s="100" t="e">
        <f>SUM(V$9:V121)+V122</f>
        <v>#REF!</v>
      </c>
      <c r="Y122" s="100">
        <f t="shared" si="6"/>
        <v>0</v>
      </c>
      <c r="Z122" s="100">
        <f>SUM(Y$9:Y121)+Y122</f>
        <v>0</v>
      </c>
    </row>
    <row r="123" spans="2:26" ht="12.75" customHeight="1" x14ac:dyDescent="0.2">
      <c r="B123" s="114"/>
      <c r="C123" s="182"/>
      <c r="D123" s="113"/>
      <c r="E123" s="182"/>
      <c r="F123" s="183"/>
      <c r="G123" s="184"/>
      <c r="H123" s="188"/>
      <c r="I123" s="188"/>
      <c r="J123" s="188"/>
      <c r="K123" s="188"/>
      <c r="L123" s="188"/>
      <c r="M123" s="115"/>
      <c r="N123" s="116" t="str">
        <f t="shared" si="8"/>
        <v/>
      </c>
      <c r="R123" s="79">
        <f t="shared" si="5"/>
        <v>0</v>
      </c>
      <c r="S123" s="79">
        <f t="shared" si="7"/>
        <v>0</v>
      </c>
      <c r="V123" s="100" t="e">
        <f>IF(AND(B123=2014,I123&lt;9,#REF!="O"),VLOOKUP(F123,F$9:G$12,2,FALSE),0)</f>
        <v>#REF!</v>
      </c>
      <c r="W123" s="100" t="e">
        <f>SUM(V$9:V122)+V123</f>
        <v>#REF!</v>
      </c>
      <c r="Y123" s="100">
        <f t="shared" si="6"/>
        <v>0</v>
      </c>
      <c r="Z123" s="100">
        <f>SUM(Y$9:Y122)+Y123</f>
        <v>0</v>
      </c>
    </row>
    <row r="124" spans="2:26" ht="12.75" customHeight="1" x14ac:dyDescent="0.2">
      <c r="B124" s="114"/>
      <c r="C124" s="182"/>
      <c r="D124" s="113"/>
      <c r="E124" s="182"/>
      <c r="F124" s="183"/>
      <c r="G124" s="184"/>
      <c r="H124" s="188"/>
      <c r="I124" s="188"/>
      <c r="J124" s="188"/>
      <c r="K124" s="188"/>
      <c r="L124" s="188"/>
      <c r="M124" s="115"/>
      <c r="N124" s="116" t="str">
        <f t="shared" si="8"/>
        <v/>
      </c>
      <c r="R124" s="79">
        <f t="shared" si="5"/>
        <v>0</v>
      </c>
      <c r="S124" s="79">
        <f t="shared" si="7"/>
        <v>0</v>
      </c>
      <c r="V124" s="100" t="e">
        <f>IF(AND(B124=2014,I124&lt;9,#REF!="O"),VLOOKUP(F124,F$9:G$12,2,FALSE),0)</f>
        <v>#REF!</v>
      </c>
      <c r="W124" s="100" t="e">
        <f>SUM(V$9:V123)+V124</f>
        <v>#REF!</v>
      </c>
      <c r="Y124" s="100">
        <f t="shared" si="6"/>
        <v>0</v>
      </c>
      <c r="Z124" s="100">
        <f>SUM(Y$9:Y123)+Y124</f>
        <v>0</v>
      </c>
    </row>
    <row r="125" spans="2:26" ht="12.75" customHeight="1" x14ac:dyDescent="0.2">
      <c r="B125" s="114"/>
      <c r="C125" s="182"/>
      <c r="D125" s="113"/>
      <c r="E125" s="182"/>
      <c r="F125" s="183"/>
      <c r="G125" s="184"/>
      <c r="H125" s="188"/>
      <c r="I125" s="188"/>
      <c r="J125" s="188"/>
      <c r="K125" s="188"/>
      <c r="L125" s="188"/>
      <c r="M125" s="115"/>
      <c r="N125" s="116" t="str">
        <f t="shared" si="8"/>
        <v/>
      </c>
      <c r="R125" s="79">
        <f t="shared" si="5"/>
        <v>0</v>
      </c>
      <c r="S125" s="79">
        <f t="shared" si="7"/>
        <v>0</v>
      </c>
      <c r="V125" s="100" t="e">
        <f>IF(AND(B125=2014,I125&lt;9,#REF!="O"),VLOOKUP(F125,F$9:G$12,2,FALSE),0)</f>
        <v>#REF!</v>
      </c>
      <c r="W125" s="100" t="e">
        <f>SUM(V$9:V124)+V125</f>
        <v>#REF!</v>
      </c>
      <c r="Y125" s="100">
        <f t="shared" si="6"/>
        <v>0</v>
      </c>
      <c r="Z125" s="100">
        <f>SUM(Y$9:Y124)+Y125</f>
        <v>0</v>
      </c>
    </row>
    <row r="126" spans="2:26" ht="12.75" customHeight="1" x14ac:dyDescent="0.2">
      <c r="B126" s="114"/>
      <c r="C126" s="182"/>
      <c r="D126" s="113"/>
      <c r="E126" s="182"/>
      <c r="F126" s="183"/>
      <c r="G126" s="184"/>
      <c r="H126" s="188"/>
      <c r="I126" s="188"/>
      <c r="J126" s="188"/>
      <c r="K126" s="188"/>
      <c r="L126" s="188"/>
      <c r="M126" s="115"/>
      <c r="N126" s="116" t="str">
        <f t="shared" si="8"/>
        <v/>
      </c>
      <c r="R126" s="79">
        <f t="shared" si="5"/>
        <v>0</v>
      </c>
      <c r="S126" s="79">
        <f t="shared" si="7"/>
        <v>0</v>
      </c>
      <c r="V126" s="100" t="e">
        <f>IF(AND(B126=2014,I126&lt;9,#REF!="O"),VLOOKUP(F126,F$9:G$12,2,FALSE),0)</f>
        <v>#REF!</v>
      </c>
      <c r="W126" s="100" t="e">
        <f>SUM(V$9:V125)+V126</f>
        <v>#REF!</v>
      </c>
      <c r="Y126" s="100">
        <f t="shared" si="6"/>
        <v>0</v>
      </c>
      <c r="Z126" s="100">
        <f>SUM(Y$9:Y125)+Y126</f>
        <v>0</v>
      </c>
    </row>
    <row r="127" spans="2:26" ht="12.75" customHeight="1" x14ac:dyDescent="0.2">
      <c r="B127" s="114"/>
      <c r="C127" s="182"/>
      <c r="D127" s="113"/>
      <c r="E127" s="182"/>
      <c r="F127" s="183"/>
      <c r="G127" s="184"/>
      <c r="H127" s="188"/>
      <c r="I127" s="188"/>
      <c r="J127" s="188"/>
      <c r="K127" s="188"/>
      <c r="L127" s="188"/>
      <c r="M127" s="115"/>
      <c r="N127" s="116" t="str">
        <f t="shared" si="8"/>
        <v/>
      </c>
      <c r="R127" s="79">
        <f t="shared" si="5"/>
        <v>0</v>
      </c>
      <c r="S127" s="79">
        <f t="shared" si="7"/>
        <v>0</v>
      </c>
      <c r="V127" s="100" t="e">
        <f>IF(AND(B127=2014,I127&lt;9,#REF!="O"),VLOOKUP(F127,F$9:G$12,2,FALSE),0)</f>
        <v>#REF!</v>
      </c>
      <c r="W127" s="100" t="e">
        <f>SUM(V$9:V126)+V127</f>
        <v>#REF!</v>
      </c>
      <c r="Y127" s="100">
        <f t="shared" si="6"/>
        <v>0</v>
      </c>
      <c r="Z127" s="100">
        <f>SUM(Y$9:Y126)+Y127</f>
        <v>0</v>
      </c>
    </row>
    <row r="128" spans="2:26" ht="12.75" customHeight="1" x14ac:dyDescent="0.2">
      <c r="B128" s="114"/>
      <c r="C128" s="182"/>
      <c r="D128" s="113"/>
      <c r="E128" s="182"/>
      <c r="F128" s="183"/>
      <c r="G128" s="184"/>
      <c r="H128" s="188"/>
      <c r="I128" s="188"/>
      <c r="J128" s="188"/>
      <c r="K128" s="188"/>
      <c r="L128" s="188"/>
      <c r="M128" s="115"/>
      <c r="N128" s="116" t="str">
        <f t="shared" si="8"/>
        <v/>
      </c>
      <c r="R128" s="79">
        <f t="shared" si="5"/>
        <v>0</v>
      </c>
      <c r="S128" s="79">
        <f t="shared" si="7"/>
        <v>0</v>
      </c>
      <c r="V128" s="100" t="e">
        <f>IF(AND(B128=2014,I128&lt;9,#REF!="O"),VLOOKUP(F128,F$9:G$12,2,FALSE),0)</f>
        <v>#REF!</v>
      </c>
      <c r="W128" s="100" t="e">
        <f>SUM(V$9:V127)+V128</f>
        <v>#REF!</v>
      </c>
      <c r="Y128" s="100">
        <f t="shared" si="6"/>
        <v>0</v>
      </c>
      <c r="Z128" s="100">
        <f>SUM(Y$9:Y127)+Y128</f>
        <v>0</v>
      </c>
    </row>
    <row r="129" spans="2:26" ht="12.75" customHeight="1" x14ac:dyDescent="0.2">
      <c r="B129" s="114"/>
      <c r="C129" s="182"/>
      <c r="D129" s="113"/>
      <c r="E129" s="182"/>
      <c r="F129" s="183"/>
      <c r="G129" s="184"/>
      <c r="H129" s="188"/>
      <c r="I129" s="188"/>
      <c r="J129" s="188"/>
      <c r="K129" s="188"/>
      <c r="L129" s="188"/>
      <c r="M129" s="115"/>
      <c r="N129" s="116" t="str">
        <f t="shared" si="8"/>
        <v/>
      </c>
      <c r="R129" s="79">
        <f t="shared" si="5"/>
        <v>0</v>
      </c>
      <c r="S129" s="79">
        <f t="shared" si="7"/>
        <v>0</v>
      </c>
      <c r="V129" s="100" t="e">
        <f>IF(AND(B129=2014,I129&lt;9,#REF!="O"),VLOOKUP(F129,F$9:G$12,2,FALSE),0)</f>
        <v>#REF!</v>
      </c>
      <c r="W129" s="100" t="e">
        <f>SUM(V$9:V128)+V129</f>
        <v>#REF!</v>
      </c>
      <c r="Y129" s="100">
        <f t="shared" si="6"/>
        <v>0</v>
      </c>
      <c r="Z129" s="100">
        <f>SUM(Y$9:Y128)+Y129</f>
        <v>0</v>
      </c>
    </row>
    <row r="130" spans="2:26" ht="12.75" customHeight="1" x14ac:dyDescent="0.2">
      <c r="B130" s="114"/>
      <c r="C130" s="182"/>
      <c r="D130" s="113"/>
      <c r="E130" s="182"/>
      <c r="F130" s="183"/>
      <c r="G130" s="184"/>
      <c r="H130" s="188"/>
      <c r="I130" s="188"/>
      <c r="J130" s="188"/>
      <c r="K130" s="188"/>
      <c r="L130" s="188"/>
      <c r="M130" s="115"/>
      <c r="N130" s="116" t="str">
        <f t="shared" si="8"/>
        <v/>
      </c>
      <c r="R130" s="79">
        <f t="shared" si="5"/>
        <v>0</v>
      </c>
      <c r="S130" s="79">
        <f t="shared" si="7"/>
        <v>0</v>
      </c>
      <c r="V130" s="100" t="e">
        <f>IF(AND(B130=2014,I130&lt;9,#REF!="O"),VLOOKUP(F130,F$9:G$12,2,FALSE),0)</f>
        <v>#REF!</v>
      </c>
      <c r="W130" s="100" t="e">
        <f>SUM(V$9:V129)+V130</f>
        <v>#REF!</v>
      </c>
      <c r="Y130" s="100">
        <f t="shared" si="6"/>
        <v>0</v>
      </c>
      <c r="Z130" s="100">
        <f>SUM(Y$9:Y129)+Y130</f>
        <v>0</v>
      </c>
    </row>
    <row r="131" spans="2:26" ht="12.75" customHeight="1" x14ac:dyDescent="0.2">
      <c r="B131" s="114"/>
      <c r="C131" s="182"/>
      <c r="D131" s="113"/>
      <c r="E131" s="182"/>
      <c r="F131" s="183"/>
      <c r="G131" s="184"/>
      <c r="H131" s="188"/>
      <c r="I131" s="188"/>
      <c r="J131" s="188"/>
      <c r="K131" s="188"/>
      <c r="L131" s="188"/>
      <c r="M131" s="115"/>
      <c r="N131" s="116" t="str">
        <f t="shared" si="8"/>
        <v/>
      </c>
      <c r="R131" s="79">
        <f t="shared" si="5"/>
        <v>0</v>
      </c>
      <c r="S131" s="79">
        <f t="shared" si="7"/>
        <v>0</v>
      </c>
      <c r="V131" s="100" t="e">
        <f>IF(AND(B131=2014,I131&lt;9,#REF!="O"),VLOOKUP(F131,F$9:G$12,2,FALSE),0)</f>
        <v>#REF!</v>
      </c>
      <c r="W131" s="100" t="e">
        <f>SUM(V$9:V130)+V131</f>
        <v>#REF!</v>
      </c>
      <c r="Y131" s="100">
        <f t="shared" si="6"/>
        <v>0</v>
      </c>
      <c r="Z131" s="100">
        <f>SUM(Y$9:Y130)+Y131</f>
        <v>0</v>
      </c>
    </row>
    <row r="132" spans="2:26" ht="12.75" customHeight="1" x14ac:dyDescent="0.2">
      <c r="B132" s="114"/>
      <c r="C132" s="182"/>
      <c r="D132" s="113"/>
      <c r="E132" s="182"/>
      <c r="F132" s="183"/>
      <c r="G132" s="184"/>
      <c r="H132" s="188"/>
      <c r="I132" s="188"/>
      <c r="J132" s="188"/>
      <c r="K132" s="188"/>
      <c r="L132" s="188"/>
      <c r="M132" s="115"/>
      <c r="N132" s="116" t="str">
        <f t="shared" si="8"/>
        <v/>
      </c>
      <c r="R132" s="79">
        <f t="shared" si="5"/>
        <v>0</v>
      </c>
      <c r="S132" s="79">
        <f t="shared" si="7"/>
        <v>0</v>
      </c>
      <c r="V132" s="100" t="e">
        <f>IF(AND(B132=2014,I132&lt;9,#REF!="O"),VLOOKUP(F132,F$9:G$12,2,FALSE),0)</f>
        <v>#REF!</v>
      </c>
      <c r="W132" s="100" t="e">
        <f>SUM(V$9:V131)+V132</f>
        <v>#REF!</v>
      </c>
      <c r="Y132" s="100">
        <f t="shared" si="6"/>
        <v>0</v>
      </c>
      <c r="Z132" s="100">
        <f>SUM(Y$9:Y131)+Y132</f>
        <v>0</v>
      </c>
    </row>
    <row r="133" spans="2:26" ht="12.75" customHeight="1" x14ac:dyDescent="0.2">
      <c r="B133" s="114"/>
      <c r="C133" s="182"/>
      <c r="D133" s="113"/>
      <c r="E133" s="182"/>
      <c r="F133" s="183"/>
      <c r="G133" s="184"/>
      <c r="H133" s="188"/>
      <c r="I133" s="188"/>
      <c r="J133" s="188"/>
      <c r="K133" s="188"/>
      <c r="L133" s="188"/>
      <c r="M133" s="115"/>
      <c r="N133" s="116" t="str">
        <f t="shared" si="8"/>
        <v/>
      </c>
      <c r="R133" s="79">
        <f t="shared" si="5"/>
        <v>0</v>
      </c>
      <c r="S133" s="79">
        <f t="shared" si="7"/>
        <v>0</v>
      </c>
      <c r="V133" s="100" t="e">
        <f>IF(AND(B133=2014,I133&lt;9,#REF!="O"),VLOOKUP(F133,F$9:G$12,2,FALSE),0)</f>
        <v>#REF!</v>
      </c>
      <c r="W133" s="100" t="e">
        <f>SUM(V$9:V132)+V133</f>
        <v>#REF!</v>
      </c>
      <c r="Y133" s="100">
        <f t="shared" si="6"/>
        <v>0</v>
      </c>
      <c r="Z133" s="100">
        <f>SUM(Y$9:Y132)+Y133</f>
        <v>0</v>
      </c>
    </row>
    <row r="134" spans="2:26" ht="12.75" customHeight="1" x14ac:dyDescent="0.2">
      <c r="B134" s="114"/>
      <c r="C134" s="182"/>
      <c r="D134" s="113"/>
      <c r="E134" s="182"/>
      <c r="F134" s="183"/>
      <c r="G134" s="184"/>
      <c r="H134" s="188"/>
      <c r="I134" s="188"/>
      <c r="J134" s="188"/>
      <c r="K134" s="188"/>
      <c r="L134" s="188"/>
      <c r="M134" s="115"/>
      <c r="N134" s="116" t="str">
        <f t="shared" si="8"/>
        <v/>
      </c>
      <c r="R134" s="79">
        <f t="shared" si="5"/>
        <v>0</v>
      </c>
      <c r="S134" s="79">
        <f t="shared" si="7"/>
        <v>0</v>
      </c>
      <c r="V134" s="100" t="e">
        <f>IF(AND(B134=2014,I134&lt;9,#REF!="O"),VLOOKUP(F134,F$9:G$12,2,FALSE),0)</f>
        <v>#REF!</v>
      </c>
      <c r="W134" s="100" t="e">
        <f>SUM(V$9:V133)+V134</f>
        <v>#REF!</v>
      </c>
      <c r="Y134" s="100">
        <f t="shared" si="6"/>
        <v>0</v>
      </c>
      <c r="Z134" s="100">
        <f>SUM(Y$9:Y133)+Y134</f>
        <v>0</v>
      </c>
    </row>
    <row r="135" spans="2:26" ht="12.75" customHeight="1" x14ac:dyDescent="0.2">
      <c r="B135" s="114"/>
      <c r="C135" s="182"/>
      <c r="D135" s="113"/>
      <c r="E135" s="182"/>
      <c r="F135" s="183"/>
      <c r="G135" s="184"/>
      <c r="H135" s="188"/>
      <c r="I135" s="188"/>
      <c r="J135" s="188"/>
      <c r="K135" s="188"/>
      <c r="L135" s="188"/>
      <c r="M135" s="115"/>
      <c r="N135" s="116" t="str">
        <f t="shared" si="8"/>
        <v/>
      </c>
      <c r="R135" s="79">
        <f t="shared" si="5"/>
        <v>0</v>
      </c>
      <c r="S135" s="79">
        <f t="shared" si="7"/>
        <v>0</v>
      </c>
      <c r="V135" s="100" t="e">
        <f>IF(AND(B135=2014,I135&lt;9,#REF!="O"),VLOOKUP(F135,F$9:G$12,2,FALSE),0)</f>
        <v>#REF!</v>
      </c>
      <c r="W135" s="100" t="e">
        <f>SUM(V$9:V134)+V135</f>
        <v>#REF!</v>
      </c>
      <c r="Y135" s="100">
        <f t="shared" si="6"/>
        <v>0</v>
      </c>
      <c r="Z135" s="100">
        <f>SUM(Y$9:Y134)+Y135</f>
        <v>0</v>
      </c>
    </row>
    <row r="136" spans="2:26" ht="12.75" customHeight="1" x14ac:dyDescent="0.2">
      <c r="B136" s="114"/>
      <c r="C136" s="182"/>
      <c r="D136" s="113"/>
      <c r="E136" s="182"/>
      <c r="F136" s="183"/>
      <c r="G136" s="184"/>
      <c r="H136" s="188"/>
      <c r="I136" s="188"/>
      <c r="J136" s="188"/>
      <c r="K136" s="188"/>
      <c r="L136" s="188"/>
      <c r="M136" s="115"/>
      <c r="N136" s="116" t="str">
        <f t="shared" si="8"/>
        <v/>
      </c>
      <c r="R136" s="79">
        <f t="shared" si="5"/>
        <v>0</v>
      </c>
      <c r="S136" s="79">
        <f t="shared" si="7"/>
        <v>0</v>
      </c>
      <c r="V136" s="100" t="e">
        <f>IF(AND(B136=2014,I136&lt;9,#REF!="O"),VLOOKUP(F136,F$9:G$12,2,FALSE),0)</f>
        <v>#REF!</v>
      </c>
      <c r="W136" s="100" t="e">
        <f>SUM(V$9:V135)+V136</f>
        <v>#REF!</v>
      </c>
      <c r="Y136" s="100">
        <f t="shared" si="6"/>
        <v>0</v>
      </c>
      <c r="Z136" s="100">
        <f>SUM(Y$9:Y135)+Y136</f>
        <v>0</v>
      </c>
    </row>
    <row r="137" spans="2:26" ht="12.75" customHeight="1" x14ac:dyDescent="0.2">
      <c r="B137" s="114"/>
      <c r="C137" s="182"/>
      <c r="D137" s="113"/>
      <c r="E137" s="182"/>
      <c r="F137" s="183"/>
      <c r="G137" s="184"/>
      <c r="H137" s="188"/>
      <c r="I137" s="188"/>
      <c r="J137" s="188"/>
      <c r="K137" s="188"/>
      <c r="L137" s="188"/>
      <c r="M137" s="115"/>
      <c r="N137" s="116" t="str">
        <f t="shared" si="8"/>
        <v/>
      </c>
      <c r="R137" s="79">
        <f t="shared" si="5"/>
        <v>0</v>
      </c>
      <c r="S137" s="79">
        <f t="shared" si="7"/>
        <v>0</v>
      </c>
      <c r="V137" s="100" t="e">
        <f>IF(AND(B137=2014,I137&lt;9,#REF!="O"),VLOOKUP(F137,F$9:G$12,2,FALSE),0)</f>
        <v>#REF!</v>
      </c>
      <c r="W137" s="100" t="e">
        <f>SUM(V$9:V136)+V137</f>
        <v>#REF!</v>
      </c>
      <c r="Y137" s="100">
        <f t="shared" si="6"/>
        <v>0</v>
      </c>
      <c r="Z137" s="100">
        <f>SUM(Y$9:Y136)+Y137</f>
        <v>0</v>
      </c>
    </row>
    <row r="138" spans="2:26" ht="12.75" customHeight="1" x14ac:dyDescent="0.2">
      <c r="B138" s="114"/>
      <c r="C138" s="182"/>
      <c r="D138" s="113"/>
      <c r="E138" s="182"/>
      <c r="F138" s="183"/>
      <c r="G138" s="184"/>
      <c r="H138" s="188"/>
      <c r="I138" s="188"/>
      <c r="J138" s="188"/>
      <c r="K138" s="188"/>
      <c r="L138" s="188"/>
      <c r="M138" s="115"/>
      <c r="N138" s="116" t="str">
        <f t="shared" si="8"/>
        <v/>
      </c>
      <c r="R138" s="79">
        <f t="shared" si="5"/>
        <v>0</v>
      </c>
      <c r="S138" s="79">
        <f t="shared" si="7"/>
        <v>0</v>
      </c>
      <c r="V138" s="100" t="e">
        <f>IF(AND(B138=2014,I138&lt;9,#REF!="O"),VLOOKUP(F138,F$9:G$12,2,FALSE),0)</f>
        <v>#REF!</v>
      </c>
      <c r="W138" s="100" t="e">
        <f>SUM(V$9:V137)+V138</f>
        <v>#REF!</v>
      </c>
      <c r="Y138" s="100">
        <f t="shared" si="6"/>
        <v>0</v>
      </c>
      <c r="Z138" s="100">
        <f>SUM(Y$9:Y137)+Y138</f>
        <v>0</v>
      </c>
    </row>
    <row r="139" spans="2:26" ht="12.75" customHeight="1" x14ac:dyDescent="0.2">
      <c r="B139" s="114"/>
      <c r="C139" s="182"/>
      <c r="D139" s="113"/>
      <c r="E139" s="182"/>
      <c r="F139" s="183"/>
      <c r="G139" s="184"/>
      <c r="H139" s="188"/>
      <c r="I139" s="188"/>
      <c r="J139" s="188"/>
      <c r="K139" s="188"/>
      <c r="L139" s="188"/>
      <c r="M139" s="115"/>
      <c r="N139" s="116" t="str">
        <f t="shared" si="8"/>
        <v/>
      </c>
      <c r="R139" s="79">
        <f t="shared" si="5"/>
        <v>0</v>
      </c>
      <c r="S139" s="79">
        <f t="shared" si="7"/>
        <v>0</v>
      </c>
      <c r="V139" s="100" t="e">
        <f>IF(AND(B139=2014,I139&lt;9,#REF!="O"),VLOOKUP(F139,F$9:G$12,2,FALSE),0)</f>
        <v>#REF!</v>
      </c>
      <c r="W139" s="100" t="e">
        <f>SUM(V$9:V138)+V139</f>
        <v>#REF!</v>
      </c>
      <c r="Y139" s="100">
        <f t="shared" si="6"/>
        <v>0</v>
      </c>
      <c r="Z139" s="100">
        <f>SUM(Y$9:Y138)+Y139</f>
        <v>0</v>
      </c>
    </row>
    <row r="140" spans="2:26" ht="12.75" customHeight="1" x14ac:dyDescent="0.2">
      <c r="B140" s="114"/>
      <c r="C140" s="182"/>
      <c r="D140" s="113"/>
      <c r="E140" s="182"/>
      <c r="F140" s="183"/>
      <c r="G140" s="184"/>
      <c r="H140" s="188"/>
      <c r="I140" s="188"/>
      <c r="J140" s="188"/>
      <c r="K140" s="188"/>
      <c r="L140" s="188"/>
      <c r="M140" s="115"/>
      <c r="N140" s="116" t="str">
        <f t="shared" si="8"/>
        <v/>
      </c>
      <c r="R140" s="79">
        <f t="shared" si="5"/>
        <v>0</v>
      </c>
      <c r="S140" s="79">
        <f t="shared" si="7"/>
        <v>0</v>
      </c>
      <c r="V140" s="100" t="e">
        <f>IF(AND(B140=2014,I140&lt;9,#REF!="O"),VLOOKUP(F140,F$9:G$12,2,FALSE),0)</f>
        <v>#REF!</v>
      </c>
      <c r="W140" s="100" t="e">
        <f>SUM(V$9:V139)+V140</f>
        <v>#REF!</v>
      </c>
      <c r="Y140" s="100">
        <f t="shared" si="6"/>
        <v>0</v>
      </c>
      <c r="Z140" s="100">
        <f>SUM(Y$9:Y139)+Y140</f>
        <v>0</v>
      </c>
    </row>
    <row r="141" spans="2:26" ht="12.75" customHeight="1" x14ac:dyDescent="0.2">
      <c r="B141" s="114"/>
      <c r="C141" s="182"/>
      <c r="D141" s="113"/>
      <c r="E141" s="182"/>
      <c r="F141" s="183"/>
      <c r="G141" s="184"/>
      <c r="H141" s="188"/>
      <c r="I141" s="188"/>
      <c r="J141" s="188"/>
      <c r="K141" s="188"/>
      <c r="L141" s="188"/>
      <c r="M141" s="115"/>
      <c r="N141" s="116" t="str">
        <f t="shared" si="8"/>
        <v/>
      </c>
      <c r="R141" s="79">
        <f t="shared" si="5"/>
        <v>0</v>
      </c>
      <c r="S141" s="79">
        <f t="shared" si="7"/>
        <v>0</v>
      </c>
      <c r="V141" s="100" t="e">
        <f>IF(AND(B141=2014,I141&lt;9,#REF!="O"),VLOOKUP(F141,F$9:G$12,2,FALSE),0)</f>
        <v>#REF!</v>
      </c>
      <c r="W141" s="100" t="e">
        <f>SUM(V$9:V140)+V141</f>
        <v>#REF!</v>
      </c>
      <c r="Y141" s="100">
        <f t="shared" si="6"/>
        <v>0</v>
      </c>
      <c r="Z141" s="100">
        <f>SUM(Y$9:Y140)+Y141</f>
        <v>0</v>
      </c>
    </row>
    <row r="142" spans="2:26" ht="12.75" customHeight="1" x14ac:dyDescent="0.2">
      <c r="B142" s="114"/>
      <c r="C142" s="182"/>
      <c r="D142" s="113"/>
      <c r="E142" s="182"/>
      <c r="F142" s="183"/>
      <c r="G142" s="184"/>
      <c r="H142" s="188"/>
      <c r="I142" s="188"/>
      <c r="J142" s="188"/>
      <c r="K142" s="188"/>
      <c r="L142" s="188"/>
      <c r="M142" s="115"/>
      <c r="N142" s="116" t="str">
        <f t="shared" si="8"/>
        <v/>
      </c>
      <c r="R142" s="79">
        <f t="shared" si="5"/>
        <v>0</v>
      </c>
      <c r="S142" s="79">
        <f t="shared" si="7"/>
        <v>0</v>
      </c>
      <c r="V142" s="100" t="e">
        <f>IF(AND(B142=2014,I142&lt;9,#REF!="O"),VLOOKUP(F142,F$9:G$12,2,FALSE),0)</f>
        <v>#REF!</v>
      </c>
      <c r="W142" s="100" t="e">
        <f>SUM(V$9:V141)+V142</f>
        <v>#REF!</v>
      </c>
      <c r="Y142" s="100">
        <f t="shared" si="6"/>
        <v>0</v>
      </c>
      <c r="Z142" s="100">
        <f>SUM(Y$9:Y141)+Y142</f>
        <v>0</v>
      </c>
    </row>
    <row r="143" spans="2:26" ht="12.75" customHeight="1" x14ac:dyDescent="0.2">
      <c r="B143" s="114"/>
      <c r="C143" s="182"/>
      <c r="D143" s="113"/>
      <c r="E143" s="182"/>
      <c r="F143" s="183"/>
      <c r="G143" s="184"/>
      <c r="H143" s="188"/>
      <c r="I143" s="188"/>
      <c r="J143" s="188"/>
      <c r="K143" s="188"/>
      <c r="L143" s="188"/>
      <c r="M143" s="115"/>
      <c r="N143" s="116" t="str">
        <f t="shared" si="8"/>
        <v/>
      </c>
      <c r="R143" s="79">
        <f t="shared" si="5"/>
        <v>0</v>
      </c>
      <c r="S143" s="79">
        <f t="shared" si="7"/>
        <v>0</v>
      </c>
      <c r="V143" s="100" t="e">
        <f>IF(AND(B143=2014,I143&lt;9,#REF!="O"),VLOOKUP(F143,F$9:G$12,2,FALSE),0)</f>
        <v>#REF!</v>
      </c>
      <c r="W143" s="100" t="e">
        <f>SUM(V$9:V142)+V143</f>
        <v>#REF!</v>
      </c>
      <c r="Y143" s="100">
        <f t="shared" si="6"/>
        <v>0</v>
      </c>
      <c r="Z143" s="100">
        <f>SUM(Y$9:Y142)+Y143</f>
        <v>0</v>
      </c>
    </row>
    <row r="144" spans="2:26" ht="12.75" customHeight="1" x14ac:dyDescent="0.2">
      <c r="B144" s="114"/>
      <c r="C144" s="182"/>
      <c r="D144" s="113"/>
      <c r="E144" s="182"/>
      <c r="F144" s="183"/>
      <c r="G144" s="184"/>
      <c r="H144" s="188"/>
      <c r="I144" s="188"/>
      <c r="J144" s="188"/>
      <c r="K144" s="188"/>
      <c r="L144" s="188"/>
      <c r="M144" s="115"/>
      <c r="N144" s="116" t="str">
        <f t="shared" si="8"/>
        <v/>
      </c>
      <c r="R144" s="79">
        <f t="shared" si="5"/>
        <v>0</v>
      </c>
      <c r="S144" s="79">
        <f t="shared" si="7"/>
        <v>0</v>
      </c>
      <c r="V144" s="100" t="e">
        <f>IF(AND(B144=2014,I144&lt;9,#REF!="O"),VLOOKUP(F144,F$9:G$12,2,FALSE),0)</f>
        <v>#REF!</v>
      </c>
      <c r="W144" s="100" t="e">
        <f>SUM(V$9:V143)+V144</f>
        <v>#REF!</v>
      </c>
      <c r="Y144" s="100">
        <f t="shared" si="6"/>
        <v>0</v>
      </c>
      <c r="Z144" s="100">
        <f>SUM(Y$9:Y143)+Y144</f>
        <v>0</v>
      </c>
    </row>
    <row r="145" spans="2:26" ht="12.75" customHeight="1" x14ac:dyDescent="0.2">
      <c r="B145" s="114"/>
      <c r="C145" s="182"/>
      <c r="D145" s="113"/>
      <c r="E145" s="182"/>
      <c r="F145" s="183"/>
      <c r="G145" s="184"/>
      <c r="H145" s="188"/>
      <c r="I145" s="188"/>
      <c r="J145" s="188"/>
      <c r="K145" s="188"/>
      <c r="L145" s="188"/>
      <c r="M145" s="115"/>
      <c r="N145" s="116" t="str">
        <f t="shared" si="8"/>
        <v/>
      </c>
      <c r="R145" s="79">
        <f t="shared" si="5"/>
        <v>0</v>
      </c>
      <c r="S145" s="79">
        <f t="shared" si="7"/>
        <v>0</v>
      </c>
      <c r="V145" s="100" t="e">
        <f>IF(AND(B145=2014,I145&lt;9,#REF!="O"),VLOOKUP(F145,F$9:G$12,2,FALSE),0)</f>
        <v>#REF!</v>
      </c>
      <c r="W145" s="100" t="e">
        <f>SUM(V$9:V144)+V145</f>
        <v>#REF!</v>
      </c>
      <c r="Y145" s="100">
        <f t="shared" si="6"/>
        <v>0</v>
      </c>
      <c r="Z145" s="100">
        <f>SUM(Y$9:Y144)+Y145</f>
        <v>0</v>
      </c>
    </row>
    <row r="146" spans="2:26" ht="12.75" customHeight="1" x14ac:dyDescent="0.2">
      <c r="B146" s="114"/>
      <c r="C146" s="182"/>
      <c r="D146" s="113"/>
      <c r="E146" s="182"/>
      <c r="F146" s="183"/>
      <c r="G146" s="184"/>
      <c r="H146" s="188"/>
      <c r="I146" s="188"/>
      <c r="J146" s="188"/>
      <c r="K146" s="188"/>
      <c r="L146" s="188"/>
      <c r="M146" s="115"/>
      <c r="N146" s="116" t="str">
        <f t="shared" si="8"/>
        <v/>
      </c>
      <c r="R146" s="79">
        <f t="shared" si="5"/>
        <v>0</v>
      </c>
      <c r="S146" s="79">
        <f t="shared" si="7"/>
        <v>0</v>
      </c>
      <c r="V146" s="100" t="e">
        <f>IF(AND(B146=2014,I146&lt;9,#REF!="O"),VLOOKUP(F146,F$9:G$12,2,FALSE),0)</f>
        <v>#REF!</v>
      </c>
      <c r="W146" s="100" t="e">
        <f>SUM(V$9:V145)+V146</f>
        <v>#REF!</v>
      </c>
      <c r="Y146" s="100">
        <f t="shared" si="6"/>
        <v>0</v>
      </c>
      <c r="Z146" s="100">
        <f>SUM(Y$9:Y145)+Y146</f>
        <v>0</v>
      </c>
    </row>
    <row r="147" spans="2:26" ht="12.75" customHeight="1" x14ac:dyDescent="0.2">
      <c r="B147" s="114"/>
      <c r="C147" s="182"/>
      <c r="D147" s="113"/>
      <c r="E147" s="182"/>
      <c r="F147" s="183"/>
      <c r="G147" s="184"/>
      <c r="H147" s="188"/>
      <c r="I147" s="188"/>
      <c r="J147" s="188"/>
      <c r="K147" s="188"/>
      <c r="L147" s="188"/>
      <c r="M147" s="115"/>
      <c r="N147" s="116" t="str">
        <f t="shared" si="8"/>
        <v/>
      </c>
      <c r="R147" s="79">
        <f t="shared" si="5"/>
        <v>0</v>
      </c>
      <c r="S147" s="79">
        <f t="shared" si="7"/>
        <v>0</v>
      </c>
      <c r="V147" s="100" t="e">
        <f>IF(AND(B147=2014,I147&lt;9,#REF!="O"),VLOOKUP(F147,F$9:G$12,2,FALSE),0)</f>
        <v>#REF!</v>
      </c>
      <c r="W147" s="100" t="e">
        <f>SUM(V$9:V146)+V147</f>
        <v>#REF!</v>
      </c>
      <c r="Y147" s="100">
        <f t="shared" si="6"/>
        <v>0</v>
      </c>
      <c r="Z147" s="100">
        <f>SUM(Y$9:Y146)+Y147</f>
        <v>0</v>
      </c>
    </row>
    <row r="148" spans="2:26" ht="12.75" customHeight="1" x14ac:dyDescent="0.2">
      <c r="B148" s="114"/>
      <c r="C148" s="182"/>
      <c r="D148" s="113"/>
      <c r="E148" s="182"/>
      <c r="F148" s="183"/>
      <c r="G148" s="184"/>
      <c r="H148" s="188"/>
      <c r="I148" s="188"/>
      <c r="J148" s="188"/>
      <c r="K148" s="188"/>
      <c r="L148" s="188"/>
      <c r="M148" s="115"/>
      <c r="N148" s="116" t="str">
        <f t="shared" si="8"/>
        <v/>
      </c>
      <c r="R148" s="79">
        <f t="shared" si="5"/>
        <v>0</v>
      </c>
      <c r="S148" s="79">
        <f t="shared" si="7"/>
        <v>0</v>
      </c>
      <c r="V148" s="100" t="e">
        <f>IF(AND(B148=2014,I148&lt;9,#REF!="O"),VLOOKUP(F148,F$9:G$12,2,FALSE),0)</f>
        <v>#REF!</v>
      </c>
      <c r="W148" s="100" t="e">
        <f>SUM(V$9:V147)+V148</f>
        <v>#REF!</v>
      </c>
      <c r="Y148" s="100">
        <f t="shared" si="6"/>
        <v>0</v>
      </c>
      <c r="Z148" s="100">
        <f>SUM(Y$9:Y147)+Y148</f>
        <v>0</v>
      </c>
    </row>
    <row r="149" spans="2:26" ht="12.75" customHeight="1" x14ac:dyDescent="0.2">
      <c r="B149" s="114"/>
      <c r="C149" s="182"/>
      <c r="D149" s="113"/>
      <c r="E149" s="182"/>
      <c r="F149" s="183"/>
      <c r="G149" s="184"/>
      <c r="H149" s="188"/>
      <c r="I149" s="188"/>
      <c r="J149" s="188"/>
      <c r="K149" s="188"/>
      <c r="L149" s="188"/>
      <c r="M149" s="115"/>
      <c r="N149" s="116" t="str">
        <f t="shared" si="8"/>
        <v/>
      </c>
      <c r="R149" s="79">
        <f t="shared" si="5"/>
        <v>0</v>
      </c>
      <c r="S149" s="79">
        <f t="shared" si="7"/>
        <v>0</v>
      </c>
      <c r="V149" s="100" t="e">
        <f>IF(AND(B149=2014,I149&lt;9,#REF!="O"),VLOOKUP(F149,F$9:G$12,2,FALSE),0)</f>
        <v>#REF!</v>
      </c>
      <c r="W149" s="100" t="e">
        <f>SUM(V$9:V148)+V149</f>
        <v>#REF!</v>
      </c>
      <c r="Y149" s="100">
        <f t="shared" si="6"/>
        <v>0</v>
      </c>
      <c r="Z149" s="100">
        <f>SUM(Y$9:Y148)+Y149</f>
        <v>0</v>
      </c>
    </row>
    <row r="150" spans="2:26" ht="12.75" customHeight="1" x14ac:dyDescent="0.2">
      <c r="B150" s="114"/>
      <c r="C150" s="182"/>
      <c r="D150" s="113"/>
      <c r="E150" s="182"/>
      <c r="F150" s="183"/>
      <c r="G150" s="184"/>
      <c r="H150" s="188"/>
      <c r="I150" s="188"/>
      <c r="J150" s="188"/>
      <c r="K150" s="188"/>
      <c r="L150" s="188"/>
      <c r="M150" s="115"/>
      <c r="N150" s="116" t="str">
        <f t="shared" si="8"/>
        <v/>
      </c>
      <c r="R150" s="79">
        <f t="shared" si="5"/>
        <v>0</v>
      </c>
      <c r="S150" s="79">
        <f t="shared" si="7"/>
        <v>0</v>
      </c>
      <c r="V150" s="100" t="e">
        <f>IF(AND(B150=2014,I150&lt;9,#REF!="O"),VLOOKUP(F150,F$9:G$12,2,FALSE),0)</f>
        <v>#REF!</v>
      </c>
      <c r="W150" s="100" t="e">
        <f>SUM(V$9:V149)+V150</f>
        <v>#REF!</v>
      </c>
      <c r="Y150" s="100">
        <f t="shared" si="6"/>
        <v>0</v>
      </c>
      <c r="Z150" s="100">
        <f>SUM(Y$9:Y149)+Y150</f>
        <v>0</v>
      </c>
    </row>
    <row r="151" spans="2:26" ht="12.75" customHeight="1" x14ac:dyDescent="0.2">
      <c r="B151" s="114"/>
      <c r="C151" s="182"/>
      <c r="D151" s="113"/>
      <c r="E151" s="182"/>
      <c r="F151" s="183"/>
      <c r="G151" s="184"/>
      <c r="H151" s="188"/>
      <c r="I151" s="188"/>
      <c r="J151" s="188"/>
      <c r="K151" s="188"/>
      <c r="L151" s="188"/>
      <c r="M151" s="115"/>
      <c r="N151" s="116" t="str">
        <f t="shared" si="8"/>
        <v/>
      </c>
      <c r="R151" s="79">
        <f t="shared" si="5"/>
        <v>0</v>
      </c>
      <c r="S151" s="79">
        <f t="shared" si="7"/>
        <v>0</v>
      </c>
      <c r="V151" s="100" t="e">
        <f>IF(AND(B151=2014,I151&lt;9,#REF!="O"),VLOOKUP(F151,F$9:G$12,2,FALSE),0)</f>
        <v>#REF!</v>
      </c>
      <c r="W151" s="100" t="e">
        <f>SUM(V$9:V150)+V151</f>
        <v>#REF!</v>
      </c>
      <c r="Y151" s="100">
        <f t="shared" si="6"/>
        <v>0</v>
      </c>
      <c r="Z151" s="100">
        <f>SUM(Y$9:Y150)+Y151</f>
        <v>0</v>
      </c>
    </row>
    <row r="152" spans="2:26" ht="12.75" customHeight="1" x14ac:dyDescent="0.2">
      <c r="B152" s="114"/>
      <c r="C152" s="182"/>
      <c r="D152" s="113"/>
      <c r="E152" s="182"/>
      <c r="F152" s="183"/>
      <c r="G152" s="184"/>
      <c r="H152" s="188"/>
      <c r="I152" s="188"/>
      <c r="J152" s="188"/>
      <c r="K152" s="188"/>
      <c r="L152" s="188"/>
      <c r="M152" s="115"/>
      <c r="N152" s="116" t="str">
        <f t="shared" si="8"/>
        <v/>
      </c>
      <c r="R152" s="79">
        <f t="shared" si="5"/>
        <v>0</v>
      </c>
      <c r="S152" s="79">
        <f t="shared" si="7"/>
        <v>0</v>
      </c>
      <c r="V152" s="100" t="e">
        <f>IF(AND(B152=2014,I152&lt;9,#REF!="O"),VLOOKUP(F152,F$9:G$12,2,FALSE),0)</f>
        <v>#REF!</v>
      </c>
      <c r="W152" s="100" t="e">
        <f>SUM(V$9:V151)+V152</f>
        <v>#REF!</v>
      </c>
      <c r="Y152" s="100">
        <f t="shared" si="6"/>
        <v>0</v>
      </c>
      <c r="Z152" s="100">
        <f>SUM(Y$9:Y151)+Y152</f>
        <v>0</v>
      </c>
    </row>
    <row r="153" spans="2:26" ht="12.75" customHeight="1" x14ac:dyDescent="0.2">
      <c r="B153" s="114"/>
      <c r="C153" s="182"/>
      <c r="D153" s="113"/>
      <c r="E153" s="182"/>
      <c r="F153" s="183"/>
      <c r="G153" s="184"/>
      <c r="H153" s="188"/>
      <c r="I153" s="188"/>
      <c r="J153" s="188"/>
      <c r="K153" s="188"/>
      <c r="L153" s="188"/>
      <c r="M153" s="115"/>
      <c r="N153" s="116" t="str">
        <f t="shared" si="8"/>
        <v/>
      </c>
      <c r="R153" s="79">
        <f t="shared" si="5"/>
        <v>0</v>
      </c>
      <c r="S153" s="79">
        <f t="shared" si="7"/>
        <v>0</v>
      </c>
      <c r="V153" s="100" t="e">
        <f>IF(AND(B153=2014,I153&lt;9,#REF!="O"),VLOOKUP(F153,F$9:G$12,2,FALSE),0)</f>
        <v>#REF!</v>
      </c>
      <c r="W153" s="100" t="e">
        <f>SUM(V$9:V152)+V153</f>
        <v>#REF!</v>
      </c>
      <c r="Y153" s="100">
        <f t="shared" si="6"/>
        <v>0</v>
      </c>
      <c r="Z153" s="100">
        <f>SUM(Y$9:Y152)+Y153</f>
        <v>0</v>
      </c>
    </row>
    <row r="154" spans="2:26" ht="12.75" customHeight="1" x14ac:dyDescent="0.2">
      <c r="B154" s="114"/>
      <c r="C154" s="182"/>
      <c r="D154" s="113"/>
      <c r="E154" s="182"/>
      <c r="F154" s="183"/>
      <c r="G154" s="184"/>
      <c r="H154" s="188"/>
      <c r="I154" s="188"/>
      <c r="J154" s="188"/>
      <c r="K154" s="188"/>
      <c r="L154" s="188"/>
      <c r="M154" s="115"/>
      <c r="N154" s="116" t="str">
        <f t="shared" si="8"/>
        <v/>
      </c>
      <c r="R154" s="79">
        <f t="shared" ref="R154:R217" si="9">IF(N154="!",1,0)</f>
        <v>0</v>
      </c>
      <c r="S154" s="79">
        <f t="shared" si="7"/>
        <v>0</v>
      </c>
      <c r="V154" s="100" t="e">
        <f>IF(AND(B154=2014,I154&lt;9,#REF!="O"),VLOOKUP(F154,F$9:G$12,2,FALSE),0)</f>
        <v>#REF!</v>
      </c>
      <c r="W154" s="100" t="e">
        <f>SUM(V$9:V153)+V154</f>
        <v>#REF!</v>
      </c>
      <c r="Y154" s="100">
        <f t="shared" ref="Y154:Y217" si="10">IF(AND(I154&lt;4,B154=2014),VLOOKUP(F154,F$9:H$12,3,FALSE),0)</f>
        <v>0</v>
      </c>
      <c r="Z154" s="100">
        <f>SUM(Y$9:Y153)+Y154</f>
        <v>0</v>
      </c>
    </row>
    <row r="155" spans="2:26" ht="12.75" customHeight="1" x14ac:dyDescent="0.2">
      <c r="B155" s="114"/>
      <c r="C155" s="182"/>
      <c r="D155" s="113"/>
      <c r="E155" s="182"/>
      <c r="F155" s="183"/>
      <c r="G155" s="184"/>
      <c r="H155" s="188"/>
      <c r="I155" s="188"/>
      <c r="J155" s="188"/>
      <c r="K155" s="188"/>
      <c r="L155" s="188"/>
      <c r="M155" s="115"/>
      <c r="N155" s="116" t="str">
        <f t="shared" si="8"/>
        <v/>
      </c>
      <c r="R155" s="79">
        <f t="shared" si="9"/>
        <v>0</v>
      </c>
      <c r="S155" s="79">
        <f t="shared" ref="S155:S218" si="11">IF(N155="OK",1,0)</f>
        <v>0</v>
      </c>
      <c r="V155" s="100" t="e">
        <f>IF(AND(B155=2014,I155&lt;9,#REF!="O"),VLOOKUP(F155,F$9:G$12,2,FALSE),0)</f>
        <v>#REF!</v>
      </c>
      <c r="W155" s="100" t="e">
        <f>SUM(V$9:V154)+V155</f>
        <v>#REF!</v>
      </c>
      <c r="Y155" s="100">
        <f t="shared" si="10"/>
        <v>0</v>
      </c>
      <c r="Z155" s="100">
        <f>SUM(Y$9:Y154)+Y155</f>
        <v>0</v>
      </c>
    </row>
    <row r="156" spans="2:26" ht="12.75" customHeight="1" x14ac:dyDescent="0.2">
      <c r="B156" s="114"/>
      <c r="C156" s="182"/>
      <c r="D156" s="113"/>
      <c r="E156" s="182"/>
      <c r="F156" s="183"/>
      <c r="G156" s="184"/>
      <c r="H156" s="188"/>
      <c r="I156" s="188"/>
      <c r="J156" s="188"/>
      <c r="K156" s="188"/>
      <c r="L156" s="188"/>
      <c r="M156" s="115"/>
      <c r="N156" s="116" t="str">
        <f t="shared" si="8"/>
        <v/>
      </c>
      <c r="R156" s="79">
        <f t="shared" si="9"/>
        <v>0</v>
      </c>
      <c r="S156" s="79">
        <f t="shared" si="11"/>
        <v>0</v>
      </c>
      <c r="V156" s="100" t="e">
        <f>IF(AND(B156=2014,I156&lt;9,#REF!="O"),VLOOKUP(F156,F$9:G$12,2,FALSE),0)</f>
        <v>#REF!</v>
      </c>
      <c r="W156" s="100" t="e">
        <f>SUM(V$9:V155)+V156</f>
        <v>#REF!</v>
      </c>
      <c r="Y156" s="100">
        <f t="shared" si="10"/>
        <v>0</v>
      </c>
      <c r="Z156" s="100">
        <f>SUM(Y$9:Y155)+Y156</f>
        <v>0</v>
      </c>
    </row>
    <row r="157" spans="2:26" ht="12.75" customHeight="1" x14ac:dyDescent="0.2">
      <c r="B157" s="114"/>
      <c r="C157" s="182"/>
      <c r="D157" s="113"/>
      <c r="E157" s="182"/>
      <c r="F157" s="183"/>
      <c r="G157" s="184"/>
      <c r="H157" s="188"/>
      <c r="I157" s="188"/>
      <c r="J157" s="188"/>
      <c r="K157" s="188"/>
      <c r="L157" s="188"/>
      <c r="M157" s="115"/>
      <c r="N157" s="116" t="str">
        <f t="shared" si="8"/>
        <v/>
      </c>
      <c r="R157" s="79">
        <f t="shared" si="9"/>
        <v>0</v>
      </c>
      <c r="S157" s="79">
        <f t="shared" si="11"/>
        <v>0</v>
      </c>
      <c r="V157" s="100" t="e">
        <f>IF(AND(B157=2014,I157&lt;9,#REF!="O"),VLOOKUP(F157,F$9:G$12,2,FALSE),0)</f>
        <v>#REF!</v>
      </c>
      <c r="W157" s="100" t="e">
        <f>SUM(V$9:V156)+V157</f>
        <v>#REF!</v>
      </c>
      <c r="Y157" s="100">
        <f t="shared" si="10"/>
        <v>0</v>
      </c>
      <c r="Z157" s="100">
        <f>SUM(Y$9:Y156)+Y157</f>
        <v>0</v>
      </c>
    </row>
    <row r="158" spans="2:26" ht="12.75" customHeight="1" x14ac:dyDescent="0.2">
      <c r="B158" s="114"/>
      <c r="C158" s="182"/>
      <c r="D158" s="113"/>
      <c r="E158" s="182"/>
      <c r="F158" s="183"/>
      <c r="G158" s="184"/>
      <c r="H158" s="188"/>
      <c r="I158" s="188"/>
      <c r="J158" s="188"/>
      <c r="K158" s="188"/>
      <c r="L158" s="188"/>
      <c r="M158" s="115"/>
      <c r="N158" s="116" t="str">
        <f t="shared" ref="N158:N221" si="12">IF(I158&lt;&gt;"",IF(OR(B158="",D158="",C158="",E158="",F158="",G158="",K158="",L158=""),"!","OK"),"")</f>
        <v/>
      </c>
      <c r="R158" s="79">
        <f t="shared" si="9"/>
        <v>0</v>
      </c>
      <c r="S158" s="79">
        <f t="shared" si="11"/>
        <v>0</v>
      </c>
      <c r="V158" s="100" t="e">
        <f>IF(AND(B158=2014,I158&lt;9,#REF!="O"),VLOOKUP(F158,F$9:G$12,2,FALSE),0)</f>
        <v>#REF!</v>
      </c>
      <c r="W158" s="100" t="e">
        <f>SUM(V$9:V157)+V158</f>
        <v>#REF!</v>
      </c>
      <c r="Y158" s="100">
        <f t="shared" si="10"/>
        <v>0</v>
      </c>
      <c r="Z158" s="100">
        <f>SUM(Y$9:Y157)+Y158</f>
        <v>0</v>
      </c>
    </row>
    <row r="159" spans="2:26" ht="12.75" customHeight="1" x14ac:dyDescent="0.2">
      <c r="B159" s="114"/>
      <c r="C159" s="182"/>
      <c r="D159" s="113"/>
      <c r="E159" s="182"/>
      <c r="F159" s="183"/>
      <c r="G159" s="184"/>
      <c r="H159" s="188"/>
      <c r="I159" s="188"/>
      <c r="J159" s="188"/>
      <c r="K159" s="188"/>
      <c r="L159" s="188"/>
      <c r="M159" s="115"/>
      <c r="N159" s="116" t="str">
        <f t="shared" si="12"/>
        <v/>
      </c>
      <c r="R159" s="79">
        <f t="shared" si="9"/>
        <v>0</v>
      </c>
      <c r="S159" s="79">
        <f t="shared" si="11"/>
        <v>0</v>
      </c>
      <c r="V159" s="100" t="e">
        <f>IF(AND(B159=2014,I159&lt;9,#REF!="O"),VLOOKUP(F159,F$9:G$12,2,FALSE),0)</f>
        <v>#REF!</v>
      </c>
      <c r="W159" s="100" t="e">
        <f>SUM(V$9:V158)+V159</f>
        <v>#REF!</v>
      </c>
      <c r="Y159" s="100">
        <f t="shared" si="10"/>
        <v>0</v>
      </c>
      <c r="Z159" s="100">
        <f>SUM(Y$9:Y158)+Y159</f>
        <v>0</v>
      </c>
    </row>
    <row r="160" spans="2:26" ht="12.75" customHeight="1" x14ac:dyDescent="0.2">
      <c r="B160" s="114"/>
      <c r="C160" s="182"/>
      <c r="D160" s="113"/>
      <c r="E160" s="182"/>
      <c r="F160" s="183"/>
      <c r="G160" s="184"/>
      <c r="H160" s="188"/>
      <c r="I160" s="188"/>
      <c r="J160" s="188"/>
      <c r="K160" s="188"/>
      <c r="L160" s="188"/>
      <c r="M160" s="115"/>
      <c r="N160" s="116" t="str">
        <f t="shared" si="12"/>
        <v/>
      </c>
      <c r="R160" s="79">
        <f t="shared" si="9"/>
        <v>0</v>
      </c>
      <c r="S160" s="79">
        <f t="shared" si="11"/>
        <v>0</v>
      </c>
      <c r="V160" s="100" t="e">
        <f>IF(AND(B160=2014,I160&lt;9,#REF!="O"),VLOOKUP(F160,F$9:G$12,2,FALSE),0)</f>
        <v>#REF!</v>
      </c>
      <c r="W160" s="100" t="e">
        <f>SUM(V$9:V159)+V160</f>
        <v>#REF!</v>
      </c>
      <c r="Y160" s="100">
        <f t="shared" si="10"/>
        <v>0</v>
      </c>
      <c r="Z160" s="100">
        <f>SUM(Y$9:Y159)+Y160</f>
        <v>0</v>
      </c>
    </row>
    <row r="161" spans="2:26" ht="12.75" customHeight="1" x14ac:dyDescent="0.2">
      <c r="B161" s="114"/>
      <c r="C161" s="182"/>
      <c r="D161" s="113"/>
      <c r="E161" s="182"/>
      <c r="F161" s="183"/>
      <c r="G161" s="184"/>
      <c r="H161" s="188"/>
      <c r="I161" s="188"/>
      <c r="J161" s="188"/>
      <c r="K161" s="188"/>
      <c r="L161" s="188"/>
      <c r="M161" s="115"/>
      <c r="N161" s="116" t="str">
        <f t="shared" si="12"/>
        <v/>
      </c>
      <c r="R161" s="79">
        <f t="shared" si="9"/>
        <v>0</v>
      </c>
      <c r="S161" s="79">
        <f t="shared" si="11"/>
        <v>0</v>
      </c>
      <c r="V161" s="100" t="e">
        <f>IF(AND(B161=2014,I161&lt;9,#REF!="O"),VLOOKUP(F161,F$9:G$12,2,FALSE),0)</f>
        <v>#REF!</v>
      </c>
      <c r="W161" s="100" t="e">
        <f>SUM(V$9:V160)+V161</f>
        <v>#REF!</v>
      </c>
      <c r="Y161" s="100">
        <f t="shared" si="10"/>
        <v>0</v>
      </c>
      <c r="Z161" s="100">
        <f>SUM(Y$9:Y160)+Y161</f>
        <v>0</v>
      </c>
    </row>
    <row r="162" spans="2:26" ht="12.75" customHeight="1" x14ac:dyDescent="0.2">
      <c r="B162" s="114"/>
      <c r="C162" s="182"/>
      <c r="D162" s="113"/>
      <c r="E162" s="182"/>
      <c r="F162" s="183"/>
      <c r="G162" s="184"/>
      <c r="H162" s="188"/>
      <c r="I162" s="188"/>
      <c r="J162" s="188"/>
      <c r="K162" s="188"/>
      <c r="L162" s="188"/>
      <c r="M162" s="115"/>
      <c r="N162" s="116" t="str">
        <f t="shared" si="12"/>
        <v/>
      </c>
      <c r="R162" s="79">
        <f t="shared" si="9"/>
        <v>0</v>
      </c>
      <c r="S162" s="79">
        <f t="shared" si="11"/>
        <v>0</v>
      </c>
      <c r="V162" s="100" t="e">
        <f>IF(AND(B162=2014,I162&lt;9,#REF!="O"),VLOOKUP(F162,F$9:G$12,2,FALSE),0)</f>
        <v>#REF!</v>
      </c>
      <c r="W162" s="100" t="e">
        <f>SUM(V$9:V161)+V162</f>
        <v>#REF!</v>
      </c>
      <c r="Y162" s="100">
        <f t="shared" si="10"/>
        <v>0</v>
      </c>
      <c r="Z162" s="100">
        <f>SUM(Y$9:Y161)+Y162</f>
        <v>0</v>
      </c>
    </row>
    <row r="163" spans="2:26" ht="12.75" customHeight="1" x14ac:dyDescent="0.2">
      <c r="B163" s="114"/>
      <c r="C163" s="182"/>
      <c r="D163" s="113"/>
      <c r="E163" s="182"/>
      <c r="F163" s="183"/>
      <c r="G163" s="184"/>
      <c r="H163" s="188"/>
      <c r="I163" s="188"/>
      <c r="J163" s="188"/>
      <c r="K163" s="188"/>
      <c r="L163" s="188"/>
      <c r="M163" s="115"/>
      <c r="N163" s="116" t="str">
        <f t="shared" si="12"/>
        <v/>
      </c>
      <c r="R163" s="79">
        <f t="shared" si="9"/>
        <v>0</v>
      </c>
      <c r="S163" s="79">
        <f t="shared" si="11"/>
        <v>0</v>
      </c>
      <c r="V163" s="100" t="e">
        <f>IF(AND(B163=2014,I163&lt;9,#REF!="O"),VLOOKUP(F163,F$9:G$12,2,FALSE),0)</f>
        <v>#REF!</v>
      </c>
      <c r="W163" s="100" t="e">
        <f>SUM(V$9:V162)+V163</f>
        <v>#REF!</v>
      </c>
      <c r="Y163" s="100">
        <f t="shared" si="10"/>
        <v>0</v>
      </c>
      <c r="Z163" s="100">
        <f>SUM(Y$9:Y162)+Y163</f>
        <v>0</v>
      </c>
    </row>
    <row r="164" spans="2:26" ht="12.75" customHeight="1" x14ac:dyDescent="0.2">
      <c r="B164" s="114"/>
      <c r="C164" s="182"/>
      <c r="D164" s="113"/>
      <c r="E164" s="182"/>
      <c r="F164" s="183"/>
      <c r="G164" s="184"/>
      <c r="H164" s="188"/>
      <c r="I164" s="188"/>
      <c r="J164" s="188"/>
      <c r="K164" s="188"/>
      <c r="L164" s="188"/>
      <c r="M164" s="115"/>
      <c r="N164" s="116" t="str">
        <f t="shared" si="12"/>
        <v/>
      </c>
      <c r="R164" s="79">
        <f t="shared" si="9"/>
        <v>0</v>
      </c>
      <c r="S164" s="79">
        <f t="shared" si="11"/>
        <v>0</v>
      </c>
      <c r="V164" s="100" t="e">
        <f>IF(AND(B164=2014,I164&lt;9,#REF!="O"),VLOOKUP(F164,F$9:G$12,2,FALSE),0)</f>
        <v>#REF!</v>
      </c>
      <c r="W164" s="100" t="e">
        <f>SUM(V$9:V163)+V164</f>
        <v>#REF!</v>
      </c>
      <c r="Y164" s="100">
        <f t="shared" si="10"/>
        <v>0</v>
      </c>
      <c r="Z164" s="100">
        <f>SUM(Y$9:Y163)+Y164</f>
        <v>0</v>
      </c>
    </row>
    <row r="165" spans="2:26" ht="12.75" customHeight="1" x14ac:dyDescent="0.2">
      <c r="B165" s="114"/>
      <c r="C165" s="182"/>
      <c r="D165" s="113"/>
      <c r="E165" s="182"/>
      <c r="F165" s="183"/>
      <c r="G165" s="184"/>
      <c r="H165" s="188"/>
      <c r="I165" s="188"/>
      <c r="J165" s="188"/>
      <c r="K165" s="188"/>
      <c r="L165" s="188"/>
      <c r="M165" s="115"/>
      <c r="N165" s="116" t="str">
        <f t="shared" si="12"/>
        <v/>
      </c>
      <c r="R165" s="79">
        <f t="shared" si="9"/>
        <v>0</v>
      </c>
      <c r="S165" s="79">
        <f t="shared" si="11"/>
        <v>0</v>
      </c>
      <c r="V165" s="100" t="e">
        <f>IF(AND(B165=2014,I165&lt;9,#REF!="O"),VLOOKUP(F165,F$9:G$12,2,FALSE),0)</f>
        <v>#REF!</v>
      </c>
      <c r="W165" s="100" t="e">
        <f>SUM(V$9:V164)+V165</f>
        <v>#REF!</v>
      </c>
      <c r="Y165" s="100">
        <f t="shared" si="10"/>
        <v>0</v>
      </c>
      <c r="Z165" s="100">
        <f>SUM(Y$9:Y164)+Y165</f>
        <v>0</v>
      </c>
    </row>
    <row r="166" spans="2:26" ht="12.75" customHeight="1" x14ac:dyDescent="0.2">
      <c r="B166" s="114"/>
      <c r="C166" s="182"/>
      <c r="D166" s="113"/>
      <c r="E166" s="182"/>
      <c r="F166" s="183"/>
      <c r="G166" s="184"/>
      <c r="H166" s="188"/>
      <c r="I166" s="188"/>
      <c r="J166" s="188"/>
      <c r="K166" s="188"/>
      <c r="L166" s="188"/>
      <c r="M166" s="115"/>
      <c r="N166" s="116" t="str">
        <f t="shared" si="12"/>
        <v/>
      </c>
      <c r="R166" s="79">
        <f t="shared" si="9"/>
        <v>0</v>
      </c>
      <c r="S166" s="79">
        <f t="shared" si="11"/>
        <v>0</v>
      </c>
      <c r="V166" s="100" t="e">
        <f>IF(AND(B166=2014,I166&lt;9,#REF!="O"),VLOOKUP(F166,F$9:G$12,2,FALSE),0)</f>
        <v>#REF!</v>
      </c>
      <c r="W166" s="100" t="e">
        <f>SUM(V$9:V165)+V166</f>
        <v>#REF!</v>
      </c>
      <c r="Y166" s="100">
        <f t="shared" si="10"/>
        <v>0</v>
      </c>
      <c r="Z166" s="100">
        <f>SUM(Y$9:Y165)+Y166</f>
        <v>0</v>
      </c>
    </row>
    <row r="167" spans="2:26" ht="12.75" customHeight="1" x14ac:dyDescent="0.2">
      <c r="B167" s="114"/>
      <c r="C167" s="182"/>
      <c r="D167" s="113"/>
      <c r="E167" s="182"/>
      <c r="F167" s="183"/>
      <c r="G167" s="184"/>
      <c r="H167" s="188"/>
      <c r="I167" s="188"/>
      <c r="J167" s="188"/>
      <c r="K167" s="188"/>
      <c r="L167" s="188"/>
      <c r="M167" s="115"/>
      <c r="N167" s="116" t="str">
        <f t="shared" si="12"/>
        <v/>
      </c>
      <c r="R167" s="79">
        <f t="shared" si="9"/>
        <v>0</v>
      </c>
      <c r="S167" s="79">
        <f t="shared" si="11"/>
        <v>0</v>
      </c>
      <c r="V167" s="100" t="e">
        <f>IF(AND(B167=2014,I167&lt;9,#REF!="O"),VLOOKUP(F167,F$9:G$12,2,FALSE),0)</f>
        <v>#REF!</v>
      </c>
      <c r="W167" s="100" t="e">
        <f>SUM(V$9:V166)+V167</f>
        <v>#REF!</v>
      </c>
      <c r="Y167" s="100">
        <f t="shared" si="10"/>
        <v>0</v>
      </c>
      <c r="Z167" s="100">
        <f>SUM(Y$9:Y166)+Y167</f>
        <v>0</v>
      </c>
    </row>
    <row r="168" spans="2:26" ht="12.75" customHeight="1" x14ac:dyDescent="0.2">
      <c r="B168" s="114"/>
      <c r="C168" s="182"/>
      <c r="D168" s="113"/>
      <c r="E168" s="182"/>
      <c r="F168" s="183"/>
      <c r="G168" s="184"/>
      <c r="H168" s="188"/>
      <c r="I168" s="188"/>
      <c r="J168" s="188"/>
      <c r="K168" s="188"/>
      <c r="L168" s="188"/>
      <c r="M168" s="115"/>
      <c r="N168" s="116" t="str">
        <f t="shared" si="12"/>
        <v/>
      </c>
      <c r="R168" s="79">
        <f t="shared" si="9"/>
        <v>0</v>
      </c>
      <c r="S168" s="79">
        <f t="shared" si="11"/>
        <v>0</v>
      </c>
      <c r="V168" s="100" t="e">
        <f>IF(AND(B168=2014,I168&lt;9,#REF!="O"),VLOOKUP(F168,F$9:G$12,2,FALSE),0)</f>
        <v>#REF!</v>
      </c>
      <c r="W168" s="100" t="e">
        <f>SUM(V$9:V167)+V168</f>
        <v>#REF!</v>
      </c>
      <c r="Y168" s="100">
        <f t="shared" si="10"/>
        <v>0</v>
      </c>
      <c r="Z168" s="100">
        <f>SUM(Y$9:Y167)+Y168</f>
        <v>0</v>
      </c>
    </row>
    <row r="169" spans="2:26" ht="12.75" customHeight="1" x14ac:dyDescent="0.2">
      <c r="B169" s="114"/>
      <c r="C169" s="182"/>
      <c r="D169" s="113"/>
      <c r="E169" s="182"/>
      <c r="F169" s="183"/>
      <c r="G169" s="184"/>
      <c r="H169" s="188"/>
      <c r="I169" s="188"/>
      <c r="J169" s="188"/>
      <c r="K169" s="188"/>
      <c r="L169" s="188"/>
      <c r="M169" s="115"/>
      <c r="N169" s="116" t="str">
        <f t="shared" si="12"/>
        <v/>
      </c>
      <c r="R169" s="79">
        <f t="shared" si="9"/>
        <v>0</v>
      </c>
      <c r="S169" s="79">
        <f t="shared" si="11"/>
        <v>0</v>
      </c>
      <c r="V169" s="100" t="e">
        <f>IF(AND(B169=2014,I169&lt;9,#REF!="O"),VLOOKUP(F169,F$9:G$12,2,FALSE),0)</f>
        <v>#REF!</v>
      </c>
      <c r="W169" s="100" t="e">
        <f>SUM(V$9:V168)+V169</f>
        <v>#REF!</v>
      </c>
      <c r="Y169" s="100">
        <f t="shared" si="10"/>
        <v>0</v>
      </c>
      <c r="Z169" s="100">
        <f>SUM(Y$9:Y168)+Y169</f>
        <v>0</v>
      </c>
    </row>
    <row r="170" spans="2:26" ht="12.75" customHeight="1" x14ac:dyDescent="0.2">
      <c r="B170" s="114"/>
      <c r="C170" s="182"/>
      <c r="D170" s="113"/>
      <c r="E170" s="182"/>
      <c r="F170" s="183"/>
      <c r="G170" s="184"/>
      <c r="H170" s="188"/>
      <c r="I170" s="188"/>
      <c r="J170" s="188"/>
      <c r="K170" s="188"/>
      <c r="L170" s="188"/>
      <c r="M170" s="115"/>
      <c r="N170" s="116" t="str">
        <f t="shared" si="12"/>
        <v/>
      </c>
      <c r="R170" s="79">
        <f t="shared" si="9"/>
        <v>0</v>
      </c>
      <c r="S170" s="79">
        <f t="shared" si="11"/>
        <v>0</v>
      </c>
      <c r="V170" s="100" t="e">
        <f>IF(AND(B170=2014,I170&lt;9,#REF!="O"),VLOOKUP(F170,F$9:G$12,2,FALSE),0)</f>
        <v>#REF!</v>
      </c>
      <c r="W170" s="100" t="e">
        <f>SUM(V$9:V169)+V170</f>
        <v>#REF!</v>
      </c>
      <c r="Y170" s="100">
        <f t="shared" si="10"/>
        <v>0</v>
      </c>
      <c r="Z170" s="100">
        <f>SUM(Y$9:Y169)+Y170</f>
        <v>0</v>
      </c>
    </row>
    <row r="171" spans="2:26" ht="12.75" customHeight="1" x14ac:dyDescent="0.2">
      <c r="B171" s="114"/>
      <c r="C171" s="182"/>
      <c r="D171" s="113"/>
      <c r="E171" s="182"/>
      <c r="F171" s="183"/>
      <c r="G171" s="184"/>
      <c r="H171" s="188"/>
      <c r="I171" s="188"/>
      <c r="J171" s="188"/>
      <c r="K171" s="188"/>
      <c r="L171" s="188"/>
      <c r="M171" s="115"/>
      <c r="N171" s="116" t="str">
        <f t="shared" si="12"/>
        <v/>
      </c>
      <c r="R171" s="79">
        <f t="shared" si="9"/>
        <v>0</v>
      </c>
      <c r="S171" s="79">
        <f t="shared" si="11"/>
        <v>0</v>
      </c>
      <c r="V171" s="100" t="e">
        <f>IF(AND(B171=2014,I171&lt;9,#REF!="O"),VLOOKUP(F171,F$9:G$12,2,FALSE),0)</f>
        <v>#REF!</v>
      </c>
      <c r="W171" s="100" t="e">
        <f>SUM(V$9:V170)+V171</f>
        <v>#REF!</v>
      </c>
      <c r="Y171" s="100">
        <f t="shared" si="10"/>
        <v>0</v>
      </c>
      <c r="Z171" s="100">
        <f>SUM(Y$9:Y170)+Y171</f>
        <v>0</v>
      </c>
    </row>
    <row r="172" spans="2:26" ht="12.75" customHeight="1" x14ac:dyDescent="0.2">
      <c r="B172" s="114"/>
      <c r="C172" s="182"/>
      <c r="D172" s="113"/>
      <c r="E172" s="182"/>
      <c r="F172" s="183"/>
      <c r="G172" s="184"/>
      <c r="H172" s="188"/>
      <c r="I172" s="188"/>
      <c r="J172" s="188"/>
      <c r="K172" s="188"/>
      <c r="L172" s="188"/>
      <c r="M172" s="115"/>
      <c r="N172" s="116" t="str">
        <f t="shared" si="12"/>
        <v/>
      </c>
      <c r="R172" s="79">
        <f t="shared" si="9"/>
        <v>0</v>
      </c>
      <c r="S172" s="79">
        <f t="shared" si="11"/>
        <v>0</v>
      </c>
      <c r="V172" s="100" t="e">
        <f>IF(AND(B172=2014,I172&lt;9,#REF!="O"),VLOOKUP(F172,F$9:G$12,2,FALSE),0)</f>
        <v>#REF!</v>
      </c>
      <c r="W172" s="100" t="e">
        <f>SUM(V$9:V171)+V172</f>
        <v>#REF!</v>
      </c>
      <c r="Y172" s="100">
        <f t="shared" si="10"/>
        <v>0</v>
      </c>
      <c r="Z172" s="100">
        <f>SUM(Y$9:Y171)+Y172</f>
        <v>0</v>
      </c>
    </row>
    <row r="173" spans="2:26" ht="12.75" customHeight="1" x14ac:dyDescent="0.2">
      <c r="B173" s="114"/>
      <c r="C173" s="182"/>
      <c r="D173" s="113"/>
      <c r="E173" s="182"/>
      <c r="F173" s="183"/>
      <c r="G173" s="184"/>
      <c r="H173" s="188"/>
      <c r="I173" s="188"/>
      <c r="J173" s="188"/>
      <c r="K173" s="188"/>
      <c r="L173" s="188"/>
      <c r="M173" s="115"/>
      <c r="N173" s="116" t="str">
        <f t="shared" si="12"/>
        <v/>
      </c>
      <c r="R173" s="79">
        <f t="shared" si="9"/>
        <v>0</v>
      </c>
      <c r="S173" s="79">
        <f t="shared" si="11"/>
        <v>0</v>
      </c>
      <c r="V173" s="100" t="e">
        <f>IF(AND(B173=2014,I173&lt;9,#REF!="O"),VLOOKUP(F173,F$9:G$12,2,FALSE),0)</f>
        <v>#REF!</v>
      </c>
      <c r="W173" s="100" t="e">
        <f>SUM(V$9:V172)+V173</f>
        <v>#REF!</v>
      </c>
      <c r="Y173" s="100">
        <f t="shared" si="10"/>
        <v>0</v>
      </c>
      <c r="Z173" s="100">
        <f>SUM(Y$9:Y172)+Y173</f>
        <v>0</v>
      </c>
    </row>
    <row r="174" spans="2:26" ht="12.75" customHeight="1" x14ac:dyDescent="0.2">
      <c r="B174" s="114"/>
      <c r="C174" s="182"/>
      <c r="D174" s="113"/>
      <c r="E174" s="182"/>
      <c r="F174" s="183"/>
      <c r="G174" s="184"/>
      <c r="H174" s="188"/>
      <c r="I174" s="188"/>
      <c r="J174" s="188"/>
      <c r="K174" s="188"/>
      <c r="L174" s="188"/>
      <c r="M174" s="115"/>
      <c r="N174" s="116" t="str">
        <f t="shared" si="12"/>
        <v/>
      </c>
      <c r="R174" s="79">
        <f t="shared" si="9"/>
        <v>0</v>
      </c>
      <c r="S174" s="79">
        <f t="shared" si="11"/>
        <v>0</v>
      </c>
      <c r="V174" s="100" t="e">
        <f>IF(AND(B174=2014,I174&lt;9,#REF!="O"),VLOOKUP(F174,F$9:G$12,2,FALSE),0)</f>
        <v>#REF!</v>
      </c>
      <c r="W174" s="100" t="e">
        <f>SUM(V$9:V173)+V174</f>
        <v>#REF!</v>
      </c>
      <c r="Y174" s="100">
        <f t="shared" si="10"/>
        <v>0</v>
      </c>
      <c r="Z174" s="100">
        <f>SUM(Y$9:Y173)+Y174</f>
        <v>0</v>
      </c>
    </row>
    <row r="175" spans="2:26" ht="12.75" customHeight="1" x14ac:dyDescent="0.2">
      <c r="B175" s="114"/>
      <c r="C175" s="182"/>
      <c r="D175" s="113"/>
      <c r="E175" s="182"/>
      <c r="F175" s="183"/>
      <c r="G175" s="184"/>
      <c r="H175" s="188"/>
      <c r="I175" s="188"/>
      <c r="J175" s="188"/>
      <c r="K175" s="188"/>
      <c r="L175" s="188"/>
      <c r="M175" s="115"/>
      <c r="N175" s="116" t="str">
        <f t="shared" si="12"/>
        <v/>
      </c>
      <c r="R175" s="79">
        <f t="shared" si="9"/>
        <v>0</v>
      </c>
      <c r="S175" s="79">
        <f t="shared" si="11"/>
        <v>0</v>
      </c>
      <c r="V175" s="100" t="e">
        <f>IF(AND(B175=2014,I175&lt;9,#REF!="O"),VLOOKUP(F175,F$9:G$12,2,FALSE),0)</f>
        <v>#REF!</v>
      </c>
      <c r="W175" s="100" t="e">
        <f>SUM(V$9:V174)+V175</f>
        <v>#REF!</v>
      </c>
      <c r="Y175" s="100">
        <f t="shared" si="10"/>
        <v>0</v>
      </c>
      <c r="Z175" s="100">
        <f>SUM(Y$9:Y174)+Y175</f>
        <v>0</v>
      </c>
    </row>
    <row r="176" spans="2:26" ht="12.75" customHeight="1" x14ac:dyDescent="0.2">
      <c r="B176" s="114"/>
      <c r="C176" s="182"/>
      <c r="D176" s="113"/>
      <c r="E176" s="182"/>
      <c r="F176" s="183"/>
      <c r="G176" s="184"/>
      <c r="H176" s="188"/>
      <c r="I176" s="188"/>
      <c r="J176" s="188"/>
      <c r="K176" s="188"/>
      <c r="L176" s="188"/>
      <c r="M176" s="115"/>
      <c r="N176" s="116" t="str">
        <f t="shared" si="12"/>
        <v/>
      </c>
      <c r="R176" s="79">
        <f t="shared" si="9"/>
        <v>0</v>
      </c>
      <c r="S176" s="79">
        <f t="shared" si="11"/>
        <v>0</v>
      </c>
      <c r="V176" s="100" t="e">
        <f>IF(AND(B176=2014,I176&lt;9,#REF!="O"),VLOOKUP(F176,F$9:G$12,2,FALSE),0)</f>
        <v>#REF!</v>
      </c>
      <c r="W176" s="100" t="e">
        <f>SUM(V$9:V175)+V176</f>
        <v>#REF!</v>
      </c>
      <c r="Y176" s="100">
        <f t="shared" si="10"/>
        <v>0</v>
      </c>
      <c r="Z176" s="100">
        <f>SUM(Y$9:Y175)+Y176</f>
        <v>0</v>
      </c>
    </row>
    <row r="177" spans="2:26" ht="12.75" customHeight="1" x14ac:dyDescent="0.2">
      <c r="B177" s="114"/>
      <c r="C177" s="182"/>
      <c r="D177" s="113"/>
      <c r="E177" s="182"/>
      <c r="F177" s="183"/>
      <c r="G177" s="184"/>
      <c r="H177" s="188"/>
      <c r="I177" s="188"/>
      <c r="J177" s="188"/>
      <c r="K177" s="188"/>
      <c r="L177" s="188"/>
      <c r="M177" s="115"/>
      <c r="N177" s="116" t="str">
        <f t="shared" si="12"/>
        <v/>
      </c>
      <c r="R177" s="79">
        <f t="shared" si="9"/>
        <v>0</v>
      </c>
      <c r="S177" s="79">
        <f t="shared" si="11"/>
        <v>0</v>
      </c>
      <c r="V177" s="100" t="e">
        <f>IF(AND(B177=2014,I177&lt;9,#REF!="O"),VLOOKUP(F177,F$9:G$12,2,FALSE),0)</f>
        <v>#REF!</v>
      </c>
      <c r="W177" s="100" t="e">
        <f>SUM(V$9:V176)+V177</f>
        <v>#REF!</v>
      </c>
      <c r="Y177" s="100">
        <f t="shared" si="10"/>
        <v>0</v>
      </c>
      <c r="Z177" s="100">
        <f>SUM(Y$9:Y176)+Y177</f>
        <v>0</v>
      </c>
    </row>
    <row r="178" spans="2:26" ht="12.75" customHeight="1" x14ac:dyDescent="0.2">
      <c r="B178" s="114"/>
      <c r="C178" s="182"/>
      <c r="D178" s="113"/>
      <c r="E178" s="182"/>
      <c r="F178" s="183"/>
      <c r="G178" s="184"/>
      <c r="H178" s="188"/>
      <c r="I178" s="188"/>
      <c r="J178" s="188"/>
      <c r="K178" s="188"/>
      <c r="L178" s="188"/>
      <c r="M178" s="115"/>
      <c r="N178" s="116" t="str">
        <f t="shared" si="12"/>
        <v/>
      </c>
      <c r="R178" s="79">
        <f t="shared" si="9"/>
        <v>0</v>
      </c>
      <c r="S178" s="79">
        <f t="shared" si="11"/>
        <v>0</v>
      </c>
      <c r="V178" s="100" t="e">
        <f>IF(AND(B178=2014,I178&lt;9,#REF!="O"),VLOOKUP(F178,F$9:G$12,2,FALSE),0)</f>
        <v>#REF!</v>
      </c>
      <c r="W178" s="100" t="e">
        <f>SUM(V$9:V177)+V178</f>
        <v>#REF!</v>
      </c>
      <c r="Y178" s="100">
        <f t="shared" si="10"/>
        <v>0</v>
      </c>
      <c r="Z178" s="100">
        <f>SUM(Y$9:Y177)+Y178</f>
        <v>0</v>
      </c>
    </row>
    <row r="179" spans="2:26" ht="12.75" customHeight="1" x14ac:dyDescent="0.2">
      <c r="B179" s="114"/>
      <c r="C179" s="182"/>
      <c r="D179" s="113"/>
      <c r="E179" s="182"/>
      <c r="F179" s="183"/>
      <c r="G179" s="184"/>
      <c r="H179" s="188"/>
      <c r="I179" s="188"/>
      <c r="J179" s="188"/>
      <c r="K179" s="188"/>
      <c r="L179" s="188"/>
      <c r="M179" s="115"/>
      <c r="N179" s="116" t="str">
        <f t="shared" si="12"/>
        <v/>
      </c>
      <c r="R179" s="79">
        <f t="shared" si="9"/>
        <v>0</v>
      </c>
      <c r="S179" s="79">
        <f t="shared" si="11"/>
        <v>0</v>
      </c>
      <c r="V179" s="100" t="e">
        <f>IF(AND(B179=2014,I179&lt;9,#REF!="O"),VLOOKUP(F179,F$9:G$12,2,FALSE),0)</f>
        <v>#REF!</v>
      </c>
      <c r="W179" s="100" t="e">
        <f>SUM(V$9:V178)+V179</f>
        <v>#REF!</v>
      </c>
      <c r="Y179" s="100">
        <f t="shared" si="10"/>
        <v>0</v>
      </c>
      <c r="Z179" s="100">
        <f>SUM(Y$9:Y178)+Y179</f>
        <v>0</v>
      </c>
    </row>
    <row r="180" spans="2:26" ht="12.75" customHeight="1" x14ac:dyDescent="0.2">
      <c r="B180" s="114"/>
      <c r="C180" s="182"/>
      <c r="D180" s="113"/>
      <c r="E180" s="182"/>
      <c r="F180" s="183"/>
      <c r="G180" s="184"/>
      <c r="H180" s="188"/>
      <c r="I180" s="188"/>
      <c r="J180" s="188"/>
      <c r="K180" s="188"/>
      <c r="L180" s="188"/>
      <c r="M180" s="115"/>
      <c r="N180" s="116" t="str">
        <f t="shared" si="12"/>
        <v/>
      </c>
      <c r="R180" s="79">
        <f t="shared" si="9"/>
        <v>0</v>
      </c>
      <c r="S180" s="79">
        <f t="shared" si="11"/>
        <v>0</v>
      </c>
      <c r="V180" s="100" t="e">
        <f>IF(AND(B180=2014,I180&lt;9,#REF!="O"),VLOOKUP(F180,F$9:G$12,2,FALSE),0)</f>
        <v>#REF!</v>
      </c>
      <c r="W180" s="100" t="e">
        <f>SUM(V$9:V179)+V180</f>
        <v>#REF!</v>
      </c>
      <c r="Y180" s="100">
        <f t="shared" si="10"/>
        <v>0</v>
      </c>
      <c r="Z180" s="100">
        <f>SUM(Y$9:Y179)+Y180</f>
        <v>0</v>
      </c>
    </row>
    <row r="181" spans="2:26" ht="12.75" customHeight="1" x14ac:dyDescent="0.2">
      <c r="B181" s="114"/>
      <c r="C181" s="182"/>
      <c r="D181" s="113"/>
      <c r="E181" s="182"/>
      <c r="F181" s="183"/>
      <c r="G181" s="184"/>
      <c r="H181" s="188"/>
      <c r="I181" s="188"/>
      <c r="J181" s="188"/>
      <c r="K181" s="188"/>
      <c r="L181" s="188"/>
      <c r="M181" s="115"/>
      <c r="N181" s="116" t="str">
        <f t="shared" si="12"/>
        <v/>
      </c>
      <c r="R181" s="79">
        <f t="shared" si="9"/>
        <v>0</v>
      </c>
      <c r="S181" s="79">
        <f t="shared" si="11"/>
        <v>0</v>
      </c>
      <c r="V181" s="100" t="e">
        <f>IF(AND(B181=2014,I181&lt;9,#REF!="O"),VLOOKUP(F181,F$9:G$12,2,FALSE),0)</f>
        <v>#REF!</v>
      </c>
      <c r="W181" s="100" t="e">
        <f>SUM(V$9:V180)+V181</f>
        <v>#REF!</v>
      </c>
      <c r="Y181" s="100">
        <f t="shared" si="10"/>
        <v>0</v>
      </c>
      <c r="Z181" s="100">
        <f>SUM(Y$9:Y180)+Y181</f>
        <v>0</v>
      </c>
    </row>
    <row r="182" spans="2:26" ht="12.75" customHeight="1" x14ac:dyDescent="0.2">
      <c r="B182" s="114"/>
      <c r="C182" s="182"/>
      <c r="D182" s="113"/>
      <c r="E182" s="182"/>
      <c r="F182" s="183"/>
      <c r="G182" s="184"/>
      <c r="H182" s="188"/>
      <c r="I182" s="188"/>
      <c r="J182" s="188"/>
      <c r="K182" s="188"/>
      <c r="L182" s="188"/>
      <c r="M182" s="115"/>
      <c r="N182" s="116" t="str">
        <f t="shared" si="12"/>
        <v/>
      </c>
      <c r="R182" s="79">
        <f t="shared" si="9"/>
        <v>0</v>
      </c>
      <c r="S182" s="79">
        <f t="shared" si="11"/>
        <v>0</v>
      </c>
      <c r="V182" s="100" t="e">
        <f>IF(AND(B182=2014,I182&lt;9,#REF!="O"),VLOOKUP(F182,F$9:G$12,2,FALSE),0)</f>
        <v>#REF!</v>
      </c>
      <c r="W182" s="100" t="e">
        <f>SUM(V$9:V181)+V182</f>
        <v>#REF!</v>
      </c>
      <c r="Y182" s="100">
        <f t="shared" si="10"/>
        <v>0</v>
      </c>
      <c r="Z182" s="100">
        <f>SUM(Y$9:Y181)+Y182</f>
        <v>0</v>
      </c>
    </row>
    <row r="183" spans="2:26" ht="12.75" customHeight="1" x14ac:dyDescent="0.2">
      <c r="B183" s="114"/>
      <c r="C183" s="182"/>
      <c r="D183" s="113"/>
      <c r="E183" s="182"/>
      <c r="F183" s="183"/>
      <c r="G183" s="184"/>
      <c r="H183" s="188"/>
      <c r="I183" s="188"/>
      <c r="J183" s="188"/>
      <c r="K183" s="188"/>
      <c r="L183" s="188"/>
      <c r="M183" s="115"/>
      <c r="N183" s="116" t="str">
        <f t="shared" si="12"/>
        <v/>
      </c>
      <c r="R183" s="79">
        <f t="shared" si="9"/>
        <v>0</v>
      </c>
      <c r="S183" s="79">
        <f t="shared" si="11"/>
        <v>0</v>
      </c>
      <c r="V183" s="100" t="e">
        <f>IF(AND(B183=2014,I183&lt;9,#REF!="O"),VLOOKUP(F183,F$9:G$12,2,FALSE),0)</f>
        <v>#REF!</v>
      </c>
      <c r="W183" s="100" t="e">
        <f>SUM(V$9:V182)+V183</f>
        <v>#REF!</v>
      </c>
      <c r="Y183" s="100">
        <f t="shared" si="10"/>
        <v>0</v>
      </c>
      <c r="Z183" s="100">
        <f>SUM(Y$9:Y182)+Y183</f>
        <v>0</v>
      </c>
    </row>
    <row r="184" spans="2:26" ht="12.75" customHeight="1" x14ac:dyDescent="0.2">
      <c r="B184" s="114"/>
      <c r="C184" s="182"/>
      <c r="D184" s="113"/>
      <c r="E184" s="182"/>
      <c r="F184" s="183"/>
      <c r="G184" s="184"/>
      <c r="H184" s="188"/>
      <c r="I184" s="188"/>
      <c r="J184" s="188"/>
      <c r="K184" s="188"/>
      <c r="L184" s="188"/>
      <c r="M184" s="115"/>
      <c r="N184" s="116" t="str">
        <f t="shared" si="12"/>
        <v/>
      </c>
      <c r="R184" s="79">
        <f t="shared" si="9"/>
        <v>0</v>
      </c>
      <c r="S184" s="79">
        <f t="shared" si="11"/>
        <v>0</v>
      </c>
      <c r="V184" s="100" t="e">
        <f>IF(AND(B184=2014,I184&lt;9,#REF!="O"),VLOOKUP(F184,F$9:G$12,2,FALSE),0)</f>
        <v>#REF!</v>
      </c>
      <c r="W184" s="100" t="e">
        <f>SUM(V$9:V183)+V184</f>
        <v>#REF!</v>
      </c>
      <c r="Y184" s="100">
        <f t="shared" si="10"/>
        <v>0</v>
      </c>
      <c r="Z184" s="100">
        <f>SUM(Y$9:Y183)+Y184</f>
        <v>0</v>
      </c>
    </row>
    <row r="185" spans="2:26" ht="12.75" customHeight="1" x14ac:dyDescent="0.2">
      <c r="B185" s="114"/>
      <c r="C185" s="182"/>
      <c r="D185" s="113"/>
      <c r="E185" s="182"/>
      <c r="F185" s="183"/>
      <c r="G185" s="184"/>
      <c r="H185" s="188"/>
      <c r="I185" s="188"/>
      <c r="J185" s="188"/>
      <c r="K185" s="188"/>
      <c r="L185" s="188"/>
      <c r="M185" s="115"/>
      <c r="N185" s="116" t="str">
        <f t="shared" si="12"/>
        <v/>
      </c>
      <c r="R185" s="79">
        <f t="shared" si="9"/>
        <v>0</v>
      </c>
      <c r="S185" s="79">
        <f t="shared" si="11"/>
        <v>0</v>
      </c>
      <c r="V185" s="100" t="e">
        <f>IF(AND(B185=2014,I185&lt;9,#REF!="O"),VLOOKUP(F185,F$9:G$12,2,FALSE),0)</f>
        <v>#REF!</v>
      </c>
      <c r="W185" s="100" t="e">
        <f>SUM(V$9:V184)+V185</f>
        <v>#REF!</v>
      </c>
      <c r="Y185" s="100">
        <f t="shared" si="10"/>
        <v>0</v>
      </c>
      <c r="Z185" s="100">
        <f>SUM(Y$9:Y184)+Y185</f>
        <v>0</v>
      </c>
    </row>
    <row r="186" spans="2:26" ht="12.75" customHeight="1" x14ac:dyDescent="0.2">
      <c r="B186" s="114"/>
      <c r="C186" s="182"/>
      <c r="D186" s="113"/>
      <c r="E186" s="182"/>
      <c r="F186" s="183"/>
      <c r="G186" s="184"/>
      <c r="H186" s="188"/>
      <c r="I186" s="188"/>
      <c r="J186" s="188"/>
      <c r="K186" s="188"/>
      <c r="L186" s="188"/>
      <c r="M186" s="115"/>
      <c r="N186" s="116" t="str">
        <f t="shared" si="12"/>
        <v/>
      </c>
      <c r="R186" s="79">
        <f t="shared" si="9"/>
        <v>0</v>
      </c>
      <c r="S186" s="79">
        <f t="shared" si="11"/>
        <v>0</v>
      </c>
      <c r="V186" s="100" t="e">
        <f>IF(AND(B186=2014,I186&lt;9,#REF!="O"),VLOOKUP(F186,F$9:G$12,2,FALSE),0)</f>
        <v>#REF!</v>
      </c>
      <c r="W186" s="100" t="e">
        <f>SUM(V$9:V185)+V186</f>
        <v>#REF!</v>
      </c>
      <c r="Y186" s="100">
        <f t="shared" si="10"/>
        <v>0</v>
      </c>
      <c r="Z186" s="100">
        <f>SUM(Y$9:Y185)+Y186</f>
        <v>0</v>
      </c>
    </row>
    <row r="187" spans="2:26" ht="12.75" customHeight="1" x14ac:dyDescent="0.2">
      <c r="B187" s="114"/>
      <c r="C187" s="182"/>
      <c r="D187" s="113"/>
      <c r="E187" s="182"/>
      <c r="F187" s="183"/>
      <c r="G187" s="184"/>
      <c r="H187" s="188"/>
      <c r="I187" s="188"/>
      <c r="J187" s="188"/>
      <c r="K187" s="188"/>
      <c r="L187" s="188"/>
      <c r="M187" s="115"/>
      <c r="N187" s="116" t="str">
        <f t="shared" si="12"/>
        <v/>
      </c>
      <c r="R187" s="79">
        <f t="shared" si="9"/>
        <v>0</v>
      </c>
      <c r="S187" s="79">
        <f t="shared" si="11"/>
        <v>0</v>
      </c>
      <c r="V187" s="100" t="e">
        <f>IF(AND(B187=2014,I187&lt;9,#REF!="O"),VLOOKUP(F187,F$9:G$12,2,FALSE),0)</f>
        <v>#REF!</v>
      </c>
      <c r="W187" s="100" t="e">
        <f>SUM(V$9:V186)+V187</f>
        <v>#REF!</v>
      </c>
      <c r="Y187" s="100">
        <f t="shared" si="10"/>
        <v>0</v>
      </c>
      <c r="Z187" s="100">
        <f>SUM(Y$9:Y186)+Y187</f>
        <v>0</v>
      </c>
    </row>
    <row r="188" spans="2:26" ht="12.75" customHeight="1" x14ac:dyDescent="0.2">
      <c r="B188" s="114"/>
      <c r="C188" s="182"/>
      <c r="D188" s="113"/>
      <c r="E188" s="182"/>
      <c r="F188" s="183"/>
      <c r="G188" s="184"/>
      <c r="H188" s="188"/>
      <c r="I188" s="188"/>
      <c r="J188" s="188"/>
      <c r="K188" s="188"/>
      <c r="L188" s="188"/>
      <c r="M188" s="115"/>
      <c r="N188" s="116" t="str">
        <f t="shared" si="12"/>
        <v/>
      </c>
      <c r="R188" s="79">
        <f t="shared" si="9"/>
        <v>0</v>
      </c>
      <c r="S188" s="79">
        <f t="shared" si="11"/>
        <v>0</v>
      </c>
      <c r="V188" s="100" t="e">
        <f>IF(AND(B188=2014,I188&lt;9,#REF!="O"),VLOOKUP(F188,F$9:G$12,2,FALSE),0)</f>
        <v>#REF!</v>
      </c>
      <c r="W188" s="100" t="e">
        <f>SUM(V$9:V187)+V188</f>
        <v>#REF!</v>
      </c>
      <c r="Y188" s="100">
        <f t="shared" si="10"/>
        <v>0</v>
      </c>
      <c r="Z188" s="100">
        <f>SUM(Y$9:Y187)+Y188</f>
        <v>0</v>
      </c>
    </row>
    <row r="189" spans="2:26" ht="12.75" customHeight="1" x14ac:dyDescent="0.2">
      <c r="B189" s="114"/>
      <c r="C189" s="182"/>
      <c r="D189" s="113"/>
      <c r="E189" s="182"/>
      <c r="F189" s="183"/>
      <c r="G189" s="184"/>
      <c r="H189" s="188"/>
      <c r="I189" s="188"/>
      <c r="J189" s="188"/>
      <c r="K189" s="188"/>
      <c r="L189" s="188"/>
      <c r="M189" s="115"/>
      <c r="N189" s="116" t="str">
        <f t="shared" si="12"/>
        <v/>
      </c>
      <c r="R189" s="79">
        <f t="shared" si="9"/>
        <v>0</v>
      </c>
      <c r="S189" s="79">
        <f t="shared" si="11"/>
        <v>0</v>
      </c>
      <c r="V189" s="100" t="e">
        <f>IF(AND(B189=2014,I189&lt;9,#REF!="O"),VLOOKUP(F189,F$9:G$12,2,FALSE),0)</f>
        <v>#REF!</v>
      </c>
      <c r="W189" s="100" t="e">
        <f>SUM(V$9:V188)+V189</f>
        <v>#REF!</v>
      </c>
      <c r="Y189" s="100">
        <f t="shared" si="10"/>
        <v>0</v>
      </c>
      <c r="Z189" s="100">
        <f>SUM(Y$9:Y188)+Y189</f>
        <v>0</v>
      </c>
    </row>
    <row r="190" spans="2:26" ht="12.75" customHeight="1" x14ac:dyDescent="0.2">
      <c r="B190" s="114"/>
      <c r="C190" s="182"/>
      <c r="D190" s="113"/>
      <c r="E190" s="182"/>
      <c r="F190" s="183"/>
      <c r="G190" s="184"/>
      <c r="H190" s="188"/>
      <c r="I190" s="188"/>
      <c r="J190" s="188"/>
      <c r="K190" s="188"/>
      <c r="L190" s="188"/>
      <c r="M190" s="115"/>
      <c r="N190" s="116" t="str">
        <f t="shared" si="12"/>
        <v/>
      </c>
      <c r="R190" s="79">
        <f t="shared" si="9"/>
        <v>0</v>
      </c>
      <c r="S190" s="79">
        <f t="shared" si="11"/>
        <v>0</v>
      </c>
      <c r="V190" s="100" t="e">
        <f>IF(AND(B190=2014,I190&lt;9,#REF!="O"),VLOOKUP(F190,F$9:G$12,2,FALSE),0)</f>
        <v>#REF!</v>
      </c>
      <c r="W190" s="100" t="e">
        <f>SUM(V$9:V189)+V190</f>
        <v>#REF!</v>
      </c>
      <c r="Y190" s="100">
        <f t="shared" si="10"/>
        <v>0</v>
      </c>
      <c r="Z190" s="100">
        <f>SUM(Y$9:Y189)+Y190</f>
        <v>0</v>
      </c>
    </row>
    <row r="191" spans="2:26" ht="12.75" customHeight="1" x14ac:dyDescent="0.2">
      <c r="B191" s="114"/>
      <c r="C191" s="182"/>
      <c r="D191" s="113"/>
      <c r="E191" s="182"/>
      <c r="F191" s="183"/>
      <c r="G191" s="184"/>
      <c r="H191" s="188"/>
      <c r="I191" s="188"/>
      <c r="J191" s="188"/>
      <c r="K191" s="188"/>
      <c r="L191" s="188"/>
      <c r="M191" s="115"/>
      <c r="N191" s="116" t="str">
        <f t="shared" si="12"/>
        <v/>
      </c>
      <c r="R191" s="79">
        <f t="shared" si="9"/>
        <v>0</v>
      </c>
      <c r="S191" s="79">
        <f t="shared" si="11"/>
        <v>0</v>
      </c>
      <c r="V191" s="100" t="e">
        <f>IF(AND(B191=2014,I191&lt;9,#REF!="O"),VLOOKUP(F191,F$9:G$12,2,FALSE),0)</f>
        <v>#REF!</v>
      </c>
      <c r="W191" s="100" t="e">
        <f>SUM(V$9:V190)+V191</f>
        <v>#REF!</v>
      </c>
      <c r="Y191" s="100">
        <f t="shared" si="10"/>
        <v>0</v>
      </c>
      <c r="Z191" s="100">
        <f>SUM(Y$9:Y190)+Y191</f>
        <v>0</v>
      </c>
    </row>
    <row r="192" spans="2:26" ht="12.75" customHeight="1" x14ac:dyDescent="0.2">
      <c r="B192" s="114"/>
      <c r="C192" s="182"/>
      <c r="D192" s="113"/>
      <c r="E192" s="182"/>
      <c r="F192" s="183"/>
      <c r="G192" s="184"/>
      <c r="H192" s="188"/>
      <c r="I192" s="188"/>
      <c r="J192" s="188"/>
      <c r="K192" s="188"/>
      <c r="L192" s="188"/>
      <c r="M192" s="115"/>
      <c r="N192" s="116" t="str">
        <f t="shared" si="12"/>
        <v/>
      </c>
      <c r="R192" s="79">
        <f t="shared" si="9"/>
        <v>0</v>
      </c>
      <c r="S192" s="79">
        <f t="shared" si="11"/>
        <v>0</v>
      </c>
      <c r="V192" s="100" t="e">
        <f>IF(AND(B192=2014,I192&lt;9,#REF!="O"),VLOOKUP(F192,F$9:G$12,2,FALSE),0)</f>
        <v>#REF!</v>
      </c>
      <c r="W192" s="100" t="e">
        <f>SUM(V$9:V191)+V192</f>
        <v>#REF!</v>
      </c>
      <c r="Y192" s="100">
        <f t="shared" si="10"/>
        <v>0</v>
      </c>
      <c r="Z192" s="100">
        <f>SUM(Y$9:Y191)+Y192</f>
        <v>0</v>
      </c>
    </row>
    <row r="193" spans="2:26" ht="12.75" customHeight="1" x14ac:dyDescent="0.2">
      <c r="B193" s="114"/>
      <c r="C193" s="182"/>
      <c r="D193" s="113"/>
      <c r="E193" s="182"/>
      <c r="F193" s="183"/>
      <c r="G193" s="184"/>
      <c r="H193" s="188"/>
      <c r="I193" s="188"/>
      <c r="J193" s="188"/>
      <c r="K193" s="188"/>
      <c r="L193" s="188"/>
      <c r="M193" s="115"/>
      <c r="N193" s="116" t="str">
        <f t="shared" si="12"/>
        <v/>
      </c>
      <c r="R193" s="79">
        <f t="shared" si="9"/>
        <v>0</v>
      </c>
      <c r="S193" s="79">
        <f t="shared" si="11"/>
        <v>0</v>
      </c>
      <c r="V193" s="100" t="e">
        <f>IF(AND(B193=2014,I193&lt;9,#REF!="O"),VLOOKUP(F193,F$9:G$12,2,FALSE),0)</f>
        <v>#REF!</v>
      </c>
      <c r="W193" s="100" t="e">
        <f>SUM(V$9:V192)+V193</f>
        <v>#REF!</v>
      </c>
      <c r="Y193" s="100">
        <f t="shared" si="10"/>
        <v>0</v>
      </c>
      <c r="Z193" s="100">
        <f>SUM(Y$9:Y192)+Y193</f>
        <v>0</v>
      </c>
    </row>
    <row r="194" spans="2:26" ht="12.75" customHeight="1" x14ac:dyDescent="0.2">
      <c r="B194" s="114"/>
      <c r="C194" s="182"/>
      <c r="D194" s="113"/>
      <c r="E194" s="182"/>
      <c r="F194" s="183"/>
      <c r="G194" s="184"/>
      <c r="H194" s="188"/>
      <c r="I194" s="188"/>
      <c r="J194" s="188"/>
      <c r="K194" s="188"/>
      <c r="L194" s="188"/>
      <c r="M194" s="115"/>
      <c r="N194" s="116" t="str">
        <f t="shared" si="12"/>
        <v/>
      </c>
      <c r="R194" s="79">
        <f t="shared" si="9"/>
        <v>0</v>
      </c>
      <c r="S194" s="79">
        <f t="shared" si="11"/>
        <v>0</v>
      </c>
      <c r="V194" s="100" t="e">
        <f>IF(AND(B194=2014,I194&lt;9,#REF!="O"),VLOOKUP(F194,F$9:G$12,2,FALSE),0)</f>
        <v>#REF!</v>
      </c>
      <c r="W194" s="100" t="e">
        <f>SUM(V$9:V193)+V194</f>
        <v>#REF!</v>
      </c>
      <c r="Y194" s="100">
        <f t="shared" si="10"/>
        <v>0</v>
      </c>
      <c r="Z194" s="100">
        <f>SUM(Y$9:Y193)+Y194</f>
        <v>0</v>
      </c>
    </row>
    <row r="195" spans="2:26" ht="12.75" customHeight="1" x14ac:dyDescent="0.2">
      <c r="B195" s="114"/>
      <c r="C195" s="182"/>
      <c r="D195" s="113"/>
      <c r="E195" s="182"/>
      <c r="F195" s="183"/>
      <c r="G195" s="184"/>
      <c r="H195" s="188"/>
      <c r="I195" s="188"/>
      <c r="J195" s="188"/>
      <c r="K195" s="188"/>
      <c r="L195" s="188"/>
      <c r="M195" s="115"/>
      <c r="N195" s="116" t="str">
        <f t="shared" si="12"/>
        <v/>
      </c>
      <c r="R195" s="79">
        <f t="shared" si="9"/>
        <v>0</v>
      </c>
      <c r="S195" s="79">
        <f t="shared" si="11"/>
        <v>0</v>
      </c>
      <c r="V195" s="100" t="e">
        <f>IF(AND(B195=2014,I195&lt;9,#REF!="O"),VLOOKUP(F195,F$9:G$12,2,FALSE),0)</f>
        <v>#REF!</v>
      </c>
      <c r="W195" s="100" t="e">
        <f>SUM(V$9:V194)+V195</f>
        <v>#REF!</v>
      </c>
      <c r="Y195" s="100">
        <f t="shared" si="10"/>
        <v>0</v>
      </c>
      <c r="Z195" s="100">
        <f>SUM(Y$9:Y194)+Y195</f>
        <v>0</v>
      </c>
    </row>
    <row r="196" spans="2:26" ht="12.75" customHeight="1" x14ac:dyDescent="0.2">
      <c r="B196" s="114"/>
      <c r="C196" s="182"/>
      <c r="D196" s="113"/>
      <c r="E196" s="182"/>
      <c r="F196" s="183"/>
      <c r="G196" s="184"/>
      <c r="H196" s="188"/>
      <c r="I196" s="188"/>
      <c r="J196" s="188"/>
      <c r="K196" s="188"/>
      <c r="L196" s="188"/>
      <c r="M196" s="115"/>
      <c r="N196" s="116" t="str">
        <f t="shared" si="12"/>
        <v/>
      </c>
      <c r="R196" s="79">
        <f t="shared" si="9"/>
        <v>0</v>
      </c>
      <c r="S196" s="79">
        <f t="shared" si="11"/>
        <v>0</v>
      </c>
      <c r="V196" s="100" t="e">
        <f>IF(AND(B196=2014,I196&lt;9,#REF!="O"),VLOOKUP(F196,F$9:G$12,2,FALSE),0)</f>
        <v>#REF!</v>
      </c>
      <c r="W196" s="100" t="e">
        <f>SUM(V$9:V195)+V196</f>
        <v>#REF!</v>
      </c>
      <c r="Y196" s="100">
        <f t="shared" si="10"/>
        <v>0</v>
      </c>
      <c r="Z196" s="100">
        <f>SUM(Y$9:Y195)+Y196</f>
        <v>0</v>
      </c>
    </row>
    <row r="197" spans="2:26" ht="12.75" customHeight="1" x14ac:dyDescent="0.2">
      <c r="B197" s="114"/>
      <c r="C197" s="182"/>
      <c r="D197" s="113"/>
      <c r="E197" s="182"/>
      <c r="F197" s="183"/>
      <c r="G197" s="184"/>
      <c r="H197" s="188"/>
      <c r="I197" s="188"/>
      <c r="J197" s="188"/>
      <c r="K197" s="188"/>
      <c r="L197" s="188"/>
      <c r="M197" s="115"/>
      <c r="N197" s="116" t="str">
        <f t="shared" si="12"/>
        <v/>
      </c>
      <c r="R197" s="79">
        <f t="shared" si="9"/>
        <v>0</v>
      </c>
      <c r="S197" s="79">
        <f t="shared" si="11"/>
        <v>0</v>
      </c>
      <c r="V197" s="100" t="e">
        <f>IF(AND(B197=2014,I197&lt;9,#REF!="O"),VLOOKUP(F197,F$9:G$12,2,FALSE),0)</f>
        <v>#REF!</v>
      </c>
      <c r="W197" s="100" t="e">
        <f>SUM(V$9:V196)+V197</f>
        <v>#REF!</v>
      </c>
      <c r="Y197" s="100">
        <f t="shared" si="10"/>
        <v>0</v>
      </c>
      <c r="Z197" s="100">
        <f>SUM(Y$9:Y196)+Y197</f>
        <v>0</v>
      </c>
    </row>
    <row r="198" spans="2:26" ht="12.75" customHeight="1" x14ac:dyDescent="0.2">
      <c r="B198" s="114"/>
      <c r="C198" s="182"/>
      <c r="D198" s="113"/>
      <c r="E198" s="182"/>
      <c r="F198" s="183"/>
      <c r="G198" s="184"/>
      <c r="H198" s="188"/>
      <c r="I198" s="188"/>
      <c r="J198" s="188"/>
      <c r="K198" s="188"/>
      <c r="L198" s="188"/>
      <c r="M198" s="115"/>
      <c r="N198" s="116" t="str">
        <f t="shared" si="12"/>
        <v/>
      </c>
      <c r="R198" s="79">
        <f t="shared" si="9"/>
        <v>0</v>
      </c>
      <c r="S198" s="79">
        <f t="shared" si="11"/>
        <v>0</v>
      </c>
      <c r="V198" s="100" t="e">
        <f>IF(AND(B198=2014,I198&lt;9,#REF!="O"),VLOOKUP(F198,F$9:G$12,2,FALSE),0)</f>
        <v>#REF!</v>
      </c>
      <c r="W198" s="100" t="e">
        <f>SUM(V$9:V197)+V198</f>
        <v>#REF!</v>
      </c>
      <c r="Y198" s="100">
        <f t="shared" si="10"/>
        <v>0</v>
      </c>
      <c r="Z198" s="100">
        <f>SUM(Y$9:Y197)+Y198</f>
        <v>0</v>
      </c>
    </row>
    <row r="199" spans="2:26" ht="12.75" customHeight="1" x14ac:dyDescent="0.2">
      <c r="B199" s="114"/>
      <c r="C199" s="182"/>
      <c r="D199" s="113"/>
      <c r="E199" s="182"/>
      <c r="F199" s="183"/>
      <c r="G199" s="184"/>
      <c r="H199" s="188"/>
      <c r="I199" s="188"/>
      <c r="J199" s="188"/>
      <c r="K199" s="188"/>
      <c r="L199" s="188"/>
      <c r="M199" s="115"/>
      <c r="N199" s="116" t="str">
        <f t="shared" si="12"/>
        <v/>
      </c>
      <c r="R199" s="79">
        <f t="shared" si="9"/>
        <v>0</v>
      </c>
      <c r="S199" s="79">
        <f t="shared" si="11"/>
        <v>0</v>
      </c>
      <c r="V199" s="100" t="e">
        <f>IF(AND(B199=2014,I199&lt;9,#REF!="O"),VLOOKUP(F199,F$9:G$12,2,FALSE),0)</f>
        <v>#REF!</v>
      </c>
      <c r="W199" s="100" t="e">
        <f>SUM(V$9:V198)+V199</f>
        <v>#REF!</v>
      </c>
      <c r="Y199" s="100">
        <f t="shared" si="10"/>
        <v>0</v>
      </c>
      <c r="Z199" s="100">
        <f>SUM(Y$9:Y198)+Y199</f>
        <v>0</v>
      </c>
    </row>
    <row r="200" spans="2:26" ht="12.75" customHeight="1" x14ac:dyDescent="0.2">
      <c r="B200" s="114"/>
      <c r="C200" s="182"/>
      <c r="D200" s="113"/>
      <c r="E200" s="182"/>
      <c r="F200" s="183"/>
      <c r="G200" s="184"/>
      <c r="H200" s="188"/>
      <c r="I200" s="188"/>
      <c r="J200" s="188"/>
      <c r="K200" s="188"/>
      <c r="L200" s="188"/>
      <c r="M200" s="115"/>
      <c r="N200" s="116" t="str">
        <f t="shared" si="12"/>
        <v/>
      </c>
      <c r="R200" s="79">
        <f t="shared" si="9"/>
        <v>0</v>
      </c>
      <c r="S200" s="79">
        <f t="shared" si="11"/>
        <v>0</v>
      </c>
      <c r="V200" s="100" t="e">
        <f>IF(AND(B200=2014,I200&lt;9,#REF!="O"),VLOOKUP(F200,F$9:G$12,2,FALSE),0)</f>
        <v>#REF!</v>
      </c>
      <c r="W200" s="100" t="e">
        <f>SUM(V$9:V199)+V200</f>
        <v>#REF!</v>
      </c>
      <c r="Y200" s="100">
        <f t="shared" si="10"/>
        <v>0</v>
      </c>
      <c r="Z200" s="100">
        <f>SUM(Y$9:Y199)+Y200</f>
        <v>0</v>
      </c>
    </row>
    <row r="201" spans="2:26" ht="12.75" customHeight="1" x14ac:dyDescent="0.2">
      <c r="B201" s="114"/>
      <c r="C201" s="182"/>
      <c r="D201" s="113"/>
      <c r="E201" s="182"/>
      <c r="F201" s="183"/>
      <c r="G201" s="184"/>
      <c r="H201" s="188"/>
      <c r="I201" s="188"/>
      <c r="J201" s="188"/>
      <c r="K201" s="188"/>
      <c r="L201" s="188"/>
      <c r="M201" s="115"/>
      <c r="N201" s="116" t="str">
        <f t="shared" si="12"/>
        <v/>
      </c>
      <c r="R201" s="79">
        <f t="shared" si="9"/>
        <v>0</v>
      </c>
      <c r="S201" s="79">
        <f t="shared" si="11"/>
        <v>0</v>
      </c>
      <c r="V201" s="100" t="e">
        <f>IF(AND(B201=2014,I201&lt;9,#REF!="O"),VLOOKUP(F201,F$9:G$12,2,FALSE),0)</f>
        <v>#REF!</v>
      </c>
      <c r="W201" s="100" t="e">
        <f>SUM(V$9:V200)+V201</f>
        <v>#REF!</v>
      </c>
      <c r="Y201" s="100">
        <f t="shared" si="10"/>
        <v>0</v>
      </c>
      <c r="Z201" s="100">
        <f>SUM(Y$9:Y200)+Y201</f>
        <v>0</v>
      </c>
    </row>
    <row r="202" spans="2:26" ht="12.75" customHeight="1" x14ac:dyDescent="0.2">
      <c r="B202" s="114"/>
      <c r="C202" s="182"/>
      <c r="D202" s="113"/>
      <c r="E202" s="182"/>
      <c r="F202" s="183"/>
      <c r="G202" s="184"/>
      <c r="H202" s="188"/>
      <c r="I202" s="188"/>
      <c r="J202" s="188"/>
      <c r="K202" s="188"/>
      <c r="L202" s="188"/>
      <c r="M202" s="115"/>
      <c r="N202" s="116" t="str">
        <f t="shared" si="12"/>
        <v/>
      </c>
      <c r="R202" s="79">
        <f t="shared" si="9"/>
        <v>0</v>
      </c>
      <c r="S202" s="79">
        <f t="shared" si="11"/>
        <v>0</v>
      </c>
      <c r="V202" s="100" t="e">
        <f>IF(AND(B202=2014,I202&lt;9,#REF!="O"),VLOOKUP(F202,F$9:G$12,2,FALSE),0)</f>
        <v>#REF!</v>
      </c>
      <c r="W202" s="100" t="e">
        <f>SUM(V$9:V201)+V202</f>
        <v>#REF!</v>
      </c>
      <c r="Y202" s="100">
        <f t="shared" si="10"/>
        <v>0</v>
      </c>
      <c r="Z202" s="100">
        <f>SUM(Y$9:Y201)+Y202</f>
        <v>0</v>
      </c>
    </row>
    <row r="203" spans="2:26" ht="12.75" customHeight="1" x14ac:dyDescent="0.2">
      <c r="B203" s="114"/>
      <c r="C203" s="182"/>
      <c r="D203" s="113"/>
      <c r="E203" s="182"/>
      <c r="F203" s="183"/>
      <c r="G203" s="184"/>
      <c r="H203" s="188"/>
      <c r="I203" s="188"/>
      <c r="J203" s="188"/>
      <c r="K203" s="188"/>
      <c r="L203" s="188"/>
      <c r="M203" s="115"/>
      <c r="N203" s="116" t="str">
        <f t="shared" si="12"/>
        <v/>
      </c>
      <c r="R203" s="79">
        <f t="shared" si="9"/>
        <v>0</v>
      </c>
      <c r="S203" s="79">
        <f t="shared" si="11"/>
        <v>0</v>
      </c>
      <c r="V203" s="100" t="e">
        <f>IF(AND(B203=2014,I203&lt;9,#REF!="O"),VLOOKUP(F203,F$9:G$12,2,FALSE),0)</f>
        <v>#REF!</v>
      </c>
      <c r="W203" s="100" t="e">
        <f>SUM(V$9:V202)+V203</f>
        <v>#REF!</v>
      </c>
      <c r="Y203" s="100">
        <f t="shared" si="10"/>
        <v>0</v>
      </c>
      <c r="Z203" s="100">
        <f>SUM(Y$9:Y202)+Y203</f>
        <v>0</v>
      </c>
    </row>
    <row r="204" spans="2:26" ht="12.75" customHeight="1" x14ac:dyDescent="0.2">
      <c r="B204" s="114"/>
      <c r="C204" s="182"/>
      <c r="D204" s="113"/>
      <c r="E204" s="182"/>
      <c r="F204" s="183"/>
      <c r="G204" s="184"/>
      <c r="H204" s="188"/>
      <c r="I204" s="188"/>
      <c r="J204" s="188"/>
      <c r="K204" s="188"/>
      <c r="L204" s="188"/>
      <c r="M204" s="115"/>
      <c r="N204" s="116" t="str">
        <f t="shared" si="12"/>
        <v/>
      </c>
      <c r="R204" s="79">
        <f t="shared" si="9"/>
        <v>0</v>
      </c>
      <c r="S204" s="79">
        <f t="shared" si="11"/>
        <v>0</v>
      </c>
      <c r="V204" s="100" t="e">
        <f>IF(AND(B204=2014,I204&lt;9,#REF!="O"),VLOOKUP(F204,F$9:G$12,2,FALSE),0)</f>
        <v>#REF!</v>
      </c>
      <c r="W204" s="100" t="e">
        <f>SUM(V$9:V203)+V204</f>
        <v>#REF!</v>
      </c>
      <c r="Y204" s="100">
        <f t="shared" si="10"/>
        <v>0</v>
      </c>
      <c r="Z204" s="100">
        <f>SUM(Y$9:Y203)+Y204</f>
        <v>0</v>
      </c>
    </row>
    <row r="205" spans="2:26" ht="12.75" customHeight="1" x14ac:dyDescent="0.2">
      <c r="B205" s="114"/>
      <c r="C205" s="182"/>
      <c r="D205" s="113"/>
      <c r="E205" s="182"/>
      <c r="F205" s="183"/>
      <c r="G205" s="184"/>
      <c r="H205" s="188"/>
      <c r="I205" s="188"/>
      <c r="J205" s="188"/>
      <c r="K205" s="188"/>
      <c r="L205" s="188"/>
      <c r="M205" s="115"/>
      <c r="N205" s="116" t="str">
        <f t="shared" si="12"/>
        <v/>
      </c>
      <c r="R205" s="79">
        <f t="shared" si="9"/>
        <v>0</v>
      </c>
      <c r="S205" s="79">
        <f t="shared" si="11"/>
        <v>0</v>
      </c>
      <c r="V205" s="100" t="e">
        <f>IF(AND(B205=2014,I205&lt;9,#REF!="O"),VLOOKUP(F205,F$9:G$12,2,FALSE),0)</f>
        <v>#REF!</v>
      </c>
      <c r="W205" s="100" t="e">
        <f>SUM(V$9:V204)+V205</f>
        <v>#REF!</v>
      </c>
      <c r="Y205" s="100">
        <f t="shared" si="10"/>
        <v>0</v>
      </c>
      <c r="Z205" s="100">
        <f>SUM(Y$9:Y204)+Y205</f>
        <v>0</v>
      </c>
    </row>
    <row r="206" spans="2:26" ht="12.75" customHeight="1" x14ac:dyDescent="0.2">
      <c r="B206" s="114"/>
      <c r="C206" s="182"/>
      <c r="D206" s="113"/>
      <c r="E206" s="182"/>
      <c r="F206" s="183"/>
      <c r="G206" s="184"/>
      <c r="H206" s="188"/>
      <c r="I206" s="188"/>
      <c r="J206" s="188"/>
      <c r="K206" s="188"/>
      <c r="L206" s="188"/>
      <c r="M206" s="115"/>
      <c r="N206" s="116" t="str">
        <f t="shared" si="12"/>
        <v/>
      </c>
      <c r="R206" s="79">
        <f t="shared" si="9"/>
        <v>0</v>
      </c>
      <c r="S206" s="79">
        <f t="shared" si="11"/>
        <v>0</v>
      </c>
      <c r="V206" s="100" t="e">
        <f>IF(AND(B206=2014,I206&lt;9,#REF!="O"),VLOOKUP(F206,F$9:G$12,2,FALSE),0)</f>
        <v>#REF!</v>
      </c>
      <c r="W206" s="100" t="e">
        <f>SUM(V$9:V205)+V206</f>
        <v>#REF!</v>
      </c>
      <c r="Y206" s="100">
        <f t="shared" si="10"/>
        <v>0</v>
      </c>
      <c r="Z206" s="100">
        <f>SUM(Y$9:Y205)+Y206</f>
        <v>0</v>
      </c>
    </row>
    <row r="207" spans="2:26" ht="12.75" customHeight="1" x14ac:dyDescent="0.2">
      <c r="B207" s="114"/>
      <c r="C207" s="182"/>
      <c r="D207" s="113"/>
      <c r="E207" s="182"/>
      <c r="F207" s="183"/>
      <c r="G207" s="184"/>
      <c r="H207" s="188"/>
      <c r="I207" s="188"/>
      <c r="J207" s="188"/>
      <c r="K207" s="188"/>
      <c r="L207" s="188"/>
      <c r="M207" s="115"/>
      <c r="N207" s="116" t="str">
        <f t="shared" si="12"/>
        <v/>
      </c>
      <c r="R207" s="79">
        <f t="shared" si="9"/>
        <v>0</v>
      </c>
      <c r="S207" s="79">
        <f t="shared" si="11"/>
        <v>0</v>
      </c>
      <c r="V207" s="100" t="e">
        <f>IF(AND(B207=2014,I207&lt;9,#REF!="O"),VLOOKUP(F207,F$9:G$12,2,FALSE),0)</f>
        <v>#REF!</v>
      </c>
      <c r="W207" s="100" t="e">
        <f>SUM(V$9:V206)+V207</f>
        <v>#REF!</v>
      </c>
      <c r="Y207" s="100">
        <f t="shared" si="10"/>
        <v>0</v>
      </c>
      <c r="Z207" s="100">
        <f>SUM(Y$9:Y206)+Y207</f>
        <v>0</v>
      </c>
    </row>
    <row r="208" spans="2:26" ht="12.75" customHeight="1" x14ac:dyDescent="0.2">
      <c r="B208" s="114"/>
      <c r="C208" s="182"/>
      <c r="D208" s="113"/>
      <c r="E208" s="182"/>
      <c r="F208" s="183"/>
      <c r="G208" s="184"/>
      <c r="H208" s="188"/>
      <c r="I208" s="188"/>
      <c r="J208" s="188"/>
      <c r="K208" s="188"/>
      <c r="L208" s="188"/>
      <c r="M208" s="115"/>
      <c r="N208" s="116" t="str">
        <f t="shared" si="12"/>
        <v/>
      </c>
      <c r="R208" s="79">
        <f t="shared" si="9"/>
        <v>0</v>
      </c>
      <c r="S208" s="79">
        <f t="shared" si="11"/>
        <v>0</v>
      </c>
      <c r="V208" s="100" t="e">
        <f>IF(AND(B208=2014,I208&lt;9,#REF!="O"),VLOOKUP(F208,F$9:G$12,2,FALSE),0)</f>
        <v>#REF!</v>
      </c>
      <c r="W208" s="100" t="e">
        <f>SUM(V$9:V207)+V208</f>
        <v>#REF!</v>
      </c>
      <c r="Y208" s="100">
        <f t="shared" si="10"/>
        <v>0</v>
      </c>
      <c r="Z208" s="100">
        <f>SUM(Y$9:Y207)+Y208</f>
        <v>0</v>
      </c>
    </row>
    <row r="209" spans="2:26" ht="12.75" customHeight="1" x14ac:dyDescent="0.2">
      <c r="B209" s="114"/>
      <c r="C209" s="182"/>
      <c r="D209" s="113"/>
      <c r="E209" s="182"/>
      <c r="F209" s="183"/>
      <c r="G209" s="184"/>
      <c r="H209" s="188"/>
      <c r="I209" s="188"/>
      <c r="J209" s="188"/>
      <c r="K209" s="188"/>
      <c r="L209" s="188"/>
      <c r="M209" s="115"/>
      <c r="N209" s="116" t="str">
        <f t="shared" si="12"/>
        <v/>
      </c>
      <c r="R209" s="79">
        <f t="shared" si="9"/>
        <v>0</v>
      </c>
      <c r="S209" s="79">
        <f t="shared" si="11"/>
        <v>0</v>
      </c>
      <c r="V209" s="100" t="e">
        <f>IF(AND(B209=2014,I209&lt;9,#REF!="O"),VLOOKUP(F209,F$9:G$12,2,FALSE),0)</f>
        <v>#REF!</v>
      </c>
      <c r="W209" s="100" t="e">
        <f>SUM(V$9:V208)+V209</f>
        <v>#REF!</v>
      </c>
      <c r="Y209" s="100">
        <f t="shared" si="10"/>
        <v>0</v>
      </c>
      <c r="Z209" s="100">
        <f>SUM(Y$9:Y208)+Y209</f>
        <v>0</v>
      </c>
    </row>
    <row r="210" spans="2:26" ht="12.75" customHeight="1" x14ac:dyDescent="0.2">
      <c r="B210" s="114"/>
      <c r="C210" s="182"/>
      <c r="D210" s="113"/>
      <c r="E210" s="182"/>
      <c r="F210" s="183"/>
      <c r="G210" s="184"/>
      <c r="H210" s="188"/>
      <c r="I210" s="188"/>
      <c r="J210" s="188"/>
      <c r="K210" s="188"/>
      <c r="L210" s="188"/>
      <c r="M210" s="115"/>
      <c r="N210" s="116" t="str">
        <f t="shared" si="12"/>
        <v/>
      </c>
      <c r="R210" s="79">
        <f t="shared" si="9"/>
        <v>0</v>
      </c>
      <c r="S210" s="79">
        <f t="shared" si="11"/>
        <v>0</v>
      </c>
      <c r="V210" s="100" t="e">
        <f>IF(AND(B210=2014,I210&lt;9,#REF!="O"),VLOOKUP(F210,F$9:G$12,2,FALSE),0)</f>
        <v>#REF!</v>
      </c>
      <c r="W210" s="100" t="e">
        <f>SUM(V$9:V209)+V210</f>
        <v>#REF!</v>
      </c>
      <c r="Y210" s="100">
        <f t="shared" si="10"/>
        <v>0</v>
      </c>
      <c r="Z210" s="100">
        <f>SUM(Y$9:Y209)+Y210</f>
        <v>0</v>
      </c>
    </row>
    <row r="211" spans="2:26" ht="12.75" customHeight="1" x14ac:dyDescent="0.2">
      <c r="B211" s="114"/>
      <c r="C211" s="182"/>
      <c r="D211" s="113"/>
      <c r="E211" s="182"/>
      <c r="F211" s="183"/>
      <c r="G211" s="184"/>
      <c r="H211" s="188"/>
      <c r="I211" s="188"/>
      <c r="J211" s="188"/>
      <c r="K211" s="188"/>
      <c r="L211" s="188"/>
      <c r="M211" s="115"/>
      <c r="N211" s="116" t="str">
        <f t="shared" si="12"/>
        <v/>
      </c>
      <c r="R211" s="79">
        <f t="shared" si="9"/>
        <v>0</v>
      </c>
      <c r="S211" s="79">
        <f t="shared" si="11"/>
        <v>0</v>
      </c>
      <c r="V211" s="100" t="e">
        <f>IF(AND(B211=2014,I211&lt;9,#REF!="O"),VLOOKUP(F211,F$9:G$12,2,FALSE),0)</f>
        <v>#REF!</v>
      </c>
      <c r="W211" s="100" t="e">
        <f>SUM(V$9:V210)+V211</f>
        <v>#REF!</v>
      </c>
      <c r="Y211" s="100">
        <f t="shared" si="10"/>
        <v>0</v>
      </c>
      <c r="Z211" s="100">
        <f>SUM(Y$9:Y210)+Y211</f>
        <v>0</v>
      </c>
    </row>
    <row r="212" spans="2:26" ht="12.75" customHeight="1" x14ac:dyDescent="0.2">
      <c r="B212" s="114"/>
      <c r="C212" s="182"/>
      <c r="D212" s="113"/>
      <c r="E212" s="182"/>
      <c r="F212" s="183"/>
      <c r="G212" s="184"/>
      <c r="H212" s="188"/>
      <c r="I212" s="188"/>
      <c r="J212" s="188"/>
      <c r="K212" s="188"/>
      <c r="L212" s="188"/>
      <c r="M212" s="115"/>
      <c r="N212" s="116" t="str">
        <f t="shared" si="12"/>
        <v/>
      </c>
      <c r="R212" s="79">
        <f t="shared" si="9"/>
        <v>0</v>
      </c>
      <c r="S212" s="79">
        <f t="shared" si="11"/>
        <v>0</v>
      </c>
      <c r="V212" s="100" t="e">
        <f>IF(AND(B212=2014,I212&lt;9,#REF!="O"),VLOOKUP(F212,F$9:G$12,2,FALSE),0)</f>
        <v>#REF!</v>
      </c>
      <c r="W212" s="100" t="e">
        <f>SUM(V$9:V211)+V212</f>
        <v>#REF!</v>
      </c>
      <c r="Y212" s="100">
        <f t="shared" si="10"/>
        <v>0</v>
      </c>
      <c r="Z212" s="100">
        <f>SUM(Y$9:Y211)+Y212</f>
        <v>0</v>
      </c>
    </row>
    <row r="213" spans="2:26" ht="12.75" customHeight="1" x14ac:dyDescent="0.2">
      <c r="B213" s="114"/>
      <c r="C213" s="182"/>
      <c r="D213" s="113"/>
      <c r="E213" s="182"/>
      <c r="F213" s="183"/>
      <c r="G213" s="184"/>
      <c r="H213" s="188"/>
      <c r="I213" s="188"/>
      <c r="J213" s="188"/>
      <c r="K213" s="188"/>
      <c r="L213" s="188"/>
      <c r="M213" s="115"/>
      <c r="N213" s="116" t="str">
        <f t="shared" si="12"/>
        <v/>
      </c>
      <c r="R213" s="79">
        <f t="shared" si="9"/>
        <v>0</v>
      </c>
      <c r="S213" s="79">
        <f t="shared" si="11"/>
        <v>0</v>
      </c>
      <c r="V213" s="100" t="e">
        <f>IF(AND(B213=2014,I213&lt;9,#REF!="O"),VLOOKUP(F213,F$9:G$12,2,FALSE),0)</f>
        <v>#REF!</v>
      </c>
      <c r="W213" s="100" t="e">
        <f>SUM(V$9:V212)+V213</f>
        <v>#REF!</v>
      </c>
      <c r="Y213" s="100">
        <f t="shared" si="10"/>
        <v>0</v>
      </c>
      <c r="Z213" s="100">
        <f>SUM(Y$9:Y212)+Y213</f>
        <v>0</v>
      </c>
    </row>
    <row r="214" spans="2:26" ht="12.75" customHeight="1" x14ac:dyDescent="0.2">
      <c r="B214" s="114"/>
      <c r="C214" s="182"/>
      <c r="D214" s="113"/>
      <c r="E214" s="182"/>
      <c r="F214" s="183"/>
      <c r="G214" s="184"/>
      <c r="H214" s="188"/>
      <c r="I214" s="188"/>
      <c r="J214" s="188"/>
      <c r="K214" s="188"/>
      <c r="L214" s="188"/>
      <c r="M214" s="115"/>
      <c r="N214" s="116" t="str">
        <f t="shared" si="12"/>
        <v/>
      </c>
      <c r="R214" s="79">
        <f t="shared" si="9"/>
        <v>0</v>
      </c>
      <c r="S214" s="79">
        <f t="shared" si="11"/>
        <v>0</v>
      </c>
      <c r="V214" s="100" t="e">
        <f>IF(AND(B214=2014,I214&lt;9,#REF!="O"),VLOOKUP(F214,F$9:G$12,2,FALSE),0)</f>
        <v>#REF!</v>
      </c>
      <c r="W214" s="100" t="e">
        <f>SUM(V$9:V213)+V214</f>
        <v>#REF!</v>
      </c>
      <c r="Y214" s="100">
        <f t="shared" si="10"/>
        <v>0</v>
      </c>
      <c r="Z214" s="100">
        <f>SUM(Y$9:Y213)+Y214</f>
        <v>0</v>
      </c>
    </row>
    <row r="215" spans="2:26" ht="12.75" customHeight="1" x14ac:dyDescent="0.2">
      <c r="B215" s="114"/>
      <c r="C215" s="182"/>
      <c r="D215" s="113"/>
      <c r="E215" s="182"/>
      <c r="F215" s="183"/>
      <c r="G215" s="184"/>
      <c r="H215" s="188"/>
      <c r="I215" s="188"/>
      <c r="J215" s="188"/>
      <c r="K215" s="188"/>
      <c r="L215" s="188"/>
      <c r="M215" s="115"/>
      <c r="N215" s="116" t="str">
        <f t="shared" si="12"/>
        <v/>
      </c>
      <c r="R215" s="79">
        <f t="shared" si="9"/>
        <v>0</v>
      </c>
      <c r="S215" s="79">
        <f t="shared" si="11"/>
        <v>0</v>
      </c>
      <c r="V215" s="100" t="e">
        <f>IF(AND(B215=2014,I215&lt;9,#REF!="O"),VLOOKUP(F215,F$9:G$12,2,FALSE),0)</f>
        <v>#REF!</v>
      </c>
      <c r="W215" s="100" t="e">
        <f>SUM(V$9:V214)+V215</f>
        <v>#REF!</v>
      </c>
      <c r="Y215" s="100">
        <f t="shared" si="10"/>
        <v>0</v>
      </c>
      <c r="Z215" s="100">
        <f>SUM(Y$9:Y214)+Y215</f>
        <v>0</v>
      </c>
    </row>
    <row r="216" spans="2:26" ht="12.75" customHeight="1" x14ac:dyDescent="0.2">
      <c r="B216" s="114"/>
      <c r="C216" s="182"/>
      <c r="D216" s="113"/>
      <c r="E216" s="182"/>
      <c r="F216" s="183"/>
      <c r="G216" s="184"/>
      <c r="H216" s="188"/>
      <c r="I216" s="188"/>
      <c r="J216" s="188"/>
      <c r="K216" s="188"/>
      <c r="L216" s="188"/>
      <c r="M216" s="115"/>
      <c r="N216" s="116" t="str">
        <f t="shared" si="12"/>
        <v/>
      </c>
      <c r="R216" s="79">
        <f t="shared" si="9"/>
        <v>0</v>
      </c>
      <c r="S216" s="79">
        <f t="shared" si="11"/>
        <v>0</v>
      </c>
      <c r="V216" s="100" t="e">
        <f>IF(AND(B216=2014,I216&lt;9,#REF!="O"),VLOOKUP(F216,F$9:G$12,2,FALSE),0)</f>
        <v>#REF!</v>
      </c>
      <c r="W216" s="100" t="e">
        <f>SUM(V$9:V215)+V216</f>
        <v>#REF!</v>
      </c>
      <c r="Y216" s="100">
        <f t="shared" si="10"/>
        <v>0</v>
      </c>
      <c r="Z216" s="100">
        <f>SUM(Y$9:Y215)+Y216</f>
        <v>0</v>
      </c>
    </row>
    <row r="217" spans="2:26" ht="12.75" customHeight="1" x14ac:dyDescent="0.2">
      <c r="B217" s="114"/>
      <c r="C217" s="182"/>
      <c r="D217" s="113"/>
      <c r="E217" s="182"/>
      <c r="F217" s="183"/>
      <c r="G217" s="184"/>
      <c r="H217" s="188"/>
      <c r="I217" s="188"/>
      <c r="J217" s="188"/>
      <c r="K217" s="188"/>
      <c r="L217" s="188"/>
      <c r="M217" s="115"/>
      <c r="N217" s="116" t="str">
        <f t="shared" si="12"/>
        <v/>
      </c>
      <c r="R217" s="79">
        <f t="shared" si="9"/>
        <v>0</v>
      </c>
      <c r="S217" s="79">
        <f t="shared" si="11"/>
        <v>0</v>
      </c>
      <c r="V217" s="100" t="e">
        <f>IF(AND(B217=2014,I217&lt;9,#REF!="O"),VLOOKUP(F217,F$9:G$12,2,FALSE),0)</f>
        <v>#REF!</v>
      </c>
      <c r="W217" s="100" t="e">
        <f>SUM(V$9:V216)+V217</f>
        <v>#REF!</v>
      </c>
      <c r="Y217" s="100">
        <f t="shared" si="10"/>
        <v>0</v>
      </c>
      <c r="Z217" s="100">
        <f>SUM(Y$9:Y216)+Y217</f>
        <v>0</v>
      </c>
    </row>
    <row r="218" spans="2:26" ht="12.75" customHeight="1" x14ac:dyDescent="0.2">
      <c r="B218" s="114"/>
      <c r="C218" s="182"/>
      <c r="D218" s="113"/>
      <c r="E218" s="182"/>
      <c r="F218" s="183"/>
      <c r="G218" s="184"/>
      <c r="H218" s="188"/>
      <c r="I218" s="188"/>
      <c r="J218" s="188"/>
      <c r="K218" s="188"/>
      <c r="L218" s="188"/>
      <c r="M218" s="115"/>
      <c r="N218" s="116" t="str">
        <f t="shared" si="12"/>
        <v/>
      </c>
      <c r="R218" s="79">
        <f t="shared" ref="R218:R281" si="13">IF(N218="!",1,0)</f>
        <v>0</v>
      </c>
      <c r="S218" s="79">
        <f t="shared" si="11"/>
        <v>0</v>
      </c>
      <c r="V218" s="100" t="e">
        <f>IF(AND(B218=2014,I218&lt;9,#REF!="O"),VLOOKUP(F218,F$9:G$12,2,FALSE),0)</f>
        <v>#REF!</v>
      </c>
      <c r="W218" s="100" t="e">
        <f>SUM(V$9:V217)+V218</f>
        <v>#REF!</v>
      </c>
      <c r="Y218" s="100">
        <f t="shared" ref="Y218:Y281" si="14">IF(AND(I218&lt;4,B218=2014),VLOOKUP(F218,F$9:H$12,3,FALSE),0)</f>
        <v>0</v>
      </c>
      <c r="Z218" s="100">
        <f>SUM(Y$9:Y217)+Y218</f>
        <v>0</v>
      </c>
    </row>
    <row r="219" spans="2:26" ht="12.75" customHeight="1" x14ac:dyDescent="0.2">
      <c r="B219" s="114"/>
      <c r="C219" s="182"/>
      <c r="D219" s="113"/>
      <c r="E219" s="182"/>
      <c r="F219" s="183"/>
      <c r="G219" s="184"/>
      <c r="H219" s="188"/>
      <c r="I219" s="188"/>
      <c r="J219" s="188"/>
      <c r="K219" s="188"/>
      <c r="L219" s="188"/>
      <c r="M219" s="115"/>
      <c r="N219" s="116" t="str">
        <f t="shared" si="12"/>
        <v/>
      </c>
      <c r="R219" s="79">
        <f t="shared" si="13"/>
        <v>0</v>
      </c>
      <c r="S219" s="79">
        <f t="shared" ref="S219:S282" si="15">IF(N219="OK",1,0)</f>
        <v>0</v>
      </c>
      <c r="V219" s="100" t="e">
        <f>IF(AND(B219=2014,I219&lt;9,#REF!="O"),VLOOKUP(F219,F$9:G$12,2,FALSE),0)</f>
        <v>#REF!</v>
      </c>
      <c r="W219" s="100" t="e">
        <f>SUM(V$9:V218)+V219</f>
        <v>#REF!</v>
      </c>
      <c r="Y219" s="100">
        <f t="shared" si="14"/>
        <v>0</v>
      </c>
      <c r="Z219" s="100">
        <f>SUM(Y$9:Y218)+Y219</f>
        <v>0</v>
      </c>
    </row>
    <row r="220" spans="2:26" ht="12.75" customHeight="1" x14ac:dyDescent="0.2">
      <c r="B220" s="114"/>
      <c r="C220" s="182"/>
      <c r="D220" s="113"/>
      <c r="E220" s="182"/>
      <c r="F220" s="183"/>
      <c r="G220" s="184"/>
      <c r="H220" s="188"/>
      <c r="I220" s="188"/>
      <c r="J220" s="188"/>
      <c r="K220" s="188"/>
      <c r="L220" s="188"/>
      <c r="M220" s="115"/>
      <c r="N220" s="116" t="str">
        <f t="shared" si="12"/>
        <v/>
      </c>
      <c r="R220" s="79">
        <f t="shared" si="13"/>
        <v>0</v>
      </c>
      <c r="S220" s="79">
        <f t="shared" si="15"/>
        <v>0</v>
      </c>
      <c r="V220" s="100" t="e">
        <f>IF(AND(B220=2014,I220&lt;9,#REF!="O"),VLOOKUP(F220,F$9:G$12,2,FALSE),0)</f>
        <v>#REF!</v>
      </c>
      <c r="W220" s="100" t="e">
        <f>SUM(V$9:V219)+V220</f>
        <v>#REF!</v>
      </c>
      <c r="Y220" s="100">
        <f t="shared" si="14"/>
        <v>0</v>
      </c>
      <c r="Z220" s="100">
        <f>SUM(Y$9:Y219)+Y220</f>
        <v>0</v>
      </c>
    </row>
    <row r="221" spans="2:26" ht="12.75" customHeight="1" x14ac:dyDescent="0.2">
      <c r="B221" s="114"/>
      <c r="C221" s="182"/>
      <c r="D221" s="113"/>
      <c r="E221" s="182"/>
      <c r="F221" s="183"/>
      <c r="G221" s="184"/>
      <c r="H221" s="188"/>
      <c r="I221" s="188"/>
      <c r="J221" s="188"/>
      <c r="K221" s="188"/>
      <c r="L221" s="188"/>
      <c r="M221" s="115"/>
      <c r="N221" s="116" t="str">
        <f t="shared" si="12"/>
        <v/>
      </c>
      <c r="R221" s="79">
        <f t="shared" si="13"/>
        <v>0</v>
      </c>
      <c r="S221" s="79">
        <f t="shared" si="15"/>
        <v>0</v>
      </c>
      <c r="V221" s="100" t="e">
        <f>IF(AND(B221=2014,I221&lt;9,#REF!="O"),VLOOKUP(F221,F$9:G$12,2,FALSE),0)</f>
        <v>#REF!</v>
      </c>
      <c r="W221" s="100" t="e">
        <f>SUM(V$9:V220)+V221</f>
        <v>#REF!</v>
      </c>
      <c r="Y221" s="100">
        <f t="shared" si="14"/>
        <v>0</v>
      </c>
      <c r="Z221" s="100">
        <f>SUM(Y$9:Y220)+Y221</f>
        <v>0</v>
      </c>
    </row>
    <row r="222" spans="2:26" ht="12.75" customHeight="1" x14ac:dyDescent="0.2">
      <c r="B222" s="114"/>
      <c r="C222" s="182"/>
      <c r="D222" s="113"/>
      <c r="E222" s="182"/>
      <c r="F222" s="183"/>
      <c r="G222" s="184"/>
      <c r="H222" s="188"/>
      <c r="I222" s="188"/>
      <c r="J222" s="188"/>
      <c r="K222" s="188"/>
      <c r="L222" s="188"/>
      <c r="M222" s="115"/>
      <c r="N222" s="116" t="str">
        <f t="shared" ref="N222:N285" si="16">IF(I222&lt;&gt;"",IF(OR(B222="",D222="",C222="",E222="",F222="",G222="",K222="",L222=""),"!","OK"),"")</f>
        <v/>
      </c>
      <c r="R222" s="79">
        <f t="shared" si="13"/>
        <v>0</v>
      </c>
      <c r="S222" s="79">
        <f t="shared" si="15"/>
        <v>0</v>
      </c>
      <c r="V222" s="100" t="e">
        <f>IF(AND(B222=2014,I222&lt;9,#REF!="O"),VLOOKUP(F222,F$9:G$12,2,FALSE),0)</f>
        <v>#REF!</v>
      </c>
      <c r="W222" s="100" t="e">
        <f>SUM(V$9:V221)+V222</f>
        <v>#REF!</v>
      </c>
      <c r="Y222" s="100">
        <f t="shared" si="14"/>
        <v>0</v>
      </c>
      <c r="Z222" s="100">
        <f>SUM(Y$9:Y221)+Y222</f>
        <v>0</v>
      </c>
    </row>
    <row r="223" spans="2:26" ht="12.75" customHeight="1" x14ac:dyDescent="0.2">
      <c r="B223" s="114"/>
      <c r="C223" s="182"/>
      <c r="D223" s="113"/>
      <c r="E223" s="182"/>
      <c r="F223" s="183"/>
      <c r="G223" s="184"/>
      <c r="H223" s="188"/>
      <c r="I223" s="188"/>
      <c r="J223" s="188"/>
      <c r="K223" s="188"/>
      <c r="L223" s="188"/>
      <c r="M223" s="115"/>
      <c r="N223" s="116" t="str">
        <f t="shared" si="16"/>
        <v/>
      </c>
      <c r="R223" s="79">
        <f t="shared" si="13"/>
        <v>0</v>
      </c>
      <c r="S223" s="79">
        <f t="shared" si="15"/>
        <v>0</v>
      </c>
      <c r="V223" s="100" t="e">
        <f>IF(AND(B223=2014,I223&lt;9,#REF!="O"),VLOOKUP(F223,F$9:G$12,2,FALSE),0)</f>
        <v>#REF!</v>
      </c>
      <c r="W223" s="100" t="e">
        <f>SUM(V$9:V222)+V223</f>
        <v>#REF!</v>
      </c>
      <c r="Y223" s="100">
        <f t="shared" si="14"/>
        <v>0</v>
      </c>
      <c r="Z223" s="100">
        <f>SUM(Y$9:Y222)+Y223</f>
        <v>0</v>
      </c>
    </row>
    <row r="224" spans="2:26" ht="12.75" customHeight="1" x14ac:dyDescent="0.2">
      <c r="B224" s="114"/>
      <c r="C224" s="182"/>
      <c r="D224" s="113"/>
      <c r="E224" s="182"/>
      <c r="F224" s="183"/>
      <c r="G224" s="184"/>
      <c r="H224" s="188"/>
      <c r="I224" s="188"/>
      <c r="J224" s="188"/>
      <c r="K224" s="188"/>
      <c r="L224" s="188"/>
      <c r="M224" s="115"/>
      <c r="N224" s="116" t="str">
        <f t="shared" si="16"/>
        <v/>
      </c>
      <c r="R224" s="79">
        <f t="shared" si="13"/>
        <v>0</v>
      </c>
      <c r="S224" s="79">
        <f t="shared" si="15"/>
        <v>0</v>
      </c>
      <c r="V224" s="100" t="e">
        <f>IF(AND(B224=2014,I224&lt;9,#REF!="O"),VLOOKUP(F224,F$9:G$12,2,FALSE),0)</f>
        <v>#REF!</v>
      </c>
      <c r="W224" s="100" t="e">
        <f>SUM(V$9:V223)+V224</f>
        <v>#REF!</v>
      </c>
      <c r="Y224" s="100">
        <f t="shared" si="14"/>
        <v>0</v>
      </c>
      <c r="Z224" s="100">
        <f>SUM(Y$9:Y223)+Y224</f>
        <v>0</v>
      </c>
    </row>
    <row r="225" spans="2:26" ht="12.75" customHeight="1" x14ac:dyDescent="0.2">
      <c r="B225" s="114"/>
      <c r="C225" s="182"/>
      <c r="D225" s="113"/>
      <c r="E225" s="182"/>
      <c r="F225" s="183"/>
      <c r="G225" s="184"/>
      <c r="H225" s="188"/>
      <c r="I225" s="188"/>
      <c r="J225" s="188"/>
      <c r="K225" s="188"/>
      <c r="L225" s="188"/>
      <c r="M225" s="115"/>
      <c r="N225" s="116" t="str">
        <f t="shared" si="16"/>
        <v/>
      </c>
      <c r="R225" s="79">
        <f t="shared" si="13"/>
        <v>0</v>
      </c>
      <c r="S225" s="79">
        <f t="shared" si="15"/>
        <v>0</v>
      </c>
      <c r="V225" s="100" t="e">
        <f>IF(AND(B225=2014,I225&lt;9,#REF!="O"),VLOOKUP(F225,F$9:G$12,2,FALSE),0)</f>
        <v>#REF!</v>
      </c>
      <c r="W225" s="100" t="e">
        <f>SUM(V$9:V224)+V225</f>
        <v>#REF!</v>
      </c>
      <c r="Y225" s="100">
        <f t="shared" si="14"/>
        <v>0</v>
      </c>
      <c r="Z225" s="100">
        <f>SUM(Y$9:Y224)+Y225</f>
        <v>0</v>
      </c>
    </row>
    <row r="226" spans="2:26" ht="12.75" customHeight="1" x14ac:dyDescent="0.2">
      <c r="B226" s="114"/>
      <c r="C226" s="182"/>
      <c r="D226" s="113"/>
      <c r="E226" s="182"/>
      <c r="F226" s="183"/>
      <c r="G226" s="184"/>
      <c r="H226" s="188"/>
      <c r="I226" s="188"/>
      <c r="J226" s="188"/>
      <c r="K226" s="188"/>
      <c r="L226" s="188"/>
      <c r="M226" s="115"/>
      <c r="N226" s="116" t="str">
        <f t="shared" si="16"/>
        <v/>
      </c>
      <c r="R226" s="79">
        <f t="shared" si="13"/>
        <v>0</v>
      </c>
      <c r="S226" s="79">
        <f t="shared" si="15"/>
        <v>0</v>
      </c>
      <c r="V226" s="100" t="e">
        <f>IF(AND(B226=2014,I226&lt;9,#REF!="O"),VLOOKUP(F226,F$9:G$12,2,FALSE),0)</f>
        <v>#REF!</v>
      </c>
      <c r="W226" s="100" t="e">
        <f>SUM(V$9:V225)+V226</f>
        <v>#REF!</v>
      </c>
      <c r="Y226" s="100">
        <f t="shared" si="14"/>
        <v>0</v>
      </c>
      <c r="Z226" s="100">
        <f>SUM(Y$9:Y225)+Y226</f>
        <v>0</v>
      </c>
    </row>
    <row r="227" spans="2:26" ht="12.75" customHeight="1" x14ac:dyDescent="0.2">
      <c r="B227" s="114"/>
      <c r="C227" s="182"/>
      <c r="D227" s="113"/>
      <c r="E227" s="182"/>
      <c r="F227" s="183"/>
      <c r="G227" s="184"/>
      <c r="H227" s="188"/>
      <c r="I227" s="188"/>
      <c r="J227" s="188"/>
      <c r="K227" s="188"/>
      <c r="L227" s="188"/>
      <c r="M227" s="115"/>
      <c r="N227" s="116" t="str">
        <f t="shared" si="16"/>
        <v/>
      </c>
      <c r="R227" s="79">
        <f t="shared" si="13"/>
        <v>0</v>
      </c>
      <c r="S227" s="79">
        <f t="shared" si="15"/>
        <v>0</v>
      </c>
      <c r="V227" s="100" t="e">
        <f>IF(AND(B227=2014,I227&lt;9,#REF!="O"),VLOOKUP(F227,F$9:G$12,2,FALSE),0)</f>
        <v>#REF!</v>
      </c>
      <c r="W227" s="100" t="e">
        <f>SUM(V$9:V226)+V227</f>
        <v>#REF!</v>
      </c>
      <c r="Y227" s="100">
        <f t="shared" si="14"/>
        <v>0</v>
      </c>
      <c r="Z227" s="100">
        <f>SUM(Y$9:Y226)+Y227</f>
        <v>0</v>
      </c>
    </row>
    <row r="228" spans="2:26" ht="12.75" customHeight="1" x14ac:dyDescent="0.2">
      <c r="B228" s="114"/>
      <c r="C228" s="182"/>
      <c r="D228" s="113"/>
      <c r="E228" s="182"/>
      <c r="F228" s="183"/>
      <c r="G228" s="184"/>
      <c r="H228" s="188"/>
      <c r="I228" s="188"/>
      <c r="J228" s="188"/>
      <c r="K228" s="188"/>
      <c r="L228" s="188"/>
      <c r="M228" s="115"/>
      <c r="N228" s="116" t="str">
        <f t="shared" si="16"/>
        <v/>
      </c>
      <c r="R228" s="79">
        <f t="shared" si="13"/>
        <v>0</v>
      </c>
      <c r="S228" s="79">
        <f t="shared" si="15"/>
        <v>0</v>
      </c>
      <c r="V228" s="100" t="e">
        <f>IF(AND(B228=2014,I228&lt;9,#REF!="O"),VLOOKUP(F228,F$9:G$12,2,FALSE),0)</f>
        <v>#REF!</v>
      </c>
      <c r="W228" s="100" t="e">
        <f>SUM(V$9:V227)+V228</f>
        <v>#REF!</v>
      </c>
      <c r="Y228" s="100">
        <f t="shared" si="14"/>
        <v>0</v>
      </c>
      <c r="Z228" s="100">
        <f>SUM(Y$9:Y227)+Y228</f>
        <v>0</v>
      </c>
    </row>
    <row r="229" spans="2:26" ht="12.75" customHeight="1" x14ac:dyDescent="0.2">
      <c r="B229" s="114"/>
      <c r="C229" s="182"/>
      <c r="D229" s="113"/>
      <c r="E229" s="182"/>
      <c r="F229" s="183"/>
      <c r="G229" s="184"/>
      <c r="H229" s="188"/>
      <c r="I229" s="188"/>
      <c r="J229" s="188"/>
      <c r="K229" s="188"/>
      <c r="L229" s="188"/>
      <c r="M229" s="115"/>
      <c r="N229" s="116" t="str">
        <f t="shared" si="16"/>
        <v/>
      </c>
      <c r="R229" s="79">
        <f t="shared" si="13"/>
        <v>0</v>
      </c>
      <c r="S229" s="79">
        <f t="shared" si="15"/>
        <v>0</v>
      </c>
      <c r="V229" s="100" t="e">
        <f>IF(AND(B229=2014,I229&lt;9,#REF!="O"),VLOOKUP(F229,F$9:G$12,2,FALSE),0)</f>
        <v>#REF!</v>
      </c>
      <c r="W229" s="100" t="e">
        <f>SUM(V$9:V228)+V229</f>
        <v>#REF!</v>
      </c>
      <c r="Y229" s="100">
        <f t="shared" si="14"/>
        <v>0</v>
      </c>
      <c r="Z229" s="100">
        <f>SUM(Y$9:Y228)+Y229</f>
        <v>0</v>
      </c>
    </row>
    <row r="230" spans="2:26" ht="12.75" customHeight="1" x14ac:dyDescent="0.2">
      <c r="B230" s="114"/>
      <c r="C230" s="182"/>
      <c r="D230" s="113"/>
      <c r="E230" s="182"/>
      <c r="F230" s="183"/>
      <c r="G230" s="184"/>
      <c r="H230" s="188"/>
      <c r="I230" s="188"/>
      <c r="J230" s="188"/>
      <c r="K230" s="188"/>
      <c r="L230" s="188"/>
      <c r="M230" s="115"/>
      <c r="N230" s="116" t="str">
        <f t="shared" si="16"/>
        <v/>
      </c>
      <c r="R230" s="79">
        <f t="shared" si="13"/>
        <v>0</v>
      </c>
      <c r="S230" s="79">
        <f t="shared" si="15"/>
        <v>0</v>
      </c>
      <c r="V230" s="100" t="e">
        <f>IF(AND(B230=2014,I230&lt;9,#REF!="O"),VLOOKUP(F230,F$9:G$12,2,FALSE),0)</f>
        <v>#REF!</v>
      </c>
      <c r="W230" s="100" t="e">
        <f>SUM(V$9:V229)+V230</f>
        <v>#REF!</v>
      </c>
      <c r="Y230" s="100">
        <f t="shared" si="14"/>
        <v>0</v>
      </c>
      <c r="Z230" s="100">
        <f>SUM(Y$9:Y229)+Y230</f>
        <v>0</v>
      </c>
    </row>
    <row r="231" spans="2:26" ht="12.75" customHeight="1" x14ac:dyDescent="0.2">
      <c r="B231" s="114"/>
      <c r="C231" s="182"/>
      <c r="D231" s="113"/>
      <c r="E231" s="182"/>
      <c r="F231" s="183"/>
      <c r="G231" s="184"/>
      <c r="H231" s="188"/>
      <c r="I231" s="188"/>
      <c r="J231" s="188"/>
      <c r="K231" s="188"/>
      <c r="L231" s="188"/>
      <c r="M231" s="115"/>
      <c r="N231" s="116" t="str">
        <f t="shared" si="16"/>
        <v/>
      </c>
      <c r="R231" s="79">
        <f t="shared" si="13"/>
        <v>0</v>
      </c>
      <c r="S231" s="79">
        <f t="shared" si="15"/>
        <v>0</v>
      </c>
      <c r="V231" s="100" t="e">
        <f>IF(AND(B231=2014,I231&lt;9,#REF!="O"),VLOOKUP(F231,F$9:G$12,2,FALSE),0)</f>
        <v>#REF!</v>
      </c>
      <c r="W231" s="100" t="e">
        <f>SUM(V$9:V230)+V231</f>
        <v>#REF!</v>
      </c>
      <c r="Y231" s="100">
        <f t="shared" si="14"/>
        <v>0</v>
      </c>
      <c r="Z231" s="100">
        <f>SUM(Y$9:Y230)+Y231</f>
        <v>0</v>
      </c>
    </row>
    <row r="232" spans="2:26" ht="12.75" customHeight="1" x14ac:dyDescent="0.2">
      <c r="B232" s="114"/>
      <c r="C232" s="182"/>
      <c r="D232" s="113"/>
      <c r="E232" s="182"/>
      <c r="F232" s="183"/>
      <c r="G232" s="184"/>
      <c r="H232" s="188"/>
      <c r="I232" s="188"/>
      <c r="J232" s="188"/>
      <c r="K232" s="188"/>
      <c r="L232" s="188"/>
      <c r="M232" s="115"/>
      <c r="N232" s="116" t="str">
        <f t="shared" si="16"/>
        <v/>
      </c>
      <c r="R232" s="79">
        <f t="shared" si="13"/>
        <v>0</v>
      </c>
      <c r="S232" s="79">
        <f t="shared" si="15"/>
        <v>0</v>
      </c>
      <c r="V232" s="100" t="e">
        <f>IF(AND(B232=2014,I232&lt;9,#REF!="O"),VLOOKUP(F232,F$9:G$12,2,FALSE),0)</f>
        <v>#REF!</v>
      </c>
      <c r="W232" s="100" t="e">
        <f>SUM(V$9:V231)+V232</f>
        <v>#REF!</v>
      </c>
      <c r="Y232" s="100">
        <f t="shared" si="14"/>
        <v>0</v>
      </c>
      <c r="Z232" s="100">
        <f>SUM(Y$9:Y231)+Y232</f>
        <v>0</v>
      </c>
    </row>
    <row r="233" spans="2:26" ht="12.75" customHeight="1" x14ac:dyDescent="0.2">
      <c r="B233" s="114"/>
      <c r="C233" s="182"/>
      <c r="D233" s="113"/>
      <c r="E233" s="182"/>
      <c r="F233" s="183"/>
      <c r="G233" s="184"/>
      <c r="H233" s="188"/>
      <c r="I233" s="188"/>
      <c r="J233" s="188"/>
      <c r="K233" s="188"/>
      <c r="L233" s="188"/>
      <c r="M233" s="115"/>
      <c r="N233" s="116" t="str">
        <f t="shared" si="16"/>
        <v/>
      </c>
      <c r="R233" s="79">
        <f t="shared" si="13"/>
        <v>0</v>
      </c>
      <c r="S233" s="79">
        <f t="shared" si="15"/>
        <v>0</v>
      </c>
      <c r="V233" s="100" t="e">
        <f>IF(AND(B233=2014,I233&lt;9,#REF!="O"),VLOOKUP(F233,F$9:G$12,2,FALSE),0)</f>
        <v>#REF!</v>
      </c>
      <c r="W233" s="100" t="e">
        <f>SUM(V$9:V232)+V233</f>
        <v>#REF!</v>
      </c>
      <c r="Y233" s="100">
        <f t="shared" si="14"/>
        <v>0</v>
      </c>
      <c r="Z233" s="100">
        <f>SUM(Y$9:Y232)+Y233</f>
        <v>0</v>
      </c>
    </row>
    <row r="234" spans="2:26" ht="12.75" customHeight="1" x14ac:dyDescent="0.2">
      <c r="B234" s="114"/>
      <c r="C234" s="182"/>
      <c r="D234" s="113"/>
      <c r="E234" s="182"/>
      <c r="F234" s="183"/>
      <c r="G234" s="184"/>
      <c r="H234" s="188"/>
      <c r="I234" s="188"/>
      <c r="J234" s="188"/>
      <c r="K234" s="188"/>
      <c r="L234" s="188"/>
      <c r="M234" s="115"/>
      <c r="N234" s="116" t="str">
        <f t="shared" si="16"/>
        <v/>
      </c>
      <c r="R234" s="79">
        <f t="shared" si="13"/>
        <v>0</v>
      </c>
      <c r="S234" s="79">
        <f t="shared" si="15"/>
        <v>0</v>
      </c>
      <c r="V234" s="100" t="e">
        <f>IF(AND(B234=2014,I234&lt;9,#REF!="O"),VLOOKUP(F234,F$9:G$12,2,FALSE),0)</f>
        <v>#REF!</v>
      </c>
      <c r="W234" s="100" t="e">
        <f>SUM(V$9:V233)+V234</f>
        <v>#REF!</v>
      </c>
      <c r="Y234" s="100">
        <f t="shared" si="14"/>
        <v>0</v>
      </c>
      <c r="Z234" s="100">
        <f>SUM(Y$9:Y233)+Y234</f>
        <v>0</v>
      </c>
    </row>
    <row r="235" spans="2:26" ht="12.75" customHeight="1" x14ac:dyDescent="0.2">
      <c r="B235" s="114"/>
      <c r="C235" s="182"/>
      <c r="D235" s="113"/>
      <c r="E235" s="182"/>
      <c r="F235" s="183"/>
      <c r="G235" s="184"/>
      <c r="H235" s="188"/>
      <c r="I235" s="188"/>
      <c r="J235" s="188"/>
      <c r="K235" s="188"/>
      <c r="L235" s="188"/>
      <c r="M235" s="115"/>
      <c r="N235" s="116" t="str">
        <f t="shared" si="16"/>
        <v/>
      </c>
      <c r="R235" s="79">
        <f t="shared" si="13"/>
        <v>0</v>
      </c>
      <c r="S235" s="79">
        <f t="shared" si="15"/>
        <v>0</v>
      </c>
      <c r="V235" s="100" t="e">
        <f>IF(AND(B235=2014,I235&lt;9,#REF!="O"),VLOOKUP(F235,F$9:G$12,2,FALSE),0)</f>
        <v>#REF!</v>
      </c>
      <c r="W235" s="100" t="e">
        <f>SUM(V$9:V234)+V235</f>
        <v>#REF!</v>
      </c>
      <c r="Y235" s="100">
        <f t="shared" si="14"/>
        <v>0</v>
      </c>
      <c r="Z235" s="100">
        <f>SUM(Y$9:Y234)+Y235</f>
        <v>0</v>
      </c>
    </row>
    <row r="236" spans="2:26" ht="12.75" customHeight="1" x14ac:dyDescent="0.2">
      <c r="B236" s="114"/>
      <c r="C236" s="182"/>
      <c r="D236" s="113"/>
      <c r="E236" s="182"/>
      <c r="F236" s="183"/>
      <c r="G236" s="184"/>
      <c r="H236" s="188"/>
      <c r="I236" s="188"/>
      <c r="J236" s="188"/>
      <c r="K236" s="188"/>
      <c r="L236" s="188"/>
      <c r="M236" s="115"/>
      <c r="N236" s="116" t="str">
        <f t="shared" si="16"/>
        <v/>
      </c>
      <c r="R236" s="79">
        <f t="shared" si="13"/>
        <v>0</v>
      </c>
      <c r="S236" s="79">
        <f t="shared" si="15"/>
        <v>0</v>
      </c>
      <c r="V236" s="100" t="e">
        <f>IF(AND(B236=2014,I236&lt;9,#REF!="O"),VLOOKUP(F236,F$9:G$12,2,FALSE),0)</f>
        <v>#REF!</v>
      </c>
      <c r="W236" s="100" t="e">
        <f>SUM(V$9:V235)+V236</f>
        <v>#REF!</v>
      </c>
      <c r="Y236" s="100">
        <f t="shared" si="14"/>
        <v>0</v>
      </c>
      <c r="Z236" s="100">
        <f>SUM(Y$9:Y235)+Y236</f>
        <v>0</v>
      </c>
    </row>
    <row r="237" spans="2:26" ht="12.75" customHeight="1" x14ac:dyDescent="0.2">
      <c r="B237" s="114"/>
      <c r="C237" s="182"/>
      <c r="D237" s="113"/>
      <c r="E237" s="182"/>
      <c r="F237" s="183"/>
      <c r="G237" s="184"/>
      <c r="H237" s="188"/>
      <c r="I237" s="188"/>
      <c r="J237" s="188"/>
      <c r="K237" s="188"/>
      <c r="L237" s="188"/>
      <c r="M237" s="115"/>
      <c r="N237" s="116" t="str">
        <f t="shared" si="16"/>
        <v/>
      </c>
      <c r="R237" s="79">
        <f t="shared" si="13"/>
        <v>0</v>
      </c>
      <c r="S237" s="79">
        <f t="shared" si="15"/>
        <v>0</v>
      </c>
      <c r="V237" s="100" t="e">
        <f>IF(AND(B237=2014,I237&lt;9,#REF!="O"),VLOOKUP(F237,F$9:G$12,2,FALSE),0)</f>
        <v>#REF!</v>
      </c>
      <c r="W237" s="100" t="e">
        <f>SUM(V$9:V236)+V237</f>
        <v>#REF!</v>
      </c>
      <c r="Y237" s="100">
        <f t="shared" si="14"/>
        <v>0</v>
      </c>
      <c r="Z237" s="100">
        <f>SUM(Y$9:Y236)+Y237</f>
        <v>0</v>
      </c>
    </row>
    <row r="238" spans="2:26" ht="12.75" customHeight="1" x14ac:dyDescent="0.2">
      <c r="B238" s="114"/>
      <c r="C238" s="182"/>
      <c r="D238" s="113"/>
      <c r="E238" s="182"/>
      <c r="F238" s="183"/>
      <c r="G238" s="184"/>
      <c r="H238" s="188"/>
      <c r="I238" s="188"/>
      <c r="J238" s="188"/>
      <c r="K238" s="188"/>
      <c r="L238" s="188"/>
      <c r="M238" s="115"/>
      <c r="N238" s="116" t="str">
        <f t="shared" si="16"/>
        <v/>
      </c>
      <c r="R238" s="79">
        <f t="shared" si="13"/>
        <v>0</v>
      </c>
      <c r="S238" s="79">
        <f t="shared" si="15"/>
        <v>0</v>
      </c>
      <c r="V238" s="100" t="e">
        <f>IF(AND(B238=2014,I238&lt;9,#REF!="O"),VLOOKUP(F238,F$9:G$12,2,FALSE),0)</f>
        <v>#REF!</v>
      </c>
      <c r="W238" s="100" t="e">
        <f>SUM(V$9:V237)+V238</f>
        <v>#REF!</v>
      </c>
      <c r="Y238" s="100">
        <f t="shared" si="14"/>
        <v>0</v>
      </c>
      <c r="Z238" s="100">
        <f>SUM(Y$9:Y237)+Y238</f>
        <v>0</v>
      </c>
    </row>
    <row r="239" spans="2:26" ht="12.75" customHeight="1" x14ac:dyDescent="0.2">
      <c r="B239" s="114"/>
      <c r="C239" s="182"/>
      <c r="D239" s="113"/>
      <c r="E239" s="182"/>
      <c r="F239" s="183"/>
      <c r="G239" s="184"/>
      <c r="H239" s="188"/>
      <c r="I239" s="188"/>
      <c r="J239" s="188"/>
      <c r="K239" s="188"/>
      <c r="L239" s="188"/>
      <c r="M239" s="115"/>
      <c r="N239" s="116" t="str">
        <f t="shared" si="16"/>
        <v/>
      </c>
      <c r="R239" s="79">
        <f t="shared" si="13"/>
        <v>0</v>
      </c>
      <c r="S239" s="79">
        <f t="shared" si="15"/>
        <v>0</v>
      </c>
      <c r="V239" s="100" t="e">
        <f>IF(AND(B239=2014,I239&lt;9,#REF!="O"),VLOOKUP(F239,F$9:G$12,2,FALSE),0)</f>
        <v>#REF!</v>
      </c>
      <c r="W239" s="100" t="e">
        <f>SUM(V$9:V238)+V239</f>
        <v>#REF!</v>
      </c>
      <c r="Y239" s="100">
        <f t="shared" si="14"/>
        <v>0</v>
      </c>
      <c r="Z239" s="100">
        <f>SUM(Y$9:Y238)+Y239</f>
        <v>0</v>
      </c>
    </row>
    <row r="240" spans="2:26" ht="12.75" customHeight="1" x14ac:dyDescent="0.2">
      <c r="B240" s="114"/>
      <c r="C240" s="182"/>
      <c r="D240" s="113"/>
      <c r="E240" s="182"/>
      <c r="F240" s="183"/>
      <c r="G240" s="184"/>
      <c r="H240" s="188"/>
      <c r="I240" s="188"/>
      <c r="J240" s="188"/>
      <c r="K240" s="188"/>
      <c r="L240" s="188"/>
      <c r="M240" s="115"/>
      <c r="N240" s="116" t="str">
        <f t="shared" si="16"/>
        <v/>
      </c>
      <c r="R240" s="79">
        <f t="shared" si="13"/>
        <v>0</v>
      </c>
      <c r="S240" s="79">
        <f t="shared" si="15"/>
        <v>0</v>
      </c>
      <c r="V240" s="100" t="e">
        <f>IF(AND(B240=2014,I240&lt;9,#REF!="O"),VLOOKUP(F240,F$9:G$12,2,FALSE),0)</f>
        <v>#REF!</v>
      </c>
      <c r="W240" s="100" t="e">
        <f>SUM(V$9:V239)+V240</f>
        <v>#REF!</v>
      </c>
      <c r="Y240" s="100">
        <f t="shared" si="14"/>
        <v>0</v>
      </c>
      <c r="Z240" s="100">
        <f>SUM(Y$9:Y239)+Y240</f>
        <v>0</v>
      </c>
    </row>
    <row r="241" spans="2:26" ht="12.75" customHeight="1" x14ac:dyDescent="0.2">
      <c r="B241" s="114"/>
      <c r="C241" s="182"/>
      <c r="D241" s="113"/>
      <c r="E241" s="182"/>
      <c r="F241" s="183"/>
      <c r="G241" s="184"/>
      <c r="H241" s="188"/>
      <c r="I241" s="188"/>
      <c r="J241" s="188"/>
      <c r="K241" s="188"/>
      <c r="L241" s="188"/>
      <c r="M241" s="115"/>
      <c r="N241" s="116" t="str">
        <f t="shared" si="16"/>
        <v/>
      </c>
      <c r="R241" s="79">
        <f t="shared" si="13"/>
        <v>0</v>
      </c>
      <c r="S241" s="79">
        <f t="shared" si="15"/>
        <v>0</v>
      </c>
      <c r="V241" s="100" t="e">
        <f>IF(AND(B241=2014,I241&lt;9,#REF!="O"),VLOOKUP(F241,F$9:G$12,2,FALSE),0)</f>
        <v>#REF!</v>
      </c>
      <c r="W241" s="100" t="e">
        <f>SUM(V$9:V240)+V241</f>
        <v>#REF!</v>
      </c>
      <c r="Y241" s="100">
        <f t="shared" si="14"/>
        <v>0</v>
      </c>
      <c r="Z241" s="100">
        <f>SUM(Y$9:Y240)+Y241</f>
        <v>0</v>
      </c>
    </row>
    <row r="242" spans="2:26" ht="12.75" customHeight="1" x14ac:dyDescent="0.2">
      <c r="B242" s="114"/>
      <c r="C242" s="182"/>
      <c r="D242" s="113"/>
      <c r="E242" s="182"/>
      <c r="F242" s="183"/>
      <c r="G242" s="184"/>
      <c r="H242" s="188"/>
      <c r="I242" s="188"/>
      <c r="J242" s="188"/>
      <c r="K242" s="188"/>
      <c r="L242" s="188"/>
      <c r="M242" s="115"/>
      <c r="N242" s="116" t="str">
        <f t="shared" si="16"/>
        <v/>
      </c>
      <c r="R242" s="79">
        <f t="shared" si="13"/>
        <v>0</v>
      </c>
      <c r="S242" s="79">
        <f t="shared" si="15"/>
        <v>0</v>
      </c>
      <c r="V242" s="100" t="e">
        <f>IF(AND(B242=2014,I242&lt;9,#REF!="O"),VLOOKUP(F242,F$9:G$12,2,FALSE),0)</f>
        <v>#REF!</v>
      </c>
      <c r="W242" s="100" t="e">
        <f>SUM(V$9:V241)+V242</f>
        <v>#REF!</v>
      </c>
      <c r="Y242" s="100">
        <f t="shared" si="14"/>
        <v>0</v>
      </c>
      <c r="Z242" s="100">
        <f>SUM(Y$9:Y241)+Y242</f>
        <v>0</v>
      </c>
    </row>
    <row r="243" spans="2:26" ht="12.75" customHeight="1" x14ac:dyDescent="0.2">
      <c r="B243" s="114"/>
      <c r="C243" s="182"/>
      <c r="D243" s="113"/>
      <c r="E243" s="182"/>
      <c r="F243" s="183"/>
      <c r="G243" s="184"/>
      <c r="H243" s="188"/>
      <c r="I243" s="188"/>
      <c r="J243" s="188"/>
      <c r="K243" s="188"/>
      <c r="L243" s="188"/>
      <c r="M243" s="115"/>
      <c r="N243" s="116" t="str">
        <f t="shared" si="16"/>
        <v/>
      </c>
      <c r="R243" s="79">
        <f t="shared" si="13"/>
        <v>0</v>
      </c>
      <c r="S243" s="79">
        <f t="shared" si="15"/>
        <v>0</v>
      </c>
      <c r="V243" s="100" t="e">
        <f>IF(AND(B243=2014,I243&lt;9,#REF!="O"),VLOOKUP(F243,F$9:G$12,2,FALSE),0)</f>
        <v>#REF!</v>
      </c>
      <c r="W243" s="100" t="e">
        <f>SUM(V$9:V242)+V243</f>
        <v>#REF!</v>
      </c>
      <c r="Y243" s="100">
        <f t="shared" si="14"/>
        <v>0</v>
      </c>
      <c r="Z243" s="100">
        <f>SUM(Y$9:Y242)+Y243</f>
        <v>0</v>
      </c>
    </row>
    <row r="244" spans="2:26" ht="12.75" customHeight="1" x14ac:dyDescent="0.2">
      <c r="B244" s="114"/>
      <c r="C244" s="182"/>
      <c r="D244" s="113"/>
      <c r="E244" s="182"/>
      <c r="F244" s="183"/>
      <c r="G244" s="184"/>
      <c r="H244" s="188"/>
      <c r="I244" s="188"/>
      <c r="J244" s="188"/>
      <c r="K244" s="188"/>
      <c r="L244" s="188"/>
      <c r="M244" s="115"/>
      <c r="N244" s="116" t="str">
        <f t="shared" si="16"/>
        <v/>
      </c>
      <c r="R244" s="79">
        <f t="shared" si="13"/>
        <v>0</v>
      </c>
      <c r="S244" s="79">
        <f t="shared" si="15"/>
        <v>0</v>
      </c>
      <c r="V244" s="100" t="e">
        <f>IF(AND(B244=2014,I244&lt;9,#REF!="O"),VLOOKUP(F244,F$9:G$12,2,FALSE),0)</f>
        <v>#REF!</v>
      </c>
      <c r="W244" s="100" t="e">
        <f>SUM(V$9:V243)+V244</f>
        <v>#REF!</v>
      </c>
      <c r="Y244" s="100">
        <f t="shared" si="14"/>
        <v>0</v>
      </c>
      <c r="Z244" s="100">
        <f>SUM(Y$9:Y243)+Y244</f>
        <v>0</v>
      </c>
    </row>
    <row r="245" spans="2:26" ht="12.75" customHeight="1" x14ac:dyDescent="0.2">
      <c r="B245" s="114"/>
      <c r="C245" s="182"/>
      <c r="D245" s="113"/>
      <c r="E245" s="182"/>
      <c r="F245" s="183"/>
      <c r="G245" s="184"/>
      <c r="H245" s="188"/>
      <c r="I245" s="188"/>
      <c r="J245" s="188"/>
      <c r="K245" s="188"/>
      <c r="L245" s="188"/>
      <c r="M245" s="115"/>
      <c r="N245" s="116" t="str">
        <f t="shared" si="16"/>
        <v/>
      </c>
      <c r="R245" s="79">
        <f t="shared" si="13"/>
        <v>0</v>
      </c>
      <c r="S245" s="79">
        <f t="shared" si="15"/>
        <v>0</v>
      </c>
      <c r="V245" s="100" t="e">
        <f>IF(AND(B245=2014,I245&lt;9,#REF!="O"),VLOOKUP(F245,F$9:G$12,2,FALSE),0)</f>
        <v>#REF!</v>
      </c>
      <c r="W245" s="100" t="e">
        <f>SUM(V$9:V244)+V245</f>
        <v>#REF!</v>
      </c>
      <c r="Y245" s="100">
        <f t="shared" si="14"/>
        <v>0</v>
      </c>
      <c r="Z245" s="100">
        <f>SUM(Y$9:Y244)+Y245</f>
        <v>0</v>
      </c>
    </row>
    <row r="246" spans="2:26" ht="12.75" customHeight="1" x14ac:dyDescent="0.2">
      <c r="B246" s="114"/>
      <c r="C246" s="182"/>
      <c r="D246" s="113"/>
      <c r="E246" s="182"/>
      <c r="F246" s="183"/>
      <c r="G246" s="184"/>
      <c r="H246" s="188"/>
      <c r="I246" s="188"/>
      <c r="J246" s="188"/>
      <c r="K246" s="188"/>
      <c r="L246" s="188"/>
      <c r="M246" s="115"/>
      <c r="N246" s="116" t="str">
        <f t="shared" si="16"/>
        <v/>
      </c>
      <c r="R246" s="79">
        <f t="shared" si="13"/>
        <v>0</v>
      </c>
      <c r="S246" s="79">
        <f t="shared" si="15"/>
        <v>0</v>
      </c>
      <c r="V246" s="100" t="e">
        <f>IF(AND(B246=2014,I246&lt;9,#REF!="O"),VLOOKUP(F246,F$9:G$12,2,FALSE),0)</f>
        <v>#REF!</v>
      </c>
      <c r="W246" s="100" t="e">
        <f>SUM(V$9:V245)+V246</f>
        <v>#REF!</v>
      </c>
      <c r="Y246" s="100">
        <f t="shared" si="14"/>
        <v>0</v>
      </c>
      <c r="Z246" s="100">
        <f>SUM(Y$9:Y245)+Y246</f>
        <v>0</v>
      </c>
    </row>
    <row r="247" spans="2:26" ht="12.75" customHeight="1" x14ac:dyDescent="0.2">
      <c r="B247" s="114"/>
      <c r="C247" s="182"/>
      <c r="D247" s="113"/>
      <c r="E247" s="182"/>
      <c r="F247" s="183"/>
      <c r="G247" s="184"/>
      <c r="H247" s="188"/>
      <c r="I247" s="188"/>
      <c r="J247" s="188"/>
      <c r="K247" s="188"/>
      <c r="L247" s="188"/>
      <c r="M247" s="115"/>
      <c r="N247" s="116" t="str">
        <f t="shared" si="16"/>
        <v/>
      </c>
      <c r="R247" s="79">
        <f t="shared" si="13"/>
        <v>0</v>
      </c>
      <c r="S247" s="79">
        <f t="shared" si="15"/>
        <v>0</v>
      </c>
      <c r="V247" s="100" t="e">
        <f>IF(AND(B247=2014,I247&lt;9,#REF!="O"),VLOOKUP(F247,F$9:G$12,2,FALSE),0)</f>
        <v>#REF!</v>
      </c>
      <c r="W247" s="100" t="e">
        <f>SUM(V$9:V246)+V247</f>
        <v>#REF!</v>
      </c>
      <c r="Y247" s="100">
        <f t="shared" si="14"/>
        <v>0</v>
      </c>
      <c r="Z247" s="100">
        <f>SUM(Y$9:Y246)+Y247</f>
        <v>0</v>
      </c>
    </row>
    <row r="248" spans="2:26" ht="12.75" customHeight="1" x14ac:dyDescent="0.2">
      <c r="B248" s="114"/>
      <c r="C248" s="182"/>
      <c r="D248" s="113"/>
      <c r="E248" s="182"/>
      <c r="F248" s="183"/>
      <c r="G248" s="184"/>
      <c r="H248" s="188"/>
      <c r="I248" s="188"/>
      <c r="J248" s="188"/>
      <c r="K248" s="188"/>
      <c r="L248" s="188"/>
      <c r="M248" s="115"/>
      <c r="N248" s="116" t="str">
        <f t="shared" si="16"/>
        <v/>
      </c>
      <c r="R248" s="79">
        <f t="shared" si="13"/>
        <v>0</v>
      </c>
      <c r="S248" s="79">
        <f t="shared" si="15"/>
        <v>0</v>
      </c>
      <c r="V248" s="100" t="e">
        <f>IF(AND(B248=2014,I248&lt;9,#REF!="O"),VLOOKUP(F248,F$9:G$12,2,FALSE),0)</f>
        <v>#REF!</v>
      </c>
      <c r="W248" s="100" t="e">
        <f>SUM(V$9:V247)+V248</f>
        <v>#REF!</v>
      </c>
      <c r="Y248" s="100">
        <f t="shared" si="14"/>
        <v>0</v>
      </c>
      <c r="Z248" s="100">
        <f>SUM(Y$9:Y247)+Y248</f>
        <v>0</v>
      </c>
    </row>
    <row r="249" spans="2:26" ht="12.75" customHeight="1" x14ac:dyDescent="0.2">
      <c r="B249" s="114"/>
      <c r="C249" s="182"/>
      <c r="D249" s="113"/>
      <c r="E249" s="182"/>
      <c r="F249" s="183"/>
      <c r="G249" s="184"/>
      <c r="H249" s="188"/>
      <c r="I249" s="188"/>
      <c r="J249" s="188"/>
      <c r="K249" s="188"/>
      <c r="L249" s="188"/>
      <c r="M249" s="115"/>
      <c r="N249" s="116" t="str">
        <f t="shared" si="16"/>
        <v/>
      </c>
      <c r="R249" s="79">
        <f t="shared" si="13"/>
        <v>0</v>
      </c>
      <c r="S249" s="79">
        <f t="shared" si="15"/>
        <v>0</v>
      </c>
      <c r="V249" s="100" t="e">
        <f>IF(AND(B249=2014,I249&lt;9,#REF!="O"),VLOOKUP(F249,F$9:G$12,2,FALSE),0)</f>
        <v>#REF!</v>
      </c>
      <c r="W249" s="100" t="e">
        <f>SUM(V$9:V248)+V249</f>
        <v>#REF!</v>
      </c>
      <c r="Y249" s="100">
        <f t="shared" si="14"/>
        <v>0</v>
      </c>
      <c r="Z249" s="100">
        <f>SUM(Y$9:Y248)+Y249</f>
        <v>0</v>
      </c>
    </row>
    <row r="250" spans="2:26" ht="12.75" customHeight="1" x14ac:dyDescent="0.2">
      <c r="B250" s="114"/>
      <c r="C250" s="182"/>
      <c r="D250" s="113"/>
      <c r="E250" s="182"/>
      <c r="F250" s="183"/>
      <c r="G250" s="184"/>
      <c r="H250" s="188"/>
      <c r="I250" s="188"/>
      <c r="J250" s="188"/>
      <c r="K250" s="188"/>
      <c r="L250" s="188"/>
      <c r="M250" s="115"/>
      <c r="N250" s="116" t="str">
        <f t="shared" si="16"/>
        <v/>
      </c>
      <c r="R250" s="79">
        <f t="shared" si="13"/>
        <v>0</v>
      </c>
      <c r="S250" s="79">
        <f t="shared" si="15"/>
        <v>0</v>
      </c>
      <c r="V250" s="100" t="e">
        <f>IF(AND(B250=2014,I250&lt;9,#REF!="O"),VLOOKUP(F250,F$9:G$12,2,FALSE),0)</f>
        <v>#REF!</v>
      </c>
      <c r="W250" s="100" t="e">
        <f>SUM(V$9:V249)+V250</f>
        <v>#REF!</v>
      </c>
      <c r="Y250" s="100">
        <f t="shared" si="14"/>
        <v>0</v>
      </c>
      <c r="Z250" s="100">
        <f>SUM(Y$9:Y249)+Y250</f>
        <v>0</v>
      </c>
    </row>
    <row r="251" spans="2:26" ht="12.75" customHeight="1" x14ac:dyDescent="0.2">
      <c r="B251" s="114"/>
      <c r="C251" s="182"/>
      <c r="D251" s="113"/>
      <c r="E251" s="182"/>
      <c r="F251" s="183"/>
      <c r="G251" s="184"/>
      <c r="H251" s="188"/>
      <c r="I251" s="188"/>
      <c r="J251" s="188"/>
      <c r="K251" s="188"/>
      <c r="L251" s="188"/>
      <c r="M251" s="115"/>
      <c r="N251" s="116" t="str">
        <f t="shared" si="16"/>
        <v/>
      </c>
      <c r="R251" s="79">
        <f t="shared" si="13"/>
        <v>0</v>
      </c>
      <c r="S251" s="79">
        <f t="shared" si="15"/>
        <v>0</v>
      </c>
      <c r="V251" s="100" t="e">
        <f>IF(AND(B251=2014,I251&lt;9,#REF!="O"),VLOOKUP(F251,F$9:G$12,2,FALSE),0)</f>
        <v>#REF!</v>
      </c>
      <c r="W251" s="100" t="e">
        <f>SUM(V$9:V250)+V251</f>
        <v>#REF!</v>
      </c>
      <c r="Y251" s="100">
        <f t="shared" si="14"/>
        <v>0</v>
      </c>
      <c r="Z251" s="100">
        <f>SUM(Y$9:Y250)+Y251</f>
        <v>0</v>
      </c>
    </row>
    <row r="252" spans="2:26" ht="12.75" customHeight="1" x14ac:dyDescent="0.2">
      <c r="B252" s="114"/>
      <c r="C252" s="182"/>
      <c r="D252" s="113"/>
      <c r="E252" s="182"/>
      <c r="F252" s="183"/>
      <c r="G252" s="184"/>
      <c r="H252" s="188"/>
      <c r="I252" s="188"/>
      <c r="J252" s="188"/>
      <c r="K252" s="188"/>
      <c r="L252" s="188"/>
      <c r="M252" s="115"/>
      <c r="N252" s="116" t="str">
        <f t="shared" si="16"/>
        <v/>
      </c>
      <c r="R252" s="79">
        <f t="shared" si="13"/>
        <v>0</v>
      </c>
      <c r="S252" s="79">
        <f t="shared" si="15"/>
        <v>0</v>
      </c>
      <c r="V252" s="100" t="e">
        <f>IF(AND(B252=2014,I252&lt;9,#REF!="O"),VLOOKUP(F252,F$9:G$12,2,FALSE),0)</f>
        <v>#REF!</v>
      </c>
      <c r="W252" s="100" t="e">
        <f>SUM(V$9:V251)+V252</f>
        <v>#REF!</v>
      </c>
      <c r="Y252" s="100">
        <f t="shared" si="14"/>
        <v>0</v>
      </c>
      <c r="Z252" s="100">
        <f>SUM(Y$9:Y251)+Y252</f>
        <v>0</v>
      </c>
    </row>
    <row r="253" spans="2:26" ht="12.75" customHeight="1" x14ac:dyDescent="0.2">
      <c r="B253" s="114"/>
      <c r="C253" s="182"/>
      <c r="D253" s="113"/>
      <c r="E253" s="182"/>
      <c r="F253" s="183"/>
      <c r="G253" s="184"/>
      <c r="H253" s="188"/>
      <c r="I253" s="188"/>
      <c r="J253" s="188"/>
      <c r="K253" s="188"/>
      <c r="L253" s="188"/>
      <c r="M253" s="115"/>
      <c r="N253" s="116" t="str">
        <f t="shared" si="16"/>
        <v/>
      </c>
      <c r="R253" s="79">
        <f t="shared" si="13"/>
        <v>0</v>
      </c>
      <c r="S253" s="79">
        <f t="shared" si="15"/>
        <v>0</v>
      </c>
      <c r="V253" s="100" t="e">
        <f>IF(AND(B253=2014,I253&lt;9,#REF!="O"),VLOOKUP(F253,F$9:G$12,2,FALSE),0)</f>
        <v>#REF!</v>
      </c>
      <c r="W253" s="100" t="e">
        <f>SUM(V$9:V252)+V253</f>
        <v>#REF!</v>
      </c>
      <c r="Y253" s="100">
        <f t="shared" si="14"/>
        <v>0</v>
      </c>
      <c r="Z253" s="100">
        <f>SUM(Y$9:Y252)+Y253</f>
        <v>0</v>
      </c>
    </row>
    <row r="254" spans="2:26" ht="12.75" customHeight="1" x14ac:dyDescent="0.2">
      <c r="B254" s="114"/>
      <c r="C254" s="182"/>
      <c r="D254" s="113"/>
      <c r="E254" s="182"/>
      <c r="F254" s="183"/>
      <c r="G254" s="184"/>
      <c r="H254" s="188"/>
      <c r="I254" s="188"/>
      <c r="J254" s="188"/>
      <c r="K254" s="188"/>
      <c r="L254" s="188"/>
      <c r="M254" s="115"/>
      <c r="N254" s="116" t="str">
        <f t="shared" si="16"/>
        <v/>
      </c>
      <c r="R254" s="79">
        <f t="shared" si="13"/>
        <v>0</v>
      </c>
      <c r="S254" s="79">
        <f t="shared" si="15"/>
        <v>0</v>
      </c>
      <c r="V254" s="100" t="e">
        <f>IF(AND(B254=2014,I254&lt;9,#REF!="O"),VLOOKUP(F254,F$9:G$12,2,FALSE),0)</f>
        <v>#REF!</v>
      </c>
      <c r="W254" s="100" t="e">
        <f>SUM(V$9:V253)+V254</f>
        <v>#REF!</v>
      </c>
      <c r="Y254" s="100">
        <f t="shared" si="14"/>
        <v>0</v>
      </c>
      <c r="Z254" s="100">
        <f>SUM(Y$9:Y253)+Y254</f>
        <v>0</v>
      </c>
    </row>
    <row r="255" spans="2:26" ht="12.75" customHeight="1" x14ac:dyDescent="0.2">
      <c r="B255" s="114"/>
      <c r="C255" s="182"/>
      <c r="D255" s="113"/>
      <c r="E255" s="182"/>
      <c r="F255" s="183"/>
      <c r="G255" s="184"/>
      <c r="H255" s="188"/>
      <c r="I255" s="188"/>
      <c r="J255" s="188"/>
      <c r="K255" s="188"/>
      <c r="L255" s="188"/>
      <c r="M255" s="115"/>
      <c r="N255" s="116" t="str">
        <f t="shared" si="16"/>
        <v/>
      </c>
      <c r="R255" s="79">
        <f t="shared" si="13"/>
        <v>0</v>
      </c>
      <c r="S255" s="79">
        <f t="shared" si="15"/>
        <v>0</v>
      </c>
      <c r="V255" s="100" t="e">
        <f>IF(AND(B255=2014,I255&lt;9,#REF!="O"),VLOOKUP(F255,F$9:G$12,2,FALSE),0)</f>
        <v>#REF!</v>
      </c>
      <c r="W255" s="100" t="e">
        <f>SUM(V$9:V254)+V255</f>
        <v>#REF!</v>
      </c>
      <c r="Y255" s="100">
        <f t="shared" si="14"/>
        <v>0</v>
      </c>
      <c r="Z255" s="100">
        <f>SUM(Y$9:Y254)+Y255</f>
        <v>0</v>
      </c>
    </row>
    <row r="256" spans="2:26" ht="12.75" customHeight="1" x14ac:dyDescent="0.2">
      <c r="B256" s="114"/>
      <c r="C256" s="182"/>
      <c r="D256" s="113"/>
      <c r="E256" s="182"/>
      <c r="F256" s="183"/>
      <c r="G256" s="184"/>
      <c r="H256" s="188"/>
      <c r="I256" s="188"/>
      <c r="J256" s="188"/>
      <c r="K256" s="188"/>
      <c r="L256" s="188"/>
      <c r="M256" s="115"/>
      <c r="N256" s="116" t="str">
        <f t="shared" si="16"/>
        <v/>
      </c>
      <c r="R256" s="79">
        <f t="shared" si="13"/>
        <v>0</v>
      </c>
      <c r="S256" s="79">
        <f t="shared" si="15"/>
        <v>0</v>
      </c>
      <c r="V256" s="100" t="e">
        <f>IF(AND(B256=2014,I256&lt;9,#REF!="O"),VLOOKUP(F256,F$9:G$12,2,FALSE),0)</f>
        <v>#REF!</v>
      </c>
      <c r="W256" s="100" t="e">
        <f>SUM(V$9:V255)+V256</f>
        <v>#REF!</v>
      </c>
      <c r="Y256" s="100">
        <f t="shared" si="14"/>
        <v>0</v>
      </c>
      <c r="Z256" s="100">
        <f>SUM(Y$9:Y255)+Y256</f>
        <v>0</v>
      </c>
    </row>
    <row r="257" spans="2:26" ht="12.75" customHeight="1" x14ac:dyDescent="0.2">
      <c r="B257" s="114"/>
      <c r="C257" s="182"/>
      <c r="D257" s="113"/>
      <c r="E257" s="182"/>
      <c r="F257" s="183"/>
      <c r="G257" s="184"/>
      <c r="H257" s="188"/>
      <c r="I257" s="188"/>
      <c r="J257" s="188"/>
      <c r="K257" s="188"/>
      <c r="L257" s="188"/>
      <c r="M257" s="115"/>
      <c r="N257" s="116" t="str">
        <f t="shared" si="16"/>
        <v/>
      </c>
      <c r="R257" s="79">
        <f t="shared" si="13"/>
        <v>0</v>
      </c>
      <c r="S257" s="79">
        <f t="shared" si="15"/>
        <v>0</v>
      </c>
      <c r="V257" s="100" t="e">
        <f>IF(AND(B257=2014,I257&lt;9,#REF!="O"),VLOOKUP(F257,F$9:G$12,2,FALSE),0)</f>
        <v>#REF!</v>
      </c>
      <c r="W257" s="100" t="e">
        <f>SUM(V$9:V256)+V257</f>
        <v>#REF!</v>
      </c>
      <c r="Y257" s="100">
        <f t="shared" si="14"/>
        <v>0</v>
      </c>
      <c r="Z257" s="100">
        <f>SUM(Y$9:Y256)+Y257</f>
        <v>0</v>
      </c>
    </row>
    <row r="258" spans="2:26" ht="12.75" customHeight="1" x14ac:dyDescent="0.2">
      <c r="B258" s="114"/>
      <c r="C258" s="182"/>
      <c r="D258" s="113"/>
      <c r="E258" s="182"/>
      <c r="F258" s="183"/>
      <c r="G258" s="184"/>
      <c r="H258" s="188"/>
      <c r="I258" s="188"/>
      <c r="J258" s="188"/>
      <c r="K258" s="188"/>
      <c r="L258" s="188"/>
      <c r="M258" s="115"/>
      <c r="N258" s="116" t="str">
        <f t="shared" si="16"/>
        <v/>
      </c>
      <c r="R258" s="79">
        <f t="shared" si="13"/>
        <v>0</v>
      </c>
      <c r="S258" s="79">
        <f t="shared" si="15"/>
        <v>0</v>
      </c>
      <c r="V258" s="100" t="e">
        <f>IF(AND(B258=2014,I258&lt;9,#REF!="O"),VLOOKUP(F258,F$9:G$12,2,FALSE),0)</f>
        <v>#REF!</v>
      </c>
      <c r="W258" s="100" t="e">
        <f>SUM(V$9:V257)+V258</f>
        <v>#REF!</v>
      </c>
      <c r="Y258" s="100">
        <f t="shared" si="14"/>
        <v>0</v>
      </c>
      <c r="Z258" s="100">
        <f>SUM(Y$9:Y257)+Y258</f>
        <v>0</v>
      </c>
    </row>
    <row r="259" spans="2:26" ht="12.75" customHeight="1" x14ac:dyDescent="0.2">
      <c r="B259" s="114"/>
      <c r="C259" s="182"/>
      <c r="D259" s="113"/>
      <c r="E259" s="182"/>
      <c r="F259" s="183"/>
      <c r="G259" s="184"/>
      <c r="H259" s="188"/>
      <c r="I259" s="188"/>
      <c r="J259" s="188"/>
      <c r="K259" s="188"/>
      <c r="L259" s="188"/>
      <c r="M259" s="115"/>
      <c r="N259" s="116" t="str">
        <f t="shared" si="16"/>
        <v/>
      </c>
      <c r="R259" s="79">
        <f t="shared" si="13"/>
        <v>0</v>
      </c>
      <c r="S259" s="79">
        <f t="shared" si="15"/>
        <v>0</v>
      </c>
      <c r="V259" s="100" t="e">
        <f>IF(AND(B259=2014,I259&lt;9,#REF!="O"),VLOOKUP(F259,F$9:G$12,2,FALSE),0)</f>
        <v>#REF!</v>
      </c>
      <c r="W259" s="100" t="e">
        <f>SUM(V$9:V258)+V259</f>
        <v>#REF!</v>
      </c>
      <c r="Y259" s="100">
        <f t="shared" si="14"/>
        <v>0</v>
      </c>
      <c r="Z259" s="100">
        <f>SUM(Y$9:Y258)+Y259</f>
        <v>0</v>
      </c>
    </row>
    <row r="260" spans="2:26" ht="12.75" customHeight="1" x14ac:dyDescent="0.2">
      <c r="B260" s="114"/>
      <c r="C260" s="182"/>
      <c r="D260" s="113"/>
      <c r="E260" s="182"/>
      <c r="F260" s="183"/>
      <c r="G260" s="184"/>
      <c r="H260" s="188"/>
      <c r="I260" s="188"/>
      <c r="J260" s="188"/>
      <c r="K260" s="188"/>
      <c r="L260" s="188"/>
      <c r="M260" s="115"/>
      <c r="N260" s="116" t="str">
        <f t="shared" si="16"/>
        <v/>
      </c>
      <c r="R260" s="79">
        <f t="shared" si="13"/>
        <v>0</v>
      </c>
      <c r="S260" s="79">
        <f t="shared" si="15"/>
        <v>0</v>
      </c>
      <c r="V260" s="100" t="e">
        <f>IF(AND(B260=2014,I260&lt;9,#REF!="O"),VLOOKUP(F260,F$9:G$12,2,FALSE),0)</f>
        <v>#REF!</v>
      </c>
      <c r="W260" s="100" t="e">
        <f>SUM(V$9:V259)+V260</f>
        <v>#REF!</v>
      </c>
      <c r="Y260" s="100">
        <f t="shared" si="14"/>
        <v>0</v>
      </c>
      <c r="Z260" s="100">
        <f>SUM(Y$9:Y259)+Y260</f>
        <v>0</v>
      </c>
    </row>
    <row r="261" spans="2:26" ht="12.75" customHeight="1" x14ac:dyDescent="0.2">
      <c r="B261" s="114"/>
      <c r="C261" s="182"/>
      <c r="D261" s="113"/>
      <c r="E261" s="182"/>
      <c r="F261" s="183"/>
      <c r="G261" s="184"/>
      <c r="H261" s="188"/>
      <c r="I261" s="188"/>
      <c r="J261" s="188"/>
      <c r="K261" s="188"/>
      <c r="L261" s="188"/>
      <c r="M261" s="115"/>
      <c r="N261" s="116" t="str">
        <f t="shared" si="16"/>
        <v/>
      </c>
      <c r="R261" s="79">
        <f t="shared" si="13"/>
        <v>0</v>
      </c>
      <c r="S261" s="79">
        <f t="shared" si="15"/>
        <v>0</v>
      </c>
      <c r="V261" s="100" t="e">
        <f>IF(AND(B261=2014,I261&lt;9,#REF!="O"),VLOOKUP(F261,F$9:G$12,2,FALSE),0)</f>
        <v>#REF!</v>
      </c>
      <c r="W261" s="100" t="e">
        <f>SUM(V$9:V260)+V261</f>
        <v>#REF!</v>
      </c>
      <c r="Y261" s="100">
        <f t="shared" si="14"/>
        <v>0</v>
      </c>
      <c r="Z261" s="100">
        <f>SUM(Y$9:Y260)+Y261</f>
        <v>0</v>
      </c>
    </row>
    <row r="262" spans="2:26" ht="12.75" customHeight="1" x14ac:dyDescent="0.2">
      <c r="B262" s="114"/>
      <c r="C262" s="182"/>
      <c r="D262" s="113"/>
      <c r="E262" s="182"/>
      <c r="F262" s="183"/>
      <c r="G262" s="184"/>
      <c r="H262" s="188"/>
      <c r="I262" s="188"/>
      <c r="J262" s="188"/>
      <c r="K262" s="188"/>
      <c r="L262" s="188"/>
      <c r="M262" s="115"/>
      <c r="N262" s="116" t="str">
        <f t="shared" si="16"/>
        <v/>
      </c>
      <c r="R262" s="79">
        <f t="shared" si="13"/>
        <v>0</v>
      </c>
      <c r="S262" s="79">
        <f t="shared" si="15"/>
        <v>0</v>
      </c>
      <c r="V262" s="100" t="e">
        <f>IF(AND(B262=2014,I262&lt;9,#REF!="O"),VLOOKUP(F262,F$9:G$12,2,FALSE),0)</f>
        <v>#REF!</v>
      </c>
      <c r="W262" s="100" t="e">
        <f>SUM(V$9:V261)+V262</f>
        <v>#REF!</v>
      </c>
      <c r="Y262" s="100">
        <f t="shared" si="14"/>
        <v>0</v>
      </c>
      <c r="Z262" s="100">
        <f>SUM(Y$9:Y261)+Y262</f>
        <v>0</v>
      </c>
    </row>
    <row r="263" spans="2:26" ht="12.75" customHeight="1" x14ac:dyDescent="0.2">
      <c r="B263" s="114"/>
      <c r="C263" s="182"/>
      <c r="D263" s="113"/>
      <c r="E263" s="182"/>
      <c r="F263" s="183"/>
      <c r="G263" s="184"/>
      <c r="H263" s="188"/>
      <c r="I263" s="188"/>
      <c r="J263" s="188"/>
      <c r="K263" s="188"/>
      <c r="L263" s="188"/>
      <c r="M263" s="115"/>
      <c r="N263" s="116" t="str">
        <f t="shared" si="16"/>
        <v/>
      </c>
      <c r="R263" s="79">
        <f t="shared" si="13"/>
        <v>0</v>
      </c>
      <c r="S263" s="79">
        <f t="shared" si="15"/>
        <v>0</v>
      </c>
      <c r="V263" s="100" t="e">
        <f>IF(AND(B263=2014,I263&lt;9,#REF!="O"),VLOOKUP(F263,F$9:G$12,2,FALSE),0)</f>
        <v>#REF!</v>
      </c>
      <c r="W263" s="100" t="e">
        <f>SUM(V$9:V262)+V263</f>
        <v>#REF!</v>
      </c>
      <c r="Y263" s="100">
        <f t="shared" si="14"/>
        <v>0</v>
      </c>
      <c r="Z263" s="100">
        <f>SUM(Y$9:Y262)+Y263</f>
        <v>0</v>
      </c>
    </row>
    <row r="264" spans="2:26" ht="12.75" customHeight="1" x14ac:dyDescent="0.2">
      <c r="B264" s="114"/>
      <c r="C264" s="182"/>
      <c r="D264" s="113"/>
      <c r="E264" s="182"/>
      <c r="F264" s="183"/>
      <c r="G264" s="184"/>
      <c r="H264" s="188"/>
      <c r="I264" s="188"/>
      <c r="J264" s="188"/>
      <c r="K264" s="188"/>
      <c r="L264" s="188"/>
      <c r="M264" s="115"/>
      <c r="N264" s="116" t="str">
        <f t="shared" si="16"/>
        <v/>
      </c>
      <c r="R264" s="79">
        <f t="shared" si="13"/>
        <v>0</v>
      </c>
      <c r="S264" s="79">
        <f t="shared" si="15"/>
        <v>0</v>
      </c>
      <c r="V264" s="100" t="e">
        <f>IF(AND(B264=2014,I264&lt;9,#REF!="O"),VLOOKUP(F264,F$9:G$12,2,FALSE),0)</f>
        <v>#REF!</v>
      </c>
      <c r="W264" s="100" t="e">
        <f>SUM(V$9:V263)+V264</f>
        <v>#REF!</v>
      </c>
      <c r="Y264" s="100">
        <f t="shared" si="14"/>
        <v>0</v>
      </c>
      <c r="Z264" s="100">
        <f>SUM(Y$9:Y263)+Y264</f>
        <v>0</v>
      </c>
    </row>
    <row r="265" spans="2:26" ht="12.75" customHeight="1" x14ac:dyDescent="0.2">
      <c r="B265" s="114"/>
      <c r="C265" s="182"/>
      <c r="D265" s="113"/>
      <c r="E265" s="182"/>
      <c r="F265" s="183"/>
      <c r="G265" s="184"/>
      <c r="H265" s="188"/>
      <c r="I265" s="188"/>
      <c r="J265" s="188"/>
      <c r="K265" s="188"/>
      <c r="L265" s="188"/>
      <c r="M265" s="115"/>
      <c r="N265" s="116" t="str">
        <f t="shared" si="16"/>
        <v/>
      </c>
      <c r="R265" s="79">
        <f t="shared" si="13"/>
        <v>0</v>
      </c>
      <c r="S265" s="79">
        <f t="shared" si="15"/>
        <v>0</v>
      </c>
      <c r="V265" s="100" t="e">
        <f>IF(AND(B265=2014,I265&lt;9,#REF!="O"),VLOOKUP(F265,F$9:G$12,2,FALSE),0)</f>
        <v>#REF!</v>
      </c>
      <c r="W265" s="100" t="e">
        <f>SUM(V$9:V264)+V265</f>
        <v>#REF!</v>
      </c>
      <c r="Y265" s="100">
        <f t="shared" si="14"/>
        <v>0</v>
      </c>
      <c r="Z265" s="100">
        <f>SUM(Y$9:Y264)+Y265</f>
        <v>0</v>
      </c>
    </row>
    <row r="266" spans="2:26" ht="12.75" customHeight="1" x14ac:dyDescent="0.2">
      <c r="B266" s="114"/>
      <c r="C266" s="182"/>
      <c r="D266" s="113"/>
      <c r="E266" s="182"/>
      <c r="F266" s="183"/>
      <c r="G266" s="184"/>
      <c r="H266" s="188"/>
      <c r="I266" s="188"/>
      <c r="J266" s="188"/>
      <c r="K266" s="188"/>
      <c r="L266" s="188"/>
      <c r="M266" s="115"/>
      <c r="N266" s="116" t="str">
        <f t="shared" si="16"/>
        <v/>
      </c>
      <c r="R266" s="79">
        <f t="shared" si="13"/>
        <v>0</v>
      </c>
      <c r="S266" s="79">
        <f t="shared" si="15"/>
        <v>0</v>
      </c>
      <c r="V266" s="100" t="e">
        <f>IF(AND(B266=2014,I266&lt;9,#REF!="O"),VLOOKUP(F266,F$9:G$12,2,FALSE),0)</f>
        <v>#REF!</v>
      </c>
      <c r="W266" s="100" t="e">
        <f>SUM(V$9:V265)+V266</f>
        <v>#REF!</v>
      </c>
      <c r="Y266" s="100">
        <f t="shared" si="14"/>
        <v>0</v>
      </c>
      <c r="Z266" s="100">
        <f>SUM(Y$9:Y265)+Y266</f>
        <v>0</v>
      </c>
    </row>
    <row r="267" spans="2:26" ht="12.75" customHeight="1" x14ac:dyDescent="0.2">
      <c r="B267" s="114"/>
      <c r="C267" s="182"/>
      <c r="D267" s="113"/>
      <c r="E267" s="182"/>
      <c r="F267" s="183"/>
      <c r="G267" s="184"/>
      <c r="H267" s="188"/>
      <c r="I267" s="188"/>
      <c r="J267" s="188"/>
      <c r="K267" s="188"/>
      <c r="L267" s="188"/>
      <c r="M267" s="115"/>
      <c r="N267" s="116" t="str">
        <f t="shared" si="16"/>
        <v/>
      </c>
      <c r="R267" s="79">
        <f t="shared" si="13"/>
        <v>0</v>
      </c>
      <c r="S267" s="79">
        <f t="shared" si="15"/>
        <v>0</v>
      </c>
      <c r="V267" s="100" t="e">
        <f>IF(AND(B267=2014,I267&lt;9,#REF!="O"),VLOOKUP(F267,F$9:G$12,2,FALSE),0)</f>
        <v>#REF!</v>
      </c>
      <c r="W267" s="100" t="e">
        <f>SUM(V$9:V266)+V267</f>
        <v>#REF!</v>
      </c>
      <c r="Y267" s="100">
        <f t="shared" si="14"/>
        <v>0</v>
      </c>
      <c r="Z267" s="100">
        <f>SUM(Y$9:Y266)+Y267</f>
        <v>0</v>
      </c>
    </row>
    <row r="268" spans="2:26" ht="12.75" customHeight="1" x14ac:dyDescent="0.2">
      <c r="B268" s="114"/>
      <c r="C268" s="182"/>
      <c r="D268" s="113"/>
      <c r="E268" s="182"/>
      <c r="F268" s="183"/>
      <c r="G268" s="184"/>
      <c r="H268" s="188"/>
      <c r="I268" s="188"/>
      <c r="J268" s="188"/>
      <c r="K268" s="188"/>
      <c r="L268" s="188"/>
      <c r="M268" s="115"/>
      <c r="N268" s="116" t="str">
        <f t="shared" si="16"/>
        <v/>
      </c>
      <c r="R268" s="79">
        <f t="shared" si="13"/>
        <v>0</v>
      </c>
      <c r="S268" s="79">
        <f t="shared" si="15"/>
        <v>0</v>
      </c>
      <c r="V268" s="100" t="e">
        <f>IF(AND(B268=2014,I268&lt;9,#REF!="O"),VLOOKUP(F268,F$9:G$12,2,FALSE),0)</f>
        <v>#REF!</v>
      </c>
      <c r="W268" s="100" t="e">
        <f>SUM(V$9:V267)+V268</f>
        <v>#REF!</v>
      </c>
      <c r="Y268" s="100">
        <f t="shared" si="14"/>
        <v>0</v>
      </c>
      <c r="Z268" s="100">
        <f>SUM(Y$9:Y267)+Y268</f>
        <v>0</v>
      </c>
    </row>
    <row r="269" spans="2:26" ht="12.75" customHeight="1" x14ac:dyDescent="0.2">
      <c r="B269" s="114"/>
      <c r="C269" s="182"/>
      <c r="D269" s="113"/>
      <c r="E269" s="182"/>
      <c r="F269" s="183"/>
      <c r="G269" s="184"/>
      <c r="H269" s="188"/>
      <c r="I269" s="188"/>
      <c r="J269" s="188"/>
      <c r="K269" s="188"/>
      <c r="L269" s="188"/>
      <c r="M269" s="115"/>
      <c r="N269" s="116" t="str">
        <f t="shared" si="16"/>
        <v/>
      </c>
      <c r="R269" s="79">
        <f t="shared" si="13"/>
        <v>0</v>
      </c>
      <c r="S269" s="79">
        <f t="shared" si="15"/>
        <v>0</v>
      </c>
      <c r="V269" s="100" t="e">
        <f>IF(AND(B269=2014,I269&lt;9,#REF!="O"),VLOOKUP(F269,F$9:G$12,2,FALSE),0)</f>
        <v>#REF!</v>
      </c>
      <c r="W269" s="100" t="e">
        <f>SUM(V$9:V268)+V269</f>
        <v>#REF!</v>
      </c>
      <c r="Y269" s="100">
        <f t="shared" si="14"/>
        <v>0</v>
      </c>
      <c r="Z269" s="100">
        <f>SUM(Y$9:Y268)+Y269</f>
        <v>0</v>
      </c>
    </row>
    <row r="270" spans="2:26" ht="12.75" customHeight="1" x14ac:dyDescent="0.2">
      <c r="B270" s="114"/>
      <c r="C270" s="182"/>
      <c r="D270" s="113"/>
      <c r="E270" s="182"/>
      <c r="F270" s="183"/>
      <c r="G270" s="184"/>
      <c r="H270" s="188"/>
      <c r="I270" s="188"/>
      <c r="J270" s="188"/>
      <c r="K270" s="188"/>
      <c r="L270" s="188"/>
      <c r="M270" s="115"/>
      <c r="N270" s="116" t="str">
        <f t="shared" si="16"/>
        <v/>
      </c>
      <c r="R270" s="79">
        <f t="shared" si="13"/>
        <v>0</v>
      </c>
      <c r="S270" s="79">
        <f t="shared" si="15"/>
        <v>0</v>
      </c>
      <c r="V270" s="100" t="e">
        <f>IF(AND(B270=2014,I270&lt;9,#REF!="O"),VLOOKUP(F270,F$9:G$12,2,FALSE),0)</f>
        <v>#REF!</v>
      </c>
      <c r="W270" s="100" t="e">
        <f>SUM(V$9:V269)+V270</f>
        <v>#REF!</v>
      </c>
      <c r="Y270" s="100">
        <f t="shared" si="14"/>
        <v>0</v>
      </c>
      <c r="Z270" s="100">
        <f>SUM(Y$9:Y269)+Y270</f>
        <v>0</v>
      </c>
    </row>
    <row r="271" spans="2:26" ht="12.75" customHeight="1" x14ac:dyDescent="0.2">
      <c r="B271" s="114"/>
      <c r="C271" s="182"/>
      <c r="D271" s="113"/>
      <c r="E271" s="182"/>
      <c r="F271" s="183"/>
      <c r="G271" s="184"/>
      <c r="H271" s="188"/>
      <c r="I271" s="188"/>
      <c r="J271" s="188"/>
      <c r="K271" s="188"/>
      <c r="L271" s="188"/>
      <c r="M271" s="115"/>
      <c r="N271" s="116" t="str">
        <f t="shared" si="16"/>
        <v/>
      </c>
      <c r="R271" s="79">
        <f t="shared" si="13"/>
        <v>0</v>
      </c>
      <c r="S271" s="79">
        <f t="shared" si="15"/>
        <v>0</v>
      </c>
      <c r="V271" s="100" t="e">
        <f>IF(AND(B271=2014,I271&lt;9,#REF!="O"),VLOOKUP(F271,F$9:G$12,2,FALSE),0)</f>
        <v>#REF!</v>
      </c>
      <c r="W271" s="100" t="e">
        <f>SUM(V$9:V270)+V271</f>
        <v>#REF!</v>
      </c>
      <c r="Y271" s="100">
        <f t="shared" si="14"/>
        <v>0</v>
      </c>
      <c r="Z271" s="100">
        <f>SUM(Y$9:Y270)+Y271</f>
        <v>0</v>
      </c>
    </row>
    <row r="272" spans="2:26" ht="12.75" customHeight="1" x14ac:dyDescent="0.2">
      <c r="B272" s="114"/>
      <c r="C272" s="182"/>
      <c r="D272" s="113"/>
      <c r="E272" s="182"/>
      <c r="F272" s="183"/>
      <c r="G272" s="184"/>
      <c r="H272" s="188"/>
      <c r="I272" s="188"/>
      <c r="J272" s="188"/>
      <c r="K272" s="188"/>
      <c r="L272" s="188"/>
      <c r="M272" s="115"/>
      <c r="N272" s="116" t="str">
        <f t="shared" si="16"/>
        <v/>
      </c>
      <c r="R272" s="79">
        <f t="shared" si="13"/>
        <v>0</v>
      </c>
      <c r="S272" s="79">
        <f t="shared" si="15"/>
        <v>0</v>
      </c>
      <c r="V272" s="100" t="e">
        <f>IF(AND(B272=2014,I272&lt;9,#REF!="O"),VLOOKUP(F272,F$9:G$12,2,FALSE),0)</f>
        <v>#REF!</v>
      </c>
      <c r="W272" s="100" t="e">
        <f>SUM(V$9:V271)+V272</f>
        <v>#REF!</v>
      </c>
      <c r="Y272" s="100">
        <f t="shared" si="14"/>
        <v>0</v>
      </c>
      <c r="Z272" s="100">
        <f>SUM(Y$9:Y271)+Y272</f>
        <v>0</v>
      </c>
    </row>
    <row r="273" spans="2:26" ht="12.75" customHeight="1" x14ac:dyDescent="0.2">
      <c r="B273" s="114"/>
      <c r="C273" s="182"/>
      <c r="D273" s="113"/>
      <c r="E273" s="182"/>
      <c r="F273" s="183"/>
      <c r="G273" s="184"/>
      <c r="H273" s="188"/>
      <c r="I273" s="188"/>
      <c r="J273" s="188"/>
      <c r="K273" s="188"/>
      <c r="L273" s="188"/>
      <c r="M273" s="115"/>
      <c r="N273" s="116" t="str">
        <f t="shared" si="16"/>
        <v/>
      </c>
      <c r="R273" s="79">
        <f t="shared" si="13"/>
        <v>0</v>
      </c>
      <c r="S273" s="79">
        <f t="shared" si="15"/>
        <v>0</v>
      </c>
      <c r="V273" s="100" t="e">
        <f>IF(AND(B273=2014,I273&lt;9,#REF!="O"),VLOOKUP(F273,F$9:G$12,2,FALSE),0)</f>
        <v>#REF!</v>
      </c>
      <c r="W273" s="100" t="e">
        <f>SUM(V$9:V272)+V273</f>
        <v>#REF!</v>
      </c>
      <c r="Y273" s="100">
        <f t="shared" si="14"/>
        <v>0</v>
      </c>
      <c r="Z273" s="100">
        <f>SUM(Y$9:Y272)+Y273</f>
        <v>0</v>
      </c>
    </row>
    <row r="274" spans="2:26" ht="12.75" customHeight="1" x14ac:dyDescent="0.2">
      <c r="B274" s="114"/>
      <c r="C274" s="182"/>
      <c r="D274" s="113"/>
      <c r="E274" s="182"/>
      <c r="F274" s="183"/>
      <c r="G274" s="184"/>
      <c r="H274" s="188"/>
      <c r="I274" s="188"/>
      <c r="J274" s="188"/>
      <c r="K274" s="188"/>
      <c r="L274" s="188"/>
      <c r="M274" s="115"/>
      <c r="N274" s="116" t="str">
        <f t="shared" si="16"/>
        <v/>
      </c>
      <c r="R274" s="79">
        <f t="shared" si="13"/>
        <v>0</v>
      </c>
      <c r="S274" s="79">
        <f t="shared" si="15"/>
        <v>0</v>
      </c>
      <c r="V274" s="100" t="e">
        <f>IF(AND(B274=2014,I274&lt;9,#REF!="O"),VLOOKUP(F274,F$9:G$12,2,FALSE),0)</f>
        <v>#REF!</v>
      </c>
      <c r="W274" s="100" t="e">
        <f>SUM(V$9:V273)+V274</f>
        <v>#REF!</v>
      </c>
      <c r="Y274" s="100">
        <f t="shared" si="14"/>
        <v>0</v>
      </c>
      <c r="Z274" s="100">
        <f>SUM(Y$9:Y273)+Y274</f>
        <v>0</v>
      </c>
    </row>
    <row r="275" spans="2:26" ht="12.75" customHeight="1" x14ac:dyDescent="0.2">
      <c r="B275" s="114"/>
      <c r="C275" s="182"/>
      <c r="D275" s="113"/>
      <c r="E275" s="182"/>
      <c r="F275" s="183"/>
      <c r="G275" s="184"/>
      <c r="H275" s="188"/>
      <c r="I275" s="188"/>
      <c r="J275" s="188"/>
      <c r="K275" s="188"/>
      <c r="L275" s="188"/>
      <c r="M275" s="115"/>
      <c r="N275" s="116" t="str">
        <f t="shared" si="16"/>
        <v/>
      </c>
      <c r="R275" s="79">
        <f t="shared" si="13"/>
        <v>0</v>
      </c>
      <c r="S275" s="79">
        <f t="shared" si="15"/>
        <v>0</v>
      </c>
      <c r="V275" s="100" t="e">
        <f>IF(AND(B275=2014,I275&lt;9,#REF!="O"),VLOOKUP(F275,F$9:G$12,2,FALSE),0)</f>
        <v>#REF!</v>
      </c>
      <c r="W275" s="100" t="e">
        <f>SUM(V$9:V274)+V275</f>
        <v>#REF!</v>
      </c>
      <c r="Y275" s="100">
        <f t="shared" si="14"/>
        <v>0</v>
      </c>
      <c r="Z275" s="100">
        <f>SUM(Y$9:Y274)+Y275</f>
        <v>0</v>
      </c>
    </row>
    <row r="276" spans="2:26" ht="12.75" customHeight="1" x14ac:dyDescent="0.2">
      <c r="B276" s="114"/>
      <c r="C276" s="182"/>
      <c r="D276" s="113"/>
      <c r="E276" s="182"/>
      <c r="F276" s="183"/>
      <c r="G276" s="184"/>
      <c r="H276" s="188"/>
      <c r="I276" s="188"/>
      <c r="J276" s="188"/>
      <c r="K276" s="188"/>
      <c r="L276" s="188"/>
      <c r="M276" s="115"/>
      <c r="N276" s="116" t="str">
        <f t="shared" si="16"/>
        <v/>
      </c>
      <c r="R276" s="79">
        <f t="shared" si="13"/>
        <v>0</v>
      </c>
      <c r="S276" s="79">
        <f t="shared" si="15"/>
        <v>0</v>
      </c>
      <c r="V276" s="100" t="e">
        <f>IF(AND(B276=2014,I276&lt;9,#REF!="O"),VLOOKUP(F276,F$9:G$12,2,FALSE),0)</f>
        <v>#REF!</v>
      </c>
      <c r="W276" s="100" t="e">
        <f>SUM(V$9:V275)+V276</f>
        <v>#REF!</v>
      </c>
      <c r="Y276" s="100">
        <f t="shared" si="14"/>
        <v>0</v>
      </c>
      <c r="Z276" s="100">
        <f>SUM(Y$9:Y275)+Y276</f>
        <v>0</v>
      </c>
    </row>
    <row r="277" spans="2:26" ht="12.75" customHeight="1" x14ac:dyDescent="0.2">
      <c r="B277" s="114"/>
      <c r="C277" s="182"/>
      <c r="D277" s="113"/>
      <c r="E277" s="182"/>
      <c r="F277" s="183"/>
      <c r="G277" s="184"/>
      <c r="H277" s="188"/>
      <c r="I277" s="188"/>
      <c r="J277" s="188"/>
      <c r="K277" s="188"/>
      <c r="L277" s="188"/>
      <c r="M277" s="115"/>
      <c r="N277" s="116" t="str">
        <f t="shared" si="16"/>
        <v/>
      </c>
      <c r="R277" s="79">
        <f t="shared" si="13"/>
        <v>0</v>
      </c>
      <c r="S277" s="79">
        <f t="shared" si="15"/>
        <v>0</v>
      </c>
      <c r="V277" s="100" t="e">
        <f>IF(AND(B277=2014,I277&lt;9,#REF!="O"),VLOOKUP(F277,F$9:G$12,2,FALSE),0)</f>
        <v>#REF!</v>
      </c>
      <c r="W277" s="100" t="e">
        <f>SUM(V$9:V276)+V277</f>
        <v>#REF!</v>
      </c>
      <c r="Y277" s="100">
        <f t="shared" si="14"/>
        <v>0</v>
      </c>
      <c r="Z277" s="100">
        <f>SUM(Y$9:Y276)+Y277</f>
        <v>0</v>
      </c>
    </row>
    <row r="278" spans="2:26" ht="12.75" customHeight="1" x14ac:dyDescent="0.2">
      <c r="B278" s="114"/>
      <c r="C278" s="182"/>
      <c r="D278" s="113"/>
      <c r="E278" s="182"/>
      <c r="F278" s="183"/>
      <c r="G278" s="184"/>
      <c r="H278" s="188"/>
      <c r="I278" s="188"/>
      <c r="J278" s="188"/>
      <c r="K278" s="188"/>
      <c r="L278" s="188"/>
      <c r="M278" s="115"/>
      <c r="N278" s="116" t="str">
        <f t="shared" si="16"/>
        <v/>
      </c>
      <c r="R278" s="79">
        <f t="shared" si="13"/>
        <v>0</v>
      </c>
      <c r="S278" s="79">
        <f t="shared" si="15"/>
        <v>0</v>
      </c>
      <c r="V278" s="100" t="e">
        <f>IF(AND(B278=2014,I278&lt;9,#REF!="O"),VLOOKUP(F278,F$9:G$12,2,FALSE),0)</f>
        <v>#REF!</v>
      </c>
      <c r="W278" s="100" t="e">
        <f>SUM(V$9:V277)+V278</f>
        <v>#REF!</v>
      </c>
      <c r="Y278" s="100">
        <f t="shared" si="14"/>
        <v>0</v>
      </c>
      <c r="Z278" s="100">
        <f>SUM(Y$9:Y277)+Y278</f>
        <v>0</v>
      </c>
    </row>
    <row r="279" spans="2:26" ht="12.75" customHeight="1" x14ac:dyDescent="0.2">
      <c r="B279" s="114"/>
      <c r="C279" s="182"/>
      <c r="D279" s="113"/>
      <c r="E279" s="182"/>
      <c r="F279" s="183"/>
      <c r="G279" s="184"/>
      <c r="H279" s="188"/>
      <c r="I279" s="188"/>
      <c r="J279" s="188"/>
      <c r="K279" s="188"/>
      <c r="L279" s="188"/>
      <c r="M279" s="115"/>
      <c r="N279" s="116" t="str">
        <f t="shared" si="16"/>
        <v/>
      </c>
      <c r="R279" s="79">
        <f t="shared" si="13"/>
        <v>0</v>
      </c>
      <c r="S279" s="79">
        <f t="shared" si="15"/>
        <v>0</v>
      </c>
      <c r="V279" s="100" t="e">
        <f>IF(AND(B279=2014,I279&lt;9,#REF!="O"),VLOOKUP(F279,F$9:G$12,2,FALSE),0)</f>
        <v>#REF!</v>
      </c>
      <c r="W279" s="100" t="e">
        <f>SUM(V$9:V278)+V279</f>
        <v>#REF!</v>
      </c>
      <c r="Y279" s="100">
        <f t="shared" si="14"/>
        <v>0</v>
      </c>
      <c r="Z279" s="100">
        <f>SUM(Y$9:Y278)+Y279</f>
        <v>0</v>
      </c>
    </row>
    <row r="280" spans="2:26" ht="12.75" customHeight="1" x14ac:dyDescent="0.2">
      <c r="B280" s="114"/>
      <c r="C280" s="182"/>
      <c r="D280" s="113"/>
      <c r="E280" s="182"/>
      <c r="F280" s="183"/>
      <c r="G280" s="184"/>
      <c r="H280" s="188"/>
      <c r="I280" s="188"/>
      <c r="J280" s="188"/>
      <c r="K280" s="188"/>
      <c r="L280" s="188"/>
      <c r="M280" s="115"/>
      <c r="N280" s="116" t="str">
        <f t="shared" si="16"/>
        <v/>
      </c>
      <c r="R280" s="79">
        <f t="shared" si="13"/>
        <v>0</v>
      </c>
      <c r="S280" s="79">
        <f t="shared" si="15"/>
        <v>0</v>
      </c>
      <c r="V280" s="100" t="e">
        <f>IF(AND(B280=2014,I280&lt;9,#REF!="O"),VLOOKUP(F280,F$9:G$12,2,FALSE),0)</f>
        <v>#REF!</v>
      </c>
      <c r="W280" s="100" t="e">
        <f>SUM(V$9:V279)+V280</f>
        <v>#REF!</v>
      </c>
      <c r="Y280" s="100">
        <f t="shared" si="14"/>
        <v>0</v>
      </c>
      <c r="Z280" s="100">
        <f>SUM(Y$9:Y279)+Y280</f>
        <v>0</v>
      </c>
    </row>
    <row r="281" spans="2:26" ht="12.75" customHeight="1" x14ac:dyDescent="0.2">
      <c r="B281" s="114"/>
      <c r="C281" s="182"/>
      <c r="D281" s="113"/>
      <c r="E281" s="182"/>
      <c r="F281" s="183"/>
      <c r="G281" s="184"/>
      <c r="H281" s="188"/>
      <c r="I281" s="188"/>
      <c r="J281" s="188"/>
      <c r="K281" s="188"/>
      <c r="L281" s="188"/>
      <c r="M281" s="115"/>
      <c r="N281" s="116" t="str">
        <f t="shared" si="16"/>
        <v/>
      </c>
      <c r="R281" s="79">
        <f t="shared" si="13"/>
        <v>0</v>
      </c>
      <c r="S281" s="79">
        <f t="shared" si="15"/>
        <v>0</v>
      </c>
      <c r="V281" s="100" t="e">
        <f>IF(AND(B281=2014,I281&lt;9,#REF!="O"),VLOOKUP(F281,F$9:G$12,2,FALSE),0)</f>
        <v>#REF!</v>
      </c>
      <c r="W281" s="100" t="e">
        <f>SUM(V$9:V280)+V281</f>
        <v>#REF!</v>
      </c>
      <c r="Y281" s="100">
        <f t="shared" si="14"/>
        <v>0</v>
      </c>
      <c r="Z281" s="100">
        <f>SUM(Y$9:Y280)+Y281</f>
        <v>0</v>
      </c>
    </row>
    <row r="282" spans="2:26" ht="12.75" customHeight="1" x14ac:dyDescent="0.2">
      <c r="B282" s="114"/>
      <c r="C282" s="182"/>
      <c r="D282" s="113"/>
      <c r="E282" s="182"/>
      <c r="F282" s="183"/>
      <c r="G282" s="184"/>
      <c r="H282" s="188"/>
      <c r="I282" s="188"/>
      <c r="J282" s="188"/>
      <c r="K282" s="188"/>
      <c r="L282" s="188"/>
      <c r="M282" s="115"/>
      <c r="N282" s="116" t="str">
        <f t="shared" si="16"/>
        <v/>
      </c>
      <c r="R282" s="79">
        <f t="shared" ref="R282:R345" si="17">IF(N282="!",1,0)</f>
        <v>0</v>
      </c>
      <c r="S282" s="79">
        <f t="shared" si="15"/>
        <v>0</v>
      </c>
      <c r="V282" s="100" t="e">
        <f>IF(AND(B282=2014,I282&lt;9,#REF!="O"),VLOOKUP(F282,F$9:G$12,2,FALSE),0)</f>
        <v>#REF!</v>
      </c>
      <c r="W282" s="100" t="e">
        <f>SUM(V$9:V281)+V282</f>
        <v>#REF!</v>
      </c>
      <c r="Y282" s="100">
        <f t="shared" ref="Y282:Y345" si="18">IF(AND(I282&lt;4,B282=2014),VLOOKUP(F282,F$9:H$12,3,FALSE),0)</f>
        <v>0</v>
      </c>
      <c r="Z282" s="100">
        <f>SUM(Y$9:Y281)+Y282</f>
        <v>0</v>
      </c>
    </row>
    <row r="283" spans="2:26" ht="12.75" customHeight="1" x14ac:dyDescent="0.2">
      <c r="B283" s="114"/>
      <c r="C283" s="182"/>
      <c r="D283" s="113"/>
      <c r="E283" s="182"/>
      <c r="F283" s="183"/>
      <c r="G283" s="184"/>
      <c r="H283" s="188"/>
      <c r="I283" s="188"/>
      <c r="J283" s="188"/>
      <c r="K283" s="188"/>
      <c r="L283" s="188"/>
      <c r="M283" s="115"/>
      <c r="N283" s="116" t="str">
        <f t="shared" si="16"/>
        <v/>
      </c>
      <c r="R283" s="79">
        <f t="shared" si="17"/>
        <v>0</v>
      </c>
      <c r="S283" s="79">
        <f t="shared" ref="S283:S346" si="19">IF(N283="OK",1,0)</f>
        <v>0</v>
      </c>
      <c r="V283" s="100" t="e">
        <f>IF(AND(B283=2014,I283&lt;9,#REF!="O"),VLOOKUP(F283,F$9:G$12,2,FALSE),0)</f>
        <v>#REF!</v>
      </c>
      <c r="W283" s="100" t="e">
        <f>SUM(V$9:V282)+V283</f>
        <v>#REF!</v>
      </c>
      <c r="Y283" s="100">
        <f t="shared" si="18"/>
        <v>0</v>
      </c>
      <c r="Z283" s="100">
        <f>SUM(Y$9:Y282)+Y283</f>
        <v>0</v>
      </c>
    </row>
    <row r="284" spans="2:26" ht="12.75" customHeight="1" x14ac:dyDescent="0.2">
      <c r="B284" s="114"/>
      <c r="C284" s="182"/>
      <c r="D284" s="113"/>
      <c r="E284" s="182"/>
      <c r="F284" s="183"/>
      <c r="G284" s="184"/>
      <c r="H284" s="188"/>
      <c r="I284" s="188"/>
      <c r="J284" s="188"/>
      <c r="K284" s="188"/>
      <c r="L284" s="188"/>
      <c r="M284" s="115"/>
      <c r="N284" s="116" t="str">
        <f t="shared" si="16"/>
        <v/>
      </c>
      <c r="R284" s="79">
        <f t="shared" si="17"/>
        <v>0</v>
      </c>
      <c r="S284" s="79">
        <f t="shared" si="19"/>
        <v>0</v>
      </c>
      <c r="V284" s="100" t="e">
        <f>IF(AND(B284=2014,I284&lt;9,#REF!="O"),VLOOKUP(F284,F$9:G$12,2,FALSE),0)</f>
        <v>#REF!</v>
      </c>
      <c r="W284" s="100" t="e">
        <f>SUM(V$9:V283)+V284</f>
        <v>#REF!</v>
      </c>
      <c r="Y284" s="100">
        <f t="shared" si="18"/>
        <v>0</v>
      </c>
      <c r="Z284" s="100">
        <f>SUM(Y$9:Y283)+Y284</f>
        <v>0</v>
      </c>
    </row>
    <row r="285" spans="2:26" ht="12.75" customHeight="1" x14ac:dyDescent="0.2">
      <c r="B285" s="114"/>
      <c r="C285" s="182"/>
      <c r="D285" s="113"/>
      <c r="E285" s="182"/>
      <c r="F285" s="183"/>
      <c r="G285" s="184"/>
      <c r="H285" s="188"/>
      <c r="I285" s="188"/>
      <c r="J285" s="188"/>
      <c r="K285" s="188"/>
      <c r="L285" s="188"/>
      <c r="M285" s="115"/>
      <c r="N285" s="116" t="str">
        <f t="shared" si="16"/>
        <v/>
      </c>
      <c r="R285" s="79">
        <f t="shared" si="17"/>
        <v>0</v>
      </c>
      <c r="S285" s="79">
        <f t="shared" si="19"/>
        <v>0</v>
      </c>
      <c r="V285" s="100" t="e">
        <f>IF(AND(B285=2014,I285&lt;9,#REF!="O"),VLOOKUP(F285,F$9:G$12,2,FALSE),0)</f>
        <v>#REF!</v>
      </c>
      <c r="W285" s="100" t="e">
        <f>SUM(V$9:V284)+V285</f>
        <v>#REF!</v>
      </c>
      <c r="Y285" s="100">
        <f t="shared" si="18"/>
        <v>0</v>
      </c>
      <c r="Z285" s="100">
        <f>SUM(Y$9:Y284)+Y285</f>
        <v>0</v>
      </c>
    </row>
    <row r="286" spans="2:26" ht="12.75" customHeight="1" x14ac:dyDescent="0.2">
      <c r="B286" s="114"/>
      <c r="C286" s="182"/>
      <c r="D286" s="113"/>
      <c r="E286" s="182"/>
      <c r="F286" s="183"/>
      <c r="G286" s="184"/>
      <c r="H286" s="188"/>
      <c r="I286" s="188"/>
      <c r="J286" s="188"/>
      <c r="K286" s="188"/>
      <c r="L286" s="188"/>
      <c r="M286" s="115"/>
      <c r="N286" s="116" t="str">
        <f t="shared" ref="N286:N349" si="20">IF(I286&lt;&gt;"",IF(OR(B286="",D286="",C286="",E286="",F286="",G286="",K286="",L286=""),"!","OK"),"")</f>
        <v/>
      </c>
      <c r="R286" s="79">
        <f t="shared" si="17"/>
        <v>0</v>
      </c>
      <c r="S286" s="79">
        <f t="shared" si="19"/>
        <v>0</v>
      </c>
      <c r="V286" s="100" t="e">
        <f>IF(AND(B286=2014,I286&lt;9,#REF!="O"),VLOOKUP(F286,F$9:G$12,2,FALSE),0)</f>
        <v>#REF!</v>
      </c>
      <c r="W286" s="100" t="e">
        <f>SUM(V$9:V285)+V286</f>
        <v>#REF!</v>
      </c>
      <c r="Y286" s="100">
        <f t="shared" si="18"/>
        <v>0</v>
      </c>
      <c r="Z286" s="100">
        <f>SUM(Y$9:Y285)+Y286</f>
        <v>0</v>
      </c>
    </row>
    <row r="287" spans="2:26" ht="12.75" customHeight="1" x14ac:dyDescent="0.2">
      <c r="B287" s="114"/>
      <c r="C287" s="182"/>
      <c r="D287" s="113"/>
      <c r="E287" s="182"/>
      <c r="F287" s="183"/>
      <c r="G287" s="184"/>
      <c r="H287" s="188"/>
      <c r="I287" s="188"/>
      <c r="J287" s="188"/>
      <c r="K287" s="188"/>
      <c r="L287" s="188"/>
      <c r="M287" s="115"/>
      <c r="N287" s="116" t="str">
        <f t="shared" si="20"/>
        <v/>
      </c>
      <c r="R287" s="79">
        <f t="shared" si="17"/>
        <v>0</v>
      </c>
      <c r="S287" s="79">
        <f t="shared" si="19"/>
        <v>0</v>
      </c>
      <c r="V287" s="100" t="e">
        <f>IF(AND(B287=2014,I287&lt;9,#REF!="O"),VLOOKUP(F287,F$9:G$12,2,FALSE),0)</f>
        <v>#REF!</v>
      </c>
      <c r="W287" s="100" t="e">
        <f>SUM(V$9:V286)+V287</f>
        <v>#REF!</v>
      </c>
      <c r="Y287" s="100">
        <f t="shared" si="18"/>
        <v>0</v>
      </c>
      <c r="Z287" s="100">
        <f>SUM(Y$9:Y286)+Y287</f>
        <v>0</v>
      </c>
    </row>
    <row r="288" spans="2:26" ht="12.75" customHeight="1" x14ac:dyDescent="0.2">
      <c r="B288" s="114"/>
      <c r="C288" s="182"/>
      <c r="D288" s="113"/>
      <c r="E288" s="182"/>
      <c r="F288" s="183"/>
      <c r="G288" s="184"/>
      <c r="H288" s="188"/>
      <c r="I288" s="188"/>
      <c r="J288" s="188"/>
      <c r="K288" s="188"/>
      <c r="L288" s="188"/>
      <c r="M288" s="115"/>
      <c r="N288" s="116" t="str">
        <f t="shared" si="20"/>
        <v/>
      </c>
      <c r="R288" s="79">
        <f t="shared" si="17"/>
        <v>0</v>
      </c>
      <c r="S288" s="79">
        <f t="shared" si="19"/>
        <v>0</v>
      </c>
      <c r="V288" s="100" t="e">
        <f>IF(AND(B288=2014,I288&lt;9,#REF!="O"),VLOOKUP(F288,F$9:G$12,2,FALSE),0)</f>
        <v>#REF!</v>
      </c>
      <c r="W288" s="100" t="e">
        <f>SUM(V$9:V287)+V288</f>
        <v>#REF!</v>
      </c>
      <c r="Y288" s="100">
        <f t="shared" si="18"/>
        <v>0</v>
      </c>
      <c r="Z288" s="100">
        <f>SUM(Y$9:Y287)+Y288</f>
        <v>0</v>
      </c>
    </row>
    <row r="289" spans="2:26" ht="12.75" customHeight="1" x14ac:dyDescent="0.2">
      <c r="B289" s="114"/>
      <c r="C289" s="182"/>
      <c r="D289" s="113"/>
      <c r="E289" s="182"/>
      <c r="F289" s="183"/>
      <c r="G289" s="184"/>
      <c r="H289" s="188"/>
      <c r="I289" s="188"/>
      <c r="J289" s="188"/>
      <c r="K289" s="188"/>
      <c r="L289" s="188"/>
      <c r="M289" s="115"/>
      <c r="N289" s="116" t="str">
        <f t="shared" si="20"/>
        <v/>
      </c>
      <c r="R289" s="79">
        <f t="shared" si="17"/>
        <v>0</v>
      </c>
      <c r="S289" s="79">
        <f t="shared" si="19"/>
        <v>0</v>
      </c>
      <c r="V289" s="100" t="e">
        <f>IF(AND(B289=2014,I289&lt;9,#REF!="O"),VLOOKUP(F289,F$9:G$12,2,FALSE),0)</f>
        <v>#REF!</v>
      </c>
      <c r="W289" s="100" t="e">
        <f>SUM(V$9:V288)+V289</f>
        <v>#REF!</v>
      </c>
      <c r="Y289" s="100">
        <f t="shared" si="18"/>
        <v>0</v>
      </c>
      <c r="Z289" s="100">
        <f>SUM(Y$9:Y288)+Y289</f>
        <v>0</v>
      </c>
    </row>
    <row r="290" spans="2:26" ht="12.75" customHeight="1" x14ac:dyDescent="0.2">
      <c r="B290" s="114"/>
      <c r="C290" s="182"/>
      <c r="D290" s="113"/>
      <c r="E290" s="182"/>
      <c r="F290" s="183"/>
      <c r="G290" s="184"/>
      <c r="H290" s="188"/>
      <c r="I290" s="188"/>
      <c r="J290" s="188"/>
      <c r="K290" s="188"/>
      <c r="L290" s="188"/>
      <c r="M290" s="115"/>
      <c r="N290" s="116" t="str">
        <f t="shared" si="20"/>
        <v/>
      </c>
      <c r="R290" s="79">
        <f t="shared" si="17"/>
        <v>0</v>
      </c>
      <c r="S290" s="79">
        <f t="shared" si="19"/>
        <v>0</v>
      </c>
      <c r="V290" s="100" t="e">
        <f>IF(AND(B290=2014,I290&lt;9,#REF!="O"),VLOOKUP(F290,F$9:G$12,2,FALSE),0)</f>
        <v>#REF!</v>
      </c>
      <c r="W290" s="100" t="e">
        <f>SUM(V$9:V289)+V290</f>
        <v>#REF!</v>
      </c>
      <c r="Y290" s="100">
        <f t="shared" si="18"/>
        <v>0</v>
      </c>
      <c r="Z290" s="100">
        <f>SUM(Y$9:Y289)+Y290</f>
        <v>0</v>
      </c>
    </row>
    <row r="291" spans="2:26" ht="12.75" customHeight="1" x14ac:dyDescent="0.2">
      <c r="B291" s="114"/>
      <c r="C291" s="182"/>
      <c r="D291" s="113"/>
      <c r="E291" s="182"/>
      <c r="F291" s="183"/>
      <c r="G291" s="184"/>
      <c r="H291" s="188"/>
      <c r="I291" s="188"/>
      <c r="J291" s="188"/>
      <c r="K291" s="188"/>
      <c r="L291" s="188"/>
      <c r="M291" s="115"/>
      <c r="N291" s="116" t="str">
        <f t="shared" si="20"/>
        <v/>
      </c>
      <c r="R291" s="79">
        <f t="shared" si="17"/>
        <v>0</v>
      </c>
      <c r="S291" s="79">
        <f t="shared" si="19"/>
        <v>0</v>
      </c>
      <c r="V291" s="100" t="e">
        <f>IF(AND(B291=2014,I291&lt;9,#REF!="O"),VLOOKUP(F291,F$9:G$12,2,FALSE),0)</f>
        <v>#REF!</v>
      </c>
      <c r="W291" s="100" t="e">
        <f>SUM(V$9:V290)+V291</f>
        <v>#REF!</v>
      </c>
      <c r="Y291" s="100">
        <f t="shared" si="18"/>
        <v>0</v>
      </c>
      <c r="Z291" s="100">
        <f>SUM(Y$9:Y290)+Y291</f>
        <v>0</v>
      </c>
    </row>
    <row r="292" spans="2:26" ht="12.75" customHeight="1" x14ac:dyDescent="0.2">
      <c r="B292" s="114"/>
      <c r="C292" s="182"/>
      <c r="D292" s="113"/>
      <c r="E292" s="182"/>
      <c r="F292" s="183"/>
      <c r="G292" s="184"/>
      <c r="H292" s="188"/>
      <c r="I292" s="188"/>
      <c r="J292" s="188"/>
      <c r="K292" s="188"/>
      <c r="L292" s="188"/>
      <c r="M292" s="115"/>
      <c r="N292" s="116" t="str">
        <f t="shared" si="20"/>
        <v/>
      </c>
      <c r="R292" s="79">
        <f t="shared" si="17"/>
        <v>0</v>
      </c>
      <c r="S292" s="79">
        <f t="shared" si="19"/>
        <v>0</v>
      </c>
      <c r="V292" s="100" t="e">
        <f>IF(AND(B292=2014,I292&lt;9,#REF!="O"),VLOOKUP(F292,F$9:G$12,2,FALSE),0)</f>
        <v>#REF!</v>
      </c>
      <c r="W292" s="100" t="e">
        <f>SUM(V$9:V291)+V292</f>
        <v>#REF!</v>
      </c>
      <c r="Y292" s="100">
        <f t="shared" si="18"/>
        <v>0</v>
      </c>
      <c r="Z292" s="100">
        <f>SUM(Y$9:Y291)+Y292</f>
        <v>0</v>
      </c>
    </row>
    <row r="293" spans="2:26" ht="12.75" customHeight="1" x14ac:dyDescent="0.2">
      <c r="B293" s="114"/>
      <c r="C293" s="182"/>
      <c r="D293" s="113"/>
      <c r="E293" s="182"/>
      <c r="F293" s="183"/>
      <c r="G293" s="184"/>
      <c r="H293" s="188"/>
      <c r="I293" s="188"/>
      <c r="J293" s="188"/>
      <c r="K293" s="188"/>
      <c r="L293" s="188"/>
      <c r="M293" s="115"/>
      <c r="N293" s="116" t="str">
        <f t="shared" si="20"/>
        <v/>
      </c>
      <c r="R293" s="79">
        <f t="shared" si="17"/>
        <v>0</v>
      </c>
      <c r="S293" s="79">
        <f t="shared" si="19"/>
        <v>0</v>
      </c>
      <c r="V293" s="100" t="e">
        <f>IF(AND(B293=2014,I293&lt;9,#REF!="O"),VLOOKUP(F293,F$9:G$12,2,FALSE),0)</f>
        <v>#REF!</v>
      </c>
      <c r="W293" s="100" t="e">
        <f>SUM(V$9:V292)+V293</f>
        <v>#REF!</v>
      </c>
      <c r="Y293" s="100">
        <f t="shared" si="18"/>
        <v>0</v>
      </c>
      <c r="Z293" s="100">
        <f>SUM(Y$9:Y292)+Y293</f>
        <v>0</v>
      </c>
    </row>
    <row r="294" spans="2:26" ht="12.75" customHeight="1" x14ac:dyDescent="0.2">
      <c r="B294" s="114"/>
      <c r="C294" s="182"/>
      <c r="D294" s="113"/>
      <c r="E294" s="182"/>
      <c r="F294" s="183"/>
      <c r="G294" s="184"/>
      <c r="H294" s="188"/>
      <c r="I294" s="188"/>
      <c r="J294" s="188"/>
      <c r="K294" s="188"/>
      <c r="L294" s="188"/>
      <c r="M294" s="115"/>
      <c r="N294" s="116" t="str">
        <f t="shared" si="20"/>
        <v/>
      </c>
      <c r="R294" s="79">
        <f t="shared" si="17"/>
        <v>0</v>
      </c>
      <c r="S294" s="79">
        <f t="shared" si="19"/>
        <v>0</v>
      </c>
      <c r="V294" s="100" t="e">
        <f>IF(AND(B294=2014,I294&lt;9,#REF!="O"),VLOOKUP(F294,F$9:G$12,2,FALSE),0)</f>
        <v>#REF!</v>
      </c>
      <c r="W294" s="100" t="e">
        <f>SUM(V$9:V293)+V294</f>
        <v>#REF!</v>
      </c>
      <c r="Y294" s="100">
        <f t="shared" si="18"/>
        <v>0</v>
      </c>
      <c r="Z294" s="100">
        <f>SUM(Y$9:Y293)+Y294</f>
        <v>0</v>
      </c>
    </row>
    <row r="295" spans="2:26" ht="12.75" customHeight="1" x14ac:dyDescent="0.2">
      <c r="B295" s="114"/>
      <c r="C295" s="182"/>
      <c r="D295" s="113"/>
      <c r="E295" s="182"/>
      <c r="F295" s="183"/>
      <c r="G295" s="184"/>
      <c r="H295" s="188"/>
      <c r="I295" s="188"/>
      <c r="J295" s="188"/>
      <c r="K295" s="188"/>
      <c r="L295" s="188"/>
      <c r="M295" s="115"/>
      <c r="N295" s="116" t="str">
        <f t="shared" si="20"/>
        <v/>
      </c>
      <c r="R295" s="79">
        <f t="shared" si="17"/>
        <v>0</v>
      </c>
      <c r="S295" s="79">
        <f t="shared" si="19"/>
        <v>0</v>
      </c>
      <c r="V295" s="100" t="e">
        <f>IF(AND(B295=2014,I295&lt;9,#REF!="O"),VLOOKUP(F295,F$9:G$12,2,FALSE),0)</f>
        <v>#REF!</v>
      </c>
      <c r="W295" s="100" t="e">
        <f>SUM(V$9:V294)+V295</f>
        <v>#REF!</v>
      </c>
      <c r="Y295" s="100">
        <f t="shared" si="18"/>
        <v>0</v>
      </c>
      <c r="Z295" s="100">
        <f>SUM(Y$9:Y294)+Y295</f>
        <v>0</v>
      </c>
    </row>
    <row r="296" spans="2:26" ht="12.75" customHeight="1" x14ac:dyDescent="0.2">
      <c r="B296" s="114"/>
      <c r="C296" s="182"/>
      <c r="D296" s="113"/>
      <c r="E296" s="182"/>
      <c r="F296" s="183"/>
      <c r="G296" s="184"/>
      <c r="H296" s="188"/>
      <c r="I296" s="188"/>
      <c r="J296" s="188"/>
      <c r="K296" s="188"/>
      <c r="L296" s="188"/>
      <c r="M296" s="115"/>
      <c r="N296" s="116" t="str">
        <f t="shared" si="20"/>
        <v/>
      </c>
      <c r="R296" s="79">
        <f t="shared" si="17"/>
        <v>0</v>
      </c>
      <c r="S296" s="79">
        <f t="shared" si="19"/>
        <v>0</v>
      </c>
      <c r="V296" s="100" t="e">
        <f>IF(AND(B296=2014,I296&lt;9,#REF!="O"),VLOOKUP(F296,F$9:G$12,2,FALSE),0)</f>
        <v>#REF!</v>
      </c>
      <c r="W296" s="100" t="e">
        <f>SUM(V$9:V295)+V296</f>
        <v>#REF!</v>
      </c>
      <c r="Y296" s="100">
        <f t="shared" si="18"/>
        <v>0</v>
      </c>
      <c r="Z296" s="100">
        <f>SUM(Y$9:Y295)+Y296</f>
        <v>0</v>
      </c>
    </row>
    <row r="297" spans="2:26" ht="12.75" customHeight="1" x14ac:dyDescent="0.2">
      <c r="B297" s="114"/>
      <c r="C297" s="182"/>
      <c r="D297" s="113"/>
      <c r="E297" s="182"/>
      <c r="F297" s="183"/>
      <c r="G297" s="184"/>
      <c r="H297" s="188"/>
      <c r="I297" s="188"/>
      <c r="J297" s="188"/>
      <c r="K297" s="188"/>
      <c r="L297" s="188"/>
      <c r="M297" s="115"/>
      <c r="N297" s="116" t="str">
        <f t="shared" si="20"/>
        <v/>
      </c>
      <c r="R297" s="79">
        <f t="shared" si="17"/>
        <v>0</v>
      </c>
      <c r="S297" s="79">
        <f t="shared" si="19"/>
        <v>0</v>
      </c>
      <c r="V297" s="100" t="e">
        <f>IF(AND(B297=2014,I297&lt;9,#REF!="O"),VLOOKUP(F297,F$9:G$12,2,FALSE),0)</f>
        <v>#REF!</v>
      </c>
      <c r="W297" s="100" t="e">
        <f>SUM(V$9:V296)+V297</f>
        <v>#REF!</v>
      </c>
      <c r="Y297" s="100">
        <f t="shared" si="18"/>
        <v>0</v>
      </c>
      <c r="Z297" s="100">
        <f>SUM(Y$9:Y296)+Y297</f>
        <v>0</v>
      </c>
    </row>
    <row r="298" spans="2:26" ht="12.75" customHeight="1" x14ac:dyDescent="0.2">
      <c r="B298" s="114"/>
      <c r="C298" s="182"/>
      <c r="D298" s="113"/>
      <c r="E298" s="182"/>
      <c r="F298" s="183"/>
      <c r="G298" s="184"/>
      <c r="H298" s="188"/>
      <c r="I298" s="188"/>
      <c r="J298" s="188"/>
      <c r="K298" s="188"/>
      <c r="L298" s="188"/>
      <c r="M298" s="115"/>
      <c r="N298" s="116" t="str">
        <f t="shared" si="20"/>
        <v/>
      </c>
      <c r="R298" s="79">
        <f t="shared" si="17"/>
        <v>0</v>
      </c>
      <c r="S298" s="79">
        <f t="shared" si="19"/>
        <v>0</v>
      </c>
      <c r="V298" s="100" t="e">
        <f>IF(AND(B298=2014,I298&lt;9,#REF!="O"),VLOOKUP(F298,F$9:G$12,2,FALSE),0)</f>
        <v>#REF!</v>
      </c>
      <c r="W298" s="100" t="e">
        <f>SUM(V$9:V297)+V298</f>
        <v>#REF!</v>
      </c>
      <c r="Y298" s="100">
        <f t="shared" si="18"/>
        <v>0</v>
      </c>
      <c r="Z298" s="100">
        <f>SUM(Y$9:Y297)+Y298</f>
        <v>0</v>
      </c>
    </row>
    <row r="299" spans="2:26" ht="12.75" customHeight="1" x14ac:dyDescent="0.2">
      <c r="B299" s="114"/>
      <c r="C299" s="182"/>
      <c r="D299" s="113"/>
      <c r="E299" s="182"/>
      <c r="F299" s="183"/>
      <c r="G299" s="184"/>
      <c r="H299" s="188"/>
      <c r="I299" s="188"/>
      <c r="J299" s="188"/>
      <c r="K299" s="188"/>
      <c r="L299" s="188"/>
      <c r="M299" s="115"/>
      <c r="N299" s="116" t="str">
        <f t="shared" si="20"/>
        <v/>
      </c>
      <c r="R299" s="79">
        <f t="shared" si="17"/>
        <v>0</v>
      </c>
      <c r="S299" s="79">
        <f t="shared" si="19"/>
        <v>0</v>
      </c>
      <c r="V299" s="100" t="e">
        <f>IF(AND(B299=2014,I299&lt;9,#REF!="O"),VLOOKUP(F299,F$9:G$12,2,FALSE),0)</f>
        <v>#REF!</v>
      </c>
      <c r="W299" s="100" t="e">
        <f>SUM(V$9:V298)+V299</f>
        <v>#REF!</v>
      </c>
      <c r="Y299" s="100">
        <f t="shared" si="18"/>
        <v>0</v>
      </c>
      <c r="Z299" s="100">
        <f>SUM(Y$9:Y298)+Y299</f>
        <v>0</v>
      </c>
    </row>
    <row r="300" spans="2:26" ht="12.75" customHeight="1" x14ac:dyDescent="0.2">
      <c r="B300" s="114"/>
      <c r="C300" s="182"/>
      <c r="D300" s="113"/>
      <c r="E300" s="182"/>
      <c r="F300" s="183"/>
      <c r="G300" s="184"/>
      <c r="H300" s="188"/>
      <c r="I300" s="188"/>
      <c r="J300" s="188"/>
      <c r="K300" s="188"/>
      <c r="L300" s="188"/>
      <c r="M300" s="115"/>
      <c r="N300" s="116" t="str">
        <f t="shared" si="20"/>
        <v/>
      </c>
      <c r="R300" s="79">
        <f t="shared" si="17"/>
        <v>0</v>
      </c>
      <c r="S300" s="79">
        <f t="shared" si="19"/>
        <v>0</v>
      </c>
      <c r="V300" s="100" t="e">
        <f>IF(AND(B300=2014,I300&lt;9,#REF!="O"),VLOOKUP(F300,F$9:G$12,2,FALSE),0)</f>
        <v>#REF!</v>
      </c>
      <c r="W300" s="100" t="e">
        <f>SUM(V$9:V299)+V300</f>
        <v>#REF!</v>
      </c>
      <c r="Y300" s="100">
        <f t="shared" si="18"/>
        <v>0</v>
      </c>
      <c r="Z300" s="100">
        <f>SUM(Y$9:Y299)+Y300</f>
        <v>0</v>
      </c>
    </row>
    <row r="301" spans="2:26" ht="12.75" customHeight="1" x14ac:dyDescent="0.2">
      <c r="B301" s="114"/>
      <c r="C301" s="182"/>
      <c r="D301" s="113"/>
      <c r="E301" s="182"/>
      <c r="F301" s="183"/>
      <c r="G301" s="184"/>
      <c r="H301" s="188"/>
      <c r="I301" s="188"/>
      <c r="J301" s="188"/>
      <c r="K301" s="188"/>
      <c r="L301" s="188"/>
      <c r="M301" s="115"/>
      <c r="N301" s="116" t="str">
        <f t="shared" si="20"/>
        <v/>
      </c>
      <c r="R301" s="79">
        <f t="shared" si="17"/>
        <v>0</v>
      </c>
      <c r="S301" s="79">
        <f t="shared" si="19"/>
        <v>0</v>
      </c>
      <c r="V301" s="100" t="e">
        <f>IF(AND(B301=2014,I301&lt;9,#REF!="O"),VLOOKUP(F301,F$9:G$12,2,FALSE),0)</f>
        <v>#REF!</v>
      </c>
      <c r="W301" s="100" t="e">
        <f>SUM(V$9:V300)+V301</f>
        <v>#REF!</v>
      </c>
      <c r="Y301" s="100">
        <f t="shared" si="18"/>
        <v>0</v>
      </c>
      <c r="Z301" s="100">
        <f>SUM(Y$9:Y300)+Y301</f>
        <v>0</v>
      </c>
    </row>
    <row r="302" spans="2:26" ht="12.75" customHeight="1" x14ac:dyDescent="0.2">
      <c r="B302" s="114"/>
      <c r="C302" s="182"/>
      <c r="D302" s="113"/>
      <c r="E302" s="182"/>
      <c r="F302" s="183"/>
      <c r="G302" s="184"/>
      <c r="H302" s="188"/>
      <c r="I302" s="188"/>
      <c r="J302" s="188"/>
      <c r="K302" s="188"/>
      <c r="L302" s="188"/>
      <c r="M302" s="115"/>
      <c r="N302" s="116" t="str">
        <f t="shared" si="20"/>
        <v/>
      </c>
      <c r="R302" s="79">
        <f t="shared" si="17"/>
        <v>0</v>
      </c>
      <c r="S302" s="79">
        <f t="shared" si="19"/>
        <v>0</v>
      </c>
      <c r="V302" s="100" t="e">
        <f>IF(AND(B302=2014,I302&lt;9,#REF!="O"),VLOOKUP(F302,F$9:G$12,2,FALSE),0)</f>
        <v>#REF!</v>
      </c>
      <c r="W302" s="100" t="e">
        <f>SUM(V$9:V301)+V302</f>
        <v>#REF!</v>
      </c>
      <c r="Y302" s="100">
        <f t="shared" si="18"/>
        <v>0</v>
      </c>
      <c r="Z302" s="100">
        <f>SUM(Y$9:Y301)+Y302</f>
        <v>0</v>
      </c>
    </row>
    <row r="303" spans="2:26" ht="12.75" customHeight="1" x14ac:dyDescent="0.2">
      <c r="B303" s="114"/>
      <c r="C303" s="182"/>
      <c r="D303" s="113"/>
      <c r="E303" s="182"/>
      <c r="F303" s="183"/>
      <c r="G303" s="184"/>
      <c r="H303" s="188"/>
      <c r="I303" s="188"/>
      <c r="J303" s="188"/>
      <c r="K303" s="188"/>
      <c r="L303" s="188"/>
      <c r="M303" s="115"/>
      <c r="N303" s="116" t="str">
        <f t="shared" si="20"/>
        <v/>
      </c>
      <c r="R303" s="79">
        <f t="shared" si="17"/>
        <v>0</v>
      </c>
      <c r="S303" s="79">
        <f t="shared" si="19"/>
        <v>0</v>
      </c>
      <c r="V303" s="100" t="e">
        <f>IF(AND(B303=2014,I303&lt;9,#REF!="O"),VLOOKUP(F303,F$9:G$12,2,FALSE),0)</f>
        <v>#REF!</v>
      </c>
      <c r="W303" s="100" t="e">
        <f>SUM(V$9:V302)+V303</f>
        <v>#REF!</v>
      </c>
      <c r="Y303" s="100">
        <f t="shared" si="18"/>
        <v>0</v>
      </c>
      <c r="Z303" s="100">
        <f>SUM(Y$9:Y302)+Y303</f>
        <v>0</v>
      </c>
    </row>
    <row r="304" spans="2:26" ht="12.75" customHeight="1" x14ac:dyDescent="0.2">
      <c r="B304" s="114"/>
      <c r="C304" s="182"/>
      <c r="D304" s="113"/>
      <c r="E304" s="182"/>
      <c r="F304" s="183"/>
      <c r="G304" s="184"/>
      <c r="H304" s="188"/>
      <c r="I304" s="188"/>
      <c r="J304" s="188"/>
      <c r="K304" s="188"/>
      <c r="L304" s="188"/>
      <c r="M304" s="115"/>
      <c r="N304" s="116" t="str">
        <f t="shared" si="20"/>
        <v/>
      </c>
      <c r="R304" s="79">
        <f t="shared" si="17"/>
        <v>0</v>
      </c>
      <c r="S304" s="79">
        <f t="shared" si="19"/>
        <v>0</v>
      </c>
      <c r="V304" s="100" t="e">
        <f>IF(AND(B304=2014,I304&lt;9,#REF!="O"),VLOOKUP(F304,F$9:G$12,2,FALSE),0)</f>
        <v>#REF!</v>
      </c>
      <c r="W304" s="100" t="e">
        <f>SUM(V$9:V303)+V304</f>
        <v>#REF!</v>
      </c>
      <c r="Y304" s="100">
        <f t="shared" si="18"/>
        <v>0</v>
      </c>
      <c r="Z304" s="100">
        <f>SUM(Y$9:Y303)+Y304</f>
        <v>0</v>
      </c>
    </row>
    <row r="305" spans="2:26" ht="12.75" customHeight="1" x14ac:dyDescent="0.2">
      <c r="B305" s="114"/>
      <c r="C305" s="182"/>
      <c r="D305" s="113"/>
      <c r="E305" s="182"/>
      <c r="F305" s="183"/>
      <c r="G305" s="184"/>
      <c r="H305" s="188"/>
      <c r="I305" s="188"/>
      <c r="J305" s="188"/>
      <c r="K305" s="188"/>
      <c r="L305" s="188"/>
      <c r="M305" s="115"/>
      <c r="N305" s="116" t="str">
        <f t="shared" si="20"/>
        <v/>
      </c>
      <c r="R305" s="79">
        <f t="shared" si="17"/>
        <v>0</v>
      </c>
      <c r="S305" s="79">
        <f t="shared" si="19"/>
        <v>0</v>
      </c>
      <c r="V305" s="100" t="e">
        <f>IF(AND(B305=2014,I305&lt;9,#REF!="O"),VLOOKUP(F305,F$9:G$12,2,FALSE),0)</f>
        <v>#REF!</v>
      </c>
      <c r="W305" s="100" t="e">
        <f>SUM(V$9:V304)+V305</f>
        <v>#REF!</v>
      </c>
      <c r="Y305" s="100">
        <f t="shared" si="18"/>
        <v>0</v>
      </c>
      <c r="Z305" s="100">
        <f>SUM(Y$9:Y304)+Y305</f>
        <v>0</v>
      </c>
    </row>
    <row r="306" spans="2:26" ht="12.75" customHeight="1" x14ac:dyDescent="0.2">
      <c r="B306" s="114"/>
      <c r="C306" s="182"/>
      <c r="D306" s="113"/>
      <c r="E306" s="182"/>
      <c r="F306" s="183"/>
      <c r="G306" s="184"/>
      <c r="H306" s="188"/>
      <c r="I306" s="188"/>
      <c r="J306" s="188"/>
      <c r="K306" s="188"/>
      <c r="L306" s="188"/>
      <c r="M306" s="115"/>
      <c r="N306" s="116" t="str">
        <f t="shared" si="20"/>
        <v/>
      </c>
      <c r="R306" s="79">
        <f t="shared" si="17"/>
        <v>0</v>
      </c>
      <c r="S306" s="79">
        <f t="shared" si="19"/>
        <v>0</v>
      </c>
      <c r="V306" s="100" t="e">
        <f>IF(AND(B306=2014,I306&lt;9,#REF!="O"),VLOOKUP(F306,F$9:G$12,2,FALSE),0)</f>
        <v>#REF!</v>
      </c>
      <c r="W306" s="100" t="e">
        <f>SUM(V$9:V305)+V306</f>
        <v>#REF!</v>
      </c>
      <c r="Y306" s="100">
        <f t="shared" si="18"/>
        <v>0</v>
      </c>
      <c r="Z306" s="100">
        <f>SUM(Y$9:Y305)+Y306</f>
        <v>0</v>
      </c>
    </row>
    <row r="307" spans="2:26" ht="12.75" customHeight="1" x14ac:dyDescent="0.2">
      <c r="B307" s="114"/>
      <c r="C307" s="182"/>
      <c r="D307" s="113"/>
      <c r="E307" s="182"/>
      <c r="F307" s="183"/>
      <c r="G307" s="184"/>
      <c r="H307" s="188"/>
      <c r="I307" s="188"/>
      <c r="J307" s="188"/>
      <c r="K307" s="188"/>
      <c r="L307" s="188"/>
      <c r="M307" s="115"/>
      <c r="N307" s="116" t="str">
        <f t="shared" si="20"/>
        <v/>
      </c>
      <c r="R307" s="79">
        <f t="shared" si="17"/>
        <v>0</v>
      </c>
      <c r="S307" s="79">
        <f t="shared" si="19"/>
        <v>0</v>
      </c>
      <c r="V307" s="100" t="e">
        <f>IF(AND(B307=2014,I307&lt;9,#REF!="O"),VLOOKUP(F307,F$9:G$12,2,FALSE),0)</f>
        <v>#REF!</v>
      </c>
      <c r="W307" s="100" t="e">
        <f>SUM(V$9:V306)+V307</f>
        <v>#REF!</v>
      </c>
      <c r="Y307" s="100">
        <f t="shared" si="18"/>
        <v>0</v>
      </c>
      <c r="Z307" s="100">
        <f>SUM(Y$9:Y306)+Y307</f>
        <v>0</v>
      </c>
    </row>
    <row r="308" spans="2:26" ht="12.75" customHeight="1" x14ac:dyDescent="0.2">
      <c r="B308" s="114"/>
      <c r="C308" s="182"/>
      <c r="D308" s="113"/>
      <c r="E308" s="182"/>
      <c r="F308" s="183"/>
      <c r="G308" s="184"/>
      <c r="H308" s="188"/>
      <c r="I308" s="188"/>
      <c r="J308" s="188"/>
      <c r="K308" s="188"/>
      <c r="L308" s="188"/>
      <c r="M308" s="115"/>
      <c r="N308" s="116" t="str">
        <f t="shared" si="20"/>
        <v/>
      </c>
      <c r="R308" s="79">
        <f t="shared" si="17"/>
        <v>0</v>
      </c>
      <c r="S308" s="79">
        <f t="shared" si="19"/>
        <v>0</v>
      </c>
      <c r="V308" s="100" t="e">
        <f>IF(AND(B308=2014,I308&lt;9,#REF!="O"),VLOOKUP(F308,F$9:G$12,2,FALSE),0)</f>
        <v>#REF!</v>
      </c>
      <c r="W308" s="100" t="e">
        <f>SUM(V$9:V307)+V308</f>
        <v>#REF!</v>
      </c>
      <c r="Y308" s="100">
        <f t="shared" si="18"/>
        <v>0</v>
      </c>
      <c r="Z308" s="100">
        <f>SUM(Y$9:Y307)+Y308</f>
        <v>0</v>
      </c>
    </row>
    <row r="309" spans="2:26" ht="12.75" customHeight="1" x14ac:dyDescent="0.2">
      <c r="B309" s="114"/>
      <c r="C309" s="182"/>
      <c r="D309" s="113"/>
      <c r="E309" s="182"/>
      <c r="F309" s="183"/>
      <c r="G309" s="184"/>
      <c r="H309" s="188"/>
      <c r="I309" s="188"/>
      <c r="J309" s="188"/>
      <c r="K309" s="188"/>
      <c r="L309" s="188"/>
      <c r="M309" s="115"/>
      <c r="N309" s="116" t="str">
        <f t="shared" si="20"/>
        <v/>
      </c>
      <c r="R309" s="79">
        <f t="shared" si="17"/>
        <v>0</v>
      </c>
      <c r="S309" s="79">
        <f t="shared" si="19"/>
        <v>0</v>
      </c>
      <c r="V309" s="100" t="e">
        <f>IF(AND(B309=2014,I309&lt;9,#REF!="O"),VLOOKUP(F309,F$9:G$12,2,FALSE),0)</f>
        <v>#REF!</v>
      </c>
      <c r="W309" s="100" t="e">
        <f>SUM(V$9:V308)+V309</f>
        <v>#REF!</v>
      </c>
      <c r="Y309" s="100">
        <f t="shared" si="18"/>
        <v>0</v>
      </c>
      <c r="Z309" s="100">
        <f>SUM(Y$9:Y308)+Y309</f>
        <v>0</v>
      </c>
    </row>
    <row r="310" spans="2:26" ht="12.75" customHeight="1" x14ac:dyDescent="0.2">
      <c r="B310" s="114"/>
      <c r="C310" s="182"/>
      <c r="D310" s="113"/>
      <c r="E310" s="182"/>
      <c r="F310" s="183"/>
      <c r="G310" s="184"/>
      <c r="H310" s="188"/>
      <c r="I310" s="188"/>
      <c r="J310" s="188"/>
      <c r="K310" s="188"/>
      <c r="L310" s="188"/>
      <c r="M310" s="115"/>
      <c r="N310" s="116" t="str">
        <f t="shared" si="20"/>
        <v/>
      </c>
      <c r="R310" s="79">
        <f t="shared" si="17"/>
        <v>0</v>
      </c>
      <c r="S310" s="79">
        <f t="shared" si="19"/>
        <v>0</v>
      </c>
      <c r="V310" s="100" t="e">
        <f>IF(AND(B310=2014,I310&lt;9,#REF!="O"),VLOOKUP(F310,F$9:G$12,2,FALSE),0)</f>
        <v>#REF!</v>
      </c>
      <c r="W310" s="100" t="e">
        <f>SUM(V$9:V309)+V310</f>
        <v>#REF!</v>
      </c>
      <c r="Y310" s="100">
        <f t="shared" si="18"/>
        <v>0</v>
      </c>
      <c r="Z310" s="100">
        <f>SUM(Y$9:Y309)+Y310</f>
        <v>0</v>
      </c>
    </row>
    <row r="311" spans="2:26" ht="12.75" customHeight="1" x14ac:dyDescent="0.2">
      <c r="B311" s="114"/>
      <c r="C311" s="182"/>
      <c r="D311" s="113"/>
      <c r="E311" s="182"/>
      <c r="F311" s="183"/>
      <c r="G311" s="184"/>
      <c r="H311" s="188"/>
      <c r="I311" s="188"/>
      <c r="J311" s="188"/>
      <c r="K311" s="188"/>
      <c r="L311" s="188"/>
      <c r="M311" s="115"/>
      <c r="N311" s="116" t="str">
        <f t="shared" si="20"/>
        <v/>
      </c>
      <c r="R311" s="79">
        <f t="shared" si="17"/>
        <v>0</v>
      </c>
      <c r="S311" s="79">
        <f t="shared" si="19"/>
        <v>0</v>
      </c>
      <c r="V311" s="100" t="e">
        <f>IF(AND(B311=2014,I311&lt;9,#REF!="O"),VLOOKUP(F311,F$9:G$12,2,FALSE),0)</f>
        <v>#REF!</v>
      </c>
      <c r="W311" s="100" t="e">
        <f>SUM(V$9:V310)+V311</f>
        <v>#REF!</v>
      </c>
      <c r="Y311" s="100">
        <f t="shared" si="18"/>
        <v>0</v>
      </c>
      <c r="Z311" s="100">
        <f>SUM(Y$9:Y310)+Y311</f>
        <v>0</v>
      </c>
    </row>
    <row r="312" spans="2:26" ht="12.75" customHeight="1" x14ac:dyDescent="0.2">
      <c r="B312" s="114"/>
      <c r="C312" s="182"/>
      <c r="D312" s="113"/>
      <c r="E312" s="182"/>
      <c r="F312" s="183"/>
      <c r="G312" s="184"/>
      <c r="H312" s="188"/>
      <c r="I312" s="188"/>
      <c r="J312" s="188"/>
      <c r="K312" s="188"/>
      <c r="L312" s="188"/>
      <c r="M312" s="115"/>
      <c r="N312" s="116" t="str">
        <f t="shared" si="20"/>
        <v/>
      </c>
      <c r="R312" s="79">
        <f t="shared" si="17"/>
        <v>0</v>
      </c>
      <c r="S312" s="79">
        <f t="shared" si="19"/>
        <v>0</v>
      </c>
      <c r="V312" s="100" t="e">
        <f>IF(AND(B312=2014,I312&lt;9,#REF!="O"),VLOOKUP(F312,F$9:G$12,2,FALSE),0)</f>
        <v>#REF!</v>
      </c>
      <c r="W312" s="100" t="e">
        <f>SUM(V$9:V311)+V312</f>
        <v>#REF!</v>
      </c>
      <c r="Y312" s="100">
        <f t="shared" si="18"/>
        <v>0</v>
      </c>
      <c r="Z312" s="100">
        <f>SUM(Y$9:Y311)+Y312</f>
        <v>0</v>
      </c>
    </row>
    <row r="313" spans="2:26" ht="12.75" customHeight="1" x14ac:dyDescent="0.2">
      <c r="B313" s="114"/>
      <c r="C313" s="182"/>
      <c r="D313" s="113"/>
      <c r="E313" s="182"/>
      <c r="F313" s="183"/>
      <c r="G313" s="184"/>
      <c r="H313" s="188"/>
      <c r="I313" s="188"/>
      <c r="J313" s="188"/>
      <c r="K313" s="188"/>
      <c r="L313" s="188"/>
      <c r="M313" s="115"/>
      <c r="N313" s="116" t="str">
        <f t="shared" si="20"/>
        <v/>
      </c>
      <c r="R313" s="79">
        <f t="shared" si="17"/>
        <v>0</v>
      </c>
      <c r="S313" s="79">
        <f t="shared" si="19"/>
        <v>0</v>
      </c>
      <c r="V313" s="100" t="e">
        <f>IF(AND(B313=2014,I313&lt;9,#REF!="O"),VLOOKUP(F313,F$9:G$12,2,FALSE),0)</f>
        <v>#REF!</v>
      </c>
      <c r="W313" s="100" t="e">
        <f>SUM(V$9:V312)+V313</f>
        <v>#REF!</v>
      </c>
      <c r="Y313" s="100">
        <f t="shared" si="18"/>
        <v>0</v>
      </c>
      <c r="Z313" s="100">
        <f>SUM(Y$9:Y312)+Y313</f>
        <v>0</v>
      </c>
    </row>
    <row r="314" spans="2:26" ht="12.75" customHeight="1" x14ac:dyDescent="0.2">
      <c r="B314" s="114"/>
      <c r="C314" s="182"/>
      <c r="D314" s="113"/>
      <c r="E314" s="182"/>
      <c r="F314" s="183"/>
      <c r="G314" s="184"/>
      <c r="H314" s="188"/>
      <c r="I314" s="188"/>
      <c r="J314" s="188"/>
      <c r="K314" s="188"/>
      <c r="L314" s="188"/>
      <c r="M314" s="115"/>
      <c r="N314" s="116" t="str">
        <f t="shared" si="20"/>
        <v/>
      </c>
      <c r="R314" s="79">
        <f t="shared" si="17"/>
        <v>0</v>
      </c>
      <c r="S314" s="79">
        <f t="shared" si="19"/>
        <v>0</v>
      </c>
      <c r="V314" s="100" t="e">
        <f>IF(AND(B314=2014,I314&lt;9,#REF!="O"),VLOOKUP(F314,F$9:G$12,2,FALSE),0)</f>
        <v>#REF!</v>
      </c>
      <c r="W314" s="100" t="e">
        <f>SUM(V$9:V313)+V314</f>
        <v>#REF!</v>
      </c>
      <c r="Y314" s="100">
        <f t="shared" si="18"/>
        <v>0</v>
      </c>
      <c r="Z314" s="100">
        <f>SUM(Y$9:Y313)+Y314</f>
        <v>0</v>
      </c>
    </row>
    <row r="315" spans="2:26" ht="12.75" customHeight="1" x14ac:dyDescent="0.2">
      <c r="B315" s="114"/>
      <c r="C315" s="182"/>
      <c r="D315" s="113"/>
      <c r="E315" s="182"/>
      <c r="F315" s="183"/>
      <c r="G315" s="184"/>
      <c r="H315" s="188"/>
      <c r="I315" s="188"/>
      <c r="J315" s="188"/>
      <c r="K315" s="188"/>
      <c r="L315" s="188"/>
      <c r="M315" s="115"/>
      <c r="N315" s="116" t="str">
        <f t="shared" si="20"/>
        <v/>
      </c>
      <c r="R315" s="79">
        <f t="shared" si="17"/>
        <v>0</v>
      </c>
      <c r="S315" s="79">
        <f t="shared" si="19"/>
        <v>0</v>
      </c>
      <c r="V315" s="100" t="e">
        <f>IF(AND(B315=2014,I315&lt;9,#REF!="O"),VLOOKUP(F315,F$9:G$12,2,FALSE),0)</f>
        <v>#REF!</v>
      </c>
      <c r="W315" s="100" t="e">
        <f>SUM(V$9:V314)+V315</f>
        <v>#REF!</v>
      </c>
      <c r="Y315" s="100">
        <f t="shared" si="18"/>
        <v>0</v>
      </c>
      <c r="Z315" s="100">
        <f>SUM(Y$9:Y314)+Y315</f>
        <v>0</v>
      </c>
    </row>
    <row r="316" spans="2:26" ht="12.75" customHeight="1" x14ac:dyDescent="0.2">
      <c r="B316" s="114"/>
      <c r="C316" s="182"/>
      <c r="D316" s="113"/>
      <c r="E316" s="182"/>
      <c r="F316" s="183"/>
      <c r="G316" s="184"/>
      <c r="H316" s="188"/>
      <c r="I316" s="188"/>
      <c r="J316" s="188"/>
      <c r="K316" s="188"/>
      <c r="L316" s="188"/>
      <c r="M316" s="115"/>
      <c r="N316" s="116" t="str">
        <f t="shared" si="20"/>
        <v/>
      </c>
      <c r="R316" s="79">
        <f t="shared" si="17"/>
        <v>0</v>
      </c>
      <c r="S316" s="79">
        <f t="shared" si="19"/>
        <v>0</v>
      </c>
      <c r="V316" s="100" t="e">
        <f>IF(AND(B316=2014,I316&lt;9,#REF!="O"),VLOOKUP(F316,F$9:G$12,2,FALSE),0)</f>
        <v>#REF!</v>
      </c>
      <c r="W316" s="100" t="e">
        <f>SUM(V$9:V315)+V316</f>
        <v>#REF!</v>
      </c>
      <c r="Y316" s="100">
        <f t="shared" si="18"/>
        <v>0</v>
      </c>
      <c r="Z316" s="100">
        <f>SUM(Y$9:Y315)+Y316</f>
        <v>0</v>
      </c>
    </row>
    <row r="317" spans="2:26" ht="12.75" customHeight="1" x14ac:dyDescent="0.2">
      <c r="B317" s="114"/>
      <c r="C317" s="182"/>
      <c r="D317" s="113"/>
      <c r="E317" s="182"/>
      <c r="F317" s="183"/>
      <c r="G317" s="184"/>
      <c r="H317" s="188"/>
      <c r="I317" s="188"/>
      <c r="J317" s="188"/>
      <c r="K317" s="188"/>
      <c r="L317" s="188"/>
      <c r="M317" s="115"/>
      <c r="N317" s="116" t="str">
        <f t="shared" si="20"/>
        <v/>
      </c>
      <c r="R317" s="79">
        <f t="shared" si="17"/>
        <v>0</v>
      </c>
      <c r="S317" s="79">
        <f t="shared" si="19"/>
        <v>0</v>
      </c>
      <c r="V317" s="100" t="e">
        <f>IF(AND(B317=2014,I317&lt;9,#REF!="O"),VLOOKUP(F317,F$9:G$12,2,FALSE),0)</f>
        <v>#REF!</v>
      </c>
      <c r="W317" s="100" t="e">
        <f>SUM(V$9:V316)+V317</f>
        <v>#REF!</v>
      </c>
      <c r="Y317" s="100">
        <f t="shared" si="18"/>
        <v>0</v>
      </c>
      <c r="Z317" s="100">
        <f>SUM(Y$9:Y316)+Y317</f>
        <v>0</v>
      </c>
    </row>
    <row r="318" spans="2:26" ht="12.75" customHeight="1" x14ac:dyDescent="0.2">
      <c r="B318" s="114"/>
      <c r="C318" s="182"/>
      <c r="D318" s="113"/>
      <c r="E318" s="182"/>
      <c r="F318" s="183"/>
      <c r="G318" s="184"/>
      <c r="H318" s="188"/>
      <c r="I318" s="188"/>
      <c r="J318" s="188"/>
      <c r="K318" s="188"/>
      <c r="L318" s="188"/>
      <c r="M318" s="115"/>
      <c r="N318" s="116" t="str">
        <f t="shared" si="20"/>
        <v/>
      </c>
      <c r="R318" s="79">
        <f t="shared" si="17"/>
        <v>0</v>
      </c>
      <c r="S318" s="79">
        <f t="shared" si="19"/>
        <v>0</v>
      </c>
      <c r="V318" s="100" t="e">
        <f>IF(AND(B318=2014,I318&lt;9,#REF!="O"),VLOOKUP(F318,F$9:G$12,2,FALSE),0)</f>
        <v>#REF!</v>
      </c>
      <c r="W318" s="100" t="e">
        <f>SUM(V$9:V317)+V318</f>
        <v>#REF!</v>
      </c>
      <c r="Y318" s="100">
        <f t="shared" si="18"/>
        <v>0</v>
      </c>
      <c r="Z318" s="100">
        <f>SUM(Y$9:Y317)+Y318</f>
        <v>0</v>
      </c>
    </row>
    <row r="319" spans="2:26" ht="12.75" customHeight="1" x14ac:dyDescent="0.2">
      <c r="B319" s="114"/>
      <c r="C319" s="182"/>
      <c r="D319" s="113"/>
      <c r="E319" s="182"/>
      <c r="F319" s="183"/>
      <c r="G319" s="184"/>
      <c r="H319" s="188"/>
      <c r="I319" s="188"/>
      <c r="J319" s="188"/>
      <c r="K319" s="188"/>
      <c r="L319" s="188"/>
      <c r="M319" s="115"/>
      <c r="N319" s="116" t="str">
        <f t="shared" si="20"/>
        <v/>
      </c>
      <c r="R319" s="79">
        <f t="shared" si="17"/>
        <v>0</v>
      </c>
      <c r="S319" s="79">
        <f t="shared" si="19"/>
        <v>0</v>
      </c>
      <c r="V319" s="100" t="e">
        <f>IF(AND(B319=2014,I319&lt;9,#REF!="O"),VLOOKUP(F319,F$9:G$12,2,FALSE),0)</f>
        <v>#REF!</v>
      </c>
      <c r="W319" s="100" t="e">
        <f>SUM(V$9:V318)+V319</f>
        <v>#REF!</v>
      </c>
      <c r="Y319" s="100">
        <f t="shared" si="18"/>
        <v>0</v>
      </c>
      <c r="Z319" s="100">
        <f>SUM(Y$9:Y318)+Y319</f>
        <v>0</v>
      </c>
    </row>
    <row r="320" spans="2:26" ht="12.75" customHeight="1" x14ac:dyDescent="0.2">
      <c r="B320" s="114"/>
      <c r="C320" s="182"/>
      <c r="D320" s="113"/>
      <c r="E320" s="182"/>
      <c r="F320" s="183"/>
      <c r="G320" s="184"/>
      <c r="H320" s="188"/>
      <c r="I320" s="188"/>
      <c r="J320" s="188"/>
      <c r="K320" s="188"/>
      <c r="L320" s="188"/>
      <c r="M320" s="115"/>
      <c r="N320" s="116" t="str">
        <f t="shared" si="20"/>
        <v/>
      </c>
      <c r="R320" s="79">
        <f t="shared" si="17"/>
        <v>0</v>
      </c>
      <c r="S320" s="79">
        <f t="shared" si="19"/>
        <v>0</v>
      </c>
      <c r="V320" s="100" t="e">
        <f>IF(AND(B320=2014,I320&lt;9,#REF!="O"),VLOOKUP(F320,F$9:G$12,2,FALSE),0)</f>
        <v>#REF!</v>
      </c>
      <c r="W320" s="100" t="e">
        <f>SUM(V$9:V319)+V320</f>
        <v>#REF!</v>
      </c>
      <c r="Y320" s="100">
        <f t="shared" si="18"/>
        <v>0</v>
      </c>
      <c r="Z320" s="100">
        <f>SUM(Y$9:Y319)+Y320</f>
        <v>0</v>
      </c>
    </row>
    <row r="321" spans="2:26" ht="12.75" customHeight="1" x14ac:dyDescent="0.2">
      <c r="B321" s="114"/>
      <c r="C321" s="182"/>
      <c r="D321" s="113"/>
      <c r="E321" s="182"/>
      <c r="F321" s="183"/>
      <c r="G321" s="184"/>
      <c r="H321" s="188"/>
      <c r="I321" s="188"/>
      <c r="J321" s="188"/>
      <c r="K321" s="188"/>
      <c r="L321" s="188"/>
      <c r="M321" s="115"/>
      <c r="N321" s="116" t="str">
        <f t="shared" si="20"/>
        <v/>
      </c>
      <c r="R321" s="79">
        <f t="shared" si="17"/>
        <v>0</v>
      </c>
      <c r="S321" s="79">
        <f t="shared" si="19"/>
        <v>0</v>
      </c>
      <c r="V321" s="100" t="e">
        <f>IF(AND(B321=2014,I321&lt;9,#REF!="O"),VLOOKUP(F321,F$9:G$12,2,FALSE),0)</f>
        <v>#REF!</v>
      </c>
      <c r="W321" s="100" t="e">
        <f>SUM(V$9:V320)+V321</f>
        <v>#REF!</v>
      </c>
      <c r="Y321" s="100">
        <f t="shared" si="18"/>
        <v>0</v>
      </c>
      <c r="Z321" s="100">
        <f>SUM(Y$9:Y320)+Y321</f>
        <v>0</v>
      </c>
    </row>
    <row r="322" spans="2:26" ht="12.75" customHeight="1" x14ac:dyDescent="0.2">
      <c r="B322" s="114"/>
      <c r="C322" s="182"/>
      <c r="D322" s="113"/>
      <c r="E322" s="182"/>
      <c r="F322" s="183"/>
      <c r="G322" s="184"/>
      <c r="H322" s="188"/>
      <c r="I322" s="188"/>
      <c r="J322" s="188"/>
      <c r="K322" s="188"/>
      <c r="L322" s="188"/>
      <c r="M322" s="115"/>
      <c r="N322" s="116" t="str">
        <f t="shared" si="20"/>
        <v/>
      </c>
      <c r="R322" s="79">
        <f t="shared" si="17"/>
        <v>0</v>
      </c>
      <c r="S322" s="79">
        <f t="shared" si="19"/>
        <v>0</v>
      </c>
      <c r="V322" s="100" t="e">
        <f>IF(AND(B322=2014,I322&lt;9,#REF!="O"),VLOOKUP(F322,F$9:G$12,2,FALSE),0)</f>
        <v>#REF!</v>
      </c>
      <c r="W322" s="100" t="e">
        <f>SUM(V$9:V321)+V322</f>
        <v>#REF!</v>
      </c>
      <c r="Y322" s="100">
        <f t="shared" si="18"/>
        <v>0</v>
      </c>
      <c r="Z322" s="100">
        <f>SUM(Y$9:Y321)+Y322</f>
        <v>0</v>
      </c>
    </row>
    <row r="323" spans="2:26" ht="12.75" customHeight="1" x14ac:dyDescent="0.2">
      <c r="B323" s="114"/>
      <c r="C323" s="182"/>
      <c r="D323" s="113"/>
      <c r="E323" s="182"/>
      <c r="F323" s="183"/>
      <c r="G323" s="184"/>
      <c r="H323" s="188"/>
      <c r="I323" s="188"/>
      <c r="J323" s="188"/>
      <c r="K323" s="188"/>
      <c r="L323" s="188"/>
      <c r="M323" s="115"/>
      <c r="N323" s="116" t="str">
        <f t="shared" si="20"/>
        <v/>
      </c>
      <c r="R323" s="79">
        <f t="shared" si="17"/>
        <v>0</v>
      </c>
      <c r="S323" s="79">
        <f t="shared" si="19"/>
        <v>0</v>
      </c>
      <c r="V323" s="100" t="e">
        <f>IF(AND(B323=2014,I323&lt;9,#REF!="O"),VLOOKUP(F323,F$9:G$12,2,FALSE),0)</f>
        <v>#REF!</v>
      </c>
      <c r="W323" s="100" t="e">
        <f>SUM(V$9:V322)+V323</f>
        <v>#REF!</v>
      </c>
      <c r="Y323" s="100">
        <f t="shared" si="18"/>
        <v>0</v>
      </c>
      <c r="Z323" s="100">
        <f>SUM(Y$9:Y322)+Y323</f>
        <v>0</v>
      </c>
    </row>
    <row r="324" spans="2:26" ht="12.75" customHeight="1" x14ac:dyDescent="0.2">
      <c r="B324" s="114"/>
      <c r="C324" s="182"/>
      <c r="D324" s="113"/>
      <c r="E324" s="182"/>
      <c r="F324" s="183"/>
      <c r="G324" s="184"/>
      <c r="H324" s="188"/>
      <c r="I324" s="188"/>
      <c r="J324" s="188"/>
      <c r="K324" s="188"/>
      <c r="L324" s="188"/>
      <c r="M324" s="115"/>
      <c r="N324" s="116" t="str">
        <f t="shared" si="20"/>
        <v/>
      </c>
      <c r="R324" s="79">
        <f t="shared" si="17"/>
        <v>0</v>
      </c>
      <c r="S324" s="79">
        <f t="shared" si="19"/>
        <v>0</v>
      </c>
      <c r="V324" s="100" t="e">
        <f>IF(AND(B324=2014,I324&lt;9,#REF!="O"),VLOOKUP(F324,F$9:G$12,2,FALSE),0)</f>
        <v>#REF!</v>
      </c>
      <c r="W324" s="100" t="e">
        <f>SUM(V$9:V323)+V324</f>
        <v>#REF!</v>
      </c>
      <c r="Y324" s="100">
        <f t="shared" si="18"/>
        <v>0</v>
      </c>
      <c r="Z324" s="100">
        <f>SUM(Y$9:Y323)+Y324</f>
        <v>0</v>
      </c>
    </row>
    <row r="325" spans="2:26" ht="12.75" customHeight="1" x14ac:dyDescent="0.2">
      <c r="B325" s="114"/>
      <c r="C325" s="182"/>
      <c r="D325" s="113"/>
      <c r="E325" s="182"/>
      <c r="F325" s="183"/>
      <c r="G325" s="184"/>
      <c r="H325" s="188"/>
      <c r="I325" s="188"/>
      <c r="J325" s="188"/>
      <c r="K325" s="188"/>
      <c r="L325" s="188"/>
      <c r="M325" s="115"/>
      <c r="N325" s="116" t="str">
        <f t="shared" si="20"/>
        <v/>
      </c>
      <c r="R325" s="79">
        <f t="shared" si="17"/>
        <v>0</v>
      </c>
      <c r="S325" s="79">
        <f t="shared" si="19"/>
        <v>0</v>
      </c>
      <c r="V325" s="100" t="e">
        <f>IF(AND(B325=2014,I325&lt;9,#REF!="O"),VLOOKUP(F325,F$9:G$12,2,FALSE),0)</f>
        <v>#REF!</v>
      </c>
      <c r="W325" s="100" t="e">
        <f>SUM(V$9:V324)+V325</f>
        <v>#REF!</v>
      </c>
      <c r="Y325" s="100">
        <f t="shared" si="18"/>
        <v>0</v>
      </c>
      <c r="Z325" s="100">
        <f>SUM(Y$9:Y324)+Y325</f>
        <v>0</v>
      </c>
    </row>
    <row r="326" spans="2:26" ht="12.75" customHeight="1" x14ac:dyDescent="0.2">
      <c r="B326" s="114"/>
      <c r="C326" s="182"/>
      <c r="D326" s="113"/>
      <c r="E326" s="182"/>
      <c r="F326" s="183"/>
      <c r="G326" s="184"/>
      <c r="H326" s="188"/>
      <c r="I326" s="188"/>
      <c r="J326" s="188"/>
      <c r="K326" s="188"/>
      <c r="L326" s="188"/>
      <c r="M326" s="115"/>
      <c r="N326" s="116" t="str">
        <f t="shared" si="20"/>
        <v/>
      </c>
      <c r="R326" s="79">
        <f t="shared" si="17"/>
        <v>0</v>
      </c>
      <c r="S326" s="79">
        <f t="shared" si="19"/>
        <v>0</v>
      </c>
      <c r="V326" s="100" t="e">
        <f>IF(AND(B326=2014,I326&lt;9,#REF!="O"),VLOOKUP(F326,F$9:G$12,2,FALSE),0)</f>
        <v>#REF!</v>
      </c>
      <c r="W326" s="100" t="e">
        <f>SUM(V$9:V325)+V326</f>
        <v>#REF!</v>
      </c>
      <c r="Y326" s="100">
        <f t="shared" si="18"/>
        <v>0</v>
      </c>
      <c r="Z326" s="100">
        <f>SUM(Y$9:Y325)+Y326</f>
        <v>0</v>
      </c>
    </row>
    <row r="327" spans="2:26" ht="12.75" customHeight="1" x14ac:dyDescent="0.2">
      <c r="B327" s="114"/>
      <c r="C327" s="182"/>
      <c r="D327" s="113"/>
      <c r="E327" s="182"/>
      <c r="F327" s="183"/>
      <c r="G327" s="184"/>
      <c r="H327" s="188"/>
      <c r="I327" s="188"/>
      <c r="J327" s="188"/>
      <c r="K327" s="188"/>
      <c r="L327" s="188"/>
      <c r="M327" s="115"/>
      <c r="N327" s="116" t="str">
        <f t="shared" si="20"/>
        <v/>
      </c>
      <c r="R327" s="79">
        <f t="shared" si="17"/>
        <v>0</v>
      </c>
      <c r="S327" s="79">
        <f t="shared" si="19"/>
        <v>0</v>
      </c>
      <c r="V327" s="100" t="e">
        <f>IF(AND(B327=2014,I327&lt;9,#REF!="O"),VLOOKUP(F327,F$9:G$12,2,FALSE),0)</f>
        <v>#REF!</v>
      </c>
      <c r="W327" s="100" t="e">
        <f>SUM(V$9:V326)+V327</f>
        <v>#REF!</v>
      </c>
      <c r="Y327" s="100">
        <f t="shared" si="18"/>
        <v>0</v>
      </c>
      <c r="Z327" s="100">
        <f>SUM(Y$9:Y326)+Y327</f>
        <v>0</v>
      </c>
    </row>
    <row r="328" spans="2:26" ht="12.75" customHeight="1" x14ac:dyDescent="0.2">
      <c r="B328" s="114"/>
      <c r="C328" s="182"/>
      <c r="D328" s="113"/>
      <c r="E328" s="182"/>
      <c r="F328" s="183"/>
      <c r="G328" s="184"/>
      <c r="H328" s="188"/>
      <c r="I328" s="188"/>
      <c r="J328" s="188"/>
      <c r="K328" s="188"/>
      <c r="L328" s="188"/>
      <c r="M328" s="115"/>
      <c r="N328" s="116" t="str">
        <f t="shared" si="20"/>
        <v/>
      </c>
      <c r="R328" s="79">
        <f t="shared" si="17"/>
        <v>0</v>
      </c>
      <c r="S328" s="79">
        <f t="shared" si="19"/>
        <v>0</v>
      </c>
      <c r="V328" s="100" t="e">
        <f>IF(AND(B328=2014,I328&lt;9,#REF!="O"),VLOOKUP(F328,F$9:G$12,2,FALSE),0)</f>
        <v>#REF!</v>
      </c>
      <c r="W328" s="100" t="e">
        <f>SUM(V$9:V327)+V328</f>
        <v>#REF!</v>
      </c>
      <c r="Y328" s="100">
        <f t="shared" si="18"/>
        <v>0</v>
      </c>
      <c r="Z328" s="100">
        <f>SUM(Y$9:Y327)+Y328</f>
        <v>0</v>
      </c>
    </row>
    <row r="329" spans="2:26" ht="12.75" customHeight="1" x14ac:dyDescent="0.2">
      <c r="B329" s="114"/>
      <c r="C329" s="182"/>
      <c r="D329" s="113"/>
      <c r="E329" s="182"/>
      <c r="F329" s="183"/>
      <c r="G329" s="184"/>
      <c r="H329" s="188"/>
      <c r="I329" s="188"/>
      <c r="J329" s="188"/>
      <c r="K329" s="188"/>
      <c r="L329" s="188"/>
      <c r="M329" s="115"/>
      <c r="N329" s="116" t="str">
        <f t="shared" si="20"/>
        <v/>
      </c>
      <c r="R329" s="79">
        <f t="shared" si="17"/>
        <v>0</v>
      </c>
      <c r="S329" s="79">
        <f t="shared" si="19"/>
        <v>0</v>
      </c>
      <c r="V329" s="100" t="e">
        <f>IF(AND(B329=2014,I329&lt;9,#REF!="O"),VLOOKUP(F329,F$9:G$12,2,FALSE),0)</f>
        <v>#REF!</v>
      </c>
      <c r="W329" s="100" t="e">
        <f>SUM(V$9:V328)+V329</f>
        <v>#REF!</v>
      </c>
      <c r="Y329" s="100">
        <f t="shared" si="18"/>
        <v>0</v>
      </c>
      <c r="Z329" s="100">
        <f>SUM(Y$9:Y328)+Y329</f>
        <v>0</v>
      </c>
    </row>
    <row r="330" spans="2:26" ht="12.75" customHeight="1" x14ac:dyDescent="0.2">
      <c r="B330" s="114"/>
      <c r="C330" s="182"/>
      <c r="D330" s="113"/>
      <c r="E330" s="182"/>
      <c r="F330" s="183"/>
      <c r="G330" s="184"/>
      <c r="H330" s="188"/>
      <c r="I330" s="188"/>
      <c r="J330" s="188"/>
      <c r="K330" s="188"/>
      <c r="L330" s="188"/>
      <c r="M330" s="115"/>
      <c r="N330" s="116" t="str">
        <f t="shared" si="20"/>
        <v/>
      </c>
      <c r="R330" s="79">
        <f t="shared" si="17"/>
        <v>0</v>
      </c>
      <c r="S330" s="79">
        <f t="shared" si="19"/>
        <v>0</v>
      </c>
      <c r="V330" s="100" t="e">
        <f>IF(AND(B330=2014,I330&lt;9,#REF!="O"),VLOOKUP(F330,F$9:G$12,2,FALSE),0)</f>
        <v>#REF!</v>
      </c>
      <c r="W330" s="100" t="e">
        <f>SUM(V$9:V329)+V330</f>
        <v>#REF!</v>
      </c>
      <c r="Y330" s="100">
        <f t="shared" si="18"/>
        <v>0</v>
      </c>
      <c r="Z330" s="100">
        <f>SUM(Y$9:Y329)+Y330</f>
        <v>0</v>
      </c>
    </row>
    <row r="331" spans="2:26" ht="12.75" customHeight="1" x14ac:dyDescent="0.2">
      <c r="B331" s="114"/>
      <c r="C331" s="182"/>
      <c r="D331" s="113"/>
      <c r="E331" s="182"/>
      <c r="F331" s="183"/>
      <c r="G331" s="184"/>
      <c r="H331" s="188"/>
      <c r="I331" s="188"/>
      <c r="J331" s="188"/>
      <c r="K331" s="188"/>
      <c r="L331" s="188"/>
      <c r="M331" s="115"/>
      <c r="N331" s="116" t="str">
        <f t="shared" si="20"/>
        <v/>
      </c>
      <c r="R331" s="79">
        <f t="shared" si="17"/>
        <v>0</v>
      </c>
      <c r="S331" s="79">
        <f t="shared" si="19"/>
        <v>0</v>
      </c>
      <c r="V331" s="100" t="e">
        <f>IF(AND(B331=2014,I331&lt;9,#REF!="O"),VLOOKUP(F331,F$9:G$12,2,FALSE),0)</f>
        <v>#REF!</v>
      </c>
      <c r="W331" s="100" t="e">
        <f>SUM(V$9:V330)+V331</f>
        <v>#REF!</v>
      </c>
      <c r="Y331" s="100">
        <f t="shared" si="18"/>
        <v>0</v>
      </c>
      <c r="Z331" s="100">
        <f>SUM(Y$9:Y330)+Y331</f>
        <v>0</v>
      </c>
    </row>
    <row r="332" spans="2:26" ht="12.75" customHeight="1" x14ac:dyDescent="0.2">
      <c r="B332" s="114"/>
      <c r="C332" s="182"/>
      <c r="D332" s="113"/>
      <c r="E332" s="182"/>
      <c r="F332" s="183"/>
      <c r="G332" s="184"/>
      <c r="H332" s="188"/>
      <c r="I332" s="188"/>
      <c r="J332" s="188"/>
      <c r="K332" s="188"/>
      <c r="L332" s="188"/>
      <c r="M332" s="115"/>
      <c r="N332" s="116" t="str">
        <f t="shared" si="20"/>
        <v/>
      </c>
      <c r="R332" s="79">
        <f t="shared" si="17"/>
        <v>0</v>
      </c>
      <c r="S332" s="79">
        <f t="shared" si="19"/>
        <v>0</v>
      </c>
      <c r="V332" s="100" t="e">
        <f>IF(AND(B332=2014,I332&lt;9,#REF!="O"),VLOOKUP(F332,F$9:G$12,2,FALSE),0)</f>
        <v>#REF!</v>
      </c>
      <c r="W332" s="100" t="e">
        <f>SUM(V$9:V331)+V332</f>
        <v>#REF!</v>
      </c>
      <c r="Y332" s="100">
        <f t="shared" si="18"/>
        <v>0</v>
      </c>
      <c r="Z332" s="100">
        <f>SUM(Y$9:Y331)+Y332</f>
        <v>0</v>
      </c>
    </row>
    <row r="333" spans="2:26" ht="12.75" customHeight="1" x14ac:dyDescent="0.2">
      <c r="B333" s="114"/>
      <c r="C333" s="182"/>
      <c r="D333" s="113"/>
      <c r="E333" s="182"/>
      <c r="F333" s="183"/>
      <c r="G333" s="184"/>
      <c r="H333" s="188"/>
      <c r="I333" s="188"/>
      <c r="J333" s="188"/>
      <c r="K333" s="188"/>
      <c r="L333" s="188"/>
      <c r="M333" s="115"/>
      <c r="N333" s="116" t="str">
        <f t="shared" si="20"/>
        <v/>
      </c>
      <c r="R333" s="79">
        <f t="shared" si="17"/>
        <v>0</v>
      </c>
      <c r="S333" s="79">
        <f t="shared" si="19"/>
        <v>0</v>
      </c>
      <c r="V333" s="100" t="e">
        <f>IF(AND(B333=2014,I333&lt;9,#REF!="O"),VLOOKUP(F333,F$9:G$12,2,FALSE),0)</f>
        <v>#REF!</v>
      </c>
      <c r="W333" s="100" t="e">
        <f>SUM(V$9:V332)+V333</f>
        <v>#REF!</v>
      </c>
      <c r="Y333" s="100">
        <f t="shared" si="18"/>
        <v>0</v>
      </c>
      <c r="Z333" s="100">
        <f>SUM(Y$9:Y332)+Y333</f>
        <v>0</v>
      </c>
    </row>
    <row r="334" spans="2:26" ht="12.75" customHeight="1" x14ac:dyDescent="0.2">
      <c r="B334" s="114"/>
      <c r="C334" s="182"/>
      <c r="D334" s="113"/>
      <c r="E334" s="182"/>
      <c r="F334" s="183"/>
      <c r="G334" s="184"/>
      <c r="H334" s="188"/>
      <c r="I334" s="188"/>
      <c r="J334" s="188"/>
      <c r="K334" s="188"/>
      <c r="L334" s="188"/>
      <c r="M334" s="115"/>
      <c r="N334" s="116" t="str">
        <f t="shared" si="20"/>
        <v/>
      </c>
      <c r="R334" s="79">
        <f t="shared" si="17"/>
        <v>0</v>
      </c>
      <c r="S334" s="79">
        <f t="shared" si="19"/>
        <v>0</v>
      </c>
      <c r="V334" s="100" t="e">
        <f>IF(AND(B334=2014,I334&lt;9,#REF!="O"),VLOOKUP(F334,F$9:G$12,2,FALSE),0)</f>
        <v>#REF!</v>
      </c>
      <c r="W334" s="100" t="e">
        <f>SUM(V$9:V333)+V334</f>
        <v>#REF!</v>
      </c>
      <c r="Y334" s="100">
        <f t="shared" si="18"/>
        <v>0</v>
      </c>
      <c r="Z334" s="100">
        <f>SUM(Y$9:Y333)+Y334</f>
        <v>0</v>
      </c>
    </row>
    <row r="335" spans="2:26" ht="12.75" customHeight="1" x14ac:dyDescent="0.2">
      <c r="B335" s="114"/>
      <c r="C335" s="182"/>
      <c r="D335" s="113"/>
      <c r="E335" s="182"/>
      <c r="F335" s="183"/>
      <c r="G335" s="184"/>
      <c r="H335" s="188"/>
      <c r="I335" s="188"/>
      <c r="J335" s="188"/>
      <c r="K335" s="188"/>
      <c r="L335" s="188"/>
      <c r="M335" s="115"/>
      <c r="N335" s="116" t="str">
        <f t="shared" si="20"/>
        <v/>
      </c>
      <c r="R335" s="79">
        <f t="shared" si="17"/>
        <v>0</v>
      </c>
      <c r="S335" s="79">
        <f t="shared" si="19"/>
        <v>0</v>
      </c>
      <c r="V335" s="100" t="e">
        <f>IF(AND(B335=2014,I335&lt;9,#REF!="O"),VLOOKUP(F335,F$9:G$12,2,FALSE),0)</f>
        <v>#REF!</v>
      </c>
      <c r="W335" s="100" t="e">
        <f>SUM(V$9:V334)+V335</f>
        <v>#REF!</v>
      </c>
      <c r="Y335" s="100">
        <f t="shared" si="18"/>
        <v>0</v>
      </c>
      <c r="Z335" s="100">
        <f>SUM(Y$9:Y334)+Y335</f>
        <v>0</v>
      </c>
    </row>
    <row r="336" spans="2:26" ht="12.75" customHeight="1" x14ac:dyDescent="0.2">
      <c r="B336" s="114"/>
      <c r="C336" s="182"/>
      <c r="D336" s="113"/>
      <c r="E336" s="182"/>
      <c r="F336" s="183"/>
      <c r="G336" s="184"/>
      <c r="H336" s="188"/>
      <c r="I336" s="188"/>
      <c r="J336" s="188"/>
      <c r="K336" s="188"/>
      <c r="L336" s="188"/>
      <c r="M336" s="115"/>
      <c r="N336" s="116" t="str">
        <f t="shared" si="20"/>
        <v/>
      </c>
      <c r="R336" s="79">
        <f t="shared" si="17"/>
        <v>0</v>
      </c>
      <c r="S336" s="79">
        <f t="shared" si="19"/>
        <v>0</v>
      </c>
      <c r="V336" s="100" t="e">
        <f>IF(AND(B336=2014,I336&lt;9,#REF!="O"),VLOOKUP(F336,F$9:G$12,2,FALSE),0)</f>
        <v>#REF!</v>
      </c>
      <c r="W336" s="100" t="e">
        <f>SUM(V$9:V335)+V336</f>
        <v>#REF!</v>
      </c>
      <c r="Y336" s="100">
        <f t="shared" si="18"/>
        <v>0</v>
      </c>
      <c r="Z336" s="100">
        <f>SUM(Y$9:Y335)+Y336</f>
        <v>0</v>
      </c>
    </row>
    <row r="337" spans="2:26" ht="12.75" customHeight="1" x14ac:dyDescent="0.2">
      <c r="B337" s="114"/>
      <c r="C337" s="182"/>
      <c r="D337" s="113"/>
      <c r="E337" s="182"/>
      <c r="F337" s="183"/>
      <c r="G337" s="184"/>
      <c r="H337" s="188"/>
      <c r="I337" s="188"/>
      <c r="J337" s="188"/>
      <c r="K337" s="188"/>
      <c r="L337" s="188"/>
      <c r="M337" s="115"/>
      <c r="N337" s="116" t="str">
        <f t="shared" si="20"/>
        <v/>
      </c>
      <c r="R337" s="79">
        <f t="shared" si="17"/>
        <v>0</v>
      </c>
      <c r="S337" s="79">
        <f t="shared" si="19"/>
        <v>0</v>
      </c>
      <c r="V337" s="100" t="e">
        <f>IF(AND(B337=2014,I337&lt;9,#REF!="O"),VLOOKUP(F337,F$9:G$12,2,FALSE),0)</f>
        <v>#REF!</v>
      </c>
      <c r="W337" s="100" t="e">
        <f>SUM(V$9:V336)+V337</f>
        <v>#REF!</v>
      </c>
      <c r="Y337" s="100">
        <f t="shared" si="18"/>
        <v>0</v>
      </c>
      <c r="Z337" s="100">
        <f>SUM(Y$9:Y336)+Y337</f>
        <v>0</v>
      </c>
    </row>
    <row r="338" spans="2:26" ht="12.75" customHeight="1" x14ac:dyDescent="0.2">
      <c r="B338" s="114"/>
      <c r="C338" s="182"/>
      <c r="D338" s="113"/>
      <c r="E338" s="182"/>
      <c r="F338" s="183"/>
      <c r="G338" s="184"/>
      <c r="H338" s="188"/>
      <c r="I338" s="188"/>
      <c r="J338" s="188"/>
      <c r="K338" s="188"/>
      <c r="L338" s="188"/>
      <c r="M338" s="115"/>
      <c r="N338" s="116" t="str">
        <f t="shared" si="20"/>
        <v/>
      </c>
      <c r="R338" s="79">
        <f t="shared" si="17"/>
        <v>0</v>
      </c>
      <c r="S338" s="79">
        <f t="shared" si="19"/>
        <v>0</v>
      </c>
      <c r="V338" s="100" t="e">
        <f>IF(AND(B338=2014,I338&lt;9,#REF!="O"),VLOOKUP(F338,F$9:G$12,2,FALSE),0)</f>
        <v>#REF!</v>
      </c>
      <c r="W338" s="100" t="e">
        <f>SUM(V$9:V337)+V338</f>
        <v>#REF!</v>
      </c>
      <c r="Y338" s="100">
        <f t="shared" si="18"/>
        <v>0</v>
      </c>
      <c r="Z338" s="100">
        <f>SUM(Y$9:Y337)+Y338</f>
        <v>0</v>
      </c>
    </row>
    <row r="339" spans="2:26" ht="12.75" customHeight="1" x14ac:dyDescent="0.2">
      <c r="B339" s="114"/>
      <c r="C339" s="182"/>
      <c r="D339" s="113"/>
      <c r="E339" s="182"/>
      <c r="F339" s="183"/>
      <c r="G339" s="184"/>
      <c r="H339" s="188"/>
      <c r="I339" s="188"/>
      <c r="J339" s="188"/>
      <c r="K339" s="188"/>
      <c r="L339" s="188"/>
      <c r="M339" s="115"/>
      <c r="N339" s="116" t="str">
        <f t="shared" si="20"/>
        <v/>
      </c>
      <c r="R339" s="79">
        <f t="shared" si="17"/>
        <v>0</v>
      </c>
      <c r="S339" s="79">
        <f t="shared" si="19"/>
        <v>0</v>
      </c>
      <c r="V339" s="100" t="e">
        <f>IF(AND(B339=2014,I339&lt;9,#REF!="O"),VLOOKUP(F339,F$9:G$12,2,FALSE),0)</f>
        <v>#REF!</v>
      </c>
      <c r="W339" s="100" t="e">
        <f>SUM(V$9:V338)+V339</f>
        <v>#REF!</v>
      </c>
      <c r="Y339" s="100">
        <f t="shared" si="18"/>
        <v>0</v>
      </c>
      <c r="Z339" s="100">
        <f>SUM(Y$9:Y338)+Y339</f>
        <v>0</v>
      </c>
    </row>
    <row r="340" spans="2:26" ht="12.75" customHeight="1" x14ac:dyDescent="0.2">
      <c r="B340" s="114"/>
      <c r="C340" s="182"/>
      <c r="D340" s="113"/>
      <c r="E340" s="182"/>
      <c r="F340" s="183"/>
      <c r="G340" s="184"/>
      <c r="H340" s="188"/>
      <c r="I340" s="188"/>
      <c r="J340" s="188"/>
      <c r="K340" s="188"/>
      <c r="L340" s="188"/>
      <c r="M340" s="115"/>
      <c r="N340" s="116" t="str">
        <f t="shared" si="20"/>
        <v/>
      </c>
      <c r="R340" s="79">
        <f t="shared" si="17"/>
        <v>0</v>
      </c>
      <c r="S340" s="79">
        <f t="shared" si="19"/>
        <v>0</v>
      </c>
      <c r="V340" s="100" t="e">
        <f>IF(AND(B340=2014,I340&lt;9,#REF!="O"),VLOOKUP(F340,F$9:G$12,2,FALSE),0)</f>
        <v>#REF!</v>
      </c>
      <c r="W340" s="100" t="e">
        <f>SUM(V$9:V339)+V340</f>
        <v>#REF!</v>
      </c>
      <c r="Y340" s="100">
        <f t="shared" si="18"/>
        <v>0</v>
      </c>
      <c r="Z340" s="100">
        <f>SUM(Y$9:Y339)+Y340</f>
        <v>0</v>
      </c>
    </row>
    <row r="341" spans="2:26" ht="12.75" customHeight="1" x14ac:dyDescent="0.2">
      <c r="B341" s="114"/>
      <c r="C341" s="182"/>
      <c r="D341" s="113"/>
      <c r="E341" s="182"/>
      <c r="F341" s="183"/>
      <c r="G341" s="184"/>
      <c r="H341" s="188"/>
      <c r="I341" s="188"/>
      <c r="J341" s="188"/>
      <c r="K341" s="188"/>
      <c r="L341" s="188"/>
      <c r="M341" s="115"/>
      <c r="N341" s="116" t="str">
        <f t="shared" si="20"/>
        <v/>
      </c>
      <c r="R341" s="79">
        <f t="shared" si="17"/>
        <v>0</v>
      </c>
      <c r="S341" s="79">
        <f t="shared" si="19"/>
        <v>0</v>
      </c>
      <c r="V341" s="100" t="e">
        <f>IF(AND(B341=2014,I341&lt;9,#REF!="O"),VLOOKUP(F341,F$9:G$12,2,FALSE),0)</f>
        <v>#REF!</v>
      </c>
      <c r="W341" s="100" t="e">
        <f>SUM(V$9:V340)+V341</f>
        <v>#REF!</v>
      </c>
      <c r="Y341" s="100">
        <f t="shared" si="18"/>
        <v>0</v>
      </c>
      <c r="Z341" s="100">
        <f>SUM(Y$9:Y340)+Y341</f>
        <v>0</v>
      </c>
    </row>
    <row r="342" spans="2:26" ht="12.75" customHeight="1" x14ac:dyDescent="0.2">
      <c r="B342" s="114"/>
      <c r="C342" s="182"/>
      <c r="D342" s="113"/>
      <c r="E342" s="182"/>
      <c r="F342" s="183"/>
      <c r="G342" s="184"/>
      <c r="H342" s="188"/>
      <c r="I342" s="188"/>
      <c r="J342" s="188"/>
      <c r="K342" s="188"/>
      <c r="L342" s="188"/>
      <c r="M342" s="115"/>
      <c r="N342" s="116" t="str">
        <f t="shared" si="20"/>
        <v/>
      </c>
      <c r="R342" s="79">
        <f t="shared" si="17"/>
        <v>0</v>
      </c>
      <c r="S342" s="79">
        <f t="shared" si="19"/>
        <v>0</v>
      </c>
      <c r="V342" s="100" t="e">
        <f>IF(AND(B342=2014,I342&lt;9,#REF!="O"),VLOOKUP(F342,F$9:G$12,2,FALSE),0)</f>
        <v>#REF!</v>
      </c>
      <c r="W342" s="100" t="e">
        <f>SUM(V$9:V341)+V342</f>
        <v>#REF!</v>
      </c>
      <c r="Y342" s="100">
        <f t="shared" si="18"/>
        <v>0</v>
      </c>
      <c r="Z342" s="100">
        <f>SUM(Y$9:Y341)+Y342</f>
        <v>0</v>
      </c>
    </row>
    <row r="343" spans="2:26" ht="12.75" customHeight="1" x14ac:dyDescent="0.2">
      <c r="B343" s="114"/>
      <c r="C343" s="182"/>
      <c r="D343" s="113"/>
      <c r="E343" s="182"/>
      <c r="F343" s="183"/>
      <c r="G343" s="184"/>
      <c r="H343" s="188"/>
      <c r="I343" s="188"/>
      <c r="J343" s="188"/>
      <c r="K343" s="188"/>
      <c r="L343" s="188"/>
      <c r="M343" s="115"/>
      <c r="N343" s="116" t="str">
        <f t="shared" si="20"/>
        <v/>
      </c>
      <c r="R343" s="79">
        <f t="shared" si="17"/>
        <v>0</v>
      </c>
      <c r="S343" s="79">
        <f t="shared" si="19"/>
        <v>0</v>
      </c>
      <c r="V343" s="100" t="e">
        <f>IF(AND(B343=2014,I343&lt;9,#REF!="O"),VLOOKUP(F343,F$9:G$12,2,FALSE),0)</f>
        <v>#REF!</v>
      </c>
      <c r="W343" s="100" t="e">
        <f>SUM(V$9:V342)+V343</f>
        <v>#REF!</v>
      </c>
      <c r="Y343" s="100">
        <f t="shared" si="18"/>
        <v>0</v>
      </c>
      <c r="Z343" s="100">
        <f>SUM(Y$9:Y342)+Y343</f>
        <v>0</v>
      </c>
    </row>
    <row r="344" spans="2:26" ht="12.75" customHeight="1" x14ac:dyDescent="0.2">
      <c r="B344" s="114"/>
      <c r="C344" s="182"/>
      <c r="D344" s="113"/>
      <c r="E344" s="182"/>
      <c r="F344" s="183"/>
      <c r="G344" s="184"/>
      <c r="H344" s="188"/>
      <c r="I344" s="188"/>
      <c r="J344" s="188"/>
      <c r="K344" s="188"/>
      <c r="L344" s="188"/>
      <c r="M344" s="115"/>
      <c r="N344" s="116" t="str">
        <f t="shared" si="20"/>
        <v/>
      </c>
      <c r="R344" s="79">
        <f t="shared" si="17"/>
        <v>0</v>
      </c>
      <c r="S344" s="79">
        <f t="shared" si="19"/>
        <v>0</v>
      </c>
      <c r="V344" s="100" t="e">
        <f>IF(AND(B344=2014,I344&lt;9,#REF!="O"),VLOOKUP(F344,F$9:G$12,2,FALSE),0)</f>
        <v>#REF!</v>
      </c>
      <c r="W344" s="100" t="e">
        <f>SUM(V$9:V343)+V344</f>
        <v>#REF!</v>
      </c>
      <c r="Y344" s="100">
        <f t="shared" si="18"/>
        <v>0</v>
      </c>
      <c r="Z344" s="100">
        <f>SUM(Y$9:Y343)+Y344</f>
        <v>0</v>
      </c>
    </row>
    <row r="345" spans="2:26" ht="12.75" customHeight="1" x14ac:dyDescent="0.2">
      <c r="B345" s="114"/>
      <c r="C345" s="182"/>
      <c r="D345" s="113"/>
      <c r="E345" s="182"/>
      <c r="F345" s="183"/>
      <c r="G345" s="184"/>
      <c r="H345" s="188"/>
      <c r="I345" s="188"/>
      <c r="J345" s="188"/>
      <c r="K345" s="188"/>
      <c r="L345" s="188"/>
      <c r="M345" s="115"/>
      <c r="N345" s="116" t="str">
        <f t="shared" si="20"/>
        <v/>
      </c>
      <c r="R345" s="79">
        <f t="shared" si="17"/>
        <v>0</v>
      </c>
      <c r="S345" s="79">
        <f t="shared" si="19"/>
        <v>0</v>
      </c>
      <c r="V345" s="100" t="e">
        <f>IF(AND(B345=2014,I345&lt;9,#REF!="O"),VLOOKUP(F345,F$9:G$12,2,FALSE),0)</f>
        <v>#REF!</v>
      </c>
      <c r="W345" s="100" t="e">
        <f>SUM(V$9:V344)+V345</f>
        <v>#REF!</v>
      </c>
      <c r="Y345" s="100">
        <f t="shared" si="18"/>
        <v>0</v>
      </c>
      <c r="Z345" s="100">
        <f>SUM(Y$9:Y344)+Y345</f>
        <v>0</v>
      </c>
    </row>
    <row r="346" spans="2:26" ht="12.75" customHeight="1" x14ac:dyDescent="0.2">
      <c r="B346" s="114"/>
      <c r="C346" s="182"/>
      <c r="D346" s="113"/>
      <c r="E346" s="182"/>
      <c r="F346" s="183"/>
      <c r="G346" s="184"/>
      <c r="H346" s="188"/>
      <c r="I346" s="188"/>
      <c r="J346" s="188"/>
      <c r="K346" s="188"/>
      <c r="L346" s="188"/>
      <c r="M346" s="115"/>
      <c r="N346" s="116" t="str">
        <f t="shared" si="20"/>
        <v/>
      </c>
      <c r="R346" s="79">
        <f t="shared" ref="R346:R381" si="21">IF(N346="!",1,0)</f>
        <v>0</v>
      </c>
      <c r="S346" s="79">
        <f t="shared" si="19"/>
        <v>0</v>
      </c>
      <c r="V346" s="100" t="e">
        <f>IF(AND(B346=2014,I346&lt;9,#REF!="O"),VLOOKUP(F346,F$9:G$12,2,FALSE),0)</f>
        <v>#REF!</v>
      </c>
      <c r="W346" s="100" t="e">
        <f>SUM(V$9:V345)+V346</f>
        <v>#REF!</v>
      </c>
      <c r="Y346" s="100">
        <f t="shared" ref="Y346:Y381" si="22">IF(AND(I346&lt;4,B346=2014),VLOOKUP(F346,F$9:H$12,3,FALSE),0)</f>
        <v>0</v>
      </c>
      <c r="Z346" s="100">
        <f>SUM(Y$9:Y345)+Y346</f>
        <v>0</v>
      </c>
    </row>
    <row r="347" spans="2:26" ht="12.75" customHeight="1" x14ac:dyDescent="0.2">
      <c r="B347" s="114"/>
      <c r="C347" s="182"/>
      <c r="D347" s="113"/>
      <c r="E347" s="182"/>
      <c r="F347" s="183"/>
      <c r="G347" s="184"/>
      <c r="H347" s="188"/>
      <c r="I347" s="188"/>
      <c r="J347" s="188"/>
      <c r="K347" s="188"/>
      <c r="L347" s="188"/>
      <c r="M347" s="115"/>
      <c r="N347" s="116" t="str">
        <f t="shared" si="20"/>
        <v/>
      </c>
      <c r="R347" s="79">
        <f t="shared" si="21"/>
        <v>0</v>
      </c>
      <c r="S347" s="79">
        <f t="shared" ref="S347:S381" si="23">IF(N347="OK",1,0)</f>
        <v>0</v>
      </c>
      <c r="V347" s="100" t="e">
        <f>IF(AND(B347=2014,I347&lt;9,#REF!="O"),VLOOKUP(F347,F$9:G$12,2,FALSE),0)</f>
        <v>#REF!</v>
      </c>
      <c r="W347" s="100" t="e">
        <f>SUM(V$9:V346)+V347</f>
        <v>#REF!</v>
      </c>
      <c r="Y347" s="100">
        <f t="shared" si="22"/>
        <v>0</v>
      </c>
      <c r="Z347" s="100">
        <f>SUM(Y$9:Y346)+Y347</f>
        <v>0</v>
      </c>
    </row>
    <row r="348" spans="2:26" ht="12.75" customHeight="1" x14ac:dyDescent="0.2">
      <c r="B348" s="114"/>
      <c r="C348" s="182"/>
      <c r="D348" s="113"/>
      <c r="E348" s="182"/>
      <c r="F348" s="183"/>
      <c r="G348" s="184"/>
      <c r="H348" s="188"/>
      <c r="I348" s="188"/>
      <c r="J348" s="188"/>
      <c r="K348" s="188"/>
      <c r="L348" s="188"/>
      <c r="M348" s="115"/>
      <c r="N348" s="116" t="str">
        <f t="shared" si="20"/>
        <v/>
      </c>
      <c r="R348" s="79">
        <f t="shared" si="21"/>
        <v>0</v>
      </c>
      <c r="S348" s="79">
        <f t="shared" si="23"/>
        <v>0</v>
      </c>
      <c r="V348" s="100" t="e">
        <f>IF(AND(B348=2014,I348&lt;9,#REF!="O"),VLOOKUP(F348,F$9:G$12,2,FALSE),0)</f>
        <v>#REF!</v>
      </c>
      <c r="W348" s="100" t="e">
        <f>SUM(V$9:V347)+V348</f>
        <v>#REF!</v>
      </c>
      <c r="Y348" s="100">
        <f t="shared" si="22"/>
        <v>0</v>
      </c>
      <c r="Z348" s="100">
        <f>SUM(Y$9:Y347)+Y348</f>
        <v>0</v>
      </c>
    </row>
    <row r="349" spans="2:26" ht="12.75" customHeight="1" x14ac:dyDescent="0.2">
      <c r="B349" s="114"/>
      <c r="C349" s="182"/>
      <c r="D349" s="113"/>
      <c r="E349" s="182"/>
      <c r="F349" s="183"/>
      <c r="G349" s="184"/>
      <c r="H349" s="188"/>
      <c r="I349" s="188"/>
      <c r="J349" s="188"/>
      <c r="K349" s="188"/>
      <c r="L349" s="188"/>
      <c r="M349" s="115"/>
      <c r="N349" s="116" t="str">
        <f t="shared" si="20"/>
        <v/>
      </c>
      <c r="R349" s="79">
        <f t="shared" si="21"/>
        <v>0</v>
      </c>
      <c r="S349" s="79">
        <f t="shared" si="23"/>
        <v>0</v>
      </c>
      <c r="V349" s="100" t="e">
        <f>IF(AND(B349=2014,I349&lt;9,#REF!="O"),VLOOKUP(F349,F$9:G$12,2,FALSE),0)</f>
        <v>#REF!</v>
      </c>
      <c r="W349" s="100" t="e">
        <f>SUM(V$9:V348)+V349</f>
        <v>#REF!</v>
      </c>
      <c r="Y349" s="100">
        <f t="shared" si="22"/>
        <v>0</v>
      </c>
      <c r="Z349" s="100">
        <f>SUM(Y$9:Y348)+Y349</f>
        <v>0</v>
      </c>
    </row>
    <row r="350" spans="2:26" ht="12.75" customHeight="1" x14ac:dyDescent="0.2">
      <c r="B350" s="114"/>
      <c r="C350" s="182"/>
      <c r="D350" s="113"/>
      <c r="E350" s="182"/>
      <c r="F350" s="183"/>
      <c r="G350" s="184"/>
      <c r="H350" s="188"/>
      <c r="I350" s="188"/>
      <c r="J350" s="188"/>
      <c r="K350" s="188"/>
      <c r="L350" s="188"/>
      <c r="M350" s="115"/>
      <c r="N350" s="116" t="str">
        <f t="shared" ref="N350:N413" si="24">IF(I350&lt;&gt;"",IF(OR(B350="",D350="",C350="",E350="",F350="",G350="",K350="",L350=""),"!","OK"),"")</f>
        <v/>
      </c>
      <c r="R350" s="79">
        <f t="shared" si="21"/>
        <v>0</v>
      </c>
      <c r="S350" s="79">
        <f t="shared" si="23"/>
        <v>0</v>
      </c>
      <c r="V350" s="100" t="e">
        <f>IF(AND(B350=2014,I350&lt;9,#REF!="O"),VLOOKUP(F350,F$9:G$12,2,FALSE),0)</f>
        <v>#REF!</v>
      </c>
      <c r="W350" s="100" t="e">
        <f>SUM(V$9:V349)+V350</f>
        <v>#REF!</v>
      </c>
      <c r="Y350" s="100">
        <f t="shared" si="22"/>
        <v>0</v>
      </c>
      <c r="Z350" s="100">
        <f>SUM(Y$9:Y349)+Y350</f>
        <v>0</v>
      </c>
    </row>
    <row r="351" spans="2:26" ht="12.75" customHeight="1" x14ac:dyDescent="0.2">
      <c r="B351" s="114"/>
      <c r="C351" s="182"/>
      <c r="D351" s="113"/>
      <c r="E351" s="182"/>
      <c r="F351" s="183"/>
      <c r="G351" s="184"/>
      <c r="H351" s="188"/>
      <c r="I351" s="188"/>
      <c r="J351" s="188"/>
      <c r="K351" s="188"/>
      <c r="L351" s="188"/>
      <c r="M351" s="115"/>
      <c r="N351" s="116" t="str">
        <f t="shared" si="24"/>
        <v/>
      </c>
      <c r="R351" s="79">
        <f t="shared" si="21"/>
        <v>0</v>
      </c>
      <c r="S351" s="79">
        <f t="shared" si="23"/>
        <v>0</v>
      </c>
      <c r="V351" s="100" t="e">
        <f>IF(AND(B351=2014,I351&lt;9,#REF!="O"),VLOOKUP(F351,F$9:G$12,2,FALSE),0)</f>
        <v>#REF!</v>
      </c>
      <c r="W351" s="100" t="e">
        <f>SUM(V$9:V350)+V351</f>
        <v>#REF!</v>
      </c>
      <c r="Y351" s="100">
        <f t="shared" si="22"/>
        <v>0</v>
      </c>
      <c r="Z351" s="100">
        <f>SUM(Y$9:Y350)+Y351</f>
        <v>0</v>
      </c>
    </row>
    <row r="352" spans="2:26" ht="12.75" customHeight="1" x14ac:dyDescent="0.2">
      <c r="B352" s="114"/>
      <c r="C352" s="182"/>
      <c r="D352" s="113"/>
      <c r="E352" s="182"/>
      <c r="F352" s="183"/>
      <c r="G352" s="184"/>
      <c r="H352" s="188"/>
      <c r="I352" s="188"/>
      <c r="J352" s="188"/>
      <c r="K352" s="188"/>
      <c r="L352" s="188"/>
      <c r="M352" s="115"/>
      <c r="N352" s="116" t="str">
        <f t="shared" si="24"/>
        <v/>
      </c>
      <c r="R352" s="79">
        <f t="shared" si="21"/>
        <v>0</v>
      </c>
      <c r="S352" s="79">
        <f t="shared" si="23"/>
        <v>0</v>
      </c>
      <c r="V352" s="100" t="e">
        <f>IF(AND(B352=2014,I352&lt;9,#REF!="O"),VLOOKUP(F352,F$9:G$12,2,FALSE),0)</f>
        <v>#REF!</v>
      </c>
      <c r="W352" s="100" t="e">
        <f>SUM(V$9:V351)+V352</f>
        <v>#REF!</v>
      </c>
      <c r="Y352" s="100">
        <f t="shared" si="22"/>
        <v>0</v>
      </c>
      <c r="Z352" s="100">
        <f>SUM(Y$9:Y351)+Y352</f>
        <v>0</v>
      </c>
    </row>
    <row r="353" spans="2:26" ht="12.75" customHeight="1" x14ac:dyDescent="0.2">
      <c r="B353" s="114"/>
      <c r="C353" s="182"/>
      <c r="D353" s="113"/>
      <c r="E353" s="182"/>
      <c r="F353" s="183"/>
      <c r="G353" s="184"/>
      <c r="H353" s="188"/>
      <c r="I353" s="188"/>
      <c r="J353" s="188"/>
      <c r="K353" s="188"/>
      <c r="L353" s="188"/>
      <c r="M353" s="115"/>
      <c r="N353" s="116" t="str">
        <f t="shared" si="24"/>
        <v/>
      </c>
      <c r="R353" s="79">
        <f t="shared" si="21"/>
        <v>0</v>
      </c>
      <c r="S353" s="79">
        <f t="shared" si="23"/>
        <v>0</v>
      </c>
      <c r="V353" s="100" t="e">
        <f>IF(AND(B353=2014,I353&lt;9,#REF!="O"),VLOOKUP(F353,F$9:G$12,2,FALSE),0)</f>
        <v>#REF!</v>
      </c>
      <c r="W353" s="100" t="e">
        <f>SUM(V$9:V352)+V353</f>
        <v>#REF!</v>
      </c>
      <c r="Y353" s="100">
        <f t="shared" si="22"/>
        <v>0</v>
      </c>
      <c r="Z353" s="100">
        <f>SUM(Y$9:Y352)+Y353</f>
        <v>0</v>
      </c>
    </row>
    <row r="354" spans="2:26" ht="12.75" customHeight="1" x14ac:dyDescent="0.2">
      <c r="B354" s="114"/>
      <c r="C354" s="182"/>
      <c r="D354" s="113"/>
      <c r="E354" s="182"/>
      <c r="F354" s="183"/>
      <c r="G354" s="184"/>
      <c r="H354" s="188"/>
      <c r="I354" s="188"/>
      <c r="J354" s="188"/>
      <c r="K354" s="188"/>
      <c r="L354" s="188"/>
      <c r="M354" s="115"/>
      <c r="N354" s="116" t="str">
        <f t="shared" si="24"/>
        <v/>
      </c>
      <c r="R354" s="79">
        <f t="shared" si="21"/>
        <v>0</v>
      </c>
      <c r="S354" s="79">
        <f t="shared" si="23"/>
        <v>0</v>
      </c>
      <c r="V354" s="100" t="e">
        <f>IF(AND(B354=2014,I354&lt;9,#REF!="O"),VLOOKUP(F354,F$9:G$12,2,FALSE),0)</f>
        <v>#REF!</v>
      </c>
      <c r="W354" s="100" t="e">
        <f>SUM(V$9:V353)+V354</f>
        <v>#REF!</v>
      </c>
      <c r="Y354" s="100">
        <f t="shared" si="22"/>
        <v>0</v>
      </c>
      <c r="Z354" s="100">
        <f>SUM(Y$9:Y353)+Y354</f>
        <v>0</v>
      </c>
    </row>
    <row r="355" spans="2:26" ht="12.75" customHeight="1" x14ac:dyDescent="0.2">
      <c r="B355" s="114"/>
      <c r="C355" s="182"/>
      <c r="D355" s="113"/>
      <c r="E355" s="182"/>
      <c r="F355" s="183"/>
      <c r="G355" s="184"/>
      <c r="H355" s="188"/>
      <c r="I355" s="188"/>
      <c r="J355" s="188"/>
      <c r="K355" s="188"/>
      <c r="L355" s="188"/>
      <c r="M355" s="115"/>
      <c r="N355" s="116" t="str">
        <f t="shared" si="24"/>
        <v/>
      </c>
      <c r="R355" s="79">
        <f t="shared" si="21"/>
        <v>0</v>
      </c>
      <c r="S355" s="79">
        <f t="shared" si="23"/>
        <v>0</v>
      </c>
      <c r="V355" s="100" t="e">
        <f>IF(AND(B355=2014,I355&lt;9,#REF!="O"),VLOOKUP(F355,F$9:G$12,2,FALSE),0)</f>
        <v>#REF!</v>
      </c>
      <c r="W355" s="100" t="e">
        <f>SUM(V$9:V354)+V355</f>
        <v>#REF!</v>
      </c>
      <c r="Y355" s="100">
        <f t="shared" si="22"/>
        <v>0</v>
      </c>
      <c r="Z355" s="100">
        <f>SUM(Y$9:Y354)+Y355</f>
        <v>0</v>
      </c>
    </row>
    <row r="356" spans="2:26" ht="12.75" customHeight="1" x14ac:dyDescent="0.2">
      <c r="B356" s="114"/>
      <c r="C356" s="182"/>
      <c r="D356" s="113"/>
      <c r="E356" s="182"/>
      <c r="F356" s="183"/>
      <c r="G356" s="184"/>
      <c r="H356" s="188"/>
      <c r="I356" s="188"/>
      <c r="J356" s="188"/>
      <c r="K356" s="188"/>
      <c r="L356" s="188"/>
      <c r="M356" s="115"/>
      <c r="N356" s="116" t="str">
        <f t="shared" si="24"/>
        <v/>
      </c>
      <c r="R356" s="79">
        <f t="shared" si="21"/>
        <v>0</v>
      </c>
      <c r="S356" s="79">
        <f t="shared" si="23"/>
        <v>0</v>
      </c>
      <c r="V356" s="100" t="e">
        <f>IF(AND(B356=2014,I356&lt;9,#REF!="O"),VLOOKUP(F356,F$9:G$12,2,FALSE),0)</f>
        <v>#REF!</v>
      </c>
      <c r="W356" s="100" t="e">
        <f>SUM(V$9:V355)+V356</f>
        <v>#REF!</v>
      </c>
      <c r="Y356" s="100">
        <f t="shared" si="22"/>
        <v>0</v>
      </c>
      <c r="Z356" s="100">
        <f>SUM(Y$9:Y355)+Y356</f>
        <v>0</v>
      </c>
    </row>
    <row r="357" spans="2:26" ht="12.75" customHeight="1" x14ac:dyDescent="0.2">
      <c r="B357" s="114"/>
      <c r="C357" s="182"/>
      <c r="D357" s="113"/>
      <c r="E357" s="182"/>
      <c r="F357" s="183"/>
      <c r="G357" s="184"/>
      <c r="H357" s="188"/>
      <c r="I357" s="188"/>
      <c r="J357" s="188"/>
      <c r="K357" s="188"/>
      <c r="L357" s="188"/>
      <c r="M357" s="115"/>
      <c r="N357" s="116" t="str">
        <f t="shared" si="24"/>
        <v/>
      </c>
      <c r="R357" s="79">
        <f t="shared" si="21"/>
        <v>0</v>
      </c>
      <c r="S357" s="79">
        <f t="shared" si="23"/>
        <v>0</v>
      </c>
      <c r="V357" s="100" t="e">
        <f>IF(AND(B357=2014,I357&lt;9,#REF!="O"),VLOOKUP(F357,F$9:G$12,2,FALSE),0)</f>
        <v>#REF!</v>
      </c>
      <c r="W357" s="100" t="e">
        <f>SUM(V$9:V356)+V357</f>
        <v>#REF!</v>
      </c>
      <c r="Y357" s="100">
        <f t="shared" si="22"/>
        <v>0</v>
      </c>
      <c r="Z357" s="100">
        <f>SUM(Y$9:Y356)+Y357</f>
        <v>0</v>
      </c>
    </row>
    <row r="358" spans="2:26" ht="12.75" customHeight="1" x14ac:dyDescent="0.2">
      <c r="B358" s="114"/>
      <c r="C358" s="182"/>
      <c r="D358" s="113"/>
      <c r="E358" s="182"/>
      <c r="F358" s="183"/>
      <c r="G358" s="184"/>
      <c r="H358" s="188"/>
      <c r="I358" s="188"/>
      <c r="J358" s="188"/>
      <c r="K358" s="188"/>
      <c r="L358" s="188"/>
      <c r="M358" s="115"/>
      <c r="N358" s="116" t="str">
        <f t="shared" si="24"/>
        <v/>
      </c>
      <c r="R358" s="79">
        <f t="shared" si="21"/>
        <v>0</v>
      </c>
      <c r="S358" s="79">
        <f t="shared" si="23"/>
        <v>0</v>
      </c>
      <c r="V358" s="100" t="e">
        <f>IF(AND(B358=2014,I358&lt;9,#REF!="O"),VLOOKUP(F358,F$9:G$12,2,FALSE),0)</f>
        <v>#REF!</v>
      </c>
      <c r="W358" s="100" t="e">
        <f>SUM(V$9:V357)+V358</f>
        <v>#REF!</v>
      </c>
      <c r="Y358" s="100">
        <f t="shared" si="22"/>
        <v>0</v>
      </c>
      <c r="Z358" s="100">
        <f>SUM(Y$9:Y357)+Y358</f>
        <v>0</v>
      </c>
    </row>
    <row r="359" spans="2:26" ht="12.75" customHeight="1" x14ac:dyDescent="0.2">
      <c r="B359" s="114"/>
      <c r="C359" s="182"/>
      <c r="D359" s="113"/>
      <c r="E359" s="182"/>
      <c r="F359" s="183"/>
      <c r="G359" s="184"/>
      <c r="H359" s="188"/>
      <c r="I359" s="188"/>
      <c r="J359" s="188"/>
      <c r="K359" s="188"/>
      <c r="L359" s="188"/>
      <c r="M359" s="115"/>
      <c r="N359" s="116" t="str">
        <f t="shared" si="24"/>
        <v/>
      </c>
      <c r="R359" s="79">
        <f t="shared" si="21"/>
        <v>0</v>
      </c>
      <c r="S359" s="79">
        <f t="shared" si="23"/>
        <v>0</v>
      </c>
      <c r="V359" s="100" t="e">
        <f>IF(AND(B359=2014,I359&lt;9,#REF!="O"),VLOOKUP(F359,F$9:G$12,2,FALSE),0)</f>
        <v>#REF!</v>
      </c>
      <c r="W359" s="100" t="e">
        <f>SUM(V$9:V358)+V359</f>
        <v>#REF!</v>
      </c>
      <c r="Y359" s="100">
        <f t="shared" si="22"/>
        <v>0</v>
      </c>
      <c r="Z359" s="100">
        <f>SUM(Y$9:Y358)+Y359</f>
        <v>0</v>
      </c>
    </row>
    <row r="360" spans="2:26" ht="12.75" customHeight="1" x14ac:dyDescent="0.2">
      <c r="B360" s="114"/>
      <c r="C360" s="182"/>
      <c r="D360" s="113"/>
      <c r="E360" s="182"/>
      <c r="F360" s="183"/>
      <c r="G360" s="184"/>
      <c r="H360" s="188"/>
      <c r="I360" s="188"/>
      <c r="J360" s="188"/>
      <c r="K360" s="188"/>
      <c r="L360" s="188"/>
      <c r="M360" s="115"/>
      <c r="N360" s="116" t="str">
        <f t="shared" si="24"/>
        <v/>
      </c>
      <c r="R360" s="79">
        <f t="shared" si="21"/>
        <v>0</v>
      </c>
      <c r="S360" s="79">
        <f t="shared" si="23"/>
        <v>0</v>
      </c>
      <c r="V360" s="100" t="e">
        <f>IF(AND(B360=2014,I360&lt;9,#REF!="O"),VLOOKUP(F360,F$9:G$12,2,FALSE),0)</f>
        <v>#REF!</v>
      </c>
      <c r="W360" s="100" t="e">
        <f>SUM(V$9:V359)+V360</f>
        <v>#REF!</v>
      </c>
      <c r="Y360" s="100">
        <f t="shared" si="22"/>
        <v>0</v>
      </c>
      <c r="Z360" s="100">
        <f>SUM(Y$9:Y359)+Y360</f>
        <v>0</v>
      </c>
    </row>
    <row r="361" spans="2:26" ht="12.75" customHeight="1" x14ac:dyDescent="0.2">
      <c r="B361" s="114"/>
      <c r="C361" s="182"/>
      <c r="D361" s="113"/>
      <c r="E361" s="182"/>
      <c r="F361" s="183"/>
      <c r="G361" s="184"/>
      <c r="H361" s="188"/>
      <c r="I361" s="188"/>
      <c r="J361" s="188"/>
      <c r="K361" s="188"/>
      <c r="L361" s="188"/>
      <c r="M361" s="115"/>
      <c r="N361" s="116" t="str">
        <f t="shared" si="24"/>
        <v/>
      </c>
      <c r="R361" s="79">
        <f t="shared" si="21"/>
        <v>0</v>
      </c>
      <c r="S361" s="79">
        <f t="shared" si="23"/>
        <v>0</v>
      </c>
      <c r="V361" s="100" t="e">
        <f>IF(AND(B361=2014,I361&lt;9,#REF!="O"),VLOOKUP(F361,F$9:G$12,2,FALSE),0)</f>
        <v>#REF!</v>
      </c>
      <c r="W361" s="100" t="e">
        <f>SUM(V$9:V360)+V361</f>
        <v>#REF!</v>
      </c>
      <c r="Y361" s="100">
        <f t="shared" si="22"/>
        <v>0</v>
      </c>
      <c r="Z361" s="100">
        <f>SUM(Y$9:Y360)+Y361</f>
        <v>0</v>
      </c>
    </row>
    <row r="362" spans="2:26" ht="12.75" customHeight="1" x14ac:dyDescent="0.2">
      <c r="B362" s="114"/>
      <c r="C362" s="182"/>
      <c r="D362" s="113"/>
      <c r="E362" s="182"/>
      <c r="F362" s="183"/>
      <c r="G362" s="184"/>
      <c r="H362" s="188"/>
      <c r="I362" s="188"/>
      <c r="J362" s="188"/>
      <c r="K362" s="188"/>
      <c r="L362" s="188"/>
      <c r="M362" s="115"/>
      <c r="N362" s="116" t="str">
        <f t="shared" si="24"/>
        <v/>
      </c>
      <c r="R362" s="79">
        <f t="shared" si="21"/>
        <v>0</v>
      </c>
      <c r="S362" s="79">
        <f t="shared" si="23"/>
        <v>0</v>
      </c>
      <c r="V362" s="100" t="e">
        <f>IF(AND(B362=2014,I362&lt;9,#REF!="O"),VLOOKUP(F362,F$9:G$12,2,FALSE),0)</f>
        <v>#REF!</v>
      </c>
      <c r="W362" s="100" t="e">
        <f>SUM(V$9:V361)+V362</f>
        <v>#REF!</v>
      </c>
      <c r="Y362" s="100">
        <f t="shared" si="22"/>
        <v>0</v>
      </c>
      <c r="Z362" s="100">
        <f>SUM(Y$9:Y361)+Y362</f>
        <v>0</v>
      </c>
    </row>
    <row r="363" spans="2:26" ht="12.75" customHeight="1" x14ac:dyDescent="0.2">
      <c r="B363" s="114"/>
      <c r="C363" s="182"/>
      <c r="D363" s="113"/>
      <c r="E363" s="182"/>
      <c r="F363" s="183"/>
      <c r="G363" s="184"/>
      <c r="H363" s="188"/>
      <c r="I363" s="188"/>
      <c r="J363" s="188"/>
      <c r="K363" s="188"/>
      <c r="L363" s="188"/>
      <c r="M363" s="115"/>
      <c r="N363" s="116" t="str">
        <f t="shared" si="24"/>
        <v/>
      </c>
      <c r="R363" s="79">
        <f t="shared" si="21"/>
        <v>0</v>
      </c>
      <c r="S363" s="79">
        <f t="shared" si="23"/>
        <v>0</v>
      </c>
      <c r="V363" s="100" t="e">
        <f>IF(AND(B363=2014,I363&lt;9,#REF!="O"),VLOOKUP(F363,F$9:G$12,2,FALSE),0)</f>
        <v>#REF!</v>
      </c>
      <c r="W363" s="100" t="e">
        <f>SUM(V$9:V362)+V363</f>
        <v>#REF!</v>
      </c>
      <c r="Y363" s="100">
        <f t="shared" si="22"/>
        <v>0</v>
      </c>
      <c r="Z363" s="100">
        <f>SUM(Y$9:Y362)+Y363</f>
        <v>0</v>
      </c>
    </row>
    <row r="364" spans="2:26" ht="12.75" customHeight="1" x14ac:dyDescent="0.2">
      <c r="B364" s="114"/>
      <c r="C364" s="182"/>
      <c r="D364" s="113"/>
      <c r="E364" s="182"/>
      <c r="F364" s="183"/>
      <c r="G364" s="184"/>
      <c r="H364" s="188"/>
      <c r="I364" s="188"/>
      <c r="J364" s="188"/>
      <c r="K364" s="188"/>
      <c r="L364" s="188"/>
      <c r="M364" s="115"/>
      <c r="N364" s="116" t="str">
        <f t="shared" si="24"/>
        <v/>
      </c>
      <c r="R364" s="79">
        <f t="shared" si="21"/>
        <v>0</v>
      </c>
      <c r="S364" s="79">
        <f t="shared" si="23"/>
        <v>0</v>
      </c>
      <c r="V364" s="100" t="e">
        <f>IF(AND(B364=2014,I364&lt;9,#REF!="O"),VLOOKUP(F364,F$9:G$12,2,FALSE),0)</f>
        <v>#REF!</v>
      </c>
      <c r="W364" s="100" t="e">
        <f>SUM(V$9:V363)+V364</f>
        <v>#REF!</v>
      </c>
      <c r="Y364" s="100">
        <f t="shared" si="22"/>
        <v>0</v>
      </c>
      <c r="Z364" s="100">
        <f>SUM(Y$9:Y363)+Y364</f>
        <v>0</v>
      </c>
    </row>
    <row r="365" spans="2:26" ht="12.75" customHeight="1" x14ac:dyDescent="0.2">
      <c r="B365" s="114"/>
      <c r="C365" s="182"/>
      <c r="D365" s="113"/>
      <c r="E365" s="182"/>
      <c r="F365" s="183"/>
      <c r="G365" s="184"/>
      <c r="H365" s="188"/>
      <c r="I365" s="188"/>
      <c r="J365" s="188"/>
      <c r="K365" s="188"/>
      <c r="L365" s="188"/>
      <c r="M365" s="115"/>
      <c r="N365" s="116" t="str">
        <f t="shared" si="24"/>
        <v/>
      </c>
      <c r="R365" s="79">
        <f t="shared" si="21"/>
        <v>0</v>
      </c>
      <c r="S365" s="79">
        <f t="shared" si="23"/>
        <v>0</v>
      </c>
      <c r="V365" s="100" t="e">
        <f>IF(AND(B365=2014,I365&lt;9,#REF!="O"),VLOOKUP(F365,F$9:G$12,2,FALSE),0)</f>
        <v>#REF!</v>
      </c>
      <c r="W365" s="100" t="e">
        <f>SUM(V$9:V364)+V365</f>
        <v>#REF!</v>
      </c>
      <c r="Y365" s="100">
        <f t="shared" si="22"/>
        <v>0</v>
      </c>
      <c r="Z365" s="100">
        <f>SUM(Y$9:Y364)+Y365</f>
        <v>0</v>
      </c>
    </row>
    <row r="366" spans="2:26" ht="12.75" customHeight="1" x14ac:dyDescent="0.2">
      <c r="B366" s="114"/>
      <c r="C366" s="182"/>
      <c r="D366" s="113"/>
      <c r="E366" s="182"/>
      <c r="F366" s="183"/>
      <c r="G366" s="184"/>
      <c r="H366" s="188"/>
      <c r="I366" s="188"/>
      <c r="J366" s="188"/>
      <c r="K366" s="188"/>
      <c r="L366" s="188"/>
      <c r="M366" s="115"/>
      <c r="N366" s="116" t="str">
        <f t="shared" si="24"/>
        <v/>
      </c>
      <c r="R366" s="79">
        <f t="shared" si="21"/>
        <v>0</v>
      </c>
      <c r="S366" s="79">
        <f t="shared" si="23"/>
        <v>0</v>
      </c>
      <c r="V366" s="100" t="e">
        <f>IF(AND(B366=2014,I366&lt;9,#REF!="O"),VLOOKUP(F366,F$9:G$12,2,FALSE),0)</f>
        <v>#REF!</v>
      </c>
      <c r="W366" s="100" t="e">
        <f>SUM(V$9:V365)+V366</f>
        <v>#REF!</v>
      </c>
      <c r="Y366" s="100">
        <f t="shared" si="22"/>
        <v>0</v>
      </c>
      <c r="Z366" s="100">
        <f>SUM(Y$9:Y365)+Y366</f>
        <v>0</v>
      </c>
    </row>
    <row r="367" spans="2:26" ht="12.75" customHeight="1" x14ac:dyDescent="0.2">
      <c r="B367" s="114"/>
      <c r="C367" s="182"/>
      <c r="D367" s="113"/>
      <c r="E367" s="182"/>
      <c r="F367" s="183"/>
      <c r="G367" s="184"/>
      <c r="H367" s="188"/>
      <c r="I367" s="188"/>
      <c r="J367" s="188"/>
      <c r="K367" s="188"/>
      <c r="L367" s="188"/>
      <c r="M367" s="115"/>
      <c r="N367" s="116" t="str">
        <f t="shared" si="24"/>
        <v/>
      </c>
      <c r="R367" s="79">
        <f t="shared" si="21"/>
        <v>0</v>
      </c>
      <c r="S367" s="79">
        <f t="shared" si="23"/>
        <v>0</v>
      </c>
      <c r="V367" s="100" t="e">
        <f>IF(AND(B367=2014,I367&lt;9,#REF!="O"),VLOOKUP(F367,F$9:G$12,2,FALSE),0)</f>
        <v>#REF!</v>
      </c>
      <c r="W367" s="100" t="e">
        <f>SUM(V$9:V366)+V367</f>
        <v>#REF!</v>
      </c>
      <c r="Y367" s="100">
        <f t="shared" si="22"/>
        <v>0</v>
      </c>
      <c r="Z367" s="100">
        <f>SUM(Y$9:Y366)+Y367</f>
        <v>0</v>
      </c>
    </row>
    <row r="368" spans="2:26" ht="12.75" customHeight="1" x14ac:dyDescent="0.2">
      <c r="B368" s="114"/>
      <c r="C368" s="182"/>
      <c r="D368" s="113"/>
      <c r="E368" s="182"/>
      <c r="F368" s="183"/>
      <c r="G368" s="184"/>
      <c r="H368" s="188"/>
      <c r="I368" s="188"/>
      <c r="J368" s="188"/>
      <c r="K368" s="188"/>
      <c r="L368" s="188"/>
      <c r="M368" s="115"/>
      <c r="N368" s="116" t="str">
        <f t="shared" si="24"/>
        <v/>
      </c>
      <c r="R368" s="79">
        <f t="shared" si="21"/>
        <v>0</v>
      </c>
      <c r="S368" s="79">
        <f t="shared" si="23"/>
        <v>0</v>
      </c>
      <c r="V368" s="100" t="e">
        <f>IF(AND(B368=2014,I368&lt;9,#REF!="O"),VLOOKUP(F368,F$9:G$12,2,FALSE),0)</f>
        <v>#REF!</v>
      </c>
      <c r="W368" s="100" t="e">
        <f>SUM(V$9:V367)+V368</f>
        <v>#REF!</v>
      </c>
      <c r="Y368" s="100">
        <f t="shared" si="22"/>
        <v>0</v>
      </c>
      <c r="Z368" s="100">
        <f>SUM(Y$9:Y367)+Y368</f>
        <v>0</v>
      </c>
    </row>
    <row r="369" spans="2:26" ht="12.75" customHeight="1" x14ac:dyDescent="0.2">
      <c r="B369" s="114"/>
      <c r="C369" s="182"/>
      <c r="D369" s="113"/>
      <c r="E369" s="182"/>
      <c r="F369" s="183"/>
      <c r="G369" s="184"/>
      <c r="H369" s="188"/>
      <c r="I369" s="188"/>
      <c r="J369" s="188"/>
      <c r="K369" s="188"/>
      <c r="L369" s="188"/>
      <c r="M369" s="115"/>
      <c r="N369" s="116" t="str">
        <f t="shared" si="24"/>
        <v/>
      </c>
      <c r="R369" s="79">
        <f t="shared" si="21"/>
        <v>0</v>
      </c>
      <c r="S369" s="79">
        <f t="shared" si="23"/>
        <v>0</v>
      </c>
      <c r="V369" s="100" t="e">
        <f>IF(AND(B369=2014,I369&lt;9,#REF!="O"),VLOOKUP(F369,F$9:G$12,2,FALSE),0)</f>
        <v>#REF!</v>
      </c>
      <c r="W369" s="100" t="e">
        <f>SUM(V$9:V368)+V369</f>
        <v>#REF!</v>
      </c>
      <c r="Y369" s="100">
        <f t="shared" si="22"/>
        <v>0</v>
      </c>
      <c r="Z369" s="100">
        <f>SUM(Y$9:Y368)+Y369</f>
        <v>0</v>
      </c>
    </row>
    <row r="370" spans="2:26" ht="12.75" customHeight="1" x14ac:dyDescent="0.2">
      <c r="B370" s="114"/>
      <c r="C370" s="182"/>
      <c r="D370" s="113"/>
      <c r="E370" s="182"/>
      <c r="F370" s="183"/>
      <c r="G370" s="184"/>
      <c r="H370" s="188"/>
      <c r="I370" s="188"/>
      <c r="J370" s="188"/>
      <c r="K370" s="188"/>
      <c r="L370" s="188"/>
      <c r="M370" s="115"/>
      <c r="N370" s="116" t="str">
        <f t="shared" si="24"/>
        <v/>
      </c>
      <c r="R370" s="79">
        <f t="shared" si="21"/>
        <v>0</v>
      </c>
      <c r="S370" s="79">
        <f t="shared" si="23"/>
        <v>0</v>
      </c>
      <c r="V370" s="100" t="e">
        <f>IF(AND(B370=2014,I370&lt;9,#REF!="O"),VLOOKUP(F370,F$9:G$12,2,FALSE),0)</f>
        <v>#REF!</v>
      </c>
      <c r="W370" s="100" t="e">
        <f>SUM(V$9:V369)+V370</f>
        <v>#REF!</v>
      </c>
      <c r="Y370" s="100">
        <f t="shared" si="22"/>
        <v>0</v>
      </c>
      <c r="Z370" s="100">
        <f>SUM(Y$9:Y369)+Y370</f>
        <v>0</v>
      </c>
    </row>
    <row r="371" spans="2:26" ht="12.75" customHeight="1" x14ac:dyDescent="0.2">
      <c r="B371" s="114"/>
      <c r="C371" s="182"/>
      <c r="D371" s="113"/>
      <c r="E371" s="182"/>
      <c r="F371" s="183"/>
      <c r="G371" s="184"/>
      <c r="H371" s="188"/>
      <c r="I371" s="188"/>
      <c r="J371" s="188"/>
      <c r="K371" s="188"/>
      <c r="L371" s="188"/>
      <c r="M371" s="115"/>
      <c r="N371" s="116" t="str">
        <f t="shared" si="24"/>
        <v/>
      </c>
      <c r="R371" s="79">
        <f t="shared" si="21"/>
        <v>0</v>
      </c>
      <c r="S371" s="79">
        <f t="shared" si="23"/>
        <v>0</v>
      </c>
      <c r="V371" s="100" t="e">
        <f>IF(AND(B371=2014,I371&lt;9,#REF!="O"),VLOOKUP(F371,F$9:G$12,2,FALSE),0)</f>
        <v>#REF!</v>
      </c>
      <c r="W371" s="100" t="e">
        <f>SUM(V$9:V370)+V371</f>
        <v>#REF!</v>
      </c>
      <c r="Y371" s="100">
        <f t="shared" si="22"/>
        <v>0</v>
      </c>
      <c r="Z371" s="100">
        <f>SUM(Y$9:Y370)+Y371</f>
        <v>0</v>
      </c>
    </row>
    <row r="372" spans="2:26" ht="12.75" customHeight="1" x14ac:dyDescent="0.2">
      <c r="B372" s="114"/>
      <c r="C372" s="182"/>
      <c r="D372" s="113"/>
      <c r="E372" s="182"/>
      <c r="F372" s="183"/>
      <c r="G372" s="184"/>
      <c r="H372" s="188"/>
      <c r="I372" s="188"/>
      <c r="J372" s="188"/>
      <c r="K372" s="188"/>
      <c r="L372" s="188"/>
      <c r="M372" s="115"/>
      <c r="N372" s="116" t="str">
        <f t="shared" si="24"/>
        <v/>
      </c>
      <c r="R372" s="79">
        <f t="shared" si="21"/>
        <v>0</v>
      </c>
      <c r="S372" s="79">
        <f t="shared" si="23"/>
        <v>0</v>
      </c>
      <c r="V372" s="100" t="e">
        <f>IF(AND(B372=2014,I372&lt;9,#REF!="O"),VLOOKUP(F372,F$9:G$12,2,FALSE),0)</f>
        <v>#REF!</v>
      </c>
      <c r="W372" s="100" t="e">
        <f>SUM(V$9:V371)+V372</f>
        <v>#REF!</v>
      </c>
      <c r="Y372" s="100">
        <f t="shared" si="22"/>
        <v>0</v>
      </c>
      <c r="Z372" s="100">
        <f>SUM(Y$9:Y371)+Y372</f>
        <v>0</v>
      </c>
    </row>
    <row r="373" spans="2:26" ht="12.75" customHeight="1" x14ac:dyDescent="0.2">
      <c r="B373" s="114"/>
      <c r="C373" s="182"/>
      <c r="D373" s="113"/>
      <c r="E373" s="182"/>
      <c r="F373" s="183"/>
      <c r="G373" s="184"/>
      <c r="H373" s="188"/>
      <c r="I373" s="188"/>
      <c r="J373" s="188"/>
      <c r="K373" s="188"/>
      <c r="L373" s="188"/>
      <c r="M373" s="115"/>
      <c r="N373" s="116" t="str">
        <f t="shared" si="24"/>
        <v/>
      </c>
      <c r="R373" s="79">
        <f t="shared" si="21"/>
        <v>0</v>
      </c>
      <c r="S373" s="79">
        <f t="shared" si="23"/>
        <v>0</v>
      </c>
      <c r="V373" s="100" t="e">
        <f>IF(AND(B373=2014,I373&lt;9,#REF!="O"),VLOOKUP(F373,F$9:G$12,2,FALSE),0)</f>
        <v>#REF!</v>
      </c>
      <c r="W373" s="100" t="e">
        <f>SUM(V$9:V372)+V373</f>
        <v>#REF!</v>
      </c>
      <c r="Y373" s="100">
        <f t="shared" si="22"/>
        <v>0</v>
      </c>
      <c r="Z373" s="100">
        <f>SUM(Y$9:Y372)+Y373</f>
        <v>0</v>
      </c>
    </row>
    <row r="374" spans="2:26" ht="12.75" customHeight="1" x14ac:dyDescent="0.2">
      <c r="B374" s="114"/>
      <c r="C374" s="182"/>
      <c r="D374" s="113"/>
      <c r="E374" s="182"/>
      <c r="F374" s="183"/>
      <c r="G374" s="184"/>
      <c r="H374" s="188"/>
      <c r="I374" s="188"/>
      <c r="J374" s="188"/>
      <c r="K374" s="188"/>
      <c r="L374" s="188"/>
      <c r="M374" s="115"/>
      <c r="N374" s="116" t="str">
        <f t="shared" si="24"/>
        <v/>
      </c>
      <c r="R374" s="79">
        <f t="shared" si="21"/>
        <v>0</v>
      </c>
      <c r="S374" s="79">
        <f t="shared" si="23"/>
        <v>0</v>
      </c>
      <c r="V374" s="100" t="e">
        <f>IF(AND(B374=2014,I374&lt;9,#REF!="O"),VLOOKUP(F374,F$9:G$12,2,FALSE),0)</f>
        <v>#REF!</v>
      </c>
      <c r="W374" s="100" t="e">
        <f>SUM(V$9:V373)+V374</f>
        <v>#REF!</v>
      </c>
      <c r="Y374" s="100">
        <f t="shared" si="22"/>
        <v>0</v>
      </c>
      <c r="Z374" s="100">
        <f>SUM(Y$9:Y373)+Y374</f>
        <v>0</v>
      </c>
    </row>
    <row r="375" spans="2:26" ht="12.75" customHeight="1" x14ac:dyDescent="0.2">
      <c r="B375" s="114"/>
      <c r="C375" s="182"/>
      <c r="D375" s="113"/>
      <c r="E375" s="182"/>
      <c r="F375" s="183"/>
      <c r="G375" s="184"/>
      <c r="H375" s="188"/>
      <c r="I375" s="188"/>
      <c r="J375" s="188"/>
      <c r="K375" s="188"/>
      <c r="L375" s="188"/>
      <c r="M375" s="115"/>
      <c r="N375" s="116" t="str">
        <f t="shared" si="24"/>
        <v/>
      </c>
      <c r="R375" s="79">
        <f t="shared" si="21"/>
        <v>0</v>
      </c>
      <c r="S375" s="79">
        <f t="shared" si="23"/>
        <v>0</v>
      </c>
      <c r="V375" s="100" t="e">
        <f>IF(AND(B375=2014,I375&lt;9,#REF!="O"),VLOOKUP(F375,F$9:G$12,2,FALSE),0)</f>
        <v>#REF!</v>
      </c>
      <c r="W375" s="100" t="e">
        <f>SUM(V$9:V374)+V375</f>
        <v>#REF!</v>
      </c>
      <c r="Y375" s="100">
        <f t="shared" si="22"/>
        <v>0</v>
      </c>
      <c r="Z375" s="100">
        <f>SUM(Y$9:Y374)+Y375</f>
        <v>0</v>
      </c>
    </row>
    <row r="376" spans="2:26" ht="12.75" customHeight="1" x14ac:dyDescent="0.2">
      <c r="B376" s="114"/>
      <c r="C376" s="182"/>
      <c r="D376" s="113"/>
      <c r="E376" s="182"/>
      <c r="F376" s="183"/>
      <c r="G376" s="184"/>
      <c r="H376" s="188"/>
      <c r="I376" s="188"/>
      <c r="J376" s="188"/>
      <c r="K376" s="188"/>
      <c r="L376" s="188"/>
      <c r="M376" s="115"/>
      <c r="N376" s="116" t="str">
        <f t="shared" si="24"/>
        <v/>
      </c>
      <c r="R376" s="79">
        <f t="shared" si="21"/>
        <v>0</v>
      </c>
      <c r="S376" s="79">
        <f t="shared" si="23"/>
        <v>0</v>
      </c>
      <c r="V376" s="100" t="e">
        <f>IF(AND(B376=2014,I376&lt;9,#REF!="O"),VLOOKUP(F376,F$9:G$12,2,FALSE),0)</f>
        <v>#REF!</v>
      </c>
      <c r="W376" s="100" t="e">
        <f>SUM(V$9:V375)+V376</f>
        <v>#REF!</v>
      </c>
      <c r="Y376" s="100">
        <f t="shared" si="22"/>
        <v>0</v>
      </c>
      <c r="Z376" s="100">
        <f>SUM(Y$9:Y375)+Y376</f>
        <v>0</v>
      </c>
    </row>
    <row r="377" spans="2:26" ht="12.75" customHeight="1" x14ac:dyDescent="0.2">
      <c r="B377" s="114"/>
      <c r="C377" s="182"/>
      <c r="D377" s="113"/>
      <c r="E377" s="182"/>
      <c r="F377" s="183"/>
      <c r="G377" s="184"/>
      <c r="H377" s="188"/>
      <c r="I377" s="188"/>
      <c r="J377" s="188"/>
      <c r="K377" s="188"/>
      <c r="L377" s="188"/>
      <c r="M377" s="115"/>
      <c r="N377" s="116" t="str">
        <f t="shared" si="24"/>
        <v/>
      </c>
      <c r="R377" s="79">
        <f t="shared" si="21"/>
        <v>0</v>
      </c>
      <c r="S377" s="79">
        <f t="shared" si="23"/>
        <v>0</v>
      </c>
      <c r="V377" s="100" t="e">
        <f>IF(AND(B377=2014,I377&lt;9,#REF!="O"),VLOOKUP(F377,F$9:G$12,2,FALSE),0)</f>
        <v>#REF!</v>
      </c>
      <c r="W377" s="100" t="e">
        <f>SUM(V$9:V376)+V377</f>
        <v>#REF!</v>
      </c>
      <c r="Y377" s="100">
        <f t="shared" si="22"/>
        <v>0</v>
      </c>
      <c r="Z377" s="100">
        <f>SUM(Y$9:Y376)+Y377</f>
        <v>0</v>
      </c>
    </row>
    <row r="378" spans="2:26" ht="12.75" customHeight="1" x14ac:dyDescent="0.2">
      <c r="B378" s="114"/>
      <c r="C378" s="182"/>
      <c r="D378" s="113"/>
      <c r="E378" s="182"/>
      <c r="F378" s="183"/>
      <c r="G378" s="184"/>
      <c r="H378" s="188"/>
      <c r="I378" s="188"/>
      <c r="J378" s="188"/>
      <c r="K378" s="188"/>
      <c r="L378" s="188"/>
      <c r="M378" s="115"/>
      <c r="N378" s="116" t="str">
        <f t="shared" si="24"/>
        <v/>
      </c>
      <c r="R378" s="79">
        <f t="shared" si="21"/>
        <v>0</v>
      </c>
      <c r="S378" s="79">
        <f t="shared" si="23"/>
        <v>0</v>
      </c>
      <c r="V378" s="100" t="e">
        <f>IF(AND(B378=2014,I378&lt;9,#REF!="O"),VLOOKUP(F378,F$9:G$12,2,FALSE),0)</f>
        <v>#REF!</v>
      </c>
      <c r="W378" s="100" t="e">
        <f>SUM(V$9:V377)+V378</f>
        <v>#REF!</v>
      </c>
      <c r="Y378" s="100">
        <f t="shared" si="22"/>
        <v>0</v>
      </c>
      <c r="Z378" s="100">
        <f>SUM(Y$9:Y377)+Y378</f>
        <v>0</v>
      </c>
    </row>
    <row r="379" spans="2:26" ht="12.75" customHeight="1" x14ac:dyDescent="0.2">
      <c r="B379" s="114"/>
      <c r="C379" s="182"/>
      <c r="D379" s="113"/>
      <c r="E379" s="182"/>
      <c r="F379" s="183"/>
      <c r="G379" s="184"/>
      <c r="H379" s="188"/>
      <c r="I379" s="188"/>
      <c r="J379" s="188"/>
      <c r="K379" s="188"/>
      <c r="L379" s="188"/>
      <c r="M379" s="115"/>
      <c r="N379" s="116" t="str">
        <f t="shared" si="24"/>
        <v/>
      </c>
      <c r="R379" s="79">
        <f t="shared" si="21"/>
        <v>0</v>
      </c>
      <c r="S379" s="79">
        <f t="shared" si="23"/>
        <v>0</v>
      </c>
      <c r="V379" s="100" t="e">
        <f>IF(AND(B379=2014,I379&lt;9,#REF!="O"),VLOOKUP(F379,F$9:G$12,2,FALSE),0)</f>
        <v>#REF!</v>
      </c>
      <c r="W379" s="100" t="e">
        <f>SUM(V$9:V378)+V379</f>
        <v>#REF!</v>
      </c>
      <c r="Y379" s="100">
        <f t="shared" si="22"/>
        <v>0</v>
      </c>
      <c r="Z379" s="100">
        <f>SUM(Y$9:Y378)+Y379</f>
        <v>0</v>
      </c>
    </row>
    <row r="380" spans="2:26" ht="12.75" customHeight="1" x14ac:dyDescent="0.2">
      <c r="B380" s="114"/>
      <c r="C380" s="182"/>
      <c r="D380" s="113"/>
      <c r="E380" s="182"/>
      <c r="F380" s="183"/>
      <c r="G380" s="184"/>
      <c r="H380" s="188"/>
      <c r="I380" s="188"/>
      <c r="J380" s="188"/>
      <c r="K380" s="188"/>
      <c r="L380" s="188"/>
      <c r="M380" s="115"/>
      <c r="N380" s="116" t="str">
        <f t="shared" si="24"/>
        <v/>
      </c>
      <c r="R380" s="79">
        <f t="shared" si="21"/>
        <v>0</v>
      </c>
      <c r="S380" s="79">
        <f t="shared" si="23"/>
        <v>0</v>
      </c>
      <c r="V380" s="100" t="e">
        <f>IF(AND(B380=2014,I380&lt;9,#REF!="O"),VLOOKUP(F380,F$9:G$12,2,FALSE),0)</f>
        <v>#REF!</v>
      </c>
      <c r="W380" s="100" t="e">
        <f>SUM(V$9:V379)+V380</f>
        <v>#REF!</v>
      </c>
      <c r="Y380" s="100">
        <f t="shared" si="22"/>
        <v>0</v>
      </c>
      <c r="Z380" s="100">
        <f>SUM(Y$9:Y379)+Y380</f>
        <v>0</v>
      </c>
    </row>
    <row r="381" spans="2:26" ht="12.75" customHeight="1" x14ac:dyDescent="0.2">
      <c r="B381" s="114"/>
      <c r="C381" s="182"/>
      <c r="D381" s="113"/>
      <c r="E381" s="182"/>
      <c r="F381" s="183"/>
      <c r="G381" s="184"/>
      <c r="H381" s="188"/>
      <c r="I381" s="188"/>
      <c r="J381" s="188"/>
      <c r="K381" s="188"/>
      <c r="L381" s="188"/>
      <c r="M381" s="115"/>
      <c r="N381" s="116" t="str">
        <f t="shared" si="24"/>
        <v/>
      </c>
      <c r="R381" s="79">
        <f t="shared" si="21"/>
        <v>0</v>
      </c>
      <c r="S381" s="79">
        <f t="shared" si="23"/>
        <v>0</v>
      </c>
      <c r="V381" s="100" t="e">
        <f>IF(AND(B381=2014,I381&lt;9,#REF!="O"),VLOOKUP(F381,F$9:G$12,2,FALSE),0)</f>
        <v>#REF!</v>
      </c>
      <c r="W381" s="100" t="e">
        <f>SUM(V$9:V380)+V381</f>
        <v>#REF!</v>
      </c>
      <c r="Y381" s="100">
        <f t="shared" si="22"/>
        <v>0</v>
      </c>
      <c r="Z381" s="100">
        <f>SUM(Y$9:Y380)+Y381</f>
        <v>0</v>
      </c>
    </row>
    <row r="382" spans="2:26" ht="12.75" customHeight="1" x14ac:dyDescent="0.2">
      <c r="B382" s="114"/>
      <c r="C382" s="182"/>
      <c r="D382" s="113"/>
      <c r="E382" s="182"/>
      <c r="F382" s="183"/>
      <c r="G382" s="184"/>
      <c r="H382" s="188"/>
      <c r="I382" s="188"/>
      <c r="J382" s="188"/>
      <c r="K382" s="188"/>
      <c r="L382" s="188"/>
      <c r="M382" s="115"/>
      <c r="N382" s="116" t="str">
        <f t="shared" si="24"/>
        <v/>
      </c>
      <c r="V382" s="100"/>
      <c r="W382" s="100"/>
      <c r="Y382" s="100"/>
      <c r="Z382" s="100"/>
    </row>
    <row r="383" spans="2:26" ht="12.75" customHeight="1" x14ac:dyDescent="0.2">
      <c r="B383" s="114"/>
      <c r="C383" s="182"/>
      <c r="D383" s="113"/>
      <c r="E383" s="182"/>
      <c r="F383" s="183"/>
      <c r="G383" s="184"/>
      <c r="H383" s="188"/>
      <c r="I383" s="188"/>
      <c r="J383" s="188"/>
      <c r="K383" s="188"/>
      <c r="L383" s="188"/>
      <c r="M383" s="115"/>
      <c r="N383" s="116" t="str">
        <f t="shared" si="24"/>
        <v/>
      </c>
      <c r="V383" s="100"/>
      <c r="W383" s="100"/>
      <c r="Y383" s="100"/>
      <c r="Z383" s="100"/>
    </row>
    <row r="384" spans="2:26" ht="12.75" customHeight="1" x14ac:dyDescent="0.2">
      <c r="B384" s="114"/>
      <c r="C384" s="182"/>
      <c r="D384" s="113"/>
      <c r="E384" s="182"/>
      <c r="F384" s="183"/>
      <c r="G384" s="184"/>
      <c r="H384" s="188"/>
      <c r="I384" s="188"/>
      <c r="J384" s="188"/>
      <c r="K384" s="188"/>
      <c r="L384" s="188"/>
      <c r="M384" s="115"/>
      <c r="N384" s="116" t="str">
        <f t="shared" si="24"/>
        <v/>
      </c>
      <c r="V384" s="100"/>
      <c r="W384" s="100"/>
      <c r="Y384" s="100"/>
      <c r="Z384" s="100"/>
    </row>
    <row r="385" spans="2:26" ht="12.75" customHeight="1" x14ac:dyDescent="0.2">
      <c r="B385" s="114"/>
      <c r="C385" s="182"/>
      <c r="D385" s="113"/>
      <c r="E385" s="182"/>
      <c r="F385" s="183"/>
      <c r="G385" s="184"/>
      <c r="H385" s="188"/>
      <c r="I385" s="188"/>
      <c r="J385" s="188"/>
      <c r="K385" s="188"/>
      <c r="L385" s="188"/>
      <c r="M385" s="115"/>
      <c r="N385" s="116" t="str">
        <f t="shared" si="24"/>
        <v/>
      </c>
      <c r="V385" s="100"/>
      <c r="W385" s="100"/>
      <c r="Y385" s="100"/>
      <c r="Z385" s="100"/>
    </row>
    <row r="386" spans="2:26" ht="12.75" customHeight="1" x14ac:dyDescent="0.2">
      <c r="B386" s="114"/>
      <c r="C386" s="182"/>
      <c r="D386" s="113"/>
      <c r="E386" s="182"/>
      <c r="F386" s="183"/>
      <c r="G386" s="184"/>
      <c r="H386" s="188"/>
      <c r="I386" s="188"/>
      <c r="J386" s="188"/>
      <c r="K386" s="188"/>
      <c r="L386" s="188"/>
      <c r="M386" s="115"/>
      <c r="N386" s="116" t="str">
        <f t="shared" si="24"/>
        <v/>
      </c>
      <c r="V386" s="100"/>
      <c r="W386" s="100"/>
      <c r="Y386" s="100"/>
      <c r="Z386" s="100"/>
    </row>
    <row r="387" spans="2:26" ht="12.75" customHeight="1" x14ac:dyDescent="0.2">
      <c r="B387" s="114"/>
      <c r="C387" s="182"/>
      <c r="D387" s="113"/>
      <c r="E387" s="182"/>
      <c r="F387" s="183"/>
      <c r="G387" s="184"/>
      <c r="H387" s="188"/>
      <c r="I387" s="188"/>
      <c r="J387" s="188"/>
      <c r="K387" s="188"/>
      <c r="L387" s="188"/>
      <c r="M387" s="115"/>
      <c r="N387" s="116" t="str">
        <f t="shared" si="24"/>
        <v/>
      </c>
      <c r="V387" s="100"/>
      <c r="W387" s="100"/>
      <c r="Y387" s="100"/>
      <c r="Z387" s="100"/>
    </row>
    <row r="388" spans="2:26" ht="12.75" customHeight="1" x14ac:dyDescent="0.2">
      <c r="B388" s="114"/>
      <c r="C388" s="182"/>
      <c r="D388" s="113"/>
      <c r="E388" s="182"/>
      <c r="F388" s="183"/>
      <c r="G388" s="184"/>
      <c r="H388" s="188"/>
      <c r="I388" s="188"/>
      <c r="J388" s="188"/>
      <c r="K388" s="188"/>
      <c r="L388" s="188"/>
      <c r="M388" s="115"/>
      <c r="N388" s="116" t="str">
        <f t="shared" si="24"/>
        <v/>
      </c>
      <c r="V388" s="100"/>
      <c r="W388" s="100"/>
      <c r="Y388" s="100"/>
      <c r="Z388" s="100"/>
    </row>
    <row r="389" spans="2:26" ht="12.75" customHeight="1" x14ac:dyDescent="0.2">
      <c r="B389" s="114"/>
      <c r="C389" s="182"/>
      <c r="D389" s="113"/>
      <c r="E389" s="182"/>
      <c r="F389" s="183"/>
      <c r="G389" s="184"/>
      <c r="H389" s="188"/>
      <c r="I389" s="188"/>
      <c r="J389" s="188"/>
      <c r="K389" s="188"/>
      <c r="L389" s="188"/>
      <c r="M389" s="115"/>
      <c r="N389" s="116" t="str">
        <f t="shared" si="24"/>
        <v/>
      </c>
      <c r="V389" s="100"/>
      <c r="W389" s="100"/>
      <c r="Y389" s="100"/>
      <c r="Z389" s="100"/>
    </row>
    <row r="390" spans="2:26" ht="12.75" customHeight="1" x14ac:dyDescent="0.2">
      <c r="B390" s="114"/>
      <c r="C390" s="182"/>
      <c r="D390" s="113"/>
      <c r="E390" s="182"/>
      <c r="F390" s="183"/>
      <c r="G390" s="184"/>
      <c r="H390" s="188"/>
      <c r="I390" s="188"/>
      <c r="J390" s="188"/>
      <c r="K390" s="188"/>
      <c r="L390" s="188"/>
      <c r="M390" s="115"/>
      <c r="N390" s="116" t="str">
        <f t="shared" si="24"/>
        <v/>
      </c>
      <c r="V390" s="100"/>
      <c r="W390" s="100"/>
      <c r="Y390" s="100"/>
      <c r="Z390" s="100"/>
    </row>
    <row r="391" spans="2:26" ht="12.75" customHeight="1" x14ac:dyDescent="0.2">
      <c r="B391" s="114"/>
      <c r="C391" s="182"/>
      <c r="D391" s="113"/>
      <c r="E391" s="182"/>
      <c r="F391" s="183"/>
      <c r="G391" s="184"/>
      <c r="H391" s="188"/>
      <c r="I391" s="188"/>
      <c r="J391" s="188"/>
      <c r="K391" s="188"/>
      <c r="L391" s="188"/>
      <c r="M391" s="115"/>
      <c r="N391" s="116" t="str">
        <f t="shared" si="24"/>
        <v/>
      </c>
      <c r="V391" s="100"/>
      <c r="W391" s="100"/>
      <c r="Y391" s="100"/>
      <c r="Z391" s="100"/>
    </row>
    <row r="392" spans="2:26" ht="12.75" customHeight="1" x14ac:dyDescent="0.2">
      <c r="B392" s="114"/>
      <c r="C392" s="182"/>
      <c r="D392" s="113"/>
      <c r="E392" s="182"/>
      <c r="F392" s="183"/>
      <c r="G392" s="184"/>
      <c r="H392" s="188"/>
      <c r="I392" s="188"/>
      <c r="J392" s="188"/>
      <c r="K392" s="188"/>
      <c r="L392" s="188"/>
      <c r="M392" s="115"/>
      <c r="N392" s="116" t="str">
        <f t="shared" si="24"/>
        <v/>
      </c>
      <c r="V392" s="100"/>
      <c r="W392" s="100"/>
      <c r="Y392" s="100"/>
      <c r="Z392" s="100"/>
    </row>
    <row r="393" spans="2:26" ht="12.75" customHeight="1" x14ac:dyDescent="0.2">
      <c r="B393" s="114"/>
      <c r="C393" s="182"/>
      <c r="D393" s="113"/>
      <c r="E393" s="182"/>
      <c r="F393" s="183"/>
      <c r="G393" s="184"/>
      <c r="H393" s="188"/>
      <c r="I393" s="188"/>
      <c r="J393" s="188"/>
      <c r="K393" s="188"/>
      <c r="L393" s="188"/>
      <c r="M393" s="115"/>
      <c r="N393" s="116" t="str">
        <f t="shared" si="24"/>
        <v/>
      </c>
      <c r="V393" s="100"/>
      <c r="W393" s="100"/>
      <c r="Y393" s="100"/>
      <c r="Z393" s="100"/>
    </row>
    <row r="394" spans="2:26" ht="12.75" customHeight="1" x14ac:dyDescent="0.2">
      <c r="B394" s="114"/>
      <c r="C394" s="182"/>
      <c r="D394" s="113"/>
      <c r="E394" s="182"/>
      <c r="F394" s="183"/>
      <c r="G394" s="184"/>
      <c r="H394" s="188"/>
      <c r="I394" s="188"/>
      <c r="J394" s="188"/>
      <c r="K394" s="188"/>
      <c r="L394" s="188"/>
      <c r="M394" s="115"/>
      <c r="N394" s="116" t="str">
        <f t="shared" si="24"/>
        <v/>
      </c>
      <c r="V394" s="100"/>
      <c r="W394" s="100"/>
      <c r="Y394" s="100"/>
      <c r="Z394" s="100"/>
    </row>
    <row r="395" spans="2:26" ht="12.75" customHeight="1" x14ac:dyDescent="0.2">
      <c r="B395" s="114"/>
      <c r="C395" s="182"/>
      <c r="D395" s="113"/>
      <c r="E395" s="182"/>
      <c r="F395" s="183"/>
      <c r="G395" s="184"/>
      <c r="H395" s="188"/>
      <c r="I395" s="188"/>
      <c r="J395" s="188"/>
      <c r="K395" s="188"/>
      <c r="L395" s="188"/>
      <c r="M395" s="115"/>
      <c r="N395" s="116" t="str">
        <f t="shared" si="24"/>
        <v/>
      </c>
      <c r="V395" s="100"/>
      <c r="W395" s="100"/>
      <c r="Y395" s="100"/>
      <c r="Z395" s="100"/>
    </row>
    <row r="396" spans="2:26" ht="12.75" customHeight="1" x14ac:dyDescent="0.2">
      <c r="B396" s="114"/>
      <c r="C396" s="182"/>
      <c r="D396" s="113"/>
      <c r="E396" s="182"/>
      <c r="F396" s="183"/>
      <c r="G396" s="184"/>
      <c r="H396" s="188"/>
      <c r="I396" s="188"/>
      <c r="J396" s="188"/>
      <c r="K396" s="188"/>
      <c r="L396" s="188"/>
      <c r="M396" s="115"/>
      <c r="N396" s="116" t="str">
        <f t="shared" si="24"/>
        <v/>
      </c>
      <c r="V396" s="100"/>
      <c r="W396" s="100"/>
      <c r="Y396" s="100"/>
      <c r="Z396" s="100"/>
    </row>
    <row r="397" spans="2:26" ht="12.75" customHeight="1" x14ac:dyDescent="0.2">
      <c r="B397" s="114"/>
      <c r="C397" s="182"/>
      <c r="D397" s="113"/>
      <c r="E397" s="182"/>
      <c r="F397" s="183"/>
      <c r="G397" s="184"/>
      <c r="H397" s="188"/>
      <c r="I397" s="188"/>
      <c r="J397" s="188"/>
      <c r="K397" s="188"/>
      <c r="L397" s="188"/>
      <c r="M397" s="115"/>
      <c r="N397" s="116" t="str">
        <f t="shared" si="24"/>
        <v/>
      </c>
      <c r="V397" s="100"/>
      <c r="W397" s="100"/>
      <c r="Y397" s="100"/>
      <c r="Z397" s="100"/>
    </row>
    <row r="398" spans="2:26" ht="12.75" customHeight="1" x14ac:dyDescent="0.2">
      <c r="B398" s="114"/>
      <c r="C398" s="182"/>
      <c r="D398" s="113"/>
      <c r="E398" s="182"/>
      <c r="F398" s="183"/>
      <c r="G398" s="184"/>
      <c r="H398" s="188"/>
      <c r="I398" s="188"/>
      <c r="J398" s="188"/>
      <c r="K398" s="188"/>
      <c r="L398" s="188"/>
      <c r="M398" s="115"/>
      <c r="N398" s="116" t="str">
        <f t="shared" si="24"/>
        <v/>
      </c>
      <c r="V398" s="100"/>
      <c r="W398" s="100"/>
      <c r="Y398" s="100"/>
      <c r="Z398" s="100"/>
    </row>
    <row r="399" spans="2:26" ht="12.75" customHeight="1" x14ac:dyDescent="0.2">
      <c r="B399" s="114"/>
      <c r="C399" s="182"/>
      <c r="D399" s="113"/>
      <c r="E399" s="182"/>
      <c r="F399" s="183"/>
      <c r="G399" s="184"/>
      <c r="H399" s="188"/>
      <c r="I399" s="188"/>
      <c r="J399" s="188"/>
      <c r="K399" s="188"/>
      <c r="L399" s="188"/>
      <c r="M399" s="115"/>
      <c r="N399" s="116" t="str">
        <f t="shared" si="24"/>
        <v/>
      </c>
      <c r="V399" s="100"/>
      <c r="W399" s="100"/>
      <c r="Y399" s="100"/>
      <c r="Z399" s="100"/>
    </row>
    <row r="400" spans="2:26" ht="12.75" customHeight="1" x14ac:dyDescent="0.2">
      <c r="B400" s="114"/>
      <c r="C400" s="182"/>
      <c r="D400" s="113"/>
      <c r="E400" s="182"/>
      <c r="F400" s="183"/>
      <c r="G400" s="184"/>
      <c r="H400" s="188"/>
      <c r="I400" s="188"/>
      <c r="J400" s="188"/>
      <c r="K400" s="188"/>
      <c r="L400" s="188"/>
      <c r="M400" s="115"/>
      <c r="N400" s="116" t="str">
        <f t="shared" si="24"/>
        <v/>
      </c>
      <c r="V400" s="100"/>
      <c r="W400" s="100"/>
      <c r="Y400" s="100"/>
      <c r="Z400" s="100"/>
    </row>
    <row r="401" spans="2:26" ht="12.75" customHeight="1" x14ac:dyDescent="0.2">
      <c r="B401" s="114"/>
      <c r="C401" s="182"/>
      <c r="D401" s="113"/>
      <c r="E401" s="182"/>
      <c r="F401" s="183"/>
      <c r="G401" s="184"/>
      <c r="H401" s="188"/>
      <c r="I401" s="188"/>
      <c r="J401" s="188"/>
      <c r="K401" s="188"/>
      <c r="L401" s="188"/>
      <c r="M401" s="115"/>
      <c r="N401" s="116" t="str">
        <f t="shared" si="24"/>
        <v/>
      </c>
      <c r="V401" s="100"/>
      <c r="W401" s="100"/>
      <c r="Y401" s="100"/>
      <c r="Z401" s="100"/>
    </row>
    <row r="402" spans="2:26" ht="12.75" customHeight="1" x14ac:dyDescent="0.2">
      <c r="B402" s="114"/>
      <c r="C402" s="182"/>
      <c r="D402" s="113"/>
      <c r="E402" s="182"/>
      <c r="F402" s="183"/>
      <c r="G402" s="184"/>
      <c r="H402" s="188"/>
      <c r="I402" s="188"/>
      <c r="J402" s="188"/>
      <c r="K402" s="188"/>
      <c r="L402" s="188"/>
      <c r="M402" s="115"/>
      <c r="N402" s="116" t="str">
        <f t="shared" si="24"/>
        <v/>
      </c>
      <c r="V402" s="100"/>
      <c r="W402" s="100"/>
      <c r="Y402" s="100"/>
      <c r="Z402" s="100"/>
    </row>
    <row r="403" spans="2:26" ht="12.75" customHeight="1" x14ac:dyDescent="0.2">
      <c r="B403" s="114"/>
      <c r="C403" s="182"/>
      <c r="D403" s="113"/>
      <c r="E403" s="182"/>
      <c r="F403" s="183"/>
      <c r="G403" s="184"/>
      <c r="H403" s="188"/>
      <c r="I403" s="188"/>
      <c r="J403" s="188"/>
      <c r="K403" s="188"/>
      <c r="L403" s="188"/>
      <c r="M403" s="115"/>
      <c r="N403" s="116" t="str">
        <f t="shared" si="24"/>
        <v/>
      </c>
      <c r="V403" s="100"/>
      <c r="W403" s="100"/>
      <c r="Y403" s="100"/>
      <c r="Z403" s="100"/>
    </row>
    <row r="404" spans="2:26" ht="12.75" customHeight="1" x14ac:dyDescent="0.2">
      <c r="B404" s="114"/>
      <c r="C404" s="182"/>
      <c r="D404" s="113"/>
      <c r="E404" s="182"/>
      <c r="F404" s="183"/>
      <c r="G404" s="184"/>
      <c r="H404" s="188"/>
      <c r="I404" s="188"/>
      <c r="J404" s="188"/>
      <c r="K404" s="188"/>
      <c r="L404" s="188"/>
      <c r="M404" s="115"/>
      <c r="N404" s="116" t="str">
        <f t="shared" si="24"/>
        <v/>
      </c>
      <c r="V404" s="100"/>
      <c r="W404" s="100"/>
      <c r="Y404" s="100"/>
      <c r="Z404" s="100"/>
    </row>
    <row r="405" spans="2:26" ht="12.75" customHeight="1" x14ac:dyDescent="0.2">
      <c r="B405" s="114"/>
      <c r="C405" s="182"/>
      <c r="D405" s="113"/>
      <c r="E405" s="182"/>
      <c r="F405" s="183"/>
      <c r="G405" s="184"/>
      <c r="H405" s="188"/>
      <c r="I405" s="188"/>
      <c r="J405" s="188"/>
      <c r="K405" s="188"/>
      <c r="L405" s="188"/>
      <c r="M405" s="115"/>
      <c r="N405" s="116" t="str">
        <f t="shared" si="24"/>
        <v/>
      </c>
      <c r="V405" s="100"/>
      <c r="W405" s="100"/>
      <c r="Y405" s="100"/>
      <c r="Z405" s="100"/>
    </row>
    <row r="406" spans="2:26" ht="12.75" customHeight="1" x14ac:dyDescent="0.2">
      <c r="B406" s="114"/>
      <c r="C406" s="182"/>
      <c r="D406" s="113"/>
      <c r="E406" s="182"/>
      <c r="F406" s="183"/>
      <c r="G406" s="184"/>
      <c r="H406" s="188"/>
      <c r="I406" s="188"/>
      <c r="J406" s="188"/>
      <c r="K406" s="188"/>
      <c r="L406" s="188"/>
      <c r="M406" s="115"/>
      <c r="N406" s="116" t="str">
        <f t="shared" si="24"/>
        <v/>
      </c>
      <c r="V406" s="100"/>
      <c r="W406" s="100"/>
      <c r="Y406" s="100"/>
      <c r="Z406" s="100"/>
    </row>
    <row r="407" spans="2:26" ht="12.75" customHeight="1" x14ac:dyDescent="0.2">
      <c r="B407" s="114"/>
      <c r="C407" s="182"/>
      <c r="D407" s="113"/>
      <c r="E407" s="182"/>
      <c r="F407" s="183"/>
      <c r="G407" s="184"/>
      <c r="H407" s="188"/>
      <c r="I407" s="188"/>
      <c r="J407" s="188"/>
      <c r="K407" s="188"/>
      <c r="L407" s="188"/>
      <c r="M407" s="115"/>
      <c r="N407" s="116" t="str">
        <f t="shared" si="24"/>
        <v/>
      </c>
      <c r="V407" s="100"/>
      <c r="W407" s="100"/>
      <c r="Y407" s="100"/>
      <c r="Z407" s="100"/>
    </row>
    <row r="408" spans="2:26" ht="12.75" customHeight="1" x14ac:dyDescent="0.2">
      <c r="B408" s="114"/>
      <c r="C408" s="182"/>
      <c r="D408" s="113"/>
      <c r="E408" s="182"/>
      <c r="F408" s="183"/>
      <c r="G408" s="184"/>
      <c r="H408" s="188"/>
      <c r="I408" s="188"/>
      <c r="J408" s="188"/>
      <c r="K408" s="188"/>
      <c r="L408" s="188"/>
      <c r="M408" s="115"/>
      <c r="N408" s="116" t="str">
        <f t="shared" si="24"/>
        <v/>
      </c>
      <c r="V408" s="100"/>
      <c r="W408" s="100"/>
      <c r="Y408" s="100"/>
      <c r="Z408" s="100"/>
    </row>
    <row r="409" spans="2:26" ht="12.75" customHeight="1" x14ac:dyDescent="0.2">
      <c r="B409" s="114"/>
      <c r="C409" s="182"/>
      <c r="D409" s="113"/>
      <c r="E409" s="182"/>
      <c r="F409" s="183"/>
      <c r="G409" s="184"/>
      <c r="H409" s="188"/>
      <c r="I409" s="188"/>
      <c r="J409" s="188"/>
      <c r="K409" s="188"/>
      <c r="L409" s="188"/>
      <c r="M409" s="115"/>
      <c r="N409" s="116" t="str">
        <f t="shared" si="24"/>
        <v/>
      </c>
      <c r="V409" s="100"/>
      <c r="W409" s="100"/>
      <c r="Y409" s="100"/>
      <c r="Z409" s="100"/>
    </row>
    <row r="410" spans="2:26" ht="12.75" customHeight="1" x14ac:dyDescent="0.2">
      <c r="B410" s="114"/>
      <c r="C410" s="182"/>
      <c r="D410" s="113"/>
      <c r="E410" s="182"/>
      <c r="F410" s="183"/>
      <c r="G410" s="184"/>
      <c r="H410" s="188"/>
      <c r="I410" s="188"/>
      <c r="J410" s="188"/>
      <c r="K410" s="188"/>
      <c r="L410" s="188"/>
      <c r="M410" s="115"/>
      <c r="N410" s="116" t="str">
        <f t="shared" si="24"/>
        <v/>
      </c>
      <c r="V410" s="100"/>
      <c r="W410" s="100"/>
      <c r="Y410" s="100"/>
      <c r="Z410" s="100"/>
    </row>
    <row r="411" spans="2:26" ht="12.75" customHeight="1" x14ac:dyDescent="0.2">
      <c r="B411" s="114"/>
      <c r="C411" s="182"/>
      <c r="D411" s="113"/>
      <c r="E411" s="182"/>
      <c r="F411" s="183"/>
      <c r="G411" s="184"/>
      <c r="H411" s="188"/>
      <c r="I411" s="188"/>
      <c r="J411" s="188"/>
      <c r="K411" s="188"/>
      <c r="L411" s="188"/>
      <c r="M411" s="115"/>
      <c r="N411" s="116" t="str">
        <f t="shared" si="24"/>
        <v/>
      </c>
      <c r="V411" s="100"/>
      <c r="W411" s="100"/>
      <c r="Y411" s="100"/>
      <c r="Z411" s="100"/>
    </row>
    <row r="412" spans="2:26" ht="12.75" customHeight="1" x14ac:dyDescent="0.2">
      <c r="B412" s="114"/>
      <c r="C412" s="182"/>
      <c r="D412" s="113"/>
      <c r="E412" s="182"/>
      <c r="F412" s="183"/>
      <c r="G412" s="184"/>
      <c r="H412" s="188"/>
      <c r="I412" s="188"/>
      <c r="J412" s="188"/>
      <c r="K412" s="188"/>
      <c r="L412" s="188"/>
      <c r="M412" s="115"/>
      <c r="N412" s="116" t="str">
        <f t="shared" si="24"/>
        <v/>
      </c>
      <c r="V412" s="100"/>
      <c r="W412" s="100"/>
      <c r="Y412" s="100"/>
      <c r="Z412" s="100"/>
    </row>
    <row r="413" spans="2:26" ht="12.75" customHeight="1" x14ac:dyDescent="0.2">
      <c r="B413" s="114"/>
      <c r="C413" s="182"/>
      <c r="D413" s="113"/>
      <c r="E413" s="182"/>
      <c r="F413" s="183"/>
      <c r="G413" s="184"/>
      <c r="H413" s="188"/>
      <c r="I413" s="188"/>
      <c r="J413" s="188"/>
      <c r="K413" s="188"/>
      <c r="L413" s="188"/>
      <c r="M413" s="115"/>
      <c r="N413" s="116" t="str">
        <f t="shared" si="24"/>
        <v/>
      </c>
      <c r="V413" s="100"/>
      <c r="W413" s="100"/>
      <c r="Y413" s="100"/>
      <c r="Z413" s="100"/>
    </row>
    <row r="414" spans="2:26" ht="12.75" customHeight="1" x14ac:dyDescent="0.2">
      <c r="B414" s="114"/>
      <c r="C414" s="182"/>
      <c r="D414" s="113"/>
      <c r="E414" s="182"/>
      <c r="F414" s="183"/>
      <c r="G414" s="184"/>
      <c r="H414" s="188"/>
      <c r="I414" s="188"/>
      <c r="J414" s="188"/>
      <c r="K414" s="188"/>
      <c r="L414" s="188"/>
      <c r="M414" s="115"/>
      <c r="N414" s="116" t="str">
        <f t="shared" ref="N414:N419" si="25">IF(I414&lt;&gt;"",IF(OR(B414="",D414="",C414="",E414="",F414="",G414="",K414="",L414=""),"!","OK"),"")</f>
        <v/>
      </c>
      <c r="V414" s="100"/>
      <c r="W414" s="100"/>
      <c r="Y414" s="100"/>
      <c r="Z414" s="100"/>
    </row>
    <row r="415" spans="2:26" ht="12.75" customHeight="1" x14ac:dyDescent="0.2">
      <c r="B415" s="114"/>
      <c r="C415" s="182"/>
      <c r="D415" s="113"/>
      <c r="E415" s="182"/>
      <c r="F415" s="183"/>
      <c r="G415" s="184"/>
      <c r="H415" s="188"/>
      <c r="I415" s="188"/>
      <c r="J415" s="188"/>
      <c r="K415" s="188"/>
      <c r="L415" s="188"/>
      <c r="M415" s="115"/>
      <c r="N415" s="116" t="str">
        <f t="shared" si="25"/>
        <v/>
      </c>
      <c r="V415" s="100"/>
      <c r="W415" s="100"/>
      <c r="Y415" s="100"/>
      <c r="Z415" s="100"/>
    </row>
    <row r="416" spans="2:26" ht="12.75" customHeight="1" x14ac:dyDescent="0.2">
      <c r="B416" s="114"/>
      <c r="C416" s="182"/>
      <c r="D416" s="113"/>
      <c r="E416" s="182"/>
      <c r="F416" s="183"/>
      <c r="G416" s="184"/>
      <c r="H416" s="188"/>
      <c r="I416" s="188"/>
      <c r="J416" s="188"/>
      <c r="K416" s="188"/>
      <c r="L416" s="188"/>
      <c r="M416" s="115"/>
      <c r="N416" s="116" t="str">
        <f t="shared" si="25"/>
        <v/>
      </c>
      <c r="V416" s="100"/>
      <c r="W416" s="100"/>
      <c r="Y416" s="100"/>
      <c r="Z416" s="100"/>
    </row>
    <row r="417" spans="2:26" ht="12.75" customHeight="1" x14ac:dyDescent="0.2">
      <c r="B417" s="114"/>
      <c r="C417" s="182"/>
      <c r="D417" s="113"/>
      <c r="E417" s="182"/>
      <c r="F417" s="183"/>
      <c r="G417" s="184"/>
      <c r="H417" s="188"/>
      <c r="I417" s="188"/>
      <c r="J417" s="188"/>
      <c r="K417" s="188"/>
      <c r="L417" s="188"/>
      <c r="M417" s="115"/>
      <c r="N417" s="116" t="str">
        <f t="shared" si="25"/>
        <v/>
      </c>
      <c r="V417" s="100"/>
      <c r="W417" s="100"/>
      <c r="Y417" s="100"/>
      <c r="Z417" s="100"/>
    </row>
    <row r="418" spans="2:26" ht="12.75" customHeight="1" x14ac:dyDescent="0.2">
      <c r="B418" s="114"/>
      <c r="C418" s="182"/>
      <c r="D418" s="113"/>
      <c r="E418" s="182"/>
      <c r="F418" s="183"/>
      <c r="G418" s="184"/>
      <c r="H418" s="188"/>
      <c r="I418" s="188"/>
      <c r="J418" s="188"/>
      <c r="K418" s="188"/>
      <c r="L418" s="188"/>
      <c r="M418" s="115"/>
      <c r="N418" s="116" t="str">
        <f t="shared" si="25"/>
        <v/>
      </c>
      <c r="V418" s="100"/>
      <c r="W418" s="100"/>
      <c r="Y418" s="100"/>
      <c r="Z418" s="100"/>
    </row>
    <row r="419" spans="2:26" ht="12.75" customHeight="1" x14ac:dyDescent="0.2">
      <c r="B419" s="114"/>
      <c r="C419" s="182"/>
      <c r="D419" s="113"/>
      <c r="E419" s="182"/>
      <c r="F419" s="183"/>
      <c r="G419" s="184"/>
      <c r="H419" s="188"/>
      <c r="I419" s="188"/>
      <c r="J419" s="188"/>
      <c r="K419" s="188"/>
      <c r="L419" s="188"/>
      <c r="M419" s="115"/>
      <c r="N419" s="116" t="str">
        <f t="shared" si="25"/>
        <v/>
      </c>
      <c r="V419" s="100"/>
      <c r="W419" s="100"/>
      <c r="Y419" s="100"/>
      <c r="Z419" s="100"/>
    </row>
    <row r="420" spans="2:26" x14ac:dyDescent="0.2">
      <c r="H420" s="189"/>
      <c r="J420" s="186"/>
      <c r="L420" s="190"/>
      <c r="M420" s="105"/>
      <c r="N420" s="9"/>
      <c r="P420" s="79"/>
      <c r="S420" s="9"/>
    </row>
  </sheetData>
  <sheetProtection selectLockedCells="1"/>
  <mergeCells count="15">
    <mergeCell ref="B14:L14"/>
    <mergeCell ref="B15:L15"/>
    <mergeCell ref="P15:P17"/>
    <mergeCell ref="B17:L17"/>
    <mergeCell ref="B19:B20"/>
    <mergeCell ref="D19:D20"/>
    <mergeCell ref="E19:E20"/>
    <mergeCell ref="C19:C20"/>
    <mergeCell ref="N21:N25"/>
    <mergeCell ref="F19:F20"/>
    <mergeCell ref="G19:G20"/>
    <mergeCell ref="H19:H20"/>
    <mergeCell ref="I19:J19"/>
    <mergeCell ref="K19:K20"/>
    <mergeCell ref="L19:L20"/>
  </mergeCells>
  <conditionalFormatting sqref="M420 N21 N26:N419">
    <cfRule type="cellIs" dxfId="5" priority="21" stopIfTrue="1" operator="equal">
      <formula>"!"</formula>
    </cfRule>
  </conditionalFormatting>
  <conditionalFormatting sqref="P15:P17">
    <cfRule type="expression" dxfId="4" priority="20" stopIfTrue="1">
      <formula>$Q$15=0</formula>
    </cfRule>
  </conditionalFormatting>
  <conditionalFormatting sqref="B420:IV65536 P21:IV26 A21:N21 A22:M26 K19:IV19 I20:J20 M20:IV20 C27:IV419 A27:A65536 A19:I19 B21:B419 A9:XFD18 F21:F419 C26:N419">
    <cfRule type="expression" dxfId="3" priority="17" stopIfTrue="1">
      <formula>$Q$14=0</formula>
    </cfRule>
  </conditionalFormatting>
  <dataValidations count="13">
    <dataValidation type="list" allowBlank="1" showInputMessage="1" showErrorMessage="1" sqref="F21:F419">
      <formula1>F$1:F$12</formula1>
    </dataValidation>
    <dataValidation type="whole" operator="greaterThan" allowBlank="1" showInputMessage="1" showErrorMessage="1" errorTitle="CHYBA!" error="Dolná hranica intervalu musí byť väčšia ako horná. Opravte!" promptTitle="Umiestnenie v prípade intervalu" prompt="Ak je výsledok daný intervalom, uveďte číslom dolnú hranicu intervalu. Inak ponechajte bunku prázdnu._x000a_Príklady:_x000a_umiestnenie na 1.-4. mieste: uveďte číslo 4_x000a_umiestnenie na 3.-4. mieste: uveďte číslo 4_x000a_umiestnenie na 1.-8. mieste: uveďte číslo 8" sqref="J26:J419">
      <formula1>I26</formula1>
    </dataValidation>
    <dataValidation type="whole" operator="greaterThan" allowBlank="1" showInputMessage="1" showErrorMessage="1" errorTitle="CHYBA!" error="Zadaná hodnota musí byť väčšia ako 0. Opravte!" promptTitle="Počet športovcov" prompt="Uveďte počet športovcov/posádok/štafiet, ktorí súťažili v príslušnej disciplíne." sqref="K21 K26:K419">
      <formula1>0</formula1>
    </dataValidation>
    <dataValidation type="whole" operator="greaterThan" allowBlank="1" showInputMessage="1" showErrorMessage="1" errorTitle="CHYBA!" error="Povolená hodnota je len číslo väčšie ako 0. Opravte!" promptTitle="Športový výsledok" prompt="Číslom uveďte umiestnenie športovca (neuvádzajte bodky, čiarky, pomlčky a pod.). Ak je výsledok uvedený intervalom, zadajte jeho nižšiu hranicu. Napr.:_x000a_umiestnenie na 2. mieste: uveďte číslo 2_x000a_umiestnenie na 3.-4. mieste: uveďte číslo 3" sqref="I26:I419">
      <formula1>0</formula1>
    </dataValidation>
    <dataValidation type="list" allowBlank="1" showDropDown="1" showInputMessage="1" showErrorMessage="1" errorTitle="CHYBA!" error="Povolenou hodnotou je len písmeno &quot;A&quot; alebo prázdna bunka." promptTitle="Sú majstrovstvá sveta?" prompt="Ak v danej vekovej kategórii a disciplíne existujú majstrovstvá sveta, vložte písmeno &quot;A&quot;. Inak ponechajte bunku prázdnu." sqref="H26:H419">
      <formula1>"A"</formula1>
    </dataValidation>
    <dataValidation type="whole" operator="greaterThan" allowBlank="1" showInputMessage="1" showErrorMessage="1" errorTitle="CHYBA!" error="Vložená hodnota musí byť väčšia ako 0. Opravte!" promptTitle="Kategória s obmedzením veku" prompt="Uveďte číslom, aký je vekový limit pre danú kategóriu." sqref="G26:G419">
      <formula1>0</formula1>
    </dataValidation>
    <dataValidation allowBlank="1" showInputMessage="1" showErrorMessage="1" promptTitle="Disciplína" prompt="Zadajte názov disciplíny, v ktorej bol dosiahnutý výsledok." sqref="E26:E419"/>
    <dataValidation type="list" allowBlank="1" showInputMessage="1" showErrorMessage="1" errorTitle="CHYBA!" error="Je možné zadať len rok z rozbaľovacieho zoznamu._x000a_Opravte!" promptTitle="Rok dosiahnutia výsledku" prompt="Z rozbaľovacieho zoznamu vyberte rok dosiahnutia výsledku 2015, 2016, 2017 a 2018." sqref="B26:B419">
      <formula1>"2015,2016,2017,2018"</formula1>
    </dataValidation>
    <dataValidation type="whole" operator="greaterThan" allowBlank="1" showInputMessage="1" showErrorMessage="1" sqref="I21:J25">
      <formula1>0</formula1>
    </dataValidation>
    <dataValidation type="list" allowBlank="1" showInputMessage="1" showErrorMessage="1" sqref="B21:B25">
      <formula1>"2012,2013,2014,2015"</formula1>
    </dataValidation>
    <dataValidation type="whole" operator="greaterThan" allowBlank="1" showErrorMessage="1" errorTitle="Chyba" error="Počet športovcov musí byť nezáporné celé číslo. Opravte!" sqref="C21:C419">
      <formula1>0</formula1>
    </dataValidation>
    <dataValidation allowBlank="1" showInputMessage="1" showErrorMessage="1" promptTitle="Priezvisko a meno" prompt="Zadajte Priezvisko a meno športovca. Športovcov, ktorí sa podieľali na dosiahnutí výsledku ako členovia družstva, štafety alebo posádky, ako aj prípadného navádzača je potrebné uviesť do spoločného riadku (jeden výsledok = jeden riadok)" sqref="D26:D419"/>
    <dataValidation type="whole" operator="greaterThan" allowBlank="1" showInputMessage="1" showErrorMessage="1" errorTitle="CHYBA!" error="Zadaná hodnota musí byť väčšia ako 0. Opravte!" promptTitle="Počet krajín" prompt="Uveďte počet krajín ktoré sa zúčastnili na podujatí." sqref="L26:L419">
      <formula1>0</formula1>
    </dataValidation>
  </dataValidations>
  <printOptions horizontalCentered="1"/>
  <pageMargins left="0.39370078740157483" right="0.39370078740157483" top="0.39370078740157483" bottom="0.47244094488188981" header="0.31496062992125984" footer="0.31496062992125984"/>
  <pageSetup paperSize="9" scale="95" orientation="portrait" r:id="rId1"/>
  <headerFooter>
    <oddFooter>&amp;L&amp;8&amp;F, &amp;A&amp;R&amp;8strana &amp;P/&amp;N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2"/>
  <sheetViews>
    <sheetView topLeftCell="A17" workbookViewId="0">
      <selection activeCell="N27" sqref="N27"/>
    </sheetView>
  </sheetViews>
  <sheetFormatPr defaultColWidth="9.140625" defaultRowHeight="12.75" x14ac:dyDescent="0.2"/>
  <cols>
    <col min="1" max="1" width="28.85546875" style="9" customWidth="1"/>
    <col min="2" max="2" width="40" style="9" customWidth="1"/>
    <col min="3" max="3" width="10.42578125" style="9" customWidth="1"/>
    <col min="4" max="4" width="7" style="9" customWidth="1"/>
    <col min="5" max="5" width="7" style="9" bestFit="1" customWidth="1"/>
    <col min="6" max="8" width="5" style="9" customWidth="1"/>
    <col min="9" max="11" width="7.5703125" style="9" customWidth="1"/>
    <col min="12" max="12" width="10.140625" style="117" customWidth="1"/>
    <col min="13" max="14" width="9.140625" style="79" customWidth="1"/>
    <col min="15" max="16384" width="9.140625" style="9"/>
  </cols>
  <sheetData>
    <row r="1" spans="2:2" ht="12.75" hidden="1" customHeight="1" x14ac:dyDescent="0.2">
      <c r="B1" s="9" t="s">
        <v>133</v>
      </c>
    </row>
    <row r="2" spans="2:2" ht="12.75" hidden="1" customHeight="1" x14ac:dyDescent="0.2">
      <c r="B2" s="9" t="s">
        <v>134</v>
      </c>
    </row>
    <row r="3" spans="2:2" ht="12.75" hidden="1" customHeight="1" x14ac:dyDescent="0.2">
      <c r="B3" s="9" t="s">
        <v>135</v>
      </c>
    </row>
    <row r="4" spans="2:2" ht="12.75" hidden="1" customHeight="1" x14ac:dyDescent="0.2">
      <c r="B4" s="9" t="s">
        <v>136</v>
      </c>
    </row>
    <row r="5" spans="2:2" ht="12.75" hidden="1" customHeight="1" x14ac:dyDescent="0.2">
      <c r="B5" s="9" t="s">
        <v>137</v>
      </c>
    </row>
    <row r="6" spans="2:2" ht="12.75" hidden="1" customHeight="1" x14ac:dyDescent="0.2">
      <c r="B6" s="9" t="s">
        <v>138</v>
      </c>
    </row>
    <row r="7" spans="2:2" ht="12.75" hidden="1" customHeight="1" x14ac:dyDescent="0.2">
      <c r="B7" s="9" t="s">
        <v>139</v>
      </c>
    </row>
    <row r="8" spans="2:2" ht="12.75" hidden="1" customHeight="1" x14ac:dyDescent="0.2">
      <c r="B8" s="9" t="s">
        <v>140</v>
      </c>
    </row>
    <row r="9" spans="2:2" ht="12.75" hidden="1" customHeight="1" x14ac:dyDescent="0.2">
      <c r="B9" s="9" t="s">
        <v>141</v>
      </c>
    </row>
    <row r="10" spans="2:2" ht="12.75" hidden="1" customHeight="1" x14ac:dyDescent="0.2">
      <c r="B10" s="9" t="s">
        <v>142</v>
      </c>
    </row>
    <row r="11" spans="2:2" ht="12.75" hidden="1" customHeight="1" x14ac:dyDescent="0.2">
      <c r="B11" s="9" t="s">
        <v>253</v>
      </c>
    </row>
    <row r="12" spans="2:2" ht="12.75" hidden="1" customHeight="1" x14ac:dyDescent="0.2">
      <c r="B12" s="9" t="s">
        <v>254</v>
      </c>
    </row>
    <row r="13" spans="2:2" ht="12.75" hidden="1" customHeight="1" x14ac:dyDescent="0.2">
      <c r="B13" s="9" t="s">
        <v>255</v>
      </c>
    </row>
    <row r="14" spans="2:2" ht="12.75" hidden="1" customHeight="1" x14ac:dyDescent="0.2">
      <c r="B14" s="9" t="s">
        <v>256</v>
      </c>
    </row>
    <row r="15" spans="2:2" ht="12.75" hidden="1" customHeight="1" x14ac:dyDescent="0.2">
      <c r="B15" s="9" t="s">
        <v>143</v>
      </c>
    </row>
    <row r="16" spans="2:2" ht="12.75" hidden="1" customHeight="1" x14ac:dyDescent="0.2">
      <c r="B16" s="9" t="s">
        <v>146</v>
      </c>
    </row>
    <row r="17" spans="1:14" ht="12.75" customHeight="1" x14ac:dyDescent="0.2">
      <c r="A17" s="243" t="str">
        <f>Ziadost!A3</f>
        <v>Žiadosť o poskytnutie dotácie v oblasti športu v rámci výzvy F-2019-DOT01</v>
      </c>
      <c r="B17" s="243"/>
      <c r="C17" s="243"/>
      <c r="D17" s="243"/>
      <c r="E17" s="243"/>
      <c r="F17" s="243"/>
      <c r="G17" s="243"/>
      <c r="H17" s="243"/>
      <c r="I17" s="243"/>
      <c r="J17" s="243"/>
      <c r="K17" s="243"/>
    </row>
    <row r="18" spans="1:14" ht="15.75" customHeight="1" x14ac:dyDescent="0.2">
      <c r="A18" s="244" t="s">
        <v>251</v>
      </c>
      <c r="B18" s="244"/>
      <c r="C18" s="244"/>
      <c r="D18" s="244"/>
      <c r="E18" s="244"/>
      <c r="F18" s="244"/>
      <c r="G18" s="244"/>
      <c r="H18" s="244"/>
      <c r="I18" s="244"/>
      <c r="J18" s="244"/>
      <c r="K18" s="244"/>
      <c r="M18" s="79">
        <v>0</v>
      </c>
    </row>
    <row r="19" spans="1:14" x14ac:dyDescent="0.2">
      <c r="A19" s="206"/>
      <c r="B19" s="206"/>
      <c r="C19" s="206"/>
      <c r="D19" s="206"/>
      <c r="E19" s="206"/>
      <c r="F19" s="206"/>
      <c r="G19" s="206"/>
      <c r="H19" s="206"/>
      <c r="I19" s="206"/>
      <c r="J19" s="206"/>
      <c r="K19" s="206"/>
      <c r="M19" s="79">
        <v>1</v>
      </c>
    </row>
    <row r="20" spans="1:14" x14ac:dyDescent="0.2">
      <c r="A20" s="243" t="str">
        <f>"Žiadateľ: " &amp;ID!E3</f>
        <v xml:space="preserve">Žiadateľ: </v>
      </c>
      <c r="B20" s="243"/>
      <c r="C20" s="243"/>
      <c r="D20" s="243"/>
      <c r="E20" s="243"/>
      <c r="F20" s="243"/>
      <c r="G20" s="243"/>
      <c r="H20" s="243"/>
      <c r="I20" s="243"/>
      <c r="J20" s="243"/>
      <c r="K20" s="243"/>
    </row>
    <row r="22" spans="1:14" ht="12.75" customHeight="1" x14ac:dyDescent="0.2">
      <c r="A22" s="269" t="s">
        <v>39</v>
      </c>
      <c r="B22" s="269" t="s">
        <v>40</v>
      </c>
      <c r="C22" s="273" t="s">
        <v>144</v>
      </c>
      <c r="D22" s="275" t="s">
        <v>234</v>
      </c>
      <c r="E22" s="276"/>
      <c r="F22" s="210" t="s">
        <v>270</v>
      </c>
      <c r="G22" s="208"/>
      <c r="H22" s="209"/>
      <c r="I22" s="271" t="s">
        <v>252</v>
      </c>
      <c r="J22" s="271" t="s">
        <v>259</v>
      </c>
      <c r="K22" s="277" t="s">
        <v>145</v>
      </c>
    </row>
    <row r="23" spans="1:14" ht="52.5" customHeight="1" x14ac:dyDescent="0.2">
      <c r="A23" s="270"/>
      <c r="B23" s="270"/>
      <c r="C23" s="274"/>
      <c r="D23" s="10" t="s">
        <v>92</v>
      </c>
      <c r="E23" s="10" t="s">
        <v>93</v>
      </c>
      <c r="F23" s="211">
        <v>2016</v>
      </c>
      <c r="G23" s="211">
        <v>2017</v>
      </c>
      <c r="H23" s="211">
        <v>2018</v>
      </c>
      <c r="I23" s="272"/>
      <c r="J23" s="272"/>
      <c r="K23" s="278"/>
    </row>
    <row r="24" spans="1:14" ht="24.95" customHeight="1" x14ac:dyDescent="0.2">
      <c r="A24" s="207"/>
      <c r="B24" s="207"/>
      <c r="C24" s="207"/>
      <c r="D24" s="12"/>
      <c r="E24" s="12"/>
      <c r="F24" s="164"/>
      <c r="G24" s="165"/>
      <c r="H24" s="166"/>
      <c r="I24" s="13"/>
      <c r="J24" s="13"/>
      <c r="K24" s="118">
        <f>IF(OR(A24="",B24="",C24="",D24="",E24="",F24="",H24="",,I24=""),0,MAX(0,I24-J24))</f>
        <v>0</v>
      </c>
      <c r="L24" s="119"/>
      <c r="N24" s="79">
        <f t="shared" ref="N24:N32" si="0">IF(OR(L24="OK",L24=""),0,1)</f>
        <v>0</v>
      </c>
    </row>
    <row r="25" spans="1:14" ht="24.95" customHeight="1" x14ac:dyDescent="0.2">
      <c r="A25" s="207"/>
      <c r="B25" s="207"/>
      <c r="C25" s="207"/>
      <c r="D25" s="12"/>
      <c r="E25" s="12"/>
      <c r="F25" s="164"/>
      <c r="G25" s="165"/>
      <c r="H25" s="166"/>
      <c r="I25" s="13"/>
      <c r="J25" s="13"/>
      <c r="K25" s="118">
        <f t="shared" ref="K25:K32" si="1">IF(OR(A25="",B25="",C25="",D25="",E25="",F25="",H25="",,I25=""),0,MAX(0,I25-J25))</f>
        <v>0</v>
      </c>
      <c r="L25" s="119"/>
      <c r="N25" s="79">
        <f t="shared" si="0"/>
        <v>0</v>
      </c>
    </row>
    <row r="26" spans="1:14" ht="24.95" customHeight="1" x14ac:dyDescent="0.2">
      <c r="A26" s="207"/>
      <c r="B26" s="207"/>
      <c r="C26" s="207"/>
      <c r="D26" s="12"/>
      <c r="E26" s="12"/>
      <c r="F26" s="164"/>
      <c r="G26" s="165"/>
      <c r="H26" s="166"/>
      <c r="I26" s="13"/>
      <c r="J26" s="13"/>
      <c r="K26" s="118">
        <f t="shared" si="1"/>
        <v>0</v>
      </c>
      <c r="L26" s="119"/>
      <c r="N26" s="79">
        <f t="shared" si="0"/>
        <v>0</v>
      </c>
    </row>
    <row r="27" spans="1:14" ht="24.95" customHeight="1" x14ac:dyDescent="0.2">
      <c r="A27" s="207"/>
      <c r="B27" s="207"/>
      <c r="C27" s="207"/>
      <c r="D27" s="12"/>
      <c r="E27" s="12"/>
      <c r="F27" s="164"/>
      <c r="G27" s="165"/>
      <c r="H27" s="166"/>
      <c r="I27" s="13"/>
      <c r="J27" s="13"/>
      <c r="K27" s="118">
        <f t="shared" si="1"/>
        <v>0</v>
      </c>
      <c r="L27" s="119"/>
      <c r="N27" s="79">
        <f t="shared" si="0"/>
        <v>0</v>
      </c>
    </row>
    <row r="28" spans="1:14" ht="24.95" customHeight="1" x14ac:dyDescent="0.2">
      <c r="A28" s="207"/>
      <c r="B28" s="207"/>
      <c r="C28" s="207"/>
      <c r="D28" s="12"/>
      <c r="E28" s="12"/>
      <c r="F28" s="164"/>
      <c r="G28" s="165"/>
      <c r="H28" s="166"/>
      <c r="I28" s="13"/>
      <c r="J28" s="13"/>
      <c r="K28" s="118">
        <f t="shared" si="1"/>
        <v>0</v>
      </c>
      <c r="L28" s="119"/>
      <c r="N28" s="79">
        <f t="shared" si="0"/>
        <v>0</v>
      </c>
    </row>
    <row r="29" spans="1:14" ht="24.95" customHeight="1" x14ac:dyDescent="0.2">
      <c r="A29" s="207"/>
      <c r="B29" s="207"/>
      <c r="C29" s="207"/>
      <c r="D29" s="12"/>
      <c r="E29" s="12"/>
      <c r="F29" s="164"/>
      <c r="G29" s="165"/>
      <c r="H29" s="166"/>
      <c r="I29" s="13"/>
      <c r="J29" s="13"/>
      <c r="K29" s="118">
        <f t="shared" si="1"/>
        <v>0</v>
      </c>
      <c r="L29" s="119"/>
      <c r="N29" s="79">
        <f t="shared" si="0"/>
        <v>0</v>
      </c>
    </row>
    <row r="30" spans="1:14" ht="24.95" customHeight="1" x14ac:dyDescent="0.2">
      <c r="A30" s="207"/>
      <c r="B30" s="207"/>
      <c r="C30" s="207"/>
      <c r="D30" s="12"/>
      <c r="E30" s="12"/>
      <c r="F30" s="164"/>
      <c r="G30" s="165"/>
      <c r="H30" s="166"/>
      <c r="I30" s="13"/>
      <c r="J30" s="13"/>
      <c r="K30" s="118">
        <f t="shared" si="1"/>
        <v>0</v>
      </c>
      <c r="L30" s="119"/>
      <c r="N30" s="79">
        <f t="shared" si="0"/>
        <v>0</v>
      </c>
    </row>
    <row r="31" spans="1:14" ht="24.95" customHeight="1" x14ac:dyDescent="0.2">
      <c r="A31" s="207"/>
      <c r="B31" s="207"/>
      <c r="C31" s="207"/>
      <c r="D31" s="12"/>
      <c r="E31" s="12"/>
      <c r="F31" s="164"/>
      <c r="G31" s="165"/>
      <c r="H31" s="166"/>
      <c r="I31" s="13"/>
      <c r="J31" s="13"/>
      <c r="K31" s="118">
        <f t="shared" si="1"/>
        <v>0</v>
      </c>
      <c r="L31" s="119"/>
      <c r="N31" s="79">
        <f t="shared" si="0"/>
        <v>0</v>
      </c>
    </row>
    <row r="32" spans="1:14" ht="24.95" customHeight="1" x14ac:dyDescent="0.2">
      <c r="A32" s="207"/>
      <c r="B32" s="207"/>
      <c r="C32" s="207"/>
      <c r="D32" s="12"/>
      <c r="E32" s="12"/>
      <c r="F32" s="164"/>
      <c r="G32" s="165"/>
      <c r="H32" s="166"/>
      <c r="I32" s="13"/>
      <c r="J32" s="13"/>
      <c r="K32" s="118">
        <f t="shared" si="1"/>
        <v>0</v>
      </c>
      <c r="L32" s="119"/>
      <c r="N32" s="79">
        <f t="shared" si="0"/>
        <v>0</v>
      </c>
    </row>
  </sheetData>
  <sheetProtection selectLockedCells="1"/>
  <mergeCells count="10">
    <mergeCell ref="A17:K17"/>
    <mergeCell ref="A18:K18"/>
    <mergeCell ref="A20:K20"/>
    <mergeCell ref="A22:A23"/>
    <mergeCell ref="B22:B23"/>
    <mergeCell ref="J22:J23"/>
    <mergeCell ref="C22:C23"/>
    <mergeCell ref="D22:E22"/>
    <mergeCell ref="I22:I23"/>
    <mergeCell ref="K22:K23"/>
  </mergeCells>
  <conditionalFormatting sqref="L24:L32">
    <cfRule type="cellIs" dxfId="2" priority="3" stopIfTrue="1" operator="equal">
      <formula>"OK"</formula>
    </cfRule>
  </conditionalFormatting>
  <dataValidations xWindow="756" yWindow="620" count="10">
    <dataValidation type="date" allowBlank="1" showInputMessage="1" showErrorMessage="1" errorTitle="Nesprávna hodnota" error="Posledný deň podujatia ste zadali skôr ako jeho začiatok alebo mimo roku 2019. Opravte!" promptTitle="Kontrolovaná hodnota" prompt="Posledný oficiálny deň podujata môže byť najskôr v rovnaký deň ako začiatok podujatia a najneskôr dňa 31. decembra 2019." sqref="E24:E32">
      <formula1>D24</formula1>
      <formula2>43830</formula2>
    </dataValidation>
    <dataValidation type="whole" operator="greaterThan" allowBlank="1" showInputMessage="1" showErrorMessage="1" errorTitle="CHYBA!" error="Zadaná hodnota nie je väčšia ako 0. Opravte!" promptTitle="Celkový rozpočet podujatia" prompt="Zadajte súčet všetkých plánovaných výdavkov na podujatie v eurách so zaokrúhlením na stovky eur._x000a_Hodnota musí byť väčšia ako 0." sqref="I24:I32">
      <formula1>0</formula1>
    </dataValidation>
    <dataValidation type="whole" operator="greaterThanOrEqual" allowBlank="1" showInputMessage="1" showErrorMessage="1" errorTitle="CHYBA!" error="Zadaná hodnota nie je väčšia ako 0. Opravte!" promptTitle="Príjmy podujatia" prompt="Zadajte súčet všetkých plánovaných príjmov z podujatia v eurách so zaokrúhlením na stovky eur._x000a_Hodnota musí byť nezáporné číslo." sqref="J24:J32">
      <formula1>0</formula1>
    </dataValidation>
    <dataValidation allowBlank="1" showInputMessage="1" showErrorMessage="1" promptTitle="Miesto uskutočnenia podujatia" prompt="Napíšte miesto, kde sa podujatie uskutoční." sqref="C24:C32"/>
    <dataValidation allowBlank="1" showInputMessage="1" showErrorMessage="1" promptTitle="Názov podujatia" prompt="Zadajte názov podujatia v slovenskom jazyku._x000a_(neuvádzajte ročník podujatia, ani iné doplňujúce údaje - nijako neovplyvňujú výpočet dotácie)." sqref="A24:A32"/>
    <dataValidation type="list" allowBlank="1" showInputMessage="1" showErrorMessage="1" errorTitle="Nesprávna hodnota" error="Do bunky je možné vložiť len hodnotu z rozbaľovacieho zoznamu. Opravte!" promptTitle="Výber typu podujatia" prompt="Z rozbaľovacieho zoznamu vyberte typ podujatia." sqref="B24:B32">
      <formula1>$B$1:$B$16</formula1>
    </dataValidation>
    <dataValidation type="date" allowBlank="1" showInputMessage="1" showErrorMessage="1" errorTitle="Nesprávna hodnota" error="Začiatok podujatia nemôže byť inokedy ako v roku 2019. Opravte!" promptTitle="Kontrolovaná hodnota" prompt="Prvý deň konania podujatia môže byť v rozsahu od 1. januára do 31. decembra 2019." sqref="D24:D32">
      <formula1>43466</formula1>
      <formula2>43830</formula2>
    </dataValidation>
    <dataValidation type="whole" operator="greaterThanOrEqual" allowBlank="1" showInputMessage="1" showErrorMessage="1" errorTitle="Chybná hodnota" error="Počet športovcov musí byť nezáporné celé číslo. Opravte!" promptTitle="Kontrolovaná hodnota" prompt="Najmenší možný počet športovcov je 0." sqref="G24:G32">
      <formula1>0</formula1>
    </dataValidation>
    <dataValidation type="whole" operator="greaterThanOrEqual" allowBlank="1" showInputMessage="1" showErrorMessage="1" errorTitle="Chybná hodnota" error="Počet krajín musí byť nezáporné celé číslo. Opravte!" promptTitle="Kontrolovaná hodnota" prompt="Počet krajín musí byť nezáporné celé číslo." sqref="H24:H32">
      <formula1>1</formula1>
    </dataValidation>
    <dataValidation type="whole" operator="greaterThan" allowBlank="1" showInputMessage="1" showErrorMessage="1" errorTitle="Chybná hodnota" error="Počet športovcov musí byť väčší ako 1. Opravte!" promptTitle="Kontrolovaná hodnota" prompt="Najmenší možný počet športovcov je 2." sqref="F24:F32">
      <formula1>1</formula1>
    </dataValidation>
  </dataValidations>
  <printOptions horizontalCentered="1"/>
  <pageMargins left="0.39370078740157483" right="0.39370078740157483" top="0.39370078740157483" bottom="0.47244094488188981" header="0.31496062992125984" footer="0.31496062992125984"/>
  <pageSetup paperSize="9" scale="91" orientation="landscape" r:id="rId1"/>
  <headerFooter>
    <oddFooter>&amp;L&amp;8&amp;F, &amp;A&amp;R&amp;8strana &amp;P/&amp;N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90"/>
  <sheetViews>
    <sheetView workbookViewId="0">
      <selection activeCell="G7" sqref="G7"/>
    </sheetView>
  </sheetViews>
  <sheetFormatPr defaultColWidth="9.140625" defaultRowHeight="12.75" x14ac:dyDescent="0.2"/>
  <cols>
    <col min="1" max="1" width="22.5703125" style="9" customWidth="1"/>
    <col min="2" max="2" width="38.140625" style="9" customWidth="1"/>
    <col min="3" max="3" width="11.140625" style="9" customWidth="1"/>
    <col min="4" max="4" width="10.140625" style="9" bestFit="1" customWidth="1"/>
    <col min="5" max="5" width="11.28515625" style="9" customWidth="1"/>
    <col min="6" max="6" width="8.5703125" style="9" bestFit="1" customWidth="1"/>
    <col min="7" max="9" width="9.140625" style="9"/>
    <col min="10" max="10" width="9.42578125" style="9" bestFit="1" customWidth="1"/>
    <col min="11" max="11" width="4.28515625" style="47" customWidth="1"/>
    <col min="12" max="12" width="1.85546875" style="23" bestFit="1" customWidth="1"/>
    <col min="13" max="16384" width="9.140625" style="9"/>
  </cols>
  <sheetData>
    <row r="1" spans="1:12" ht="12.75" customHeight="1" x14ac:dyDescent="0.2">
      <c r="A1" s="243" t="str">
        <f>Ziadost!A3</f>
        <v>Žiadosť o poskytnutie dotácie v oblasti športu v rámci výzvy F-2019-DOT01</v>
      </c>
      <c r="B1" s="243"/>
      <c r="C1" s="243"/>
      <c r="D1" s="243"/>
      <c r="E1" s="243"/>
      <c r="F1" s="243"/>
      <c r="G1" s="45"/>
      <c r="H1" s="45"/>
      <c r="I1" s="45"/>
      <c r="J1" s="45"/>
      <c r="K1" s="45"/>
    </row>
    <row r="2" spans="1:12" ht="30.75" customHeight="1" x14ac:dyDescent="0.2">
      <c r="A2" s="244" t="s">
        <v>266</v>
      </c>
      <c r="B2" s="244"/>
      <c r="C2" s="244"/>
      <c r="D2" s="244"/>
      <c r="E2" s="244"/>
      <c r="F2" s="244"/>
      <c r="G2" s="46"/>
      <c r="H2" s="46"/>
      <c r="I2" s="46"/>
      <c r="J2" s="46"/>
      <c r="K2" s="46"/>
    </row>
    <row r="3" spans="1:12" ht="15.75" x14ac:dyDescent="0.2">
      <c r="A3" s="244" t="s">
        <v>65</v>
      </c>
      <c r="B3" s="244"/>
      <c r="C3" s="244"/>
      <c r="D3" s="244"/>
      <c r="E3" s="244"/>
      <c r="F3" s="244"/>
      <c r="K3" s="9"/>
      <c r="L3" s="78">
        <v>1</v>
      </c>
    </row>
    <row r="4" spans="1:12" ht="12.75" customHeight="1" x14ac:dyDescent="0.2">
      <c r="A4" s="284" t="str">
        <f>"Žiadateľ: "&amp;ID!E3</f>
        <v xml:space="preserve">Žiadateľ: </v>
      </c>
      <c r="B4" s="284"/>
      <c r="C4" s="284"/>
      <c r="D4" s="284"/>
      <c r="E4" s="284"/>
      <c r="F4" s="284"/>
      <c r="G4" s="25"/>
      <c r="H4" s="25"/>
      <c r="I4" s="25"/>
      <c r="J4" s="25"/>
      <c r="K4" s="25"/>
    </row>
    <row r="5" spans="1:12" ht="12.75" customHeight="1" x14ac:dyDescent="0.2">
      <c r="A5" s="66"/>
      <c r="B5" s="66"/>
      <c r="C5" s="66"/>
      <c r="D5" s="66"/>
      <c r="E5" s="66"/>
      <c r="F5" s="66"/>
      <c r="G5" s="66"/>
      <c r="H5" s="66"/>
      <c r="I5" s="66"/>
      <c r="J5" s="66"/>
      <c r="K5" s="66"/>
    </row>
    <row r="6" spans="1:12" s="52" customFormat="1" ht="25.5" x14ac:dyDescent="0.2">
      <c r="A6" s="50" t="s">
        <v>82</v>
      </c>
      <c r="B6" s="50" t="s">
        <v>83</v>
      </c>
      <c r="C6" s="50" t="s">
        <v>67</v>
      </c>
      <c r="D6" s="191" t="s">
        <v>257</v>
      </c>
      <c r="E6" s="50" t="s">
        <v>68</v>
      </c>
      <c r="I6" s="26"/>
      <c r="J6" s="26"/>
      <c r="K6" s="51"/>
    </row>
    <row r="7" spans="1:12" ht="22.5" x14ac:dyDescent="0.2">
      <c r="A7" s="147"/>
      <c r="B7" s="178"/>
      <c r="C7" s="48" t="str">
        <f>"slov: "&amp;IF(LEN(TRIM(B7))=0,0,LEN(TRIM(B7))-LEN(SUBSTITUTE(B7," ",""))+1)&amp;", znakov: "&amp;LEN(B7)</f>
        <v>slov: 0, znakov: 0</v>
      </c>
      <c r="D7" s="62"/>
      <c r="E7" s="62"/>
      <c r="F7" s="66"/>
      <c r="G7" s="66"/>
      <c r="I7" s="66"/>
      <c r="J7" s="66"/>
      <c r="K7" s="23"/>
      <c r="L7" s="9"/>
    </row>
    <row r="8" spans="1:12" ht="22.5" x14ac:dyDescent="0.2">
      <c r="A8" s="69"/>
      <c r="B8" s="62"/>
      <c r="C8" s="48" t="str">
        <f t="shared" ref="C8:C16" si="0">"slov: "&amp;IF(LEN(TRIM(B8))=0,0,LEN(TRIM(B8))-LEN(SUBSTITUTE(B8," ",""))+1)&amp;", znakov: "&amp;LEN(B8)</f>
        <v>slov: 0, znakov: 0</v>
      </c>
      <c r="D8" s="62"/>
      <c r="E8" s="62"/>
      <c r="F8" s="66"/>
      <c r="G8" s="66"/>
      <c r="K8" s="23"/>
      <c r="L8" s="9"/>
    </row>
    <row r="9" spans="1:12" ht="22.5" x14ac:dyDescent="0.2">
      <c r="A9" s="69"/>
      <c r="B9" s="62"/>
      <c r="C9" s="48" t="str">
        <f t="shared" si="0"/>
        <v>slov: 0, znakov: 0</v>
      </c>
      <c r="D9" s="62"/>
      <c r="E9" s="62"/>
      <c r="F9" s="66"/>
      <c r="G9" s="66"/>
      <c r="I9" s="66"/>
      <c r="J9" s="66"/>
      <c r="K9" s="23"/>
      <c r="L9" s="9"/>
    </row>
    <row r="10" spans="1:12" ht="22.5" x14ac:dyDescent="0.2">
      <c r="A10" s="69"/>
      <c r="B10" s="62"/>
      <c r="C10" s="48" t="str">
        <f t="shared" si="0"/>
        <v>slov: 0, znakov: 0</v>
      </c>
      <c r="D10" s="62"/>
      <c r="E10" s="62"/>
      <c r="F10" s="66"/>
      <c r="G10" s="66"/>
      <c r="I10" s="66"/>
      <c r="J10" s="66"/>
      <c r="K10" s="23"/>
      <c r="L10" s="9"/>
    </row>
    <row r="11" spans="1:12" ht="22.5" x14ac:dyDescent="0.2">
      <c r="A11" s="69"/>
      <c r="B11" s="62"/>
      <c r="C11" s="48" t="str">
        <f t="shared" si="0"/>
        <v>slov: 0, znakov: 0</v>
      </c>
      <c r="D11" s="62"/>
      <c r="E11" s="62"/>
      <c r="F11" s="66"/>
      <c r="G11" s="66"/>
      <c r="I11" s="66"/>
      <c r="J11" s="66"/>
      <c r="K11" s="23"/>
      <c r="L11" s="9"/>
    </row>
    <row r="12" spans="1:12" ht="22.5" x14ac:dyDescent="0.2">
      <c r="A12" s="69"/>
      <c r="B12" s="62"/>
      <c r="C12" s="48" t="str">
        <f t="shared" si="0"/>
        <v>slov: 0, znakov: 0</v>
      </c>
      <c r="D12" s="62"/>
      <c r="E12" s="62"/>
      <c r="F12" s="66"/>
      <c r="G12" s="66"/>
      <c r="I12" s="66"/>
      <c r="J12" s="66"/>
      <c r="K12" s="23"/>
      <c r="L12" s="9"/>
    </row>
    <row r="13" spans="1:12" ht="22.5" x14ac:dyDescent="0.2">
      <c r="A13" s="69"/>
      <c r="B13" s="62"/>
      <c r="C13" s="48" t="str">
        <f t="shared" si="0"/>
        <v>slov: 0, znakov: 0</v>
      </c>
      <c r="D13" s="62"/>
      <c r="E13" s="62"/>
      <c r="F13" s="66"/>
      <c r="G13" s="66"/>
      <c r="I13" s="66"/>
      <c r="J13" s="66"/>
      <c r="K13" s="23"/>
      <c r="L13" s="9"/>
    </row>
    <row r="14" spans="1:12" ht="22.5" x14ac:dyDescent="0.2">
      <c r="A14" s="69"/>
      <c r="B14" s="62"/>
      <c r="C14" s="48" t="str">
        <f t="shared" si="0"/>
        <v>slov: 0, znakov: 0</v>
      </c>
      <c r="D14" s="62"/>
      <c r="E14" s="62"/>
      <c r="F14" s="66"/>
      <c r="G14" s="66"/>
      <c r="I14" s="66"/>
      <c r="J14" s="66"/>
      <c r="K14" s="23"/>
      <c r="L14" s="9"/>
    </row>
    <row r="15" spans="1:12" ht="22.5" x14ac:dyDescent="0.2">
      <c r="A15" s="69"/>
      <c r="B15" s="62"/>
      <c r="C15" s="48" t="str">
        <f t="shared" si="0"/>
        <v>slov: 0, znakov: 0</v>
      </c>
      <c r="D15" s="62"/>
      <c r="E15" s="62"/>
      <c r="F15" s="66"/>
      <c r="G15" s="66"/>
      <c r="I15" s="66"/>
      <c r="J15" s="66"/>
      <c r="K15" s="23"/>
      <c r="L15" s="9"/>
    </row>
    <row r="16" spans="1:12" ht="22.5" x14ac:dyDescent="0.2">
      <c r="A16" s="69"/>
      <c r="B16" s="62"/>
      <c r="C16" s="48" t="str">
        <f t="shared" si="0"/>
        <v>slov: 0, znakov: 0</v>
      </c>
      <c r="D16" s="62"/>
      <c r="E16" s="62"/>
      <c r="F16" s="66"/>
      <c r="G16" s="66"/>
      <c r="H16" s="66"/>
      <c r="I16" s="66"/>
      <c r="J16" s="66"/>
      <c r="K16" s="23"/>
      <c r="L16" s="9"/>
    </row>
    <row r="17" spans="1:12" ht="12.75" customHeight="1" x14ac:dyDescent="0.2">
      <c r="A17" s="66"/>
      <c r="B17" s="66"/>
      <c r="C17" s="66"/>
      <c r="D17" s="66"/>
      <c r="E17" s="66"/>
      <c r="F17" s="66"/>
      <c r="G17" s="66"/>
      <c r="H17" s="66"/>
      <c r="I17" s="66"/>
      <c r="J17" s="66"/>
      <c r="K17" s="66"/>
    </row>
    <row r="18" spans="1:12" s="24" customFormat="1" ht="12.75" customHeight="1" x14ac:dyDescent="0.2">
      <c r="A18" s="54" t="s">
        <v>87</v>
      </c>
      <c r="B18" s="55"/>
      <c r="C18" s="55"/>
      <c r="D18" s="55"/>
      <c r="E18" s="55"/>
      <c r="F18" s="56"/>
      <c r="G18" s="63"/>
      <c r="H18" s="63"/>
      <c r="I18" s="63"/>
      <c r="J18" s="63"/>
      <c r="K18" s="63"/>
      <c r="L18" s="53"/>
    </row>
    <row r="19" spans="1:12" s="24" customFormat="1" ht="12.75" customHeight="1" x14ac:dyDescent="0.2">
      <c r="A19" s="70"/>
      <c r="B19" s="57"/>
      <c r="C19" s="57"/>
      <c r="D19" s="57"/>
      <c r="E19" s="57"/>
      <c r="F19" s="58"/>
      <c r="G19" s="63"/>
      <c r="H19" s="63"/>
      <c r="I19" s="63"/>
      <c r="J19" s="63"/>
      <c r="K19" s="63"/>
      <c r="L19" s="53"/>
    </row>
    <row r="20" spans="1:12" s="24" customFormat="1" ht="108" customHeight="1" x14ac:dyDescent="0.2">
      <c r="A20" s="285" t="s">
        <v>104</v>
      </c>
      <c r="B20" s="286"/>
      <c r="C20" s="286"/>
      <c r="D20" s="286"/>
      <c r="E20" s="286"/>
      <c r="F20" s="287"/>
      <c r="G20" s="63"/>
      <c r="H20" s="63"/>
      <c r="I20" s="63"/>
      <c r="J20" s="63"/>
      <c r="K20" s="63"/>
      <c r="L20" s="53"/>
    </row>
    <row r="21" spans="1:12" ht="12.75" customHeight="1" x14ac:dyDescent="0.2">
      <c r="B21" s="66"/>
      <c r="C21" s="66"/>
      <c r="D21" s="66"/>
      <c r="E21" s="66"/>
      <c r="F21" s="66"/>
      <c r="G21" s="66"/>
      <c r="H21" s="66"/>
      <c r="I21" s="66"/>
      <c r="J21" s="66"/>
      <c r="K21" s="66"/>
    </row>
    <row r="22" spans="1:12" ht="12.75" customHeight="1" x14ac:dyDescent="0.2">
      <c r="A22" s="25" t="s">
        <v>86</v>
      </c>
      <c r="B22" s="66"/>
      <c r="C22" s="66"/>
      <c r="D22" s="66"/>
      <c r="E22" s="66"/>
      <c r="F22" s="66"/>
      <c r="G22" s="66"/>
      <c r="H22" s="66"/>
      <c r="I22" s="66"/>
      <c r="J22" s="66"/>
      <c r="K22" s="25"/>
    </row>
    <row r="23" spans="1:12" x14ac:dyDescent="0.2">
      <c r="A23" s="15" t="s">
        <v>235</v>
      </c>
      <c r="B23" s="280"/>
      <c r="C23" s="281"/>
      <c r="D23" s="281"/>
      <c r="E23" s="282"/>
      <c r="F23" s="66"/>
      <c r="G23" s="66"/>
      <c r="H23" s="66"/>
      <c r="I23" s="66"/>
      <c r="J23" s="66"/>
      <c r="K23" s="25"/>
    </row>
    <row r="24" spans="1:12" x14ac:dyDescent="0.2">
      <c r="A24" s="15" t="s">
        <v>236</v>
      </c>
      <c r="B24" s="280"/>
      <c r="C24" s="281"/>
      <c r="D24" s="281"/>
      <c r="E24" s="282"/>
      <c r="F24" s="66"/>
      <c r="G24" s="66"/>
      <c r="H24" s="66"/>
      <c r="I24" s="66"/>
      <c r="J24" s="66"/>
      <c r="K24" s="25"/>
    </row>
    <row r="25" spans="1:12" ht="22.5" x14ac:dyDescent="0.2">
      <c r="A25" s="15" t="s">
        <v>237</v>
      </c>
      <c r="B25" s="13"/>
      <c r="C25" s="168"/>
      <c r="D25" s="168"/>
      <c r="E25" s="168"/>
      <c r="F25" s="148"/>
      <c r="G25" s="148"/>
      <c r="H25" s="148"/>
      <c r="I25" s="148"/>
      <c r="J25" s="148"/>
      <c r="K25" s="25"/>
    </row>
    <row r="26" spans="1:12" x14ac:dyDescent="0.2">
      <c r="A26" s="15" t="s">
        <v>84</v>
      </c>
      <c r="B26" s="167"/>
      <c r="C26" s="66"/>
      <c r="D26" s="66"/>
      <c r="E26" s="66"/>
      <c r="F26" s="66"/>
      <c r="G26" s="66"/>
      <c r="H26" s="66"/>
      <c r="I26" s="66"/>
      <c r="J26" s="66"/>
      <c r="K26" s="25"/>
    </row>
    <row r="27" spans="1:12" x14ac:dyDescent="0.2">
      <c r="A27" s="15" t="s">
        <v>85</v>
      </c>
      <c r="B27" s="167"/>
      <c r="C27" s="66"/>
      <c r="D27" s="66"/>
      <c r="E27" s="66"/>
      <c r="F27" s="66"/>
      <c r="G27" s="66"/>
      <c r="H27" s="66"/>
      <c r="I27" s="66"/>
      <c r="J27" s="66"/>
      <c r="K27" s="25"/>
    </row>
    <row r="28" spans="1:12" ht="12.75" customHeight="1" x14ac:dyDescent="0.2">
      <c r="A28" s="66"/>
      <c r="B28" s="66"/>
      <c r="C28" s="66"/>
      <c r="D28" s="66"/>
      <c r="E28" s="66"/>
      <c r="F28" s="66"/>
      <c r="G28" s="66"/>
      <c r="H28" s="66"/>
      <c r="I28" s="66"/>
      <c r="J28" s="66"/>
      <c r="K28" s="25"/>
    </row>
    <row r="29" spans="1:12" ht="12.75" customHeight="1" x14ac:dyDescent="0.2">
      <c r="A29" s="283" t="s">
        <v>66</v>
      </c>
      <c r="B29" s="283"/>
      <c r="C29" s="283"/>
      <c r="D29" s="283"/>
      <c r="E29" s="283" t="s">
        <v>67</v>
      </c>
      <c r="F29" s="66"/>
      <c r="G29" s="66"/>
      <c r="H29" s="66"/>
      <c r="I29" s="66"/>
      <c r="J29" s="66"/>
      <c r="K29" s="25"/>
    </row>
    <row r="30" spans="1:12" ht="12.75" customHeight="1" x14ac:dyDescent="0.2">
      <c r="A30" s="283"/>
      <c r="B30" s="283"/>
      <c r="C30" s="283"/>
      <c r="D30" s="283"/>
      <c r="E30" s="283"/>
      <c r="F30" s="66"/>
      <c r="G30" s="66"/>
      <c r="H30" s="66"/>
      <c r="I30" s="66"/>
      <c r="J30" s="66"/>
      <c r="K30" s="25"/>
    </row>
    <row r="31" spans="1:12" ht="189.95" customHeight="1" x14ac:dyDescent="0.2">
      <c r="A31" s="279"/>
      <c r="B31" s="279"/>
      <c r="C31" s="279"/>
      <c r="D31" s="279"/>
      <c r="E31" s="48" t="str">
        <f>"slov: "&amp;IF(LEN(TRIM(A31))=0,0,LEN(TRIM(A31))-LEN(SUBSTITUTE(A31," ",""))+1)&amp;", znakov: "&amp;LEN(A31)</f>
        <v>slov: 0, znakov: 0</v>
      </c>
      <c r="F31" s="66"/>
      <c r="G31" s="66"/>
      <c r="H31" s="66"/>
      <c r="I31" s="66"/>
      <c r="J31" s="66"/>
      <c r="K31" s="25"/>
    </row>
    <row r="32" spans="1:12" ht="12.75" customHeight="1" x14ac:dyDescent="0.2">
      <c r="A32" s="66"/>
      <c r="B32" s="66"/>
      <c r="C32" s="66"/>
      <c r="F32" s="66"/>
      <c r="G32" s="66"/>
      <c r="H32" s="66"/>
      <c r="I32" s="66"/>
      <c r="J32" s="66"/>
      <c r="K32" s="25"/>
    </row>
    <row r="33" spans="1:11" ht="12.75" customHeight="1" x14ac:dyDescent="0.2">
      <c r="A33" s="25" t="s">
        <v>75</v>
      </c>
      <c r="B33" s="66"/>
      <c r="C33" s="66"/>
      <c r="F33" s="66"/>
      <c r="G33" s="66"/>
      <c r="H33" s="66"/>
      <c r="I33" s="66"/>
      <c r="J33" s="66"/>
      <c r="K33" s="25"/>
    </row>
    <row r="34" spans="1:11" x14ac:dyDescent="0.2">
      <c r="A34" s="15" t="s">
        <v>80</v>
      </c>
      <c r="B34" s="65" t="s">
        <v>76</v>
      </c>
      <c r="D34" s="66"/>
      <c r="E34" s="66"/>
      <c r="F34" s="66"/>
      <c r="G34" s="66"/>
      <c r="H34" s="66"/>
      <c r="I34" s="66"/>
      <c r="J34" s="66"/>
      <c r="K34" s="25"/>
    </row>
    <row r="35" spans="1:11" ht="12.75" customHeight="1" x14ac:dyDescent="0.2">
      <c r="A35" s="201" t="s">
        <v>69</v>
      </c>
      <c r="B35" s="202"/>
      <c r="D35" s="66"/>
      <c r="E35" s="66"/>
      <c r="F35" s="66"/>
      <c r="G35" s="66"/>
      <c r="H35" s="66"/>
      <c r="I35" s="66"/>
      <c r="J35" s="66"/>
      <c r="K35" s="25"/>
    </row>
    <row r="36" spans="1:11" ht="12.75" customHeight="1" x14ac:dyDescent="0.2">
      <c r="A36" s="15" t="s">
        <v>70</v>
      </c>
      <c r="B36" s="13"/>
      <c r="D36" s="66"/>
      <c r="E36" s="66"/>
      <c r="F36" s="66"/>
      <c r="G36" s="66"/>
      <c r="H36" s="66"/>
      <c r="I36" s="66"/>
      <c r="J36" s="66"/>
      <c r="K36" s="25"/>
    </row>
    <row r="37" spans="1:11" ht="12.75" customHeight="1" x14ac:dyDescent="0.2">
      <c r="A37" s="49" t="s">
        <v>77</v>
      </c>
      <c r="B37" s="64">
        <f>SUM(B35:B36)</f>
        <v>0</v>
      </c>
      <c r="D37" s="66"/>
      <c r="E37" s="66"/>
      <c r="F37" s="66"/>
      <c r="G37" s="66"/>
      <c r="H37" s="66"/>
      <c r="I37" s="66"/>
      <c r="J37" s="66"/>
      <c r="K37" s="25"/>
    </row>
    <row r="39" spans="1:11" ht="12.75" customHeight="1" x14ac:dyDescent="0.2">
      <c r="A39" s="25" t="s">
        <v>81</v>
      </c>
      <c r="B39" s="66"/>
      <c r="C39" s="66"/>
      <c r="D39" s="66"/>
      <c r="E39" s="66"/>
      <c r="F39" s="66"/>
      <c r="G39" s="66"/>
      <c r="H39" s="66"/>
      <c r="I39" s="66"/>
      <c r="J39" s="66"/>
      <c r="K39" s="25"/>
    </row>
    <row r="40" spans="1:11" ht="33.75" x14ac:dyDescent="0.2">
      <c r="A40" s="65" t="s">
        <v>71</v>
      </c>
      <c r="B40" s="65" t="s">
        <v>72</v>
      </c>
      <c r="C40" s="65" t="s">
        <v>73</v>
      </c>
      <c r="D40" s="65" t="s">
        <v>74</v>
      </c>
      <c r="E40" s="65" t="s">
        <v>68</v>
      </c>
      <c r="F40" s="66"/>
      <c r="G40" s="66"/>
      <c r="H40" s="66"/>
      <c r="I40" s="66"/>
      <c r="J40" s="66"/>
      <c r="K40" s="25"/>
    </row>
    <row r="41" spans="1:11" ht="12.75" customHeight="1" x14ac:dyDescent="0.2">
      <c r="A41" s="13"/>
      <c r="B41" s="13"/>
      <c r="C41" s="13"/>
      <c r="D41" s="13"/>
      <c r="E41" s="59">
        <f>C41*D41</f>
        <v>0</v>
      </c>
      <c r="F41" s="66"/>
      <c r="G41" s="66"/>
      <c r="H41" s="66"/>
      <c r="I41" s="66"/>
      <c r="J41" s="66"/>
      <c r="K41" s="25"/>
    </row>
    <row r="42" spans="1:11" ht="12.75" customHeight="1" x14ac:dyDescent="0.2">
      <c r="A42" s="13"/>
      <c r="B42" s="13"/>
      <c r="C42" s="13"/>
      <c r="D42" s="13"/>
      <c r="E42" s="59">
        <f t="shared" ref="E42:E64" si="1">C42*D42</f>
        <v>0</v>
      </c>
      <c r="F42" s="66"/>
      <c r="G42" s="66"/>
      <c r="H42" s="66"/>
      <c r="I42" s="66"/>
      <c r="J42" s="66"/>
      <c r="K42" s="25"/>
    </row>
    <row r="43" spans="1:11" x14ac:dyDescent="0.2">
      <c r="A43" s="13"/>
      <c r="B43" s="13"/>
      <c r="C43" s="13"/>
      <c r="D43" s="13"/>
      <c r="E43" s="59">
        <f t="shared" si="1"/>
        <v>0</v>
      </c>
      <c r="G43" s="66"/>
      <c r="H43" s="66"/>
      <c r="I43" s="66"/>
      <c r="J43" s="66"/>
      <c r="K43" s="25"/>
    </row>
    <row r="44" spans="1:11" ht="12.75" customHeight="1" x14ac:dyDescent="0.2">
      <c r="A44" s="13"/>
      <c r="B44" s="13"/>
      <c r="C44" s="13"/>
      <c r="D44" s="13"/>
      <c r="E44" s="59">
        <f t="shared" si="1"/>
        <v>0</v>
      </c>
      <c r="F44" s="66"/>
      <c r="G44" s="66"/>
      <c r="H44" s="66"/>
      <c r="I44" s="66"/>
      <c r="J44" s="66"/>
      <c r="K44" s="25"/>
    </row>
    <row r="45" spans="1:11" ht="12.75" customHeight="1" x14ac:dyDescent="0.2">
      <c r="A45" s="13"/>
      <c r="B45" s="13"/>
      <c r="C45" s="13"/>
      <c r="D45" s="13"/>
      <c r="E45" s="59">
        <f t="shared" si="1"/>
        <v>0</v>
      </c>
      <c r="F45" s="66"/>
      <c r="G45" s="66"/>
      <c r="H45" s="66"/>
      <c r="I45" s="66"/>
      <c r="J45" s="66"/>
      <c r="K45" s="25"/>
    </row>
    <row r="46" spans="1:11" x14ac:dyDescent="0.2">
      <c r="A46" s="13"/>
      <c r="B46" s="13"/>
      <c r="C46" s="13"/>
      <c r="D46" s="13"/>
      <c r="E46" s="59">
        <f t="shared" si="1"/>
        <v>0</v>
      </c>
    </row>
    <row r="47" spans="1:11" x14ac:dyDescent="0.2">
      <c r="A47" s="13"/>
      <c r="B47" s="13"/>
      <c r="C47" s="13"/>
      <c r="D47" s="13"/>
      <c r="E47" s="59">
        <f t="shared" si="1"/>
        <v>0</v>
      </c>
    </row>
    <row r="48" spans="1:11" x14ac:dyDescent="0.2">
      <c r="A48" s="13"/>
      <c r="B48" s="13"/>
      <c r="C48" s="13"/>
      <c r="D48" s="13"/>
      <c r="E48" s="59">
        <f t="shared" si="1"/>
        <v>0</v>
      </c>
    </row>
    <row r="49" spans="1:5" x14ac:dyDescent="0.2">
      <c r="A49" s="13"/>
      <c r="B49" s="13"/>
      <c r="C49" s="13"/>
      <c r="D49" s="13"/>
      <c r="E49" s="59">
        <f t="shared" si="1"/>
        <v>0</v>
      </c>
    </row>
    <row r="50" spans="1:5" x14ac:dyDescent="0.2">
      <c r="A50" s="13"/>
      <c r="B50" s="13"/>
      <c r="C50" s="13"/>
      <c r="D50" s="13"/>
      <c r="E50" s="59">
        <f t="shared" si="1"/>
        <v>0</v>
      </c>
    </row>
    <row r="51" spans="1:5" x14ac:dyDescent="0.2">
      <c r="A51" s="13"/>
      <c r="B51" s="13"/>
      <c r="C51" s="13"/>
      <c r="D51" s="13"/>
      <c r="E51" s="59">
        <f t="shared" si="1"/>
        <v>0</v>
      </c>
    </row>
    <row r="52" spans="1:5" x14ac:dyDescent="0.2">
      <c r="A52" s="13"/>
      <c r="B52" s="13"/>
      <c r="C52" s="13"/>
      <c r="D52" s="13"/>
      <c r="E52" s="59">
        <f t="shared" si="1"/>
        <v>0</v>
      </c>
    </row>
    <row r="53" spans="1:5" x14ac:dyDescent="0.2">
      <c r="A53" s="13"/>
      <c r="B53" s="13"/>
      <c r="C53" s="13"/>
      <c r="D53" s="13"/>
      <c r="E53" s="59">
        <f t="shared" si="1"/>
        <v>0</v>
      </c>
    </row>
    <row r="54" spans="1:5" x14ac:dyDescent="0.2">
      <c r="A54" s="13"/>
      <c r="B54" s="13"/>
      <c r="C54" s="13"/>
      <c r="D54" s="13"/>
      <c r="E54" s="59">
        <f t="shared" si="1"/>
        <v>0</v>
      </c>
    </row>
    <row r="55" spans="1:5" x14ac:dyDescent="0.2">
      <c r="A55" s="13"/>
      <c r="B55" s="13"/>
      <c r="C55" s="13"/>
      <c r="D55" s="13"/>
      <c r="E55" s="59">
        <f t="shared" si="1"/>
        <v>0</v>
      </c>
    </row>
    <row r="56" spans="1:5" x14ac:dyDescent="0.2">
      <c r="A56" s="13"/>
      <c r="B56" s="13"/>
      <c r="C56" s="13"/>
      <c r="D56" s="13"/>
      <c r="E56" s="59">
        <f t="shared" si="1"/>
        <v>0</v>
      </c>
    </row>
    <row r="57" spans="1:5" x14ac:dyDescent="0.2">
      <c r="A57" s="13"/>
      <c r="B57" s="13"/>
      <c r="C57" s="13"/>
      <c r="D57" s="13"/>
      <c r="E57" s="59">
        <f t="shared" si="1"/>
        <v>0</v>
      </c>
    </row>
    <row r="58" spans="1:5" x14ac:dyDescent="0.2">
      <c r="A58" s="13"/>
      <c r="B58" s="13"/>
      <c r="C58" s="13"/>
      <c r="D58" s="13"/>
      <c r="E58" s="59">
        <f t="shared" si="1"/>
        <v>0</v>
      </c>
    </row>
    <row r="59" spans="1:5" x14ac:dyDescent="0.2">
      <c r="A59" s="13"/>
      <c r="B59" s="13"/>
      <c r="C59" s="13"/>
      <c r="D59" s="13"/>
      <c r="E59" s="59">
        <f>C59*D59</f>
        <v>0</v>
      </c>
    </row>
    <row r="60" spans="1:5" x14ac:dyDescent="0.2">
      <c r="A60" s="13"/>
      <c r="B60" s="13"/>
      <c r="C60" s="13"/>
      <c r="D60" s="13"/>
      <c r="E60" s="59">
        <f>C60*D60</f>
        <v>0</v>
      </c>
    </row>
    <row r="61" spans="1:5" x14ac:dyDescent="0.2">
      <c r="A61" s="13"/>
      <c r="B61" s="13"/>
      <c r="C61" s="13"/>
      <c r="D61" s="13"/>
      <c r="E61" s="59">
        <f>C61*D61</f>
        <v>0</v>
      </c>
    </row>
    <row r="62" spans="1:5" x14ac:dyDescent="0.2">
      <c r="A62" s="13"/>
      <c r="B62" s="13"/>
      <c r="C62" s="13"/>
      <c r="D62" s="13"/>
      <c r="E62" s="59">
        <f>C62*D62</f>
        <v>0</v>
      </c>
    </row>
    <row r="63" spans="1:5" x14ac:dyDescent="0.2">
      <c r="A63" s="13"/>
      <c r="B63" s="13"/>
      <c r="C63" s="13"/>
      <c r="D63" s="13"/>
      <c r="E63" s="59">
        <f t="shared" si="1"/>
        <v>0</v>
      </c>
    </row>
    <row r="64" spans="1:5" x14ac:dyDescent="0.2">
      <c r="A64" s="13"/>
      <c r="B64" s="13"/>
      <c r="C64" s="13"/>
      <c r="D64" s="13"/>
      <c r="E64" s="59">
        <f t="shared" si="1"/>
        <v>0</v>
      </c>
    </row>
    <row r="66" spans="1:11" ht="12.75" customHeight="1" x14ac:dyDescent="0.2">
      <c r="A66" s="49" t="s">
        <v>78</v>
      </c>
      <c r="B66" s="64">
        <f>SUM(E41:E64)</f>
        <v>0</v>
      </c>
      <c r="C66" s="66"/>
      <c r="D66" s="66"/>
      <c r="E66" s="66"/>
      <c r="F66" s="66"/>
      <c r="G66" s="66"/>
      <c r="H66" s="66"/>
      <c r="I66" s="66"/>
      <c r="J66" s="66"/>
      <c r="K66" s="25"/>
    </row>
    <row r="67" spans="1:11" ht="12.75" customHeight="1" x14ac:dyDescent="0.2">
      <c r="A67" s="140" t="s">
        <v>79</v>
      </c>
      <c r="B67" s="60">
        <f>B66-B37</f>
        <v>0</v>
      </c>
      <c r="C67" s="66"/>
      <c r="D67" s="66"/>
      <c r="E67" s="66"/>
      <c r="F67" s="66"/>
      <c r="G67" s="66"/>
      <c r="H67" s="66"/>
      <c r="I67" s="66"/>
      <c r="J67" s="66"/>
      <c r="K67" s="25"/>
    </row>
    <row r="68" spans="1:11" ht="12.75" customHeight="1" x14ac:dyDescent="0.2">
      <c r="B68" s="98"/>
      <c r="C68" s="98"/>
      <c r="D68" s="98"/>
      <c r="E68" s="98"/>
      <c r="F68" s="98"/>
      <c r="G68" s="98"/>
      <c r="H68" s="98"/>
      <c r="I68" s="98"/>
      <c r="J68" s="98"/>
      <c r="K68" s="98"/>
    </row>
    <row r="69" spans="1:11" ht="12.75" customHeight="1" x14ac:dyDescent="0.2">
      <c r="A69" s="25" t="s">
        <v>113</v>
      </c>
      <c r="B69" s="98"/>
      <c r="C69" s="98"/>
      <c r="D69" s="98"/>
      <c r="E69" s="98"/>
      <c r="F69" s="98"/>
      <c r="G69" s="98"/>
      <c r="H69" s="98"/>
      <c r="I69" s="98"/>
      <c r="J69" s="98"/>
      <c r="K69" s="25"/>
    </row>
    <row r="70" spans="1:11" x14ac:dyDescent="0.2">
      <c r="A70" s="15" t="s">
        <v>235</v>
      </c>
      <c r="B70" s="280"/>
      <c r="C70" s="281"/>
      <c r="D70" s="281"/>
      <c r="E70" s="282"/>
      <c r="F70" s="148"/>
      <c r="G70" s="148"/>
      <c r="H70" s="148"/>
      <c r="I70" s="148"/>
      <c r="J70" s="148"/>
      <c r="K70" s="25"/>
    </row>
    <row r="71" spans="1:11" x14ac:dyDescent="0.2">
      <c r="A71" s="15" t="s">
        <v>236</v>
      </c>
      <c r="B71" s="280"/>
      <c r="C71" s="281"/>
      <c r="D71" s="281"/>
      <c r="E71" s="282"/>
      <c r="F71" s="148"/>
      <c r="G71" s="148"/>
      <c r="H71" s="148"/>
      <c r="I71" s="148"/>
      <c r="J71" s="148"/>
      <c r="K71" s="25"/>
    </row>
    <row r="72" spans="1:11" ht="22.5" x14ac:dyDescent="0.2">
      <c r="A72" s="15" t="s">
        <v>237</v>
      </c>
      <c r="B72" s="13"/>
      <c r="C72" s="168"/>
      <c r="D72" s="168"/>
      <c r="E72" s="168"/>
      <c r="F72" s="148"/>
      <c r="G72" s="148"/>
      <c r="H72" s="148"/>
      <c r="I72" s="148"/>
      <c r="J72" s="148"/>
      <c r="K72" s="25"/>
    </row>
    <row r="73" spans="1:11" x14ac:dyDescent="0.2">
      <c r="A73" s="15" t="s">
        <v>84</v>
      </c>
      <c r="B73" s="167"/>
      <c r="C73" s="148"/>
      <c r="D73" s="148"/>
      <c r="E73" s="148"/>
      <c r="F73" s="148"/>
      <c r="G73" s="148"/>
      <c r="H73" s="148"/>
      <c r="I73" s="148"/>
      <c r="J73" s="148"/>
      <c r="K73" s="25"/>
    </row>
    <row r="74" spans="1:11" x14ac:dyDescent="0.2">
      <c r="A74" s="15" t="s">
        <v>85</v>
      </c>
      <c r="B74" s="167"/>
      <c r="C74" s="148"/>
      <c r="D74" s="148"/>
      <c r="E74" s="148"/>
      <c r="F74" s="148"/>
      <c r="G74" s="148"/>
      <c r="H74" s="148"/>
      <c r="I74" s="148"/>
      <c r="J74" s="148"/>
      <c r="K74" s="25"/>
    </row>
    <row r="75" spans="1:11" ht="12.75" customHeight="1" x14ac:dyDescent="0.2">
      <c r="A75" s="148"/>
      <c r="B75" s="148"/>
      <c r="C75" s="148"/>
      <c r="D75" s="148"/>
      <c r="E75" s="148"/>
      <c r="F75" s="148"/>
      <c r="G75" s="148"/>
      <c r="H75" s="148"/>
      <c r="I75" s="148"/>
      <c r="J75" s="148"/>
      <c r="K75" s="25"/>
    </row>
    <row r="76" spans="1:11" ht="12.75" customHeight="1" x14ac:dyDescent="0.2">
      <c r="A76" s="283" t="s">
        <v>66</v>
      </c>
      <c r="B76" s="283"/>
      <c r="C76" s="283"/>
      <c r="D76" s="283"/>
      <c r="E76" s="283" t="s">
        <v>67</v>
      </c>
      <c r="F76" s="148"/>
      <c r="G76" s="148"/>
      <c r="H76" s="148"/>
      <c r="I76" s="148"/>
      <c r="J76" s="148"/>
      <c r="K76" s="25"/>
    </row>
    <row r="77" spans="1:11" ht="12.75" customHeight="1" x14ac:dyDescent="0.2">
      <c r="A77" s="283"/>
      <c r="B77" s="283"/>
      <c r="C77" s="283"/>
      <c r="D77" s="283"/>
      <c r="E77" s="283"/>
      <c r="F77" s="148"/>
      <c r="G77" s="148"/>
      <c r="H77" s="148"/>
      <c r="I77" s="148"/>
      <c r="J77" s="148"/>
      <c r="K77" s="25"/>
    </row>
    <row r="78" spans="1:11" ht="189.95" customHeight="1" x14ac:dyDescent="0.2">
      <c r="A78" s="279"/>
      <c r="B78" s="279"/>
      <c r="C78" s="279"/>
      <c r="D78" s="279"/>
      <c r="E78" s="48" t="str">
        <f>"slov: "&amp;IF(LEN(TRIM(A78))=0,0,LEN(TRIM(A78))-LEN(SUBSTITUTE(A78," ",""))+1)&amp;", znakov: "&amp;LEN(A78)</f>
        <v>slov: 0, znakov: 0</v>
      </c>
      <c r="F78" s="148"/>
      <c r="G78" s="148"/>
      <c r="H78" s="148"/>
      <c r="I78" s="148"/>
      <c r="J78" s="148"/>
      <c r="K78" s="25"/>
    </row>
    <row r="79" spans="1:11" ht="12.75" customHeight="1" x14ac:dyDescent="0.2">
      <c r="A79" s="148"/>
      <c r="B79" s="148"/>
      <c r="C79" s="148"/>
      <c r="F79" s="148"/>
      <c r="G79" s="148"/>
      <c r="H79" s="148"/>
      <c r="I79" s="148"/>
      <c r="J79" s="148"/>
      <c r="K79" s="25"/>
    </row>
    <row r="80" spans="1:11" ht="12.75" customHeight="1" x14ac:dyDescent="0.2">
      <c r="A80" s="25" t="s">
        <v>75</v>
      </c>
      <c r="B80" s="148"/>
      <c r="C80" s="148"/>
      <c r="F80" s="148"/>
      <c r="G80" s="148"/>
      <c r="H80" s="148"/>
      <c r="I80" s="148"/>
      <c r="J80" s="148"/>
      <c r="K80" s="25"/>
    </row>
    <row r="81" spans="1:11" x14ac:dyDescent="0.2">
      <c r="A81" s="15" t="s">
        <v>80</v>
      </c>
      <c r="B81" s="146" t="s">
        <v>76</v>
      </c>
      <c r="D81" s="148"/>
      <c r="E81" s="148"/>
      <c r="F81" s="148"/>
      <c r="G81" s="148"/>
      <c r="H81" s="148"/>
      <c r="I81" s="148"/>
      <c r="J81" s="148"/>
      <c r="K81" s="25"/>
    </row>
    <row r="82" spans="1:11" ht="12.75" customHeight="1" x14ac:dyDescent="0.2">
      <c r="A82" s="201" t="s">
        <v>69</v>
      </c>
      <c r="B82" s="202"/>
      <c r="D82" s="148"/>
      <c r="E82" s="148"/>
      <c r="F82" s="148"/>
      <c r="G82" s="148"/>
      <c r="H82" s="148"/>
      <c r="I82" s="148"/>
      <c r="J82" s="148"/>
      <c r="K82" s="25"/>
    </row>
    <row r="83" spans="1:11" ht="12.75" customHeight="1" x14ac:dyDescent="0.2">
      <c r="A83" s="15" t="s">
        <v>70</v>
      </c>
      <c r="B83" s="13"/>
      <c r="D83" s="148"/>
      <c r="E83" s="148"/>
      <c r="F83" s="148"/>
      <c r="G83" s="148"/>
      <c r="H83" s="148"/>
      <c r="I83" s="148"/>
      <c r="J83" s="148"/>
      <c r="K83" s="25"/>
    </row>
    <row r="84" spans="1:11" ht="12.75" customHeight="1" x14ac:dyDescent="0.2">
      <c r="A84" s="49" t="s">
        <v>77</v>
      </c>
      <c r="B84" s="97">
        <f>SUM(B82:B83)</f>
        <v>0</v>
      </c>
      <c r="D84" s="148"/>
      <c r="E84" s="148"/>
      <c r="F84" s="148"/>
      <c r="G84" s="148"/>
      <c r="H84" s="148"/>
      <c r="I84" s="148"/>
      <c r="J84" s="148"/>
      <c r="K84" s="25"/>
    </row>
    <row r="86" spans="1:11" ht="12.75" customHeight="1" x14ac:dyDescent="0.2">
      <c r="A86" s="25" t="s">
        <v>81</v>
      </c>
      <c r="B86" s="148"/>
      <c r="C86" s="148"/>
      <c r="D86" s="148"/>
      <c r="E86" s="148"/>
      <c r="F86" s="148"/>
      <c r="G86" s="148"/>
      <c r="H86" s="148"/>
      <c r="I86" s="148"/>
      <c r="J86" s="148"/>
      <c r="K86" s="25"/>
    </row>
    <row r="87" spans="1:11" ht="33.75" x14ac:dyDescent="0.2">
      <c r="A87" s="146" t="s">
        <v>71</v>
      </c>
      <c r="B87" s="146" t="s">
        <v>72</v>
      </c>
      <c r="C87" s="146" t="s">
        <v>73</v>
      </c>
      <c r="D87" s="146" t="s">
        <v>74</v>
      </c>
      <c r="E87" s="146" t="s">
        <v>68</v>
      </c>
      <c r="F87" s="148"/>
      <c r="G87" s="148"/>
      <c r="H87" s="148"/>
      <c r="I87" s="148"/>
      <c r="J87" s="148"/>
      <c r="K87" s="25"/>
    </row>
    <row r="88" spans="1:11" ht="12.75" customHeight="1" x14ac:dyDescent="0.2">
      <c r="A88" s="13"/>
      <c r="B88" s="13"/>
      <c r="C88" s="13"/>
      <c r="D88" s="13"/>
      <c r="E88" s="59">
        <f>C88*D88</f>
        <v>0</v>
      </c>
      <c r="F88" s="148"/>
      <c r="G88" s="148"/>
      <c r="H88" s="148"/>
      <c r="I88" s="148"/>
      <c r="J88" s="148"/>
      <c r="K88" s="25"/>
    </row>
    <row r="89" spans="1:11" ht="12.75" customHeight="1" x14ac:dyDescent="0.2">
      <c r="A89" s="13"/>
      <c r="B89" s="13"/>
      <c r="C89" s="13"/>
      <c r="D89" s="13"/>
      <c r="E89" s="59">
        <f t="shared" ref="E89:E105" si="2">C89*D89</f>
        <v>0</v>
      </c>
      <c r="F89" s="148"/>
      <c r="G89" s="148"/>
      <c r="H89" s="148"/>
      <c r="I89" s="148"/>
      <c r="J89" s="148"/>
      <c r="K89" s="25"/>
    </row>
    <row r="90" spans="1:11" x14ac:dyDescent="0.2">
      <c r="A90" s="13"/>
      <c r="B90" s="13"/>
      <c r="C90" s="13"/>
      <c r="D90" s="13"/>
      <c r="E90" s="59">
        <f t="shared" si="2"/>
        <v>0</v>
      </c>
      <c r="G90" s="148"/>
      <c r="H90" s="148"/>
      <c r="I90" s="148"/>
      <c r="J90" s="148"/>
      <c r="K90" s="25"/>
    </row>
    <row r="91" spans="1:11" ht="12.75" customHeight="1" x14ac:dyDescent="0.2">
      <c r="A91" s="13"/>
      <c r="B91" s="13"/>
      <c r="C91" s="13"/>
      <c r="D91" s="13"/>
      <c r="E91" s="59">
        <f t="shared" si="2"/>
        <v>0</v>
      </c>
      <c r="F91" s="148"/>
      <c r="G91" s="148"/>
      <c r="H91" s="148"/>
      <c r="I91" s="148"/>
      <c r="J91" s="148"/>
      <c r="K91" s="25"/>
    </row>
    <row r="92" spans="1:11" ht="12.75" customHeight="1" x14ac:dyDescent="0.2">
      <c r="A92" s="13"/>
      <c r="B92" s="13"/>
      <c r="C92" s="13"/>
      <c r="D92" s="13"/>
      <c r="E92" s="59">
        <f t="shared" si="2"/>
        <v>0</v>
      </c>
      <c r="F92" s="148"/>
      <c r="G92" s="148"/>
      <c r="H92" s="148"/>
      <c r="I92" s="148"/>
      <c r="J92" s="148"/>
      <c r="K92" s="25"/>
    </row>
    <row r="93" spans="1:11" x14ac:dyDescent="0.2">
      <c r="A93" s="13"/>
      <c r="B93" s="13"/>
      <c r="C93" s="13"/>
      <c r="D93" s="13"/>
      <c r="E93" s="59">
        <f t="shared" si="2"/>
        <v>0</v>
      </c>
    </row>
    <row r="94" spans="1:11" x14ac:dyDescent="0.2">
      <c r="A94" s="13"/>
      <c r="B94" s="13"/>
      <c r="C94" s="13"/>
      <c r="D94" s="13"/>
      <c r="E94" s="59">
        <f t="shared" si="2"/>
        <v>0</v>
      </c>
    </row>
    <row r="95" spans="1:11" x14ac:dyDescent="0.2">
      <c r="A95" s="13"/>
      <c r="B95" s="13"/>
      <c r="C95" s="13"/>
      <c r="D95" s="13"/>
      <c r="E95" s="59">
        <f t="shared" si="2"/>
        <v>0</v>
      </c>
    </row>
    <row r="96" spans="1:11" x14ac:dyDescent="0.2">
      <c r="A96" s="13"/>
      <c r="B96" s="13"/>
      <c r="C96" s="13"/>
      <c r="D96" s="13"/>
      <c r="E96" s="59">
        <f t="shared" si="2"/>
        <v>0</v>
      </c>
    </row>
    <row r="97" spans="1:5" x14ac:dyDescent="0.2">
      <c r="A97" s="13"/>
      <c r="B97" s="13"/>
      <c r="C97" s="13"/>
      <c r="D97" s="13"/>
      <c r="E97" s="59">
        <f t="shared" si="2"/>
        <v>0</v>
      </c>
    </row>
    <row r="98" spans="1:5" x14ac:dyDescent="0.2">
      <c r="A98" s="13"/>
      <c r="B98" s="13"/>
      <c r="C98" s="13"/>
      <c r="D98" s="13"/>
      <c r="E98" s="59">
        <f t="shared" si="2"/>
        <v>0</v>
      </c>
    </row>
    <row r="99" spans="1:5" x14ac:dyDescent="0.2">
      <c r="A99" s="13"/>
      <c r="B99" s="13"/>
      <c r="C99" s="13"/>
      <c r="D99" s="13"/>
      <c r="E99" s="59">
        <f t="shared" si="2"/>
        <v>0</v>
      </c>
    </row>
    <row r="100" spans="1:5" x14ac:dyDescent="0.2">
      <c r="A100" s="13"/>
      <c r="B100" s="13"/>
      <c r="C100" s="13"/>
      <c r="D100" s="13"/>
      <c r="E100" s="59">
        <f t="shared" si="2"/>
        <v>0</v>
      </c>
    </row>
    <row r="101" spans="1:5" x14ac:dyDescent="0.2">
      <c r="A101" s="13"/>
      <c r="B101" s="13"/>
      <c r="C101" s="13"/>
      <c r="D101" s="13"/>
      <c r="E101" s="59">
        <f t="shared" si="2"/>
        <v>0</v>
      </c>
    </row>
    <row r="102" spans="1:5" x14ac:dyDescent="0.2">
      <c r="A102" s="13"/>
      <c r="B102" s="13"/>
      <c r="C102" s="13"/>
      <c r="D102" s="13"/>
      <c r="E102" s="59">
        <f t="shared" si="2"/>
        <v>0</v>
      </c>
    </row>
    <row r="103" spans="1:5" x14ac:dyDescent="0.2">
      <c r="A103" s="13"/>
      <c r="B103" s="13"/>
      <c r="C103" s="13"/>
      <c r="D103" s="13"/>
      <c r="E103" s="59">
        <f t="shared" si="2"/>
        <v>0</v>
      </c>
    </row>
    <row r="104" spans="1:5" x14ac:dyDescent="0.2">
      <c r="A104" s="13"/>
      <c r="B104" s="13"/>
      <c r="C104" s="13"/>
      <c r="D104" s="13"/>
      <c r="E104" s="59">
        <f t="shared" si="2"/>
        <v>0</v>
      </c>
    </row>
    <row r="105" spans="1:5" x14ac:dyDescent="0.2">
      <c r="A105" s="13"/>
      <c r="B105" s="13"/>
      <c r="C105" s="13"/>
      <c r="D105" s="13"/>
      <c r="E105" s="59">
        <f t="shared" si="2"/>
        <v>0</v>
      </c>
    </row>
    <row r="106" spans="1:5" x14ac:dyDescent="0.2">
      <c r="A106" s="13"/>
      <c r="B106" s="13"/>
      <c r="C106" s="13"/>
      <c r="D106" s="13"/>
      <c r="E106" s="59">
        <f t="shared" ref="E106:E111" si="3">C106*D106</f>
        <v>0</v>
      </c>
    </row>
    <row r="107" spans="1:5" x14ac:dyDescent="0.2">
      <c r="A107" s="13"/>
      <c r="B107" s="13"/>
      <c r="C107" s="13"/>
      <c r="D107" s="13"/>
      <c r="E107" s="59">
        <f t="shared" si="3"/>
        <v>0</v>
      </c>
    </row>
    <row r="108" spans="1:5" x14ac:dyDescent="0.2">
      <c r="A108" s="13"/>
      <c r="B108" s="13"/>
      <c r="C108" s="13"/>
      <c r="D108" s="13"/>
      <c r="E108" s="59">
        <f t="shared" si="3"/>
        <v>0</v>
      </c>
    </row>
    <row r="109" spans="1:5" x14ac:dyDescent="0.2">
      <c r="A109" s="13"/>
      <c r="B109" s="13"/>
      <c r="C109" s="13"/>
      <c r="D109" s="13"/>
      <c r="E109" s="59">
        <f t="shared" si="3"/>
        <v>0</v>
      </c>
    </row>
    <row r="110" spans="1:5" x14ac:dyDescent="0.2">
      <c r="A110" s="13"/>
      <c r="B110" s="13"/>
      <c r="C110" s="13"/>
      <c r="D110" s="13"/>
      <c r="E110" s="59">
        <f t="shared" si="3"/>
        <v>0</v>
      </c>
    </row>
    <row r="111" spans="1:5" x14ac:dyDescent="0.2">
      <c r="A111" s="13"/>
      <c r="B111" s="13"/>
      <c r="C111" s="13"/>
      <c r="D111" s="13"/>
      <c r="E111" s="59">
        <f t="shared" si="3"/>
        <v>0</v>
      </c>
    </row>
    <row r="113" spans="1:11" ht="12.75" customHeight="1" x14ac:dyDescent="0.2">
      <c r="A113" s="49" t="s">
        <v>78</v>
      </c>
      <c r="B113" s="97">
        <f>SUM(E88:E111)</f>
        <v>0</v>
      </c>
      <c r="C113" s="148"/>
      <c r="D113" s="148"/>
      <c r="E113" s="148"/>
      <c r="F113" s="148"/>
      <c r="G113" s="148"/>
      <c r="H113" s="148"/>
      <c r="I113" s="148"/>
      <c r="J113" s="148"/>
      <c r="K113" s="25"/>
    </row>
    <row r="114" spans="1:11" ht="12.75" customHeight="1" x14ac:dyDescent="0.2">
      <c r="A114" s="140" t="s">
        <v>79</v>
      </c>
      <c r="B114" s="60">
        <f>B113-B84</f>
        <v>0</v>
      </c>
      <c r="C114" s="148"/>
      <c r="D114" s="148"/>
      <c r="E114" s="148"/>
      <c r="F114" s="148"/>
      <c r="G114" s="148"/>
      <c r="H114" s="148"/>
      <c r="I114" s="148"/>
      <c r="J114" s="148"/>
      <c r="K114" s="25"/>
    </row>
    <row r="115" spans="1:11" ht="12.75" customHeight="1" x14ac:dyDescent="0.2">
      <c r="B115" s="98"/>
      <c r="C115" s="98"/>
      <c r="D115" s="98"/>
      <c r="E115" s="98"/>
      <c r="F115" s="98"/>
      <c r="G115" s="98"/>
      <c r="H115" s="98"/>
      <c r="I115" s="98"/>
      <c r="J115" s="98"/>
      <c r="K115" s="98"/>
    </row>
    <row r="116" spans="1:11" ht="12.75" customHeight="1" x14ac:dyDescent="0.2">
      <c r="A116" s="25" t="s">
        <v>114</v>
      </c>
      <c r="B116" s="98"/>
      <c r="C116" s="98"/>
      <c r="D116" s="98"/>
      <c r="E116" s="98"/>
      <c r="F116" s="98"/>
      <c r="G116" s="98"/>
      <c r="H116" s="98"/>
      <c r="I116" s="98"/>
      <c r="J116" s="98"/>
      <c r="K116" s="25"/>
    </row>
    <row r="117" spans="1:11" x14ac:dyDescent="0.2">
      <c r="A117" s="15" t="s">
        <v>235</v>
      </c>
      <c r="B117" s="280"/>
      <c r="C117" s="281"/>
      <c r="D117" s="281"/>
      <c r="E117" s="282"/>
      <c r="F117" s="148"/>
      <c r="G117" s="148"/>
      <c r="H117" s="148"/>
      <c r="I117" s="148"/>
      <c r="J117" s="148"/>
      <c r="K117" s="25"/>
    </row>
    <row r="118" spans="1:11" x14ac:dyDescent="0.2">
      <c r="A118" s="15" t="s">
        <v>236</v>
      </c>
      <c r="B118" s="280"/>
      <c r="C118" s="281"/>
      <c r="D118" s="281"/>
      <c r="E118" s="282"/>
      <c r="F118" s="148"/>
      <c r="G118" s="148"/>
      <c r="H118" s="148"/>
      <c r="I118" s="148"/>
      <c r="J118" s="148"/>
      <c r="K118" s="25"/>
    </row>
    <row r="119" spans="1:11" ht="22.5" x14ac:dyDescent="0.2">
      <c r="A119" s="15" t="s">
        <v>237</v>
      </c>
      <c r="B119" s="13"/>
      <c r="C119" s="168"/>
      <c r="D119" s="168"/>
      <c r="E119" s="168"/>
      <c r="F119" s="148"/>
      <c r="G119" s="148"/>
      <c r="H119" s="148"/>
      <c r="I119" s="148"/>
      <c r="J119" s="148"/>
      <c r="K119" s="25"/>
    </row>
    <row r="120" spans="1:11" x14ac:dyDescent="0.2">
      <c r="A120" s="15" t="s">
        <v>84</v>
      </c>
      <c r="B120" s="167"/>
      <c r="C120" s="148"/>
      <c r="D120" s="148"/>
      <c r="E120" s="148"/>
      <c r="F120" s="148"/>
      <c r="G120" s="148"/>
      <c r="H120" s="148"/>
      <c r="I120" s="148"/>
      <c r="J120" s="148"/>
      <c r="K120" s="25"/>
    </row>
    <row r="121" spans="1:11" x14ac:dyDescent="0.2">
      <c r="A121" s="15" t="s">
        <v>85</v>
      </c>
      <c r="B121" s="167"/>
      <c r="C121" s="148"/>
      <c r="D121" s="148"/>
      <c r="E121" s="148"/>
      <c r="F121" s="148"/>
      <c r="G121" s="148"/>
      <c r="H121" s="148"/>
      <c r="I121" s="148"/>
      <c r="J121" s="148"/>
      <c r="K121" s="25"/>
    </row>
    <row r="122" spans="1:11" ht="12.75" customHeight="1" x14ac:dyDescent="0.2">
      <c r="A122" s="148"/>
      <c r="B122" s="148"/>
      <c r="C122" s="148"/>
      <c r="D122" s="148"/>
      <c r="E122" s="148"/>
      <c r="F122" s="148"/>
      <c r="G122" s="148"/>
      <c r="H122" s="148"/>
      <c r="I122" s="148"/>
      <c r="J122" s="148"/>
      <c r="K122" s="25"/>
    </row>
    <row r="123" spans="1:11" ht="12.75" customHeight="1" x14ac:dyDescent="0.2">
      <c r="A123" s="283" t="s">
        <v>66</v>
      </c>
      <c r="B123" s="283"/>
      <c r="C123" s="283"/>
      <c r="D123" s="283"/>
      <c r="E123" s="283" t="s">
        <v>67</v>
      </c>
      <c r="F123" s="148"/>
      <c r="G123" s="148"/>
      <c r="H123" s="148"/>
      <c r="I123" s="148"/>
      <c r="J123" s="148"/>
      <c r="K123" s="25"/>
    </row>
    <row r="124" spans="1:11" ht="12.75" customHeight="1" x14ac:dyDescent="0.2">
      <c r="A124" s="283"/>
      <c r="B124" s="283"/>
      <c r="C124" s="283"/>
      <c r="D124" s="283"/>
      <c r="E124" s="283"/>
      <c r="F124" s="148"/>
      <c r="G124" s="148"/>
      <c r="H124" s="148"/>
      <c r="I124" s="148"/>
      <c r="J124" s="148"/>
      <c r="K124" s="25"/>
    </row>
    <row r="125" spans="1:11" ht="189.95" customHeight="1" x14ac:dyDescent="0.2">
      <c r="A125" s="279"/>
      <c r="B125" s="279"/>
      <c r="C125" s="279"/>
      <c r="D125" s="279"/>
      <c r="E125" s="48" t="str">
        <f>"slov: "&amp;IF(LEN(TRIM(A125))=0,0,LEN(TRIM(A125))-LEN(SUBSTITUTE(A125," ",""))+1)&amp;", znakov: "&amp;LEN(A125)</f>
        <v>slov: 0, znakov: 0</v>
      </c>
      <c r="F125" s="148"/>
      <c r="G125" s="148"/>
      <c r="H125" s="148"/>
      <c r="I125" s="148"/>
      <c r="J125" s="148"/>
      <c r="K125" s="25"/>
    </row>
    <row r="126" spans="1:11" ht="12.75" customHeight="1" x14ac:dyDescent="0.2">
      <c r="A126" s="148"/>
      <c r="B126" s="148"/>
      <c r="C126" s="148"/>
      <c r="F126" s="148"/>
      <c r="G126" s="148"/>
      <c r="H126" s="148"/>
      <c r="I126" s="148"/>
      <c r="J126" s="148"/>
      <c r="K126" s="25"/>
    </row>
    <row r="127" spans="1:11" ht="12.75" customHeight="1" x14ac:dyDescent="0.2">
      <c r="A127" s="25" t="s">
        <v>75</v>
      </c>
      <c r="B127" s="148"/>
      <c r="C127" s="148"/>
      <c r="F127" s="148"/>
      <c r="G127" s="148"/>
      <c r="H127" s="148"/>
      <c r="I127" s="148"/>
      <c r="J127" s="148"/>
      <c r="K127" s="25"/>
    </row>
    <row r="128" spans="1:11" x14ac:dyDescent="0.2">
      <c r="A128" s="15" t="s">
        <v>80</v>
      </c>
      <c r="B128" s="146" t="s">
        <v>76</v>
      </c>
      <c r="D128" s="148"/>
      <c r="E128" s="148"/>
      <c r="F128" s="148"/>
      <c r="G128" s="148"/>
      <c r="H128" s="148"/>
      <c r="I128" s="148"/>
      <c r="J128" s="148"/>
      <c r="K128" s="25"/>
    </row>
    <row r="129" spans="1:11" ht="12.75" customHeight="1" x14ac:dyDescent="0.2">
      <c r="A129" s="201" t="s">
        <v>69</v>
      </c>
      <c r="B129" s="202"/>
      <c r="D129" s="148"/>
      <c r="E129" s="148"/>
      <c r="F129" s="148"/>
      <c r="G129" s="148"/>
      <c r="H129" s="148"/>
      <c r="I129" s="148"/>
      <c r="J129" s="148"/>
      <c r="K129" s="25"/>
    </row>
    <row r="130" spans="1:11" ht="12.75" customHeight="1" x14ac:dyDescent="0.2">
      <c r="A130" s="15" t="s">
        <v>70</v>
      </c>
      <c r="B130" s="13"/>
      <c r="D130" s="148"/>
      <c r="E130" s="148"/>
      <c r="F130" s="148"/>
      <c r="G130" s="148"/>
      <c r="H130" s="148"/>
      <c r="I130" s="148"/>
      <c r="J130" s="148"/>
      <c r="K130" s="25"/>
    </row>
    <row r="131" spans="1:11" ht="12.75" customHeight="1" x14ac:dyDescent="0.2">
      <c r="A131" s="49" t="s">
        <v>77</v>
      </c>
      <c r="B131" s="97">
        <f>SUM(B129:B130)</f>
        <v>0</v>
      </c>
      <c r="D131" s="148"/>
      <c r="E131" s="148"/>
      <c r="F131" s="148"/>
      <c r="G131" s="148"/>
      <c r="H131" s="148"/>
      <c r="I131" s="148"/>
      <c r="J131" s="148"/>
      <c r="K131" s="25"/>
    </row>
    <row r="133" spans="1:11" ht="12.75" customHeight="1" x14ac:dyDescent="0.2">
      <c r="A133" s="25" t="s">
        <v>81</v>
      </c>
      <c r="B133" s="148"/>
      <c r="C133" s="148"/>
      <c r="D133" s="148"/>
      <c r="E133" s="148"/>
      <c r="F133" s="148"/>
      <c r="G133" s="148"/>
      <c r="H133" s="148"/>
      <c r="I133" s="148"/>
      <c r="J133" s="148"/>
      <c r="K133" s="25"/>
    </row>
    <row r="134" spans="1:11" ht="33.75" x14ac:dyDescent="0.2">
      <c r="A134" s="146" t="s">
        <v>71</v>
      </c>
      <c r="B134" s="146" t="s">
        <v>72</v>
      </c>
      <c r="C134" s="146" t="s">
        <v>73</v>
      </c>
      <c r="D134" s="146" t="s">
        <v>74</v>
      </c>
      <c r="E134" s="146" t="s">
        <v>68</v>
      </c>
      <c r="F134" s="148"/>
      <c r="G134" s="148"/>
      <c r="H134" s="148"/>
      <c r="I134" s="148"/>
      <c r="J134" s="148"/>
      <c r="K134" s="25"/>
    </row>
    <row r="135" spans="1:11" ht="12.75" customHeight="1" x14ac:dyDescent="0.2">
      <c r="A135" s="13"/>
      <c r="B135" s="13"/>
      <c r="C135" s="13"/>
      <c r="D135" s="13"/>
      <c r="E135" s="59">
        <f>C135*D135</f>
        <v>0</v>
      </c>
      <c r="F135" s="148"/>
      <c r="G135" s="148"/>
      <c r="H135" s="148"/>
      <c r="I135" s="148"/>
      <c r="J135" s="148"/>
      <c r="K135" s="25"/>
    </row>
    <row r="136" spans="1:11" ht="12.75" customHeight="1" x14ac:dyDescent="0.2">
      <c r="A136" s="13"/>
      <c r="B136" s="13"/>
      <c r="C136" s="13"/>
      <c r="D136" s="13"/>
      <c r="E136" s="59">
        <f t="shared" ref="E136:E152" si="4">C136*D136</f>
        <v>0</v>
      </c>
      <c r="F136" s="148"/>
      <c r="G136" s="148"/>
      <c r="H136" s="148"/>
      <c r="I136" s="148"/>
      <c r="J136" s="148"/>
      <c r="K136" s="25"/>
    </row>
    <row r="137" spans="1:11" x14ac:dyDescent="0.2">
      <c r="A137" s="13"/>
      <c r="B137" s="13"/>
      <c r="C137" s="13"/>
      <c r="D137" s="13"/>
      <c r="E137" s="59">
        <f t="shared" si="4"/>
        <v>0</v>
      </c>
      <c r="G137" s="148"/>
      <c r="H137" s="148"/>
      <c r="I137" s="148"/>
      <c r="J137" s="148"/>
      <c r="K137" s="25"/>
    </row>
    <row r="138" spans="1:11" ht="12.75" customHeight="1" x14ac:dyDescent="0.2">
      <c r="A138" s="13"/>
      <c r="B138" s="13"/>
      <c r="C138" s="13"/>
      <c r="D138" s="13"/>
      <c r="E138" s="59">
        <f t="shared" si="4"/>
        <v>0</v>
      </c>
      <c r="F138" s="148"/>
      <c r="G138" s="148"/>
      <c r="H138" s="148"/>
      <c r="I138" s="148"/>
      <c r="J138" s="148"/>
      <c r="K138" s="25"/>
    </row>
    <row r="139" spans="1:11" ht="12.75" customHeight="1" x14ac:dyDescent="0.2">
      <c r="A139" s="13"/>
      <c r="B139" s="13"/>
      <c r="C139" s="13"/>
      <c r="D139" s="13"/>
      <c r="E139" s="59">
        <f t="shared" si="4"/>
        <v>0</v>
      </c>
      <c r="F139" s="148"/>
      <c r="G139" s="148"/>
      <c r="H139" s="148"/>
      <c r="I139" s="148"/>
      <c r="J139" s="148"/>
      <c r="K139" s="25"/>
    </row>
    <row r="140" spans="1:11" x14ac:dyDescent="0.2">
      <c r="A140" s="13"/>
      <c r="B140" s="13"/>
      <c r="C140" s="13"/>
      <c r="D140" s="13"/>
      <c r="E140" s="59">
        <f t="shared" si="4"/>
        <v>0</v>
      </c>
    </row>
    <row r="141" spans="1:11" x14ac:dyDescent="0.2">
      <c r="A141" s="13"/>
      <c r="B141" s="13"/>
      <c r="C141" s="13"/>
      <c r="D141" s="13"/>
      <c r="E141" s="59">
        <f t="shared" si="4"/>
        <v>0</v>
      </c>
    </row>
    <row r="142" spans="1:11" x14ac:dyDescent="0.2">
      <c r="A142" s="13"/>
      <c r="B142" s="13"/>
      <c r="C142" s="13"/>
      <c r="D142" s="13"/>
      <c r="E142" s="59">
        <f t="shared" si="4"/>
        <v>0</v>
      </c>
    </row>
    <row r="143" spans="1:11" x14ac:dyDescent="0.2">
      <c r="A143" s="13"/>
      <c r="B143" s="13"/>
      <c r="C143" s="13"/>
      <c r="D143" s="13"/>
      <c r="E143" s="59">
        <f t="shared" si="4"/>
        <v>0</v>
      </c>
    </row>
    <row r="144" spans="1:11" x14ac:dyDescent="0.2">
      <c r="A144" s="13"/>
      <c r="B144" s="13"/>
      <c r="C144" s="13"/>
      <c r="D144" s="13"/>
      <c r="E144" s="59">
        <f t="shared" si="4"/>
        <v>0</v>
      </c>
    </row>
    <row r="145" spans="1:11" x14ac:dyDescent="0.2">
      <c r="A145" s="13"/>
      <c r="B145" s="13"/>
      <c r="C145" s="13"/>
      <c r="D145" s="13"/>
      <c r="E145" s="59">
        <f t="shared" si="4"/>
        <v>0</v>
      </c>
    </row>
    <row r="146" spans="1:11" x14ac:dyDescent="0.2">
      <c r="A146" s="13"/>
      <c r="B146" s="13"/>
      <c r="C146" s="13"/>
      <c r="D146" s="13"/>
      <c r="E146" s="59">
        <f t="shared" si="4"/>
        <v>0</v>
      </c>
    </row>
    <row r="147" spans="1:11" x14ac:dyDescent="0.2">
      <c r="A147" s="13"/>
      <c r="B147" s="13"/>
      <c r="C147" s="13"/>
      <c r="D147" s="13"/>
      <c r="E147" s="59">
        <f t="shared" si="4"/>
        <v>0</v>
      </c>
    </row>
    <row r="148" spans="1:11" x14ac:dyDescent="0.2">
      <c r="A148" s="13"/>
      <c r="B148" s="13"/>
      <c r="C148" s="13"/>
      <c r="D148" s="13"/>
      <c r="E148" s="59">
        <f t="shared" si="4"/>
        <v>0</v>
      </c>
    </row>
    <row r="149" spans="1:11" x14ac:dyDescent="0.2">
      <c r="A149" s="13"/>
      <c r="B149" s="13"/>
      <c r="C149" s="13"/>
      <c r="D149" s="13"/>
      <c r="E149" s="59">
        <f t="shared" si="4"/>
        <v>0</v>
      </c>
    </row>
    <row r="150" spans="1:11" x14ac:dyDescent="0.2">
      <c r="A150" s="13"/>
      <c r="B150" s="13"/>
      <c r="C150" s="13"/>
      <c r="D150" s="13"/>
      <c r="E150" s="59">
        <f t="shared" si="4"/>
        <v>0</v>
      </c>
    </row>
    <row r="151" spans="1:11" x14ac:dyDescent="0.2">
      <c r="A151" s="13"/>
      <c r="B151" s="13"/>
      <c r="C151" s="13"/>
      <c r="D151" s="13"/>
      <c r="E151" s="59">
        <f t="shared" si="4"/>
        <v>0</v>
      </c>
    </row>
    <row r="152" spans="1:11" x14ac:dyDescent="0.2">
      <c r="A152" s="13"/>
      <c r="B152" s="13"/>
      <c r="C152" s="13"/>
      <c r="D152" s="13"/>
      <c r="E152" s="59">
        <f t="shared" si="4"/>
        <v>0</v>
      </c>
    </row>
    <row r="153" spans="1:11" x14ac:dyDescent="0.2">
      <c r="A153" s="13"/>
      <c r="B153" s="13"/>
      <c r="C153" s="13"/>
      <c r="D153" s="13"/>
      <c r="E153" s="59">
        <f t="shared" ref="E153:E158" si="5">C153*D153</f>
        <v>0</v>
      </c>
    </row>
    <row r="154" spans="1:11" x14ac:dyDescent="0.2">
      <c r="A154" s="13"/>
      <c r="B154" s="13"/>
      <c r="C154" s="13"/>
      <c r="D154" s="13"/>
      <c r="E154" s="59">
        <f t="shared" si="5"/>
        <v>0</v>
      </c>
    </row>
    <row r="155" spans="1:11" x14ac:dyDescent="0.2">
      <c r="A155" s="13"/>
      <c r="B155" s="13"/>
      <c r="C155" s="13"/>
      <c r="D155" s="13"/>
      <c r="E155" s="59">
        <f t="shared" si="5"/>
        <v>0</v>
      </c>
    </row>
    <row r="156" spans="1:11" x14ac:dyDescent="0.2">
      <c r="A156" s="13"/>
      <c r="B156" s="13"/>
      <c r="C156" s="13"/>
      <c r="D156" s="13"/>
      <c r="E156" s="59">
        <f t="shared" si="5"/>
        <v>0</v>
      </c>
    </row>
    <row r="157" spans="1:11" x14ac:dyDescent="0.2">
      <c r="A157" s="13"/>
      <c r="B157" s="13"/>
      <c r="C157" s="13"/>
      <c r="D157" s="13"/>
      <c r="E157" s="59">
        <f t="shared" si="5"/>
        <v>0</v>
      </c>
    </row>
    <row r="158" spans="1:11" x14ac:dyDescent="0.2">
      <c r="A158" s="13"/>
      <c r="B158" s="13"/>
      <c r="C158" s="13"/>
      <c r="D158" s="13"/>
      <c r="E158" s="59">
        <f t="shared" si="5"/>
        <v>0</v>
      </c>
    </row>
    <row r="160" spans="1:11" ht="12.75" customHeight="1" x14ac:dyDescent="0.2">
      <c r="A160" s="49" t="s">
        <v>78</v>
      </c>
      <c r="B160" s="97">
        <f>SUM(E135:E158)</f>
        <v>0</v>
      </c>
      <c r="C160" s="148"/>
      <c r="D160" s="148"/>
      <c r="E160" s="148"/>
      <c r="F160" s="148"/>
      <c r="G160" s="148"/>
      <c r="H160" s="148"/>
      <c r="I160" s="148"/>
      <c r="J160" s="148"/>
      <c r="K160" s="25"/>
    </row>
    <row r="161" spans="1:11" ht="12.75" customHeight="1" x14ac:dyDescent="0.2">
      <c r="A161" s="140" t="s">
        <v>79</v>
      </c>
      <c r="B161" s="60">
        <f>B160-B131</f>
        <v>0</v>
      </c>
      <c r="C161" s="148"/>
      <c r="D161" s="148"/>
      <c r="E161" s="148"/>
      <c r="F161" s="148"/>
      <c r="G161" s="148"/>
      <c r="H161" s="148"/>
      <c r="I161" s="148"/>
      <c r="J161" s="148"/>
      <c r="K161" s="25"/>
    </row>
    <row r="162" spans="1:11" ht="12.75" customHeight="1" x14ac:dyDescent="0.2">
      <c r="B162" s="98"/>
      <c r="C162" s="98"/>
      <c r="D162" s="98"/>
      <c r="E162" s="98"/>
      <c r="F162" s="98"/>
      <c r="G162" s="98"/>
      <c r="H162" s="98"/>
      <c r="I162" s="98"/>
      <c r="J162" s="98"/>
      <c r="K162" s="98"/>
    </row>
    <row r="163" spans="1:11" ht="12.75" customHeight="1" x14ac:dyDescent="0.2">
      <c r="A163" s="25" t="s">
        <v>115</v>
      </c>
      <c r="B163" s="98"/>
      <c r="C163" s="98"/>
      <c r="D163" s="98"/>
      <c r="E163" s="98"/>
      <c r="F163" s="98"/>
      <c r="G163" s="98"/>
      <c r="H163" s="98"/>
      <c r="I163" s="98"/>
      <c r="J163" s="98"/>
      <c r="K163" s="25"/>
    </row>
    <row r="164" spans="1:11" x14ac:dyDescent="0.2">
      <c r="A164" s="15" t="s">
        <v>235</v>
      </c>
      <c r="B164" s="280"/>
      <c r="C164" s="281"/>
      <c r="D164" s="281"/>
      <c r="E164" s="282"/>
      <c r="F164" s="148"/>
      <c r="G164" s="148"/>
      <c r="H164" s="148"/>
      <c r="I164" s="148"/>
      <c r="J164" s="148"/>
      <c r="K164" s="25"/>
    </row>
    <row r="165" spans="1:11" x14ac:dyDescent="0.2">
      <c r="A165" s="15" t="s">
        <v>236</v>
      </c>
      <c r="B165" s="280"/>
      <c r="C165" s="281"/>
      <c r="D165" s="281"/>
      <c r="E165" s="282"/>
      <c r="F165" s="148"/>
      <c r="G165" s="148"/>
      <c r="H165" s="148"/>
      <c r="I165" s="148"/>
      <c r="J165" s="148"/>
      <c r="K165" s="25"/>
    </row>
    <row r="166" spans="1:11" ht="22.5" x14ac:dyDescent="0.2">
      <c r="A166" s="15" t="s">
        <v>237</v>
      </c>
      <c r="B166" s="13"/>
      <c r="C166" s="168"/>
      <c r="D166" s="168"/>
      <c r="E166" s="168"/>
      <c r="F166" s="148"/>
      <c r="G166" s="148"/>
      <c r="H166" s="148"/>
      <c r="I166" s="148"/>
      <c r="J166" s="148"/>
      <c r="K166" s="25"/>
    </row>
    <row r="167" spans="1:11" x14ac:dyDescent="0.2">
      <c r="A167" s="15" t="s">
        <v>84</v>
      </c>
      <c r="B167" s="167"/>
      <c r="C167" s="148"/>
      <c r="D167" s="148"/>
      <c r="E167" s="148"/>
      <c r="F167" s="148"/>
      <c r="G167" s="148"/>
      <c r="H167" s="148"/>
      <c r="I167" s="148"/>
      <c r="J167" s="148"/>
      <c r="K167" s="25"/>
    </row>
    <row r="168" spans="1:11" x14ac:dyDescent="0.2">
      <c r="A168" s="15" t="s">
        <v>85</v>
      </c>
      <c r="B168" s="167"/>
      <c r="C168" s="148"/>
      <c r="D168" s="148"/>
      <c r="E168" s="148"/>
      <c r="F168" s="148"/>
      <c r="G168" s="148"/>
      <c r="H168" s="148"/>
      <c r="I168" s="148"/>
      <c r="J168" s="148"/>
      <c r="K168" s="25"/>
    </row>
    <row r="169" spans="1:11" ht="12.75" customHeight="1" x14ac:dyDescent="0.2">
      <c r="A169" s="148"/>
      <c r="B169" s="148"/>
      <c r="C169" s="148"/>
      <c r="D169" s="148"/>
      <c r="E169" s="148"/>
      <c r="F169" s="148"/>
      <c r="G169" s="148"/>
      <c r="H169" s="148"/>
      <c r="I169" s="148"/>
      <c r="J169" s="148"/>
      <c r="K169" s="25"/>
    </row>
    <row r="170" spans="1:11" ht="12.75" customHeight="1" x14ac:dyDescent="0.2">
      <c r="A170" s="283" t="s">
        <v>66</v>
      </c>
      <c r="B170" s="283"/>
      <c r="C170" s="283"/>
      <c r="D170" s="283"/>
      <c r="E170" s="283" t="s">
        <v>67</v>
      </c>
      <c r="F170" s="148"/>
      <c r="G170" s="148"/>
      <c r="H170" s="148"/>
      <c r="I170" s="148"/>
      <c r="J170" s="148"/>
      <c r="K170" s="25"/>
    </row>
    <row r="171" spans="1:11" ht="12.75" customHeight="1" x14ac:dyDescent="0.2">
      <c r="A171" s="283"/>
      <c r="B171" s="283"/>
      <c r="C171" s="283"/>
      <c r="D171" s="283"/>
      <c r="E171" s="283"/>
      <c r="F171" s="148"/>
      <c r="G171" s="148"/>
      <c r="H171" s="148"/>
      <c r="I171" s="148"/>
      <c r="J171" s="148"/>
      <c r="K171" s="25"/>
    </row>
    <row r="172" spans="1:11" ht="189.95" customHeight="1" x14ac:dyDescent="0.2">
      <c r="A172" s="279"/>
      <c r="B172" s="279"/>
      <c r="C172" s="279"/>
      <c r="D172" s="279"/>
      <c r="E172" s="48" t="str">
        <f>"slov: "&amp;IF(LEN(TRIM(A172))=0,0,LEN(TRIM(A172))-LEN(SUBSTITUTE(A172," ",""))+1)&amp;", znakov: "&amp;LEN(A172)</f>
        <v>slov: 0, znakov: 0</v>
      </c>
      <c r="F172" s="148"/>
      <c r="G172" s="148"/>
      <c r="H172" s="148"/>
      <c r="I172" s="148"/>
      <c r="J172" s="148"/>
      <c r="K172" s="25"/>
    </row>
    <row r="173" spans="1:11" ht="12.75" customHeight="1" x14ac:dyDescent="0.2">
      <c r="A173" s="148"/>
      <c r="B173" s="148"/>
      <c r="C173" s="148"/>
      <c r="F173" s="148"/>
      <c r="G173" s="148"/>
      <c r="H173" s="148"/>
      <c r="I173" s="148"/>
      <c r="J173" s="148"/>
      <c r="K173" s="25"/>
    </row>
    <row r="174" spans="1:11" ht="12.75" customHeight="1" x14ac:dyDescent="0.2">
      <c r="A174" s="25" t="s">
        <v>75</v>
      </c>
      <c r="B174" s="148"/>
      <c r="C174" s="148"/>
      <c r="F174" s="148"/>
      <c r="G174" s="148"/>
      <c r="H174" s="148"/>
      <c r="I174" s="148"/>
      <c r="J174" s="148"/>
      <c r="K174" s="25"/>
    </row>
    <row r="175" spans="1:11" x14ac:dyDescent="0.2">
      <c r="A175" s="15" t="s">
        <v>80</v>
      </c>
      <c r="B175" s="146" t="s">
        <v>76</v>
      </c>
      <c r="D175" s="148"/>
      <c r="E175" s="148"/>
      <c r="F175" s="148"/>
      <c r="G175" s="148"/>
      <c r="H175" s="148"/>
      <c r="I175" s="148"/>
      <c r="J175" s="148"/>
      <c r="K175" s="25"/>
    </row>
    <row r="176" spans="1:11" ht="12.75" customHeight="1" x14ac:dyDescent="0.2">
      <c r="A176" s="201" t="s">
        <v>69</v>
      </c>
      <c r="B176" s="202"/>
      <c r="D176" s="148"/>
      <c r="E176" s="148"/>
      <c r="F176" s="148"/>
      <c r="G176" s="148"/>
      <c r="H176" s="148"/>
      <c r="I176" s="148"/>
      <c r="J176" s="148"/>
      <c r="K176" s="25"/>
    </row>
    <row r="177" spans="1:11" ht="12.75" customHeight="1" x14ac:dyDescent="0.2">
      <c r="A177" s="15" t="s">
        <v>70</v>
      </c>
      <c r="B177" s="13"/>
      <c r="D177" s="148"/>
      <c r="E177" s="148"/>
      <c r="F177" s="148"/>
      <c r="G177" s="148"/>
      <c r="H177" s="148"/>
      <c r="I177" s="148"/>
      <c r="J177" s="148"/>
      <c r="K177" s="25"/>
    </row>
    <row r="178" spans="1:11" ht="12.75" customHeight="1" x14ac:dyDescent="0.2">
      <c r="A178" s="49" t="s">
        <v>77</v>
      </c>
      <c r="B178" s="97">
        <f>SUM(B176:B177)</f>
        <v>0</v>
      </c>
      <c r="D178" s="148"/>
      <c r="E178" s="148"/>
      <c r="F178" s="148"/>
      <c r="G178" s="148"/>
      <c r="H178" s="148"/>
      <c r="I178" s="148"/>
      <c r="J178" s="148"/>
      <c r="K178" s="25"/>
    </row>
    <row r="180" spans="1:11" ht="12.75" customHeight="1" x14ac:dyDescent="0.2">
      <c r="A180" s="25" t="s">
        <v>81</v>
      </c>
      <c r="B180" s="148"/>
      <c r="C180" s="148"/>
      <c r="D180" s="148"/>
      <c r="E180" s="148"/>
      <c r="F180" s="148"/>
      <c r="G180" s="148"/>
      <c r="H180" s="148"/>
      <c r="I180" s="148"/>
      <c r="J180" s="148"/>
      <c r="K180" s="25"/>
    </row>
    <row r="181" spans="1:11" ht="33.75" x14ac:dyDescent="0.2">
      <c r="A181" s="146" t="s">
        <v>71</v>
      </c>
      <c r="B181" s="146" t="s">
        <v>72</v>
      </c>
      <c r="C181" s="146" t="s">
        <v>73</v>
      </c>
      <c r="D181" s="146" t="s">
        <v>74</v>
      </c>
      <c r="E181" s="146" t="s">
        <v>68</v>
      </c>
      <c r="F181" s="148"/>
      <c r="G181" s="148"/>
      <c r="H181" s="148"/>
      <c r="I181" s="148"/>
      <c r="J181" s="148"/>
      <c r="K181" s="25"/>
    </row>
    <row r="182" spans="1:11" ht="12.75" customHeight="1" x14ac:dyDescent="0.2">
      <c r="A182" s="13"/>
      <c r="B182" s="13"/>
      <c r="C182" s="13"/>
      <c r="D182" s="13"/>
      <c r="E182" s="59">
        <f>C182*D182</f>
        <v>0</v>
      </c>
      <c r="F182" s="148"/>
      <c r="G182" s="148"/>
      <c r="H182" s="148"/>
      <c r="I182" s="148"/>
      <c r="J182" s="148"/>
      <c r="K182" s="25"/>
    </row>
    <row r="183" spans="1:11" ht="12.75" customHeight="1" x14ac:dyDescent="0.2">
      <c r="A183" s="13"/>
      <c r="B183" s="13"/>
      <c r="C183" s="13"/>
      <c r="D183" s="13"/>
      <c r="E183" s="59">
        <f t="shared" ref="E183:E199" si="6">C183*D183</f>
        <v>0</v>
      </c>
      <c r="F183" s="148"/>
      <c r="G183" s="148"/>
      <c r="H183" s="148"/>
      <c r="I183" s="148"/>
      <c r="J183" s="148"/>
      <c r="K183" s="25"/>
    </row>
    <row r="184" spans="1:11" x14ac:dyDescent="0.2">
      <c r="A184" s="13"/>
      <c r="B184" s="13"/>
      <c r="C184" s="13"/>
      <c r="D184" s="13"/>
      <c r="E184" s="59">
        <f t="shared" si="6"/>
        <v>0</v>
      </c>
      <c r="G184" s="148"/>
      <c r="H184" s="148"/>
      <c r="I184" s="148"/>
      <c r="J184" s="148"/>
      <c r="K184" s="25"/>
    </row>
    <row r="185" spans="1:11" ht="12.75" customHeight="1" x14ac:dyDescent="0.2">
      <c r="A185" s="13"/>
      <c r="B185" s="13"/>
      <c r="C185" s="13"/>
      <c r="D185" s="13"/>
      <c r="E185" s="59">
        <f t="shared" si="6"/>
        <v>0</v>
      </c>
      <c r="F185" s="148"/>
      <c r="G185" s="148"/>
      <c r="H185" s="148"/>
      <c r="I185" s="148"/>
      <c r="J185" s="148"/>
      <c r="K185" s="25"/>
    </row>
    <row r="186" spans="1:11" ht="12.75" customHeight="1" x14ac:dyDescent="0.2">
      <c r="A186" s="13"/>
      <c r="B186" s="13"/>
      <c r="C186" s="13"/>
      <c r="D186" s="13"/>
      <c r="E186" s="59">
        <f t="shared" si="6"/>
        <v>0</v>
      </c>
      <c r="F186" s="148"/>
      <c r="G186" s="148"/>
      <c r="H186" s="148"/>
      <c r="I186" s="148"/>
      <c r="J186" s="148"/>
      <c r="K186" s="25"/>
    </row>
    <row r="187" spans="1:11" x14ac:dyDescent="0.2">
      <c r="A187" s="13"/>
      <c r="B187" s="13"/>
      <c r="C187" s="13"/>
      <c r="D187" s="13"/>
      <c r="E187" s="59">
        <f t="shared" si="6"/>
        <v>0</v>
      </c>
    </row>
    <row r="188" spans="1:11" x14ac:dyDescent="0.2">
      <c r="A188" s="13"/>
      <c r="B188" s="13"/>
      <c r="C188" s="13"/>
      <c r="D188" s="13"/>
      <c r="E188" s="59">
        <f t="shared" si="6"/>
        <v>0</v>
      </c>
    </row>
    <row r="189" spans="1:11" x14ac:dyDescent="0.2">
      <c r="A189" s="13"/>
      <c r="B189" s="13"/>
      <c r="C189" s="13"/>
      <c r="D189" s="13"/>
      <c r="E189" s="59">
        <f t="shared" si="6"/>
        <v>0</v>
      </c>
    </row>
    <row r="190" spans="1:11" x14ac:dyDescent="0.2">
      <c r="A190" s="13"/>
      <c r="B190" s="13"/>
      <c r="C190" s="13"/>
      <c r="D190" s="13"/>
      <c r="E190" s="59">
        <f t="shared" si="6"/>
        <v>0</v>
      </c>
    </row>
    <row r="191" spans="1:11" x14ac:dyDescent="0.2">
      <c r="A191" s="13"/>
      <c r="B191" s="13"/>
      <c r="C191" s="13"/>
      <c r="D191" s="13"/>
      <c r="E191" s="59">
        <f t="shared" si="6"/>
        <v>0</v>
      </c>
    </row>
    <row r="192" spans="1:11" x14ac:dyDescent="0.2">
      <c r="A192" s="13"/>
      <c r="B192" s="13"/>
      <c r="C192" s="13"/>
      <c r="D192" s="13"/>
      <c r="E192" s="59">
        <f t="shared" si="6"/>
        <v>0</v>
      </c>
    </row>
    <row r="193" spans="1:11" x14ac:dyDescent="0.2">
      <c r="A193" s="13"/>
      <c r="B193" s="13"/>
      <c r="C193" s="13"/>
      <c r="D193" s="13"/>
      <c r="E193" s="59">
        <f t="shared" si="6"/>
        <v>0</v>
      </c>
    </row>
    <row r="194" spans="1:11" x14ac:dyDescent="0.2">
      <c r="A194" s="13"/>
      <c r="B194" s="13"/>
      <c r="C194" s="13"/>
      <c r="D194" s="13"/>
      <c r="E194" s="59">
        <f t="shared" si="6"/>
        <v>0</v>
      </c>
    </row>
    <row r="195" spans="1:11" x14ac:dyDescent="0.2">
      <c r="A195" s="13"/>
      <c r="B195" s="13"/>
      <c r="C195" s="13"/>
      <c r="D195" s="13"/>
      <c r="E195" s="59">
        <f t="shared" si="6"/>
        <v>0</v>
      </c>
    </row>
    <row r="196" spans="1:11" x14ac:dyDescent="0.2">
      <c r="A196" s="13"/>
      <c r="B196" s="13"/>
      <c r="C196" s="13"/>
      <c r="D196" s="13"/>
      <c r="E196" s="59">
        <f t="shared" si="6"/>
        <v>0</v>
      </c>
    </row>
    <row r="197" spans="1:11" x14ac:dyDescent="0.2">
      <c r="A197" s="13"/>
      <c r="B197" s="13"/>
      <c r="C197" s="13"/>
      <c r="D197" s="13"/>
      <c r="E197" s="59">
        <f t="shared" si="6"/>
        <v>0</v>
      </c>
    </row>
    <row r="198" spans="1:11" x14ac:dyDescent="0.2">
      <c r="A198" s="13"/>
      <c r="B198" s="13"/>
      <c r="C198" s="13"/>
      <c r="D198" s="13"/>
      <c r="E198" s="59">
        <f t="shared" si="6"/>
        <v>0</v>
      </c>
    </row>
    <row r="199" spans="1:11" x14ac:dyDescent="0.2">
      <c r="A199" s="13"/>
      <c r="B199" s="13"/>
      <c r="C199" s="13"/>
      <c r="D199" s="13"/>
      <c r="E199" s="59">
        <f t="shared" si="6"/>
        <v>0</v>
      </c>
    </row>
    <row r="200" spans="1:11" x14ac:dyDescent="0.2">
      <c r="A200" s="13"/>
      <c r="B200" s="13"/>
      <c r="C200" s="13"/>
      <c r="D200" s="13"/>
      <c r="E200" s="59">
        <f t="shared" ref="E200:E205" si="7">C200*D200</f>
        <v>0</v>
      </c>
    </row>
    <row r="201" spans="1:11" x14ac:dyDescent="0.2">
      <c r="A201" s="13"/>
      <c r="B201" s="13"/>
      <c r="C201" s="13"/>
      <c r="D201" s="13"/>
      <c r="E201" s="59">
        <f t="shared" si="7"/>
        <v>0</v>
      </c>
    </row>
    <row r="202" spans="1:11" x14ac:dyDescent="0.2">
      <c r="A202" s="13"/>
      <c r="B202" s="13"/>
      <c r="C202" s="13"/>
      <c r="D202" s="13"/>
      <c r="E202" s="59">
        <f t="shared" si="7"/>
        <v>0</v>
      </c>
    </row>
    <row r="203" spans="1:11" x14ac:dyDescent="0.2">
      <c r="A203" s="13"/>
      <c r="B203" s="13"/>
      <c r="C203" s="13"/>
      <c r="D203" s="13"/>
      <c r="E203" s="59">
        <f t="shared" si="7"/>
        <v>0</v>
      </c>
    </row>
    <row r="204" spans="1:11" x14ac:dyDescent="0.2">
      <c r="A204" s="13"/>
      <c r="B204" s="13"/>
      <c r="C204" s="13"/>
      <c r="D204" s="13"/>
      <c r="E204" s="59">
        <f t="shared" si="7"/>
        <v>0</v>
      </c>
    </row>
    <row r="205" spans="1:11" x14ac:dyDescent="0.2">
      <c r="A205" s="13"/>
      <c r="B205" s="13"/>
      <c r="C205" s="13"/>
      <c r="D205" s="13"/>
      <c r="E205" s="59">
        <f t="shared" si="7"/>
        <v>0</v>
      </c>
    </row>
    <row r="207" spans="1:11" ht="12.75" customHeight="1" x14ac:dyDescent="0.2">
      <c r="A207" s="49" t="s">
        <v>78</v>
      </c>
      <c r="B207" s="97">
        <f>SUM(E182:E205)</f>
        <v>0</v>
      </c>
      <c r="C207" s="148"/>
      <c r="D207" s="148"/>
      <c r="E207" s="148"/>
      <c r="F207" s="148"/>
      <c r="G207" s="148"/>
      <c r="H207" s="148"/>
      <c r="I207" s="148"/>
      <c r="J207" s="148"/>
      <c r="K207" s="25"/>
    </row>
    <row r="208" spans="1:11" ht="12.75" customHeight="1" x14ac:dyDescent="0.2">
      <c r="A208" s="140" t="s">
        <v>79</v>
      </c>
      <c r="B208" s="60">
        <f>B207-B178</f>
        <v>0</v>
      </c>
      <c r="C208" s="148"/>
      <c r="D208" s="148"/>
      <c r="E208" s="148"/>
      <c r="F208" s="148"/>
      <c r="G208" s="148"/>
      <c r="H208" s="148"/>
      <c r="I208" s="148"/>
      <c r="J208" s="148"/>
      <c r="K208" s="25"/>
    </row>
    <row r="209" spans="1:11" ht="12.75" customHeight="1" x14ac:dyDescent="0.2">
      <c r="B209" s="98"/>
      <c r="C209" s="98"/>
      <c r="D209" s="98"/>
      <c r="E209" s="98"/>
      <c r="F209" s="98"/>
      <c r="G209" s="98"/>
      <c r="H209" s="98"/>
      <c r="I209" s="98"/>
      <c r="J209" s="98"/>
      <c r="K209" s="98"/>
    </row>
    <row r="210" spans="1:11" ht="12.75" customHeight="1" x14ac:dyDescent="0.2">
      <c r="A210" s="25" t="s">
        <v>116</v>
      </c>
      <c r="B210" s="98"/>
      <c r="C210" s="98"/>
      <c r="D210" s="98"/>
      <c r="E210" s="98"/>
      <c r="F210" s="98"/>
      <c r="G210" s="98"/>
      <c r="H210" s="98"/>
      <c r="I210" s="98"/>
      <c r="J210" s="98"/>
      <c r="K210" s="25"/>
    </row>
    <row r="211" spans="1:11" x14ac:dyDescent="0.2">
      <c r="A211" s="15" t="s">
        <v>235</v>
      </c>
      <c r="B211" s="280"/>
      <c r="C211" s="281"/>
      <c r="D211" s="281"/>
      <c r="E211" s="282"/>
      <c r="F211" s="148"/>
      <c r="G211" s="148"/>
      <c r="H211" s="148"/>
      <c r="I211" s="148"/>
      <c r="J211" s="148"/>
      <c r="K211" s="25"/>
    </row>
    <row r="212" spans="1:11" x14ac:dyDescent="0.2">
      <c r="A212" s="15" t="s">
        <v>236</v>
      </c>
      <c r="B212" s="280"/>
      <c r="C212" s="281"/>
      <c r="D212" s="281"/>
      <c r="E212" s="282"/>
      <c r="F212" s="148"/>
      <c r="G212" s="148"/>
      <c r="H212" s="148"/>
      <c r="I212" s="148"/>
      <c r="J212" s="148"/>
      <c r="K212" s="25"/>
    </row>
    <row r="213" spans="1:11" ht="22.5" x14ac:dyDescent="0.2">
      <c r="A213" s="15" t="s">
        <v>237</v>
      </c>
      <c r="B213" s="13"/>
      <c r="C213" s="168"/>
      <c r="D213" s="168"/>
      <c r="E213" s="168"/>
      <c r="F213" s="148"/>
      <c r="G213" s="148"/>
      <c r="H213" s="148"/>
      <c r="I213" s="148"/>
      <c r="J213" s="148"/>
      <c r="K213" s="25"/>
    </row>
    <row r="214" spans="1:11" x14ac:dyDescent="0.2">
      <c r="A214" s="15" t="s">
        <v>84</v>
      </c>
      <c r="B214" s="167"/>
      <c r="C214" s="148"/>
      <c r="D214" s="148"/>
      <c r="E214" s="148"/>
      <c r="F214" s="148"/>
      <c r="G214" s="148"/>
      <c r="H214" s="148"/>
      <c r="I214" s="148"/>
      <c r="J214" s="148"/>
      <c r="K214" s="25"/>
    </row>
    <row r="215" spans="1:11" x14ac:dyDescent="0.2">
      <c r="A215" s="15" t="s">
        <v>85</v>
      </c>
      <c r="B215" s="167"/>
      <c r="C215" s="148"/>
      <c r="D215" s="148"/>
      <c r="E215" s="148"/>
      <c r="F215" s="148"/>
      <c r="G215" s="148"/>
      <c r="H215" s="148"/>
      <c r="I215" s="148"/>
      <c r="J215" s="148"/>
      <c r="K215" s="25"/>
    </row>
    <row r="216" spans="1:11" ht="12.75" customHeight="1" x14ac:dyDescent="0.2">
      <c r="A216" s="148"/>
      <c r="B216" s="148"/>
      <c r="C216" s="148"/>
      <c r="D216" s="148"/>
      <c r="E216" s="148"/>
      <c r="F216" s="148"/>
      <c r="G216" s="148"/>
      <c r="H216" s="148"/>
      <c r="I216" s="148"/>
      <c r="J216" s="148"/>
      <c r="K216" s="25"/>
    </row>
    <row r="217" spans="1:11" ht="12.75" customHeight="1" x14ac:dyDescent="0.2">
      <c r="A217" s="283" t="s">
        <v>66</v>
      </c>
      <c r="B217" s="283"/>
      <c r="C217" s="283"/>
      <c r="D217" s="283"/>
      <c r="E217" s="283" t="s">
        <v>67</v>
      </c>
      <c r="F217" s="148"/>
      <c r="G217" s="148"/>
      <c r="H217" s="148"/>
      <c r="I217" s="148"/>
      <c r="J217" s="148"/>
      <c r="K217" s="25"/>
    </row>
    <row r="218" spans="1:11" ht="12.75" customHeight="1" x14ac:dyDescent="0.2">
      <c r="A218" s="283"/>
      <c r="B218" s="283"/>
      <c r="C218" s="283"/>
      <c r="D218" s="283"/>
      <c r="E218" s="283"/>
      <c r="F218" s="148"/>
      <c r="G218" s="148"/>
      <c r="H218" s="148"/>
      <c r="I218" s="148"/>
      <c r="J218" s="148"/>
      <c r="K218" s="25"/>
    </row>
    <row r="219" spans="1:11" ht="189.95" customHeight="1" x14ac:dyDescent="0.2">
      <c r="A219" s="279"/>
      <c r="B219" s="279"/>
      <c r="C219" s="279"/>
      <c r="D219" s="279"/>
      <c r="E219" s="48" t="str">
        <f>"slov: "&amp;IF(LEN(TRIM(A219))=0,0,LEN(TRIM(A219))-LEN(SUBSTITUTE(A219," ",""))+1)&amp;", znakov: "&amp;LEN(A219)</f>
        <v>slov: 0, znakov: 0</v>
      </c>
      <c r="F219" s="148"/>
      <c r="G219" s="148"/>
      <c r="H219" s="148"/>
      <c r="I219" s="148"/>
      <c r="J219" s="148"/>
      <c r="K219" s="25"/>
    </row>
    <row r="220" spans="1:11" ht="12.75" customHeight="1" x14ac:dyDescent="0.2">
      <c r="A220" s="148"/>
      <c r="B220" s="148"/>
      <c r="C220" s="148"/>
      <c r="F220" s="148"/>
      <c r="G220" s="148"/>
      <c r="H220" s="148"/>
      <c r="I220" s="148"/>
      <c r="J220" s="148"/>
      <c r="K220" s="25"/>
    </row>
    <row r="221" spans="1:11" ht="12.75" customHeight="1" x14ac:dyDescent="0.2">
      <c r="A221" s="25" t="s">
        <v>75</v>
      </c>
      <c r="B221" s="148"/>
      <c r="C221" s="148"/>
      <c r="F221" s="148"/>
      <c r="G221" s="148"/>
      <c r="H221" s="148"/>
      <c r="I221" s="148"/>
      <c r="J221" s="148"/>
      <c r="K221" s="25"/>
    </row>
    <row r="222" spans="1:11" x14ac:dyDescent="0.2">
      <c r="A222" s="15" t="s">
        <v>80</v>
      </c>
      <c r="B222" s="146" t="s">
        <v>76</v>
      </c>
      <c r="D222" s="148"/>
      <c r="E222" s="148"/>
      <c r="F222" s="148"/>
      <c r="G222" s="148"/>
      <c r="H222" s="148"/>
      <c r="I222" s="148"/>
      <c r="J222" s="148"/>
      <c r="K222" s="25"/>
    </row>
    <row r="223" spans="1:11" ht="12.75" customHeight="1" x14ac:dyDescent="0.2">
      <c r="A223" s="201" t="s">
        <v>69</v>
      </c>
      <c r="B223" s="202"/>
      <c r="D223" s="148"/>
      <c r="E223" s="148"/>
      <c r="F223" s="148"/>
      <c r="G223" s="148"/>
      <c r="H223" s="148"/>
      <c r="I223" s="148"/>
      <c r="J223" s="148"/>
      <c r="K223" s="25"/>
    </row>
    <row r="224" spans="1:11" ht="12.75" customHeight="1" x14ac:dyDescent="0.2">
      <c r="A224" s="15" t="s">
        <v>70</v>
      </c>
      <c r="B224" s="13"/>
      <c r="D224" s="148"/>
      <c r="E224" s="148"/>
      <c r="F224" s="148"/>
      <c r="G224" s="148"/>
      <c r="H224" s="148"/>
      <c r="I224" s="148"/>
      <c r="J224" s="148"/>
      <c r="K224" s="25"/>
    </row>
    <row r="225" spans="1:11" ht="12.75" customHeight="1" x14ac:dyDescent="0.2">
      <c r="A225" s="49" t="s">
        <v>77</v>
      </c>
      <c r="B225" s="97">
        <f>SUM(B223:B224)</f>
        <v>0</v>
      </c>
      <c r="D225" s="148"/>
      <c r="E225" s="148"/>
      <c r="F225" s="148"/>
      <c r="G225" s="148"/>
      <c r="H225" s="148"/>
      <c r="I225" s="148"/>
      <c r="J225" s="148"/>
      <c r="K225" s="25"/>
    </row>
    <row r="227" spans="1:11" ht="12.75" customHeight="1" x14ac:dyDescent="0.2">
      <c r="A227" s="25" t="s">
        <v>81</v>
      </c>
      <c r="B227" s="148"/>
      <c r="C227" s="148"/>
      <c r="D227" s="148"/>
      <c r="E227" s="148"/>
      <c r="F227" s="148"/>
      <c r="G227" s="148"/>
      <c r="H227" s="148"/>
      <c r="I227" s="148"/>
      <c r="J227" s="148"/>
      <c r="K227" s="25"/>
    </row>
    <row r="228" spans="1:11" ht="33.75" x14ac:dyDescent="0.2">
      <c r="A228" s="146" t="s">
        <v>71</v>
      </c>
      <c r="B228" s="146" t="s">
        <v>72</v>
      </c>
      <c r="C228" s="146" t="s">
        <v>73</v>
      </c>
      <c r="D228" s="146" t="s">
        <v>74</v>
      </c>
      <c r="E228" s="146" t="s">
        <v>68</v>
      </c>
      <c r="F228" s="148"/>
      <c r="G228" s="148"/>
      <c r="H228" s="148"/>
      <c r="I228" s="148"/>
      <c r="J228" s="148"/>
      <c r="K228" s="25"/>
    </row>
    <row r="229" spans="1:11" ht="12.75" customHeight="1" x14ac:dyDescent="0.2">
      <c r="A229" s="13"/>
      <c r="B229" s="13"/>
      <c r="C229" s="13"/>
      <c r="D229" s="13"/>
      <c r="E229" s="59">
        <f>C229*D229</f>
        <v>0</v>
      </c>
      <c r="F229" s="148"/>
      <c r="G229" s="148"/>
      <c r="H229" s="148"/>
      <c r="I229" s="148"/>
      <c r="J229" s="148"/>
      <c r="K229" s="25"/>
    </row>
    <row r="230" spans="1:11" ht="12.75" customHeight="1" x14ac:dyDescent="0.2">
      <c r="A230" s="13"/>
      <c r="B230" s="13"/>
      <c r="C230" s="13"/>
      <c r="D230" s="13"/>
      <c r="E230" s="59">
        <f t="shared" ref="E230:E246" si="8">C230*D230</f>
        <v>0</v>
      </c>
      <c r="F230" s="148"/>
      <c r="G230" s="148"/>
      <c r="H230" s="148"/>
      <c r="I230" s="148"/>
      <c r="J230" s="148"/>
      <c r="K230" s="25"/>
    </row>
    <row r="231" spans="1:11" x14ac:dyDescent="0.2">
      <c r="A231" s="13"/>
      <c r="B231" s="13"/>
      <c r="C231" s="13"/>
      <c r="D231" s="13"/>
      <c r="E231" s="59">
        <f t="shared" si="8"/>
        <v>0</v>
      </c>
      <c r="G231" s="148"/>
      <c r="H231" s="148"/>
      <c r="I231" s="148"/>
      <c r="J231" s="148"/>
      <c r="K231" s="25"/>
    </row>
    <row r="232" spans="1:11" ht="12.75" customHeight="1" x14ac:dyDescent="0.2">
      <c r="A232" s="13"/>
      <c r="B232" s="13"/>
      <c r="C232" s="13"/>
      <c r="D232" s="13"/>
      <c r="E232" s="59">
        <f t="shared" si="8"/>
        <v>0</v>
      </c>
      <c r="F232" s="148"/>
      <c r="G232" s="148"/>
      <c r="H232" s="148"/>
      <c r="I232" s="148"/>
      <c r="J232" s="148"/>
      <c r="K232" s="25"/>
    </row>
    <row r="233" spans="1:11" ht="12.75" customHeight="1" x14ac:dyDescent="0.2">
      <c r="A233" s="13"/>
      <c r="B233" s="13"/>
      <c r="C233" s="13"/>
      <c r="D233" s="13"/>
      <c r="E233" s="59">
        <f t="shared" si="8"/>
        <v>0</v>
      </c>
      <c r="F233" s="148"/>
      <c r="G233" s="148"/>
      <c r="H233" s="148"/>
      <c r="I233" s="148"/>
      <c r="J233" s="148"/>
      <c r="K233" s="25"/>
    </row>
    <row r="234" spans="1:11" x14ac:dyDescent="0.2">
      <c r="A234" s="13"/>
      <c r="B234" s="13"/>
      <c r="C234" s="13"/>
      <c r="D234" s="13"/>
      <c r="E234" s="59">
        <f t="shared" si="8"/>
        <v>0</v>
      </c>
    </row>
    <row r="235" spans="1:11" x14ac:dyDescent="0.2">
      <c r="A235" s="13"/>
      <c r="B235" s="13"/>
      <c r="C235" s="13"/>
      <c r="D235" s="13"/>
      <c r="E235" s="59">
        <f t="shared" si="8"/>
        <v>0</v>
      </c>
    </row>
    <row r="236" spans="1:11" x14ac:dyDescent="0.2">
      <c r="A236" s="13"/>
      <c r="B236" s="13"/>
      <c r="C236" s="13"/>
      <c r="D236" s="13"/>
      <c r="E236" s="59">
        <f t="shared" si="8"/>
        <v>0</v>
      </c>
    </row>
    <row r="237" spans="1:11" x14ac:dyDescent="0.2">
      <c r="A237" s="13"/>
      <c r="B237" s="13"/>
      <c r="C237" s="13"/>
      <c r="D237" s="13"/>
      <c r="E237" s="59">
        <f t="shared" si="8"/>
        <v>0</v>
      </c>
    </row>
    <row r="238" spans="1:11" x14ac:dyDescent="0.2">
      <c r="A238" s="13"/>
      <c r="B238" s="13"/>
      <c r="C238" s="13"/>
      <c r="D238" s="13"/>
      <c r="E238" s="59">
        <f t="shared" si="8"/>
        <v>0</v>
      </c>
    </row>
    <row r="239" spans="1:11" x14ac:dyDescent="0.2">
      <c r="A239" s="13"/>
      <c r="B239" s="13"/>
      <c r="C239" s="13"/>
      <c r="D239" s="13"/>
      <c r="E239" s="59">
        <f t="shared" si="8"/>
        <v>0</v>
      </c>
    </row>
    <row r="240" spans="1:11" x14ac:dyDescent="0.2">
      <c r="A240" s="13"/>
      <c r="B240" s="13"/>
      <c r="C240" s="13"/>
      <c r="D240" s="13"/>
      <c r="E240" s="59">
        <f t="shared" si="8"/>
        <v>0</v>
      </c>
    </row>
    <row r="241" spans="1:11" x14ac:dyDescent="0.2">
      <c r="A241" s="13"/>
      <c r="B241" s="13"/>
      <c r="C241" s="13"/>
      <c r="D241" s="13"/>
      <c r="E241" s="59">
        <f t="shared" si="8"/>
        <v>0</v>
      </c>
    </row>
    <row r="242" spans="1:11" x14ac:dyDescent="0.2">
      <c r="A242" s="13"/>
      <c r="B242" s="13"/>
      <c r="C242" s="13"/>
      <c r="D242" s="13"/>
      <c r="E242" s="59">
        <f t="shared" si="8"/>
        <v>0</v>
      </c>
    </row>
    <row r="243" spans="1:11" x14ac:dyDescent="0.2">
      <c r="A243" s="13"/>
      <c r="B243" s="13"/>
      <c r="C243" s="13"/>
      <c r="D243" s="13"/>
      <c r="E243" s="59">
        <f t="shared" si="8"/>
        <v>0</v>
      </c>
    </row>
    <row r="244" spans="1:11" x14ac:dyDescent="0.2">
      <c r="A244" s="13"/>
      <c r="B244" s="13"/>
      <c r="C244" s="13"/>
      <c r="D244" s="13"/>
      <c r="E244" s="59">
        <f t="shared" si="8"/>
        <v>0</v>
      </c>
    </row>
    <row r="245" spans="1:11" x14ac:dyDescent="0.2">
      <c r="A245" s="13"/>
      <c r="B245" s="13"/>
      <c r="C245" s="13"/>
      <c r="D245" s="13"/>
      <c r="E245" s="59">
        <f t="shared" si="8"/>
        <v>0</v>
      </c>
    </row>
    <row r="246" spans="1:11" x14ac:dyDescent="0.2">
      <c r="A246" s="13"/>
      <c r="B246" s="13"/>
      <c r="C246" s="13"/>
      <c r="D246" s="13"/>
      <c r="E246" s="59">
        <f t="shared" si="8"/>
        <v>0</v>
      </c>
    </row>
    <row r="247" spans="1:11" x14ac:dyDescent="0.2">
      <c r="A247" s="13"/>
      <c r="B247" s="13"/>
      <c r="C247" s="13"/>
      <c r="D247" s="13"/>
      <c r="E247" s="59">
        <f t="shared" ref="E247:E252" si="9">C247*D247</f>
        <v>0</v>
      </c>
    </row>
    <row r="248" spans="1:11" x14ac:dyDescent="0.2">
      <c r="A248" s="13"/>
      <c r="B248" s="13"/>
      <c r="C248" s="13"/>
      <c r="D248" s="13"/>
      <c r="E248" s="59">
        <f t="shared" si="9"/>
        <v>0</v>
      </c>
    </row>
    <row r="249" spans="1:11" x14ac:dyDescent="0.2">
      <c r="A249" s="13"/>
      <c r="B249" s="13"/>
      <c r="C249" s="13"/>
      <c r="D249" s="13"/>
      <c r="E249" s="59">
        <f t="shared" si="9"/>
        <v>0</v>
      </c>
    </row>
    <row r="250" spans="1:11" x14ac:dyDescent="0.2">
      <c r="A250" s="13"/>
      <c r="B250" s="13"/>
      <c r="C250" s="13"/>
      <c r="D250" s="13"/>
      <c r="E250" s="59">
        <f t="shared" si="9"/>
        <v>0</v>
      </c>
    </row>
    <row r="251" spans="1:11" x14ac:dyDescent="0.2">
      <c r="A251" s="13"/>
      <c r="B251" s="13"/>
      <c r="C251" s="13"/>
      <c r="D251" s="13"/>
      <c r="E251" s="59">
        <f t="shared" si="9"/>
        <v>0</v>
      </c>
    </row>
    <row r="252" spans="1:11" x14ac:dyDescent="0.2">
      <c r="A252" s="13"/>
      <c r="B252" s="13"/>
      <c r="C252" s="13"/>
      <c r="D252" s="13"/>
      <c r="E252" s="59">
        <f t="shared" si="9"/>
        <v>0</v>
      </c>
    </row>
    <row r="254" spans="1:11" ht="12.75" customHeight="1" x14ac:dyDescent="0.2">
      <c r="A254" s="49" t="s">
        <v>78</v>
      </c>
      <c r="B254" s="97">
        <f>SUM(E229:E252)</f>
        <v>0</v>
      </c>
      <c r="C254" s="148"/>
      <c r="D254" s="148"/>
      <c r="E254" s="148"/>
      <c r="F254" s="148"/>
      <c r="G254" s="148"/>
      <c r="H254" s="148"/>
      <c r="I254" s="148"/>
      <c r="J254" s="148"/>
      <c r="K254" s="25"/>
    </row>
    <row r="255" spans="1:11" ht="12.75" customHeight="1" x14ac:dyDescent="0.2">
      <c r="A255" s="140" t="s">
        <v>79</v>
      </c>
      <c r="B255" s="60">
        <f>B254-B225</f>
        <v>0</v>
      </c>
      <c r="C255" s="148"/>
      <c r="D255" s="148"/>
      <c r="E255" s="148"/>
      <c r="F255" s="148"/>
      <c r="G255" s="148"/>
      <c r="H255" s="148"/>
      <c r="I255" s="148"/>
      <c r="J255" s="148"/>
      <c r="K255" s="25"/>
    </row>
    <row r="256" spans="1:11" ht="12.75" customHeight="1" x14ac:dyDescent="0.2">
      <c r="B256" s="98"/>
      <c r="C256" s="98"/>
      <c r="D256" s="98"/>
      <c r="E256" s="98"/>
      <c r="F256" s="98"/>
      <c r="G256" s="98"/>
      <c r="H256" s="98"/>
      <c r="I256" s="98"/>
      <c r="J256" s="98"/>
      <c r="K256" s="98"/>
    </row>
    <row r="257" spans="1:11" ht="12.75" customHeight="1" x14ac:dyDescent="0.2">
      <c r="A257" s="25" t="s">
        <v>117</v>
      </c>
      <c r="B257" s="98"/>
      <c r="C257" s="98"/>
      <c r="D257" s="98"/>
      <c r="E257" s="98"/>
      <c r="F257" s="98"/>
      <c r="G257" s="98"/>
      <c r="H257" s="98"/>
      <c r="I257" s="98"/>
      <c r="J257" s="98"/>
      <c r="K257" s="25"/>
    </row>
    <row r="258" spans="1:11" x14ac:dyDescent="0.2">
      <c r="A258" s="15" t="s">
        <v>235</v>
      </c>
      <c r="B258" s="280"/>
      <c r="C258" s="281"/>
      <c r="D258" s="281"/>
      <c r="E258" s="282"/>
      <c r="F258" s="148"/>
      <c r="G258" s="148"/>
      <c r="H258" s="148"/>
      <c r="I258" s="148"/>
      <c r="J258" s="148"/>
      <c r="K258" s="25"/>
    </row>
    <row r="259" spans="1:11" x14ac:dyDescent="0.2">
      <c r="A259" s="15" t="s">
        <v>236</v>
      </c>
      <c r="B259" s="280"/>
      <c r="C259" s="281"/>
      <c r="D259" s="281"/>
      <c r="E259" s="282"/>
      <c r="F259" s="148"/>
      <c r="G259" s="148"/>
      <c r="H259" s="148"/>
      <c r="I259" s="148"/>
      <c r="J259" s="148"/>
      <c r="K259" s="25"/>
    </row>
    <row r="260" spans="1:11" ht="22.5" x14ac:dyDescent="0.2">
      <c r="A260" s="15" t="s">
        <v>237</v>
      </c>
      <c r="B260" s="13"/>
      <c r="C260" s="168"/>
      <c r="D260" s="168"/>
      <c r="E260" s="168"/>
      <c r="F260" s="148"/>
      <c r="G260" s="148"/>
      <c r="H260" s="148"/>
      <c r="I260" s="148"/>
      <c r="J260" s="148"/>
      <c r="K260" s="25"/>
    </row>
    <row r="261" spans="1:11" x14ac:dyDescent="0.2">
      <c r="A261" s="15" t="s">
        <v>84</v>
      </c>
      <c r="B261" s="167"/>
      <c r="C261" s="148"/>
      <c r="D261" s="148"/>
      <c r="E261" s="148"/>
      <c r="F261" s="148"/>
      <c r="G261" s="148"/>
      <c r="H261" s="148"/>
      <c r="I261" s="148"/>
      <c r="J261" s="148"/>
      <c r="K261" s="25"/>
    </row>
    <row r="262" spans="1:11" x14ac:dyDescent="0.2">
      <c r="A262" s="15" t="s">
        <v>85</v>
      </c>
      <c r="B262" s="167"/>
      <c r="C262" s="148"/>
      <c r="D262" s="148"/>
      <c r="E262" s="148"/>
      <c r="F262" s="148"/>
      <c r="G262" s="148"/>
      <c r="H262" s="148"/>
      <c r="I262" s="148"/>
      <c r="J262" s="148"/>
      <c r="K262" s="25"/>
    </row>
    <row r="263" spans="1:11" ht="12.75" customHeight="1" x14ac:dyDescent="0.2">
      <c r="A263" s="148"/>
      <c r="B263" s="148"/>
      <c r="C263" s="148"/>
      <c r="D263" s="148"/>
      <c r="E263" s="148"/>
      <c r="F263" s="148"/>
      <c r="G263" s="148"/>
      <c r="H263" s="148"/>
      <c r="I263" s="148"/>
      <c r="J263" s="148"/>
      <c r="K263" s="25"/>
    </row>
    <row r="264" spans="1:11" ht="12.75" customHeight="1" x14ac:dyDescent="0.2">
      <c r="A264" s="283" t="s">
        <v>66</v>
      </c>
      <c r="B264" s="283"/>
      <c r="C264" s="283"/>
      <c r="D264" s="283"/>
      <c r="E264" s="283" t="s">
        <v>67</v>
      </c>
      <c r="F264" s="148"/>
      <c r="G264" s="148"/>
      <c r="H264" s="148"/>
      <c r="I264" s="148"/>
      <c r="J264" s="148"/>
      <c r="K264" s="25"/>
    </row>
    <row r="265" spans="1:11" ht="12.75" customHeight="1" x14ac:dyDescent="0.2">
      <c r="A265" s="283"/>
      <c r="B265" s="283"/>
      <c r="C265" s="283"/>
      <c r="D265" s="283"/>
      <c r="E265" s="283"/>
      <c r="F265" s="148"/>
      <c r="G265" s="148"/>
      <c r="H265" s="148"/>
      <c r="I265" s="148"/>
      <c r="J265" s="148"/>
      <c r="K265" s="25"/>
    </row>
    <row r="266" spans="1:11" ht="189.95" customHeight="1" x14ac:dyDescent="0.2">
      <c r="A266" s="279"/>
      <c r="B266" s="279"/>
      <c r="C266" s="279"/>
      <c r="D266" s="279"/>
      <c r="E266" s="48" t="str">
        <f>"slov: "&amp;IF(LEN(TRIM(A266))=0,0,LEN(TRIM(A266))-LEN(SUBSTITUTE(A266," ",""))+1)&amp;", znakov: "&amp;LEN(A266)</f>
        <v>slov: 0, znakov: 0</v>
      </c>
      <c r="F266" s="148"/>
      <c r="G266" s="148"/>
      <c r="H266" s="148"/>
      <c r="I266" s="148"/>
      <c r="J266" s="148"/>
      <c r="K266" s="25"/>
    </row>
    <row r="267" spans="1:11" ht="12.75" customHeight="1" x14ac:dyDescent="0.2">
      <c r="A267" s="148"/>
      <c r="B267" s="148"/>
      <c r="C267" s="148"/>
      <c r="F267" s="148"/>
      <c r="G267" s="148"/>
      <c r="H267" s="148"/>
      <c r="I267" s="148"/>
      <c r="J267" s="148"/>
      <c r="K267" s="25"/>
    </row>
    <row r="268" spans="1:11" ht="12.75" customHeight="1" x14ac:dyDescent="0.2">
      <c r="A268" s="25" t="s">
        <v>75</v>
      </c>
      <c r="B268" s="148"/>
      <c r="C268" s="148"/>
      <c r="F268" s="148"/>
      <c r="G268" s="148"/>
      <c r="H268" s="148"/>
      <c r="I268" s="148"/>
      <c r="J268" s="148"/>
      <c r="K268" s="25"/>
    </row>
    <row r="269" spans="1:11" x14ac:dyDescent="0.2">
      <c r="A269" s="15" t="s">
        <v>80</v>
      </c>
      <c r="B269" s="146" t="s">
        <v>76</v>
      </c>
      <c r="D269" s="148"/>
      <c r="E269" s="148"/>
      <c r="F269" s="148"/>
      <c r="G269" s="148"/>
      <c r="H269" s="148"/>
      <c r="I269" s="148"/>
      <c r="J269" s="148"/>
      <c r="K269" s="25"/>
    </row>
    <row r="270" spans="1:11" ht="12.75" customHeight="1" x14ac:dyDescent="0.2">
      <c r="A270" s="201" t="s">
        <v>69</v>
      </c>
      <c r="B270" s="202"/>
      <c r="D270" s="148"/>
      <c r="E270" s="148"/>
      <c r="F270" s="148"/>
      <c r="G270" s="148"/>
      <c r="H270" s="148"/>
      <c r="I270" s="148"/>
      <c r="J270" s="148"/>
      <c r="K270" s="25"/>
    </row>
    <row r="271" spans="1:11" ht="12.75" customHeight="1" x14ac:dyDescent="0.2">
      <c r="A271" s="15" t="s">
        <v>70</v>
      </c>
      <c r="B271" s="13"/>
      <c r="D271" s="148"/>
      <c r="E271" s="148"/>
      <c r="F271" s="148"/>
      <c r="G271" s="148"/>
      <c r="H271" s="148"/>
      <c r="I271" s="148"/>
      <c r="J271" s="148"/>
      <c r="K271" s="25"/>
    </row>
    <row r="272" spans="1:11" ht="12.75" customHeight="1" x14ac:dyDescent="0.2">
      <c r="A272" s="49" t="s">
        <v>77</v>
      </c>
      <c r="B272" s="97">
        <f>SUM(B270:B271)</f>
        <v>0</v>
      </c>
      <c r="D272" s="148"/>
      <c r="E272" s="148"/>
      <c r="F272" s="148"/>
      <c r="G272" s="148"/>
      <c r="H272" s="148"/>
      <c r="I272" s="148"/>
      <c r="J272" s="148"/>
      <c r="K272" s="25"/>
    </row>
    <row r="274" spans="1:11" ht="12.75" customHeight="1" x14ac:dyDescent="0.2">
      <c r="A274" s="25" t="s">
        <v>81</v>
      </c>
      <c r="B274" s="148"/>
      <c r="C274" s="148"/>
      <c r="D274" s="148"/>
      <c r="E274" s="148"/>
      <c r="F274" s="148"/>
      <c r="G274" s="148"/>
      <c r="H274" s="148"/>
      <c r="I274" s="148"/>
      <c r="J274" s="148"/>
      <c r="K274" s="25"/>
    </row>
    <row r="275" spans="1:11" ht="33.75" x14ac:dyDescent="0.2">
      <c r="A275" s="146" t="s">
        <v>71</v>
      </c>
      <c r="B275" s="146" t="s">
        <v>72</v>
      </c>
      <c r="C275" s="146" t="s">
        <v>73</v>
      </c>
      <c r="D275" s="146" t="s">
        <v>74</v>
      </c>
      <c r="E275" s="146" t="s">
        <v>68</v>
      </c>
      <c r="F275" s="148"/>
      <c r="G275" s="148"/>
      <c r="H275" s="148"/>
      <c r="I275" s="148"/>
      <c r="J275" s="148"/>
      <c r="K275" s="25"/>
    </row>
    <row r="276" spans="1:11" ht="12.75" customHeight="1" x14ac:dyDescent="0.2">
      <c r="A276" s="13"/>
      <c r="B276" s="13"/>
      <c r="C276" s="13"/>
      <c r="D276" s="13"/>
      <c r="E276" s="59">
        <f>C276*D276</f>
        <v>0</v>
      </c>
      <c r="F276" s="148"/>
      <c r="G276" s="148"/>
      <c r="H276" s="148"/>
      <c r="I276" s="148"/>
      <c r="J276" s="148"/>
      <c r="K276" s="25"/>
    </row>
    <row r="277" spans="1:11" ht="12.75" customHeight="1" x14ac:dyDescent="0.2">
      <c r="A277" s="13"/>
      <c r="B277" s="13"/>
      <c r="C277" s="13"/>
      <c r="D277" s="13"/>
      <c r="E277" s="59">
        <f t="shared" ref="E277:E293" si="10">C277*D277</f>
        <v>0</v>
      </c>
      <c r="F277" s="148"/>
      <c r="G277" s="148"/>
      <c r="H277" s="148"/>
      <c r="I277" s="148"/>
      <c r="J277" s="148"/>
      <c r="K277" s="25"/>
    </row>
    <row r="278" spans="1:11" x14ac:dyDescent="0.2">
      <c r="A278" s="13"/>
      <c r="B278" s="13"/>
      <c r="C278" s="13"/>
      <c r="D278" s="13"/>
      <c r="E278" s="59">
        <f t="shared" si="10"/>
        <v>0</v>
      </c>
      <c r="G278" s="148"/>
      <c r="H278" s="148"/>
      <c r="I278" s="148"/>
      <c r="J278" s="148"/>
      <c r="K278" s="25"/>
    </row>
    <row r="279" spans="1:11" ht="12.75" customHeight="1" x14ac:dyDescent="0.2">
      <c r="A279" s="13"/>
      <c r="B279" s="13"/>
      <c r="C279" s="13"/>
      <c r="D279" s="13"/>
      <c r="E279" s="59">
        <f t="shared" si="10"/>
        <v>0</v>
      </c>
      <c r="F279" s="148"/>
      <c r="G279" s="148"/>
      <c r="H279" s="148"/>
      <c r="I279" s="148"/>
      <c r="J279" s="148"/>
      <c r="K279" s="25"/>
    </row>
    <row r="280" spans="1:11" ht="12.75" customHeight="1" x14ac:dyDescent="0.2">
      <c r="A280" s="13"/>
      <c r="B280" s="13"/>
      <c r="C280" s="13"/>
      <c r="D280" s="13"/>
      <c r="E280" s="59">
        <f t="shared" si="10"/>
        <v>0</v>
      </c>
      <c r="F280" s="148"/>
      <c r="G280" s="148"/>
      <c r="H280" s="148"/>
      <c r="I280" s="148"/>
      <c r="J280" s="148"/>
      <c r="K280" s="25"/>
    </row>
    <row r="281" spans="1:11" x14ac:dyDescent="0.2">
      <c r="A281" s="13"/>
      <c r="B281" s="13"/>
      <c r="C281" s="13"/>
      <c r="D281" s="13"/>
      <c r="E281" s="59">
        <f t="shared" si="10"/>
        <v>0</v>
      </c>
    </row>
    <row r="282" spans="1:11" x14ac:dyDescent="0.2">
      <c r="A282" s="13"/>
      <c r="B282" s="13"/>
      <c r="C282" s="13"/>
      <c r="D282" s="13"/>
      <c r="E282" s="59">
        <f t="shared" si="10"/>
        <v>0</v>
      </c>
    </row>
    <row r="283" spans="1:11" x14ac:dyDescent="0.2">
      <c r="A283" s="13"/>
      <c r="B283" s="13"/>
      <c r="C283" s="13"/>
      <c r="D283" s="13"/>
      <c r="E283" s="59">
        <f t="shared" si="10"/>
        <v>0</v>
      </c>
    </row>
    <row r="284" spans="1:11" x14ac:dyDescent="0.2">
      <c r="A284" s="13"/>
      <c r="B284" s="13"/>
      <c r="C284" s="13"/>
      <c r="D284" s="13"/>
      <c r="E284" s="59">
        <f t="shared" si="10"/>
        <v>0</v>
      </c>
    </row>
    <row r="285" spans="1:11" x14ac:dyDescent="0.2">
      <c r="A285" s="13"/>
      <c r="B285" s="13"/>
      <c r="C285" s="13"/>
      <c r="D285" s="13"/>
      <c r="E285" s="59">
        <f t="shared" si="10"/>
        <v>0</v>
      </c>
    </row>
    <row r="286" spans="1:11" x14ac:dyDescent="0.2">
      <c r="A286" s="13"/>
      <c r="B286" s="13"/>
      <c r="C286" s="13"/>
      <c r="D286" s="13"/>
      <c r="E286" s="59">
        <f t="shared" si="10"/>
        <v>0</v>
      </c>
    </row>
    <row r="287" spans="1:11" x14ac:dyDescent="0.2">
      <c r="A287" s="13"/>
      <c r="B287" s="13"/>
      <c r="C287" s="13"/>
      <c r="D287" s="13"/>
      <c r="E287" s="59">
        <f t="shared" si="10"/>
        <v>0</v>
      </c>
    </row>
    <row r="288" spans="1:11" x14ac:dyDescent="0.2">
      <c r="A288" s="13"/>
      <c r="B288" s="13"/>
      <c r="C288" s="13"/>
      <c r="D288" s="13"/>
      <c r="E288" s="59">
        <f t="shared" si="10"/>
        <v>0</v>
      </c>
    </row>
    <row r="289" spans="1:11" x14ac:dyDescent="0.2">
      <c r="A289" s="13"/>
      <c r="B289" s="13"/>
      <c r="C289" s="13"/>
      <c r="D289" s="13"/>
      <c r="E289" s="59">
        <f t="shared" si="10"/>
        <v>0</v>
      </c>
    </row>
    <row r="290" spans="1:11" x14ac:dyDescent="0.2">
      <c r="A290" s="13"/>
      <c r="B290" s="13"/>
      <c r="C290" s="13"/>
      <c r="D290" s="13"/>
      <c r="E290" s="59">
        <f t="shared" si="10"/>
        <v>0</v>
      </c>
    </row>
    <row r="291" spans="1:11" x14ac:dyDescent="0.2">
      <c r="A291" s="13"/>
      <c r="B291" s="13"/>
      <c r="C291" s="13"/>
      <c r="D291" s="13"/>
      <c r="E291" s="59">
        <f t="shared" si="10"/>
        <v>0</v>
      </c>
    </row>
    <row r="292" spans="1:11" x14ac:dyDescent="0.2">
      <c r="A292" s="13"/>
      <c r="B292" s="13"/>
      <c r="C292" s="13"/>
      <c r="D292" s="13"/>
      <c r="E292" s="59">
        <f t="shared" si="10"/>
        <v>0</v>
      </c>
    </row>
    <row r="293" spans="1:11" x14ac:dyDescent="0.2">
      <c r="A293" s="13"/>
      <c r="B293" s="13"/>
      <c r="C293" s="13"/>
      <c r="D293" s="13"/>
      <c r="E293" s="59">
        <f t="shared" si="10"/>
        <v>0</v>
      </c>
    </row>
    <row r="294" spans="1:11" x14ac:dyDescent="0.2">
      <c r="A294" s="13"/>
      <c r="B294" s="13"/>
      <c r="C294" s="13"/>
      <c r="D294" s="13"/>
      <c r="E294" s="59">
        <f t="shared" ref="E294:E299" si="11">C294*D294</f>
        <v>0</v>
      </c>
    </row>
    <row r="295" spans="1:11" x14ac:dyDescent="0.2">
      <c r="A295" s="13"/>
      <c r="B295" s="13"/>
      <c r="C295" s="13"/>
      <c r="D295" s="13"/>
      <c r="E295" s="59">
        <f t="shared" si="11"/>
        <v>0</v>
      </c>
    </row>
    <row r="296" spans="1:11" x14ac:dyDescent="0.2">
      <c r="A296" s="13"/>
      <c r="B296" s="13"/>
      <c r="C296" s="13"/>
      <c r="D296" s="13"/>
      <c r="E296" s="59">
        <f t="shared" si="11"/>
        <v>0</v>
      </c>
    </row>
    <row r="297" spans="1:11" x14ac:dyDescent="0.2">
      <c r="A297" s="13"/>
      <c r="B297" s="13"/>
      <c r="C297" s="13"/>
      <c r="D297" s="13"/>
      <c r="E297" s="59">
        <f t="shared" si="11"/>
        <v>0</v>
      </c>
    </row>
    <row r="298" spans="1:11" x14ac:dyDescent="0.2">
      <c r="A298" s="13"/>
      <c r="B298" s="13"/>
      <c r="C298" s="13"/>
      <c r="D298" s="13"/>
      <c r="E298" s="59">
        <f t="shared" si="11"/>
        <v>0</v>
      </c>
    </row>
    <row r="299" spans="1:11" x14ac:dyDescent="0.2">
      <c r="A299" s="13"/>
      <c r="B299" s="13"/>
      <c r="C299" s="13"/>
      <c r="D299" s="13"/>
      <c r="E299" s="59">
        <f t="shared" si="11"/>
        <v>0</v>
      </c>
    </row>
    <row r="301" spans="1:11" ht="12.75" customHeight="1" x14ac:dyDescent="0.2">
      <c r="A301" s="49" t="s">
        <v>78</v>
      </c>
      <c r="B301" s="97">
        <f>SUM(E276:E299)</f>
        <v>0</v>
      </c>
      <c r="C301" s="148"/>
      <c r="D301" s="148"/>
      <c r="E301" s="148"/>
      <c r="F301" s="148"/>
      <c r="G301" s="148"/>
      <c r="H301" s="148"/>
      <c r="I301" s="148"/>
      <c r="J301" s="148"/>
      <c r="K301" s="25"/>
    </row>
    <row r="302" spans="1:11" ht="12.75" customHeight="1" x14ac:dyDescent="0.2">
      <c r="A302" s="140" t="s">
        <v>79</v>
      </c>
      <c r="B302" s="60">
        <f>B301-B272</f>
        <v>0</v>
      </c>
      <c r="C302" s="148"/>
      <c r="D302" s="148"/>
      <c r="E302" s="148"/>
      <c r="F302" s="148"/>
      <c r="G302" s="148"/>
      <c r="H302" s="148"/>
      <c r="I302" s="148"/>
      <c r="J302" s="148"/>
      <c r="K302" s="25"/>
    </row>
    <row r="303" spans="1:11" ht="12.75" customHeight="1" x14ac:dyDescent="0.2">
      <c r="B303" s="98"/>
      <c r="C303" s="98"/>
      <c r="D303" s="98"/>
      <c r="E303" s="98"/>
      <c r="F303" s="98"/>
      <c r="G303" s="98"/>
      <c r="H303" s="98"/>
      <c r="I303" s="98"/>
      <c r="J303" s="98"/>
      <c r="K303" s="98"/>
    </row>
    <row r="304" spans="1:11" ht="12.75" customHeight="1" x14ac:dyDescent="0.2">
      <c r="A304" s="25" t="s">
        <v>118</v>
      </c>
      <c r="B304" s="98"/>
      <c r="C304" s="98"/>
      <c r="D304" s="98"/>
      <c r="E304" s="98"/>
      <c r="F304" s="98"/>
      <c r="G304" s="98"/>
      <c r="H304" s="98"/>
      <c r="I304" s="98"/>
      <c r="J304" s="98"/>
      <c r="K304" s="25"/>
    </row>
    <row r="305" spans="1:11" x14ac:dyDescent="0.2">
      <c r="A305" s="15" t="s">
        <v>235</v>
      </c>
      <c r="B305" s="280"/>
      <c r="C305" s="281"/>
      <c r="D305" s="281"/>
      <c r="E305" s="282"/>
      <c r="F305" s="148"/>
      <c r="G305" s="148"/>
      <c r="H305" s="148"/>
      <c r="I305" s="148"/>
      <c r="J305" s="148"/>
      <c r="K305" s="25"/>
    </row>
    <row r="306" spans="1:11" x14ac:dyDescent="0.2">
      <c r="A306" s="15" t="s">
        <v>236</v>
      </c>
      <c r="B306" s="280"/>
      <c r="C306" s="281"/>
      <c r="D306" s="281"/>
      <c r="E306" s="282"/>
      <c r="F306" s="148"/>
      <c r="G306" s="148"/>
      <c r="H306" s="148"/>
      <c r="I306" s="148"/>
      <c r="J306" s="148"/>
      <c r="K306" s="25"/>
    </row>
    <row r="307" spans="1:11" ht="22.5" x14ac:dyDescent="0.2">
      <c r="A307" s="15" t="s">
        <v>237</v>
      </c>
      <c r="B307" s="13"/>
      <c r="C307" s="168"/>
      <c r="D307" s="168"/>
      <c r="E307" s="168"/>
      <c r="F307" s="148"/>
      <c r="G307" s="148"/>
      <c r="H307" s="148"/>
      <c r="I307" s="148"/>
      <c r="J307" s="148"/>
      <c r="K307" s="25"/>
    </row>
    <row r="308" spans="1:11" x14ac:dyDescent="0.2">
      <c r="A308" s="15" t="s">
        <v>84</v>
      </c>
      <c r="B308" s="167"/>
      <c r="C308" s="148"/>
      <c r="D308" s="148"/>
      <c r="E308" s="148"/>
      <c r="F308" s="148"/>
      <c r="G308" s="148"/>
      <c r="H308" s="148"/>
      <c r="I308" s="148"/>
      <c r="J308" s="148"/>
      <c r="K308" s="25"/>
    </row>
    <row r="309" spans="1:11" x14ac:dyDescent="0.2">
      <c r="A309" s="15" t="s">
        <v>85</v>
      </c>
      <c r="B309" s="167"/>
      <c r="C309" s="148"/>
      <c r="D309" s="148"/>
      <c r="E309" s="148"/>
      <c r="F309" s="148"/>
      <c r="G309" s="148"/>
      <c r="H309" s="148"/>
      <c r="I309" s="148"/>
      <c r="J309" s="148"/>
      <c r="K309" s="25"/>
    </row>
    <row r="310" spans="1:11" ht="12.75" customHeight="1" x14ac:dyDescent="0.2">
      <c r="A310" s="148"/>
      <c r="B310" s="148"/>
      <c r="C310" s="148"/>
      <c r="D310" s="148"/>
      <c r="E310" s="148"/>
      <c r="F310" s="148"/>
      <c r="G310" s="148"/>
      <c r="H310" s="148"/>
      <c r="I310" s="148"/>
      <c r="J310" s="148"/>
      <c r="K310" s="25"/>
    </row>
    <row r="311" spans="1:11" ht="12.75" customHeight="1" x14ac:dyDescent="0.2">
      <c r="A311" s="283" t="s">
        <v>66</v>
      </c>
      <c r="B311" s="283"/>
      <c r="C311" s="283"/>
      <c r="D311" s="283"/>
      <c r="E311" s="283" t="s">
        <v>67</v>
      </c>
      <c r="F311" s="148"/>
      <c r="G311" s="148"/>
      <c r="H311" s="148"/>
      <c r="I311" s="148"/>
      <c r="J311" s="148"/>
      <c r="K311" s="25"/>
    </row>
    <row r="312" spans="1:11" ht="12.75" customHeight="1" x14ac:dyDescent="0.2">
      <c r="A312" s="283"/>
      <c r="B312" s="283"/>
      <c r="C312" s="283"/>
      <c r="D312" s="283"/>
      <c r="E312" s="283"/>
      <c r="F312" s="148"/>
      <c r="G312" s="148"/>
      <c r="H312" s="148"/>
      <c r="I312" s="148"/>
      <c r="J312" s="148"/>
      <c r="K312" s="25"/>
    </row>
    <row r="313" spans="1:11" ht="189.95" customHeight="1" x14ac:dyDescent="0.2">
      <c r="A313" s="279"/>
      <c r="B313" s="279"/>
      <c r="C313" s="279"/>
      <c r="D313" s="279"/>
      <c r="E313" s="48" t="str">
        <f>"slov: "&amp;IF(LEN(TRIM(A313))=0,0,LEN(TRIM(A313))-LEN(SUBSTITUTE(A313," ",""))+1)&amp;", znakov: "&amp;LEN(A313)</f>
        <v>slov: 0, znakov: 0</v>
      </c>
      <c r="F313" s="148"/>
      <c r="G313" s="148"/>
      <c r="H313" s="148"/>
      <c r="I313" s="148"/>
      <c r="J313" s="148"/>
      <c r="K313" s="25"/>
    </row>
    <row r="314" spans="1:11" ht="12.75" customHeight="1" x14ac:dyDescent="0.2">
      <c r="A314" s="148"/>
      <c r="B314" s="148"/>
      <c r="C314" s="148"/>
      <c r="F314" s="148"/>
      <c r="G314" s="148"/>
      <c r="H314" s="148"/>
      <c r="I314" s="148"/>
      <c r="J314" s="148"/>
      <c r="K314" s="25"/>
    </row>
    <row r="315" spans="1:11" ht="12.75" customHeight="1" x14ac:dyDescent="0.2">
      <c r="A315" s="25" t="s">
        <v>75</v>
      </c>
      <c r="B315" s="148"/>
      <c r="C315" s="148"/>
      <c r="F315" s="148"/>
      <c r="G315" s="148"/>
      <c r="H315" s="148"/>
      <c r="I315" s="148"/>
      <c r="J315" s="148"/>
      <c r="K315" s="25"/>
    </row>
    <row r="316" spans="1:11" x14ac:dyDescent="0.2">
      <c r="A316" s="15" t="s">
        <v>80</v>
      </c>
      <c r="B316" s="146" t="s">
        <v>76</v>
      </c>
      <c r="D316" s="148"/>
      <c r="E316" s="148"/>
      <c r="F316" s="148"/>
      <c r="G316" s="148"/>
      <c r="H316" s="148"/>
      <c r="I316" s="148"/>
      <c r="J316" s="148"/>
      <c r="K316" s="25"/>
    </row>
    <row r="317" spans="1:11" ht="12.75" customHeight="1" x14ac:dyDescent="0.2">
      <c r="A317" s="201" t="s">
        <v>69</v>
      </c>
      <c r="B317" s="202"/>
      <c r="D317" s="148"/>
      <c r="E317" s="148"/>
      <c r="F317" s="148"/>
      <c r="G317" s="148"/>
      <c r="H317" s="148"/>
      <c r="I317" s="148"/>
      <c r="J317" s="148"/>
      <c r="K317" s="25"/>
    </row>
    <row r="318" spans="1:11" ht="12.75" customHeight="1" x14ac:dyDescent="0.2">
      <c r="A318" s="15" t="s">
        <v>70</v>
      </c>
      <c r="B318" s="13"/>
      <c r="D318" s="148"/>
      <c r="E318" s="148"/>
      <c r="F318" s="148"/>
      <c r="G318" s="148"/>
      <c r="H318" s="148"/>
      <c r="I318" s="148"/>
      <c r="J318" s="148"/>
      <c r="K318" s="25"/>
    </row>
    <row r="319" spans="1:11" ht="12.75" customHeight="1" x14ac:dyDescent="0.2">
      <c r="A319" s="49" t="s">
        <v>77</v>
      </c>
      <c r="B319" s="97">
        <f>SUM(B317:B318)</f>
        <v>0</v>
      </c>
      <c r="D319" s="148"/>
      <c r="E319" s="148"/>
      <c r="F319" s="148"/>
      <c r="G319" s="148"/>
      <c r="H319" s="148"/>
      <c r="I319" s="148"/>
      <c r="J319" s="148"/>
      <c r="K319" s="25"/>
    </row>
    <row r="321" spans="1:11" ht="12.75" customHeight="1" x14ac:dyDescent="0.2">
      <c r="A321" s="25" t="s">
        <v>81</v>
      </c>
      <c r="B321" s="148"/>
      <c r="C321" s="148"/>
      <c r="D321" s="148"/>
      <c r="E321" s="148"/>
      <c r="F321" s="148"/>
      <c r="G321" s="148"/>
      <c r="H321" s="148"/>
      <c r="I321" s="148"/>
      <c r="J321" s="148"/>
      <c r="K321" s="25"/>
    </row>
    <row r="322" spans="1:11" ht="33.75" x14ac:dyDescent="0.2">
      <c r="A322" s="146" t="s">
        <v>71</v>
      </c>
      <c r="B322" s="146" t="s">
        <v>72</v>
      </c>
      <c r="C322" s="146" t="s">
        <v>73</v>
      </c>
      <c r="D322" s="146" t="s">
        <v>74</v>
      </c>
      <c r="E322" s="146" t="s">
        <v>68</v>
      </c>
      <c r="F322" s="148"/>
      <c r="G322" s="148"/>
      <c r="H322" s="148"/>
      <c r="I322" s="148"/>
      <c r="J322" s="148"/>
      <c r="K322" s="25"/>
    </row>
    <row r="323" spans="1:11" ht="12.75" customHeight="1" x14ac:dyDescent="0.2">
      <c r="A323" s="13"/>
      <c r="B323" s="13"/>
      <c r="C323" s="13"/>
      <c r="D323" s="13"/>
      <c r="E323" s="59">
        <f>C323*D323</f>
        <v>0</v>
      </c>
      <c r="F323" s="148"/>
      <c r="G323" s="148"/>
      <c r="H323" s="148"/>
      <c r="I323" s="148"/>
      <c r="J323" s="148"/>
      <c r="K323" s="25"/>
    </row>
    <row r="324" spans="1:11" ht="12.75" customHeight="1" x14ac:dyDescent="0.2">
      <c r="A324" s="13"/>
      <c r="B324" s="13"/>
      <c r="C324" s="13"/>
      <c r="D324" s="13"/>
      <c r="E324" s="59">
        <f t="shared" ref="E324:E340" si="12">C324*D324</f>
        <v>0</v>
      </c>
      <c r="F324" s="148"/>
      <c r="G324" s="148"/>
      <c r="H324" s="148"/>
      <c r="I324" s="148"/>
      <c r="J324" s="148"/>
      <c r="K324" s="25"/>
    </row>
    <row r="325" spans="1:11" x14ac:dyDescent="0.2">
      <c r="A325" s="13"/>
      <c r="B325" s="13"/>
      <c r="C325" s="13"/>
      <c r="D325" s="13"/>
      <c r="E325" s="59">
        <f t="shared" si="12"/>
        <v>0</v>
      </c>
      <c r="G325" s="148"/>
      <c r="H325" s="148"/>
      <c r="I325" s="148"/>
      <c r="J325" s="148"/>
      <c r="K325" s="25"/>
    </row>
    <row r="326" spans="1:11" ht="12.75" customHeight="1" x14ac:dyDescent="0.2">
      <c r="A326" s="13"/>
      <c r="B326" s="13"/>
      <c r="C326" s="13"/>
      <c r="D326" s="13"/>
      <c r="E326" s="59">
        <f t="shared" si="12"/>
        <v>0</v>
      </c>
      <c r="F326" s="148"/>
      <c r="G326" s="148"/>
      <c r="H326" s="148"/>
      <c r="I326" s="148"/>
      <c r="J326" s="148"/>
      <c r="K326" s="25"/>
    </row>
    <row r="327" spans="1:11" ht="12.75" customHeight="1" x14ac:dyDescent="0.2">
      <c r="A327" s="13"/>
      <c r="B327" s="13"/>
      <c r="C327" s="13"/>
      <c r="D327" s="13"/>
      <c r="E327" s="59">
        <f t="shared" si="12"/>
        <v>0</v>
      </c>
      <c r="F327" s="148"/>
      <c r="G327" s="148"/>
      <c r="H327" s="148"/>
      <c r="I327" s="148"/>
      <c r="J327" s="148"/>
      <c r="K327" s="25"/>
    </row>
    <row r="328" spans="1:11" x14ac:dyDescent="0.2">
      <c r="A328" s="13"/>
      <c r="B328" s="13"/>
      <c r="C328" s="13"/>
      <c r="D328" s="13"/>
      <c r="E328" s="59">
        <f t="shared" si="12"/>
        <v>0</v>
      </c>
    </row>
    <row r="329" spans="1:11" x14ac:dyDescent="0.2">
      <c r="A329" s="13"/>
      <c r="B329" s="13"/>
      <c r="C329" s="13"/>
      <c r="D329" s="13"/>
      <c r="E329" s="59">
        <f t="shared" si="12"/>
        <v>0</v>
      </c>
    </row>
    <row r="330" spans="1:11" x14ac:dyDescent="0.2">
      <c r="A330" s="13"/>
      <c r="B330" s="13"/>
      <c r="C330" s="13"/>
      <c r="D330" s="13"/>
      <c r="E330" s="59">
        <f t="shared" si="12"/>
        <v>0</v>
      </c>
    </row>
    <row r="331" spans="1:11" x14ac:dyDescent="0.2">
      <c r="A331" s="13"/>
      <c r="B331" s="13"/>
      <c r="C331" s="13"/>
      <c r="D331" s="13"/>
      <c r="E331" s="59">
        <f t="shared" si="12"/>
        <v>0</v>
      </c>
    </row>
    <row r="332" spans="1:11" x14ac:dyDescent="0.2">
      <c r="A332" s="13"/>
      <c r="B332" s="13"/>
      <c r="C332" s="13"/>
      <c r="D332" s="13"/>
      <c r="E332" s="59">
        <f t="shared" si="12"/>
        <v>0</v>
      </c>
    </row>
    <row r="333" spans="1:11" x14ac:dyDescent="0.2">
      <c r="A333" s="13"/>
      <c r="B333" s="13"/>
      <c r="C333" s="13"/>
      <c r="D333" s="13"/>
      <c r="E333" s="59">
        <f t="shared" si="12"/>
        <v>0</v>
      </c>
    </row>
    <row r="334" spans="1:11" x14ac:dyDescent="0.2">
      <c r="A334" s="13"/>
      <c r="B334" s="13"/>
      <c r="C334" s="13"/>
      <c r="D334" s="13"/>
      <c r="E334" s="59">
        <f t="shared" si="12"/>
        <v>0</v>
      </c>
    </row>
    <row r="335" spans="1:11" x14ac:dyDescent="0.2">
      <c r="A335" s="13"/>
      <c r="B335" s="13"/>
      <c r="C335" s="13"/>
      <c r="D335" s="13"/>
      <c r="E335" s="59">
        <f t="shared" si="12"/>
        <v>0</v>
      </c>
    </row>
    <row r="336" spans="1:11" x14ac:dyDescent="0.2">
      <c r="A336" s="13"/>
      <c r="B336" s="13"/>
      <c r="C336" s="13"/>
      <c r="D336" s="13"/>
      <c r="E336" s="59">
        <f t="shared" si="12"/>
        <v>0</v>
      </c>
    </row>
    <row r="337" spans="1:11" x14ac:dyDescent="0.2">
      <c r="A337" s="13"/>
      <c r="B337" s="13"/>
      <c r="C337" s="13"/>
      <c r="D337" s="13"/>
      <c r="E337" s="59">
        <f t="shared" si="12"/>
        <v>0</v>
      </c>
    </row>
    <row r="338" spans="1:11" x14ac:dyDescent="0.2">
      <c r="A338" s="13"/>
      <c r="B338" s="13"/>
      <c r="C338" s="13"/>
      <c r="D338" s="13"/>
      <c r="E338" s="59">
        <f t="shared" si="12"/>
        <v>0</v>
      </c>
    </row>
    <row r="339" spans="1:11" x14ac:dyDescent="0.2">
      <c r="A339" s="13"/>
      <c r="B339" s="13"/>
      <c r="C339" s="13"/>
      <c r="D339" s="13"/>
      <c r="E339" s="59">
        <f t="shared" si="12"/>
        <v>0</v>
      </c>
    </row>
    <row r="340" spans="1:11" x14ac:dyDescent="0.2">
      <c r="A340" s="13"/>
      <c r="B340" s="13"/>
      <c r="C340" s="13"/>
      <c r="D340" s="13"/>
      <c r="E340" s="59">
        <f t="shared" si="12"/>
        <v>0</v>
      </c>
    </row>
    <row r="341" spans="1:11" x14ac:dyDescent="0.2">
      <c r="A341" s="13"/>
      <c r="B341" s="13"/>
      <c r="C341" s="13"/>
      <c r="D341" s="13"/>
      <c r="E341" s="59">
        <f t="shared" ref="E341:E346" si="13">C341*D341</f>
        <v>0</v>
      </c>
    </row>
    <row r="342" spans="1:11" x14ac:dyDescent="0.2">
      <c r="A342" s="13"/>
      <c r="B342" s="13"/>
      <c r="C342" s="13"/>
      <c r="D342" s="13"/>
      <c r="E342" s="59">
        <f t="shared" si="13"/>
        <v>0</v>
      </c>
    </row>
    <row r="343" spans="1:11" x14ac:dyDescent="0.2">
      <c r="A343" s="13"/>
      <c r="B343" s="13"/>
      <c r="C343" s="13"/>
      <c r="D343" s="13"/>
      <c r="E343" s="59">
        <f t="shared" si="13"/>
        <v>0</v>
      </c>
    </row>
    <row r="344" spans="1:11" x14ac:dyDescent="0.2">
      <c r="A344" s="13"/>
      <c r="B344" s="13"/>
      <c r="C344" s="13"/>
      <c r="D344" s="13"/>
      <c r="E344" s="59">
        <f t="shared" si="13"/>
        <v>0</v>
      </c>
    </row>
    <row r="345" spans="1:11" x14ac:dyDescent="0.2">
      <c r="A345" s="13"/>
      <c r="B345" s="13"/>
      <c r="C345" s="13"/>
      <c r="D345" s="13"/>
      <c r="E345" s="59">
        <f t="shared" si="13"/>
        <v>0</v>
      </c>
    </row>
    <row r="346" spans="1:11" x14ac:dyDescent="0.2">
      <c r="A346" s="13"/>
      <c r="B346" s="13"/>
      <c r="C346" s="13"/>
      <c r="D346" s="13"/>
      <c r="E346" s="59">
        <f t="shared" si="13"/>
        <v>0</v>
      </c>
    </row>
    <row r="348" spans="1:11" ht="12.75" customHeight="1" x14ac:dyDescent="0.2">
      <c r="A348" s="49" t="s">
        <v>78</v>
      </c>
      <c r="B348" s="97">
        <f>SUM(E323:E346)</f>
        <v>0</v>
      </c>
      <c r="C348" s="148"/>
      <c r="D348" s="148"/>
      <c r="E348" s="148"/>
      <c r="F348" s="148"/>
      <c r="G348" s="148"/>
      <c r="H348" s="148"/>
      <c r="I348" s="148"/>
      <c r="J348" s="148"/>
      <c r="K348" s="25"/>
    </row>
    <row r="349" spans="1:11" ht="12.75" customHeight="1" x14ac:dyDescent="0.2">
      <c r="A349" s="140" t="s">
        <v>79</v>
      </c>
      <c r="B349" s="60">
        <f>B348-B319</f>
        <v>0</v>
      </c>
      <c r="C349" s="148"/>
      <c r="D349" s="148"/>
      <c r="E349" s="148"/>
      <c r="F349" s="148"/>
      <c r="G349" s="148"/>
      <c r="H349" s="148"/>
      <c r="I349" s="148"/>
      <c r="J349" s="148"/>
      <c r="K349" s="25"/>
    </row>
    <row r="350" spans="1:11" ht="12.75" customHeight="1" x14ac:dyDescent="0.2">
      <c r="B350" s="98"/>
      <c r="C350" s="98"/>
      <c r="D350" s="98"/>
      <c r="E350" s="98"/>
      <c r="F350" s="98"/>
      <c r="G350" s="98"/>
      <c r="H350" s="98"/>
      <c r="I350" s="98"/>
      <c r="J350" s="98"/>
      <c r="K350" s="98"/>
    </row>
    <row r="351" spans="1:11" ht="12.75" customHeight="1" x14ac:dyDescent="0.2">
      <c r="A351" s="25" t="s">
        <v>119</v>
      </c>
      <c r="B351" s="98"/>
      <c r="C351" s="98"/>
      <c r="D351" s="98"/>
      <c r="E351" s="98"/>
      <c r="F351" s="98"/>
      <c r="G351" s="98"/>
      <c r="H351" s="98"/>
      <c r="I351" s="98"/>
      <c r="J351" s="98"/>
      <c r="K351" s="25"/>
    </row>
    <row r="352" spans="1:11" x14ac:dyDescent="0.2">
      <c r="A352" s="15" t="s">
        <v>235</v>
      </c>
      <c r="B352" s="280"/>
      <c r="C352" s="281"/>
      <c r="D352" s="281"/>
      <c r="E352" s="282"/>
      <c r="F352" s="148"/>
      <c r="G352" s="148"/>
      <c r="H352" s="148"/>
      <c r="I352" s="148"/>
      <c r="J352" s="148"/>
      <c r="K352" s="25"/>
    </row>
    <row r="353" spans="1:11" x14ac:dyDescent="0.2">
      <c r="A353" s="15" t="s">
        <v>236</v>
      </c>
      <c r="B353" s="280"/>
      <c r="C353" s="281"/>
      <c r="D353" s="281"/>
      <c r="E353" s="282"/>
      <c r="F353" s="148"/>
      <c r="G353" s="148"/>
      <c r="H353" s="148"/>
      <c r="I353" s="148"/>
      <c r="J353" s="148"/>
      <c r="K353" s="25"/>
    </row>
    <row r="354" spans="1:11" ht="22.5" x14ac:dyDescent="0.2">
      <c r="A354" s="15" t="s">
        <v>237</v>
      </c>
      <c r="B354" s="13"/>
      <c r="C354" s="168"/>
      <c r="D354" s="168"/>
      <c r="E354" s="168"/>
      <c r="F354" s="148"/>
      <c r="G354" s="148"/>
      <c r="H354" s="148"/>
      <c r="I354" s="148"/>
      <c r="J354" s="148"/>
      <c r="K354" s="25"/>
    </row>
    <row r="355" spans="1:11" x14ac:dyDescent="0.2">
      <c r="A355" s="15" t="s">
        <v>84</v>
      </c>
      <c r="B355" s="167"/>
      <c r="C355" s="148"/>
      <c r="D355" s="148"/>
      <c r="E355" s="148"/>
      <c r="F355" s="148"/>
      <c r="G355" s="148"/>
      <c r="H355" s="148"/>
      <c r="I355" s="148"/>
      <c r="J355" s="148"/>
      <c r="K355" s="25"/>
    </row>
    <row r="356" spans="1:11" x14ac:dyDescent="0.2">
      <c r="A356" s="15" t="s">
        <v>85</v>
      </c>
      <c r="B356" s="167"/>
      <c r="C356" s="148"/>
      <c r="D356" s="148"/>
      <c r="E356" s="148"/>
      <c r="F356" s="148"/>
      <c r="G356" s="148"/>
      <c r="H356" s="148"/>
      <c r="I356" s="148"/>
      <c r="J356" s="148"/>
      <c r="K356" s="25"/>
    </row>
    <row r="357" spans="1:11" ht="12.75" customHeight="1" x14ac:dyDescent="0.2">
      <c r="A357" s="148"/>
      <c r="B357" s="148"/>
      <c r="C357" s="148"/>
      <c r="D357" s="148"/>
      <c r="E357" s="148"/>
      <c r="F357" s="148"/>
      <c r="G357" s="148"/>
      <c r="H357" s="148"/>
      <c r="I357" s="148"/>
      <c r="J357" s="148"/>
      <c r="K357" s="25"/>
    </row>
    <row r="358" spans="1:11" ht="12.75" customHeight="1" x14ac:dyDescent="0.2">
      <c r="A358" s="283" t="s">
        <v>66</v>
      </c>
      <c r="B358" s="283"/>
      <c r="C358" s="283"/>
      <c r="D358" s="283"/>
      <c r="E358" s="283" t="s">
        <v>67</v>
      </c>
      <c r="F358" s="148"/>
      <c r="G358" s="148"/>
      <c r="H358" s="148"/>
      <c r="I358" s="148"/>
      <c r="J358" s="148"/>
      <c r="K358" s="25"/>
    </row>
    <row r="359" spans="1:11" ht="12.75" customHeight="1" x14ac:dyDescent="0.2">
      <c r="A359" s="283"/>
      <c r="B359" s="283"/>
      <c r="C359" s="283"/>
      <c r="D359" s="283"/>
      <c r="E359" s="283"/>
      <c r="F359" s="148"/>
      <c r="G359" s="148"/>
      <c r="H359" s="148"/>
      <c r="I359" s="148"/>
      <c r="J359" s="148"/>
      <c r="K359" s="25"/>
    </row>
    <row r="360" spans="1:11" ht="189.95" customHeight="1" x14ac:dyDescent="0.2">
      <c r="A360" s="279"/>
      <c r="B360" s="279"/>
      <c r="C360" s="279"/>
      <c r="D360" s="279"/>
      <c r="E360" s="48" t="str">
        <f>"slov: "&amp;IF(LEN(TRIM(A360))=0,0,LEN(TRIM(A360))-LEN(SUBSTITUTE(A360," ",""))+1)&amp;", znakov: "&amp;LEN(A360)</f>
        <v>slov: 0, znakov: 0</v>
      </c>
      <c r="F360" s="148"/>
      <c r="G360" s="148"/>
      <c r="H360" s="148"/>
      <c r="I360" s="148"/>
      <c r="J360" s="148"/>
      <c r="K360" s="25"/>
    </row>
    <row r="361" spans="1:11" ht="12.75" customHeight="1" x14ac:dyDescent="0.2">
      <c r="A361" s="148"/>
      <c r="B361" s="148"/>
      <c r="C361" s="148"/>
      <c r="F361" s="148"/>
      <c r="G361" s="148"/>
      <c r="H361" s="148"/>
      <c r="I361" s="148"/>
      <c r="J361" s="148"/>
      <c r="K361" s="25"/>
    </row>
    <row r="362" spans="1:11" ht="12.75" customHeight="1" x14ac:dyDescent="0.2">
      <c r="A362" s="25" t="s">
        <v>75</v>
      </c>
      <c r="B362" s="148"/>
      <c r="C362" s="148"/>
      <c r="F362" s="148"/>
      <c r="G362" s="148"/>
      <c r="H362" s="148"/>
      <c r="I362" s="148"/>
      <c r="J362" s="148"/>
      <c r="K362" s="25"/>
    </row>
    <row r="363" spans="1:11" x14ac:dyDescent="0.2">
      <c r="A363" s="15" t="s">
        <v>80</v>
      </c>
      <c r="B363" s="146" t="s">
        <v>76</v>
      </c>
      <c r="D363" s="148"/>
      <c r="E363" s="148"/>
      <c r="F363" s="148"/>
      <c r="G363" s="148"/>
      <c r="H363" s="148"/>
      <c r="I363" s="148"/>
      <c r="J363" s="148"/>
      <c r="K363" s="25"/>
    </row>
    <row r="364" spans="1:11" ht="12.75" customHeight="1" x14ac:dyDescent="0.2">
      <c r="A364" s="201" t="s">
        <v>69</v>
      </c>
      <c r="B364" s="202"/>
      <c r="D364" s="148"/>
      <c r="E364" s="148"/>
      <c r="F364" s="148"/>
      <c r="G364" s="148"/>
      <c r="H364" s="148"/>
      <c r="I364" s="148"/>
      <c r="J364" s="148"/>
      <c r="K364" s="25"/>
    </row>
    <row r="365" spans="1:11" ht="12.75" customHeight="1" x14ac:dyDescent="0.2">
      <c r="A365" s="15" t="s">
        <v>70</v>
      </c>
      <c r="B365" s="13"/>
      <c r="D365" s="148"/>
      <c r="E365" s="148"/>
      <c r="F365" s="148"/>
      <c r="G365" s="148"/>
      <c r="H365" s="148"/>
      <c r="I365" s="148"/>
      <c r="J365" s="148"/>
      <c r="K365" s="25"/>
    </row>
    <row r="366" spans="1:11" ht="12.75" customHeight="1" x14ac:dyDescent="0.2">
      <c r="A366" s="49" t="s">
        <v>77</v>
      </c>
      <c r="B366" s="97">
        <f>SUM(B364:B365)</f>
        <v>0</v>
      </c>
      <c r="D366" s="148"/>
      <c r="E366" s="148"/>
      <c r="F366" s="148"/>
      <c r="G366" s="148"/>
      <c r="H366" s="148"/>
      <c r="I366" s="148"/>
      <c r="J366" s="148"/>
      <c r="K366" s="25"/>
    </row>
    <row r="368" spans="1:11" ht="12.75" customHeight="1" x14ac:dyDescent="0.2">
      <c r="A368" s="25" t="s">
        <v>81</v>
      </c>
      <c r="B368" s="148"/>
      <c r="C368" s="148"/>
      <c r="D368" s="148"/>
      <c r="E368" s="148"/>
      <c r="F368" s="148"/>
      <c r="G368" s="148"/>
      <c r="H368" s="148"/>
      <c r="I368" s="148"/>
      <c r="J368" s="148"/>
      <c r="K368" s="25"/>
    </row>
    <row r="369" spans="1:11" ht="33.75" x14ac:dyDescent="0.2">
      <c r="A369" s="146" t="s">
        <v>71</v>
      </c>
      <c r="B369" s="146" t="s">
        <v>72</v>
      </c>
      <c r="C369" s="146" t="s">
        <v>73</v>
      </c>
      <c r="D369" s="146" t="s">
        <v>74</v>
      </c>
      <c r="E369" s="146" t="s">
        <v>68</v>
      </c>
      <c r="F369" s="148"/>
      <c r="G369" s="148"/>
      <c r="H369" s="148"/>
      <c r="I369" s="148"/>
      <c r="J369" s="148"/>
      <c r="K369" s="25"/>
    </row>
    <row r="370" spans="1:11" ht="12.75" customHeight="1" x14ac:dyDescent="0.2">
      <c r="A370" s="13"/>
      <c r="B370" s="13"/>
      <c r="C370" s="13"/>
      <c r="D370" s="13"/>
      <c r="E370" s="59">
        <f>C370*D370</f>
        <v>0</v>
      </c>
      <c r="F370" s="148"/>
      <c r="G370" s="148"/>
      <c r="H370" s="148"/>
      <c r="I370" s="148"/>
      <c r="J370" s="148"/>
      <c r="K370" s="25"/>
    </row>
    <row r="371" spans="1:11" ht="12.75" customHeight="1" x14ac:dyDescent="0.2">
      <c r="A371" s="13"/>
      <c r="B371" s="13"/>
      <c r="C371" s="13"/>
      <c r="D371" s="13"/>
      <c r="E371" s="59">
        <f t="shared" ref="E371:E387" si="14">C371*D371</f>
        <v>0</v>
      </c>
      <c r="F371" s="148"/>
      <c r="G371" s="148"/>
      <c r="H371" s="148"/>
      <c r="I371" s="148"/>
      <c r="J371" s="148"/>
      <c r="K371" s="25"/>
    </row>
    <row r="372" spans="1:11" x14ac:dyDescent="0.2">
      <c r="A372" s="13"/>
      <c r="B372" s="13"/>
      <c r="C372" s="13"/>
      <c r="D372" s="13"/>
      <c r="E372" s="59">
        <f t="shared" si="14"/>
        <v>0</v>
      </c>
      <c r="G372" s="148"/>
      <c r="H372" s="148"/>
      <c r="I372" s="148"/>
      <c r="J372" s="148"/>
      <c r="K372" s="25"/>
    </row>
    <row r="373" spans="1:11" ht="12.75" customHeight="1" x14ac:dyDescent="0.2">
      <c r="A373" s="13"/>
      <c r="B373" s="13"/>
      <c r="C373" s="13"/>
      <c r="D373" s="13"/>
      <c r="E373" s="59">
        <f t="shared" si="14"/>
        <v>0</v>
      </c>
      <c r="F373" s="148"/>
      <c r="G373" s="148"/>
      <c r="H373" s="148"/>
      <c r="I373" s="148"/>
      <c r="J373" s="148"/>
      <c r="K373" s="25"/>
    </row>
    <row r="374" spans="1:11" ht="12.75" customHeight="1" x14ac:dyDescent="0.2">
      <c r="A374" s="13"/>
      <c r="B374" s="13"/>
      <c r="C374" s="13"/>
      <c r="D374" s="13"/>
      <c r="E374" s="59">
        <f t="shared" si="14"/>
        <v>0</v>
      </c>
      <c r="F374" s="148"/>
      <c r="G374" s="148"/>
      <c r="H374" s="148"/>
      <c r="I374" s="148"/>
      <c r="J374" s="148"/>
      <c r="K374" s="25"/>
    </row>
    <row r="375" spans="1:11" x14ac:dyDescent="0.2">
      <c r="A375" s="13"/>
      <c r="B375" s="13"/>
      <c r="C375" s="13"/>
      <c r="D375" s="13"/>
      <c r="E375" s="59">
        <f t="shared" si="14"/>
        <v>0</v>
      </c>
    </row>
    <row r="376" spans="1:11" x14ac:dyDescent="0.2">
      <c r="A376" s="13"/>
      <c r="B376" s="13"/>
      <c r="C376" s="13"/>
      <c r="D376" s="13"/>
      <c r="E376" s="59">
        <f t="shared" si="14"/>
        <v>0</v>
      </c>
    </row>
    <row r="377" spans="1:11" x14ac:dyDescent="0.2">
      <c r="A377" s="13"/>
      <c r="B377" s="13"/>
      <c r="C377" s="13"/>
      <c r="D377" s="13"/>
      <c r="E377" s="59">
        <f t="shared" si="14"/>
        <v>0</v>
      </c>
    </row>
    <row r="378" spans="1:11" x14ac:dyDescent="0.2">
      <c r="A378" s="13"/>
      <c r="B378" s="13"/>
      <c r="C378" s="13"/>
      <c r="D378" s="13"/>
      <c r="E378" s="59">
        <f t="shared" si="14"/>
        <v>0</v>
      </c>
    </row>
    <row r="379" spans="1:11" x14ac:dyDescent="0.2">
      <c r="A379" s="13"/>
      <c r="B379" s="13"/>
      <c r="C379" s="13"/>
      <c r="D379" s="13"/>
      <c r="E379" s="59">
        <f t="shared" si="14"/>
        <v>0</v>
      </c>
    </row>
    <row r="380" spans="1:11" x14ac:dyDescent="0.2">
      <c r="A380" s="13"/>
      <c r="B380" s="13"/>
      <c r="C380" s="13"/>
      <c r="D380" s="13"/>
      <c r="E380" s="59">
        <f t="shared" si="14"/>
        <v>0</v>
      </c>
    </row>
    <row r="381" spans="1:11" x14ac:dyDescent="0.2">
      <c r="A381" s="13"/>
      <c r="B381" s="13"/>
      <c r="C381" s="13"/>
      <c r="D381" s="13"/>
      <c r="E381" s="59">
        <f t="shared" si="14"/>
        <v>0</v>
      </c>
    </row>
    <row r="382" spans="1:11" x14ac:dyDescent="0.2">
      <c r="A382" s="13"/>
      <c r="B382" s="13"/>
      <c r="C382" s="13"/>
      <c r="D382" s="13"/>
      <c r="E382" s="59">
        <f t="shared" si="14"/>
        <v>0</v>
      </c>
    </row>
    <row r="383" spans="1:11" x14ac:dyDescent="0.2">
      <c r="A383" s="13"/>
      <c r="B383" s="13"/>
      <c r="C383" s="13"/>
      <c r="D383" s="13"/>
      <c r="E383" s="59">
        <f t="shared" si="14"/>
        <v>0</v>
      </c>
    </row>
    <row r="384" spans="1:11" x14ac:dyDescent="0.2">
      <c r="A384" s="13"/>
      <c r="B384" s="13"/>
      <c r="C384" s="13"/>
      <c r="D384" s="13"/>
      <c r="E384" s="59">
        <f t="shared" si="14"/>
        <v>0</v>
      </c>
    </row>
    <row r="385" spans="1:11" x14ac:dyDescent="0.2">
      <c r="A385" s="13"/>
      <c r="B385" s="13"/>
      <c r="C385" s="13"/>
      <c r="D385" s="13"/>
      <c r="E385" s="59">
        <f t="shared" si="14"/>
        <v>0</v>
      </c>
    </row>
    <row r="386" spans="1:11" x14ac:dyDescent="0.2">
      <c r="A386" s="13"/>
      <c r="B386" s="13"/>
      <c r="C386" s="13"/>
      <c r="D386" s="13"/>
      <c r="E386" s="59">
        <f t="shared" si="14"/>
        <v>0</v>
      </c>
    </row>
    <row r="387" spans="1:11" x14ac:dyDescent="0.2">
      <c r="A387" s="13"/>
      <c r="B387" s="13"/>
      <c r="C387" s="13"/>
      <c r="D387" s="13"/>
      <c r="E387" s="59">
        <f t="shared" si="14"/>
        <v>0</v>
      </c>
    </row>
    <row r="388" spans="1:11" x14ac:dyDescent="0.2">
      <c r="A388" s="13"/>
      <c r="B388" s="13"/>
      <c r="C388" s="13"/>
      <c r="D388" s="13"/>
      <c r="E388" s="59">
        <f t="shared" ref="E388:E393" si="15">C388*D388</f>
        <v>0</v>
      </c>
    </row>
    <row r="389" spans="1:11" x14ac:dyDescent="0.2">
      <c r="A389" s="13"/>
      <c r="B389" s="13"/>
      <c r="C389" s="13"/>
      <c r="D389" s="13"/>
      <c r="E389" s="59">
        <f t="shared" si="15"/>
        <v>0</v>
      </c>
    </row>
    <row r="390" spans="1:11" x14ac:dyDescent="0.2">
      <c r="A390" s="13"/>
      <c r="B390" s="13"/>
      <c r="C390" s="13"/>
      <c r="D390" s="13"/>
      <c r="E390" s="59">
        <f t="shared" si="15"/>
        <v>0</v>
      </c>
    </row>
    <row r="391" spans="1:11" x14ac:dyDescent="0.2">
      <c r="A391" s="13"/>
      <c r="B391" s="13"/>
      <c r="C391" s="13"/>
      <c r="D391" s="13"/>
      <c r="E391" s="59">
        <f t="shared" si="15"/>
        <v>0</v>
      </c>
    </row>
    <row r="392" spans="1:11" x14ac:dyDescent="0.2">
      <c r="A392" s="13"/>
      <c r="B392" s="13"/>
      <c r="C392" s="13"/>
      <c r="D392" s="13"/>
      <c r="E392" s="59">
        <f t="shared" si="15"/>
        <v>0</v>
      </c>
    </row>
    <row r="393" spans="1:11" x14ac:dyDescent="0.2">
      <c r="A393" s="13"/>
      <c r="B393" s="13"/>
      <c r="C393" s="13"/>
      <c r="D393" s="13"/>
      <c r="E393" s="59">
        <f t="shared" si="15"/>
        <v>0</v>
      </c>
    </row>
    <row r="395" spans="1:11" ht="12.75" customHeight="1" x14ac:dyDescent="0.2">
      <c r="A395" s="49" t="s">
        <v>78</v>
      </c>
      <c r="B395" s="97">
        <f>SUM(E370:E393)</f>
        <v>0</v>
      </c>
      <c r="C395" s="148"/>
      <c r="D395" s="148"/>
      <c r="E395" s="148"/>
      <c r="F395" s="148"/>
      <c r="G395" s="148"/>
      <c r="H395" s="148"/>
      <c r="I395" s="148"/>
      <c r="J395" s="148"/>
      <c r="K395" s="25"/>
    </row>
    <row r="396" spans="1:11" ht="12.75" customHeight="1" x14ac:dyDescent="0.2">
      <c r="A396" s="140" t="s">
        <v>79</v>
      </c>
      <c r="B396" s="60">
        <f>B395-B366</f>
        <v>0</v>
      </c>
      <c r="C396" s="148"/>
      <c r="D396" s="148"/>
      <c r="E396" s="148"/>
      <c r="F396" s="148"/>
      <c r="G396" s="148"/>
      <c r="H396" s="148"/>
      <c r="I396" s="148"/>
      <c r="J396" s="148"/>
      <c r="K396" s="25"/>
    </row>
    <row r="397" spans="1:11" ht="12.75" customHeight="1" x14ac:dyDescent="0.2">
      <c r="B397" s="98"/>
      <c r="C397" s="98"/>
      <c r="D397" s="98"/>
      <c r="E397" s="98"/>
      <c r="F397" s="98"/>
      <c r="G397" s="98"/>
      <c r="H397" s="98"/>
      <c r="I397" s="98"/>
      <c r="J397" s="98"/>
      <c r="K397" s="98"/>
    </row>
    <row r="398" spans="1:11" ht="12.75" customHeight="1" x14ac:dyDescent="0.2">
      <c r="A398" s="25" t="s">
        <v>120</v>
      </c>
      <c r="B398" s="98"/>
      <c r="C398" s="98"/>
      <c r="D398" s="98"/>
      <c r="E398" s="98"/>
      <c r="F398" s="98"/>
      <c r="G398" s="98"/>
      <c r="H398" s="98"/>
      <c r="I398" s="98"/>
      <c r="J398" s="98"/>
      <c r="K398" s="25"/>
    </row>
    <row r="399" spans="1:11" x14ac:dyDescent="0.2">
      <c r="A399" s="15" t="s">
        <v>235</v>
      </c>
      <c r="B399" s="280"/>
      <c r="C399" s="281"/>
      <c r="D399" s="281"/>
      <c r="E399" s="282"/>
      <c r="F399" s="148"/>
      <c r="G399" s="148"/>
      <c r="H399" s="148"/>
      <c r="I399" s="148"/>
      <c r="J399" s="148"/>
      <c r="K399" s="25"/>
    </row>
    <row r="400" spans="1:11" x14ac:dyDescent="0.2">
      <c r="A400" s="15" t="s">
        <v>236</v>
      </c>
      <c r="B400" s="280"/>
      <c r="C400" s="281"/>
      <c r="D400" s="281"/>
      <c r="E400" s="282"/>
      <c r="F400" s="148"/>
      <c r="G400" s="148"/>
      <c r="H400" s="148"/>
      <c r="I400" s="148"/>
      <c r="J400" s="148"/>
      <c r="K400" s="25"/>
    </row>
    <row r="401" spans="1:11" ht="22.5" x14ac:dyDescent="0.2">
      <c r="A401" s="15" t="s">
        <v>237</v>
      </c>
      <c r="B401" s="13"/>
      <c r="C401" s="168"/>
      <c r="D401" s="168"/>
      <c r="E401" s="168"/>
      <c r="F401" s="148"/>
      <c r="G401" s="148"/>
      <c r="H401" s="148"/>
      <c r="I401" s="148"/>
      <c r="J401" s="148"/>
      <c r="K401" s="25"/>
    </row>
    <row r="402" spans="1:11" x14ac:dyDescent="0.2">
      <c r="A402" s="15" t="s">
        <v>84</v>
      </c>
      <c r="B402" s="167"/>
      <c r="C402" s="148"/>
      <c r="D402" s="148"/>
      <c r="E402" s="148"/>
      <c r="F402" s="148"/>
      <c r="G402" s="148"/>
      <c r="H402" s="148"/>
      <c r="I402" s="148"/>
      <c r="J402" s="148"/>
      <c r="K402" s="25"/>
    </row>
    <row r="403" spans="1:11" x14ac:dyDescent="0.2">
      <c r="A403" s="15" t="s">
        <v>85</v>
      </c>
      <c r="B403" s="167"/>
      <c r="C403" s="148"/>
      <c r="D403" s="148"/>
      <c r="E403" s="148"/>
      <c r="F403" s="148"/>
      <c r="G403" s="148"/>
      <c r="H403" s="148"/>
      <c r="I403" s="148"/>
      <c r="J403" s="148"/>
      <c r="K403" s="25"/>
    </row>
    <row r="404" spans="1:11" ht="12.75" customHeight="1" x14ac:dyDescent="0.2">
      <c r="A404" s="148"/>
      <c r="B404" s="148"/>
      <c r="C404" s="148"/>
      <c r="D404" s="148"/>
      <c r="E404" s="148"/>
      <c r="F404" s="148"/>
      <c r="G404" s="148"/>
      <c r="H404" s="148"/>
      <c r="I404" s="148"/>
      <c r="J404" s="148"/>
      <c r="K404" s="25"/>
    </row>
    <row r="405" spans="1:11" ht="12.75" customHeight="1" x14ac:dyDescent="0.2">
      <c r="A405" s="283" t="s">
        <v>66</v>
      </c>
      <c r="B405" s="283"/>
      <c r="C405" s="283"/>
      <c r="D405" s="283"/>
      <c r="E405" s="283" t="s">
        <v>67</v>
      </c>
      <c r="F405" s="148"/>
      <c r="G405" s="148"/>
      <c r="H405" s="148"/>
      <c r="I405" s="148"/>
      <c r="J405" s="148"/>
      <c r="K405" s="25"/>
    </row>
    <row r="406" spans="1:11" ht="12.75" customHeight="1" x14ac:dyDescent="0.2">
      <c r="A406" s="283"/>
      <c r="B406" s="283"/>
      <c r="C406" s="283"/>
      <c r="D406" s="283"/>
      <c r="E406" s="283"/>
      <c r="F406" s="148"/>
      <c r="G406" s="148"/>
      <c r="H406" s="148"/>
      <c r="I406" s="148"/>
      <c r="J406" s="148"/>
      <c r="K406" s="25"/>
    </row>
    <row r="407" spans="1:11" ht="189.95" customHeight="1" x14ac:dyDescent="0.2">
      <c r="A407" s="279"/>
      <c r="B407" s="279"/>
      <c r="C407" s="279"/>
      <c r="D407" s="279"/>
      <c r="E407" s="48" t="str">
        <f>"slov: "&amp;IF(LEN(TRIM(A407))=0,0,LEN(TRIM(A407))-LEN(SUBSTITUTE(A407," ",""))+1)&amp;", znakov: "&amp;LEN(A407)</f>
        <v>slov: 0, znakov: 0</v>
      </c>
      <c r="F407" s="148"/>
      <c r="G407" s="148"/>
      <c r="H407" s="148"/>
      <c r="I407" s="148"/>
      <c r="J407" s="148"/>
      <c r="K407" s="25"/>
    </row>
    <row r="408" spans="1:11" ht="12.75" customHeight="1" x14ac:dyDescent="0.2">
      <c r="A408" s="148"/>
      <c r="B408" s="148"/>
      <c r="C408" s="148"/>
      <c r="F408" s="148"/>
      <c r="G408" s="148"/>
      <c r="H408" s="148"/>
      <c r="I408" s="148"/>
      <c r="J408" s="148"/>
      <c r="K408" s="25"/>
    </row>
    <row r="409" spans="1:11" ht="12.75" customHeight="1" x14ac:dyDescent="0.2">
      <c r="A409" s="25" t="s">
        <v>75</v>
      </c>
      <c r="B409" s="148"/>
      <c r="C409" s="148"/>
      <c r="F409" s="148"/>
      <c r="G409" s="148"/>
      <c r="H409" s="148"/>
      <c r="I409" s="148"/>
      <c r="J409" s="148"/>
      <c r="K409" s="25"/>
    </row>
    <row r="410" spans="1:11" x14ac:dyDescent="0.2">
      <c r="A410" s="15" t="s">
        <v>80</v>
      </c>
      <c r="B410" s="146" t="s">
        <v>76</v>
      </c>
      <c r="D410" s="148"/>
      <c r="E410" s="148"/>
      <c r="F410" s="148"/>
      <c r="G410" s="148"/>
      <c r="H410" s="148"/>
      <c r="I410" s="148"/>
      <c r="J410" s="148"/>
      <c r="K410" s="25"/>
    </row>
    <row r="411" spans="1:11" ht="12.75" customHeight="1" x14ac:dyDescent="0.2">
      <c r="A411" s="201" t="s">
        <v>69</v>
      </c>
      <c r="B411" s="202"/>
      <c r="D411" s="148"/>
      <c r="E411" s="148"/>
      <c r="F411" s="148"/>
      <c r="G411" s="148"/>
      <c r="H411" s="148"/>
      <c r="I411" s="148"/>
      <c r="J411" s="148"/>
      <c r="K411" s="25"/>
    </row>
    <row r="412" spans="1:11" ht="12.75" customHeight="1" x14ac:dyDescent="0.2">
      <c r="A412" s="15" t="s">
        <v>70</v>
      </c>
      <c r="B412" s="13"/>
      <c r="D412" s="148"/>
      <c r="E412" s="148"/>
      <c r="F412" s="148"/>
      <c r="G412" s="148"/>
      <c r="H412" s="148"/>
      <c r="I412" s="148"/>
      <c r="J412" s="148"/>
      <c r="K412" s="25"/>
    </row>
    <row r="413" spans="1:11" ht="12.75" customHeight="1" x14ac:dyDescent="0.2">
      <c r="A413" s="49" t="s">
        <v>77</v>
      </c>
      <c r="B413" s="97">
        <f>SUM(B411:B412)</f>
        <v>0</v>
      </c>
      <c r="D413" s="148"/>
      <c r="E413" s="148"/>
      <c r="F413" s="148"/>
      <c r="G413" s="148"/>
      <c r="H413" s="148"/>
      <c r="I413" s="148"/>
      <c r="J413" s="148"/>
      <c r="K413" s="25"/>
    </row>
    <row r="415" spans="1:11" ht="12.75" customHeight="1" x14ac:dyDescent="0.2">
      <c r="A415" s="25" t="s">
        <v>81</v>
      </c>
      <c r="B415" s="148"/>
      <c r="C415" s="148"/>
      <c r="D415" s="148"/>
      <c r="E415" s="148"/>
      <c r="F415" s="148"/>
      <c r="G415" s="148"/>
      <c r="H415" s="148"/>
      <c r="I415" s="148"/>
      <c r="J415" s="148"/>
      <c r="K415" s="25"/>
    </row>
    <row r="416" spans="1:11" ht="33.75" x14ac:dyDescent="0.2">
      <c r="A416" s="146" t="s">
        <v>71</v>
      </c>
      <c r="B416" s="146" t="s">
        <v>72</v>
      </c>
      <c r="C416" s="146" t="s">
        <v>73</v>
      </c>
      <c r="D416" s="146" t="s">
        <v>74</v>
      </c>
      <c r="E416" s="146" t="s">
        <v>68</v>
      </c>
      <c r="F416" s="148"/>
      <c r="G416" s="148"/>
      <c r="H416" s="148"/>
      <c r="I416" s="148"/>
      <c r="J416" s="148"/>
      <c r="K416" s="25"/>
    </row>
    <row r="417" spans="1:11" ht="12.75" customHeight="1" x14ac:dyDescent="0.2">
      <c r="A417" s="13"/>
      <c r="B417" s="13"/>
      <c r="C417" s="13"/>
      <c r="D417" s="13"/>
      <c r="E417" s="59">
        <f>C417*D417</f>
        <v>0</v>
      </c>
      <c r="F417" s="148"/>
      <c r="G417" s="148"/>
      <c r="H417" s="148"/>
      <c r="I417" s="148"/>
      <c r="J417" s="148"/>
      <c r="K417" s="25"/>
    </row>
    <row r="418" spans="1:11" ht="12.75" customHeight="1" x14ac:dyDescent="0.2">
      <c r="A418" s="13"/>
      <c r="B418" s="13"/>
      <c r="C418" s="13"/>
      <c r="D418" s="13"/>
      <c r="E418" s="59">
        <f t="shared" ref="E418:E434" si="16">C418*D418</f>
        <v>0</v>
      </c>
      <c r="F418" s="148"/>
      <c r="G418" s="148"/>
      <c r="H418" s="148"/>
      <c r="I418" s="148"/>
      <c r="J418" s="148"/>
      <c r="K418" s="25"/>
    </row>
    <row r="419" spans="1:11" x14ac:dyDescent="0.2">
      <c r="A419" s="13"/>
      <c r="B419" s="13"/>
      <c r="C419" s="13"/>
      <c r="D419" s="13"/>
      <c r="E419" s="59">
        <f t="shared" si="16"/>
        <v>0</v>
      </c>
      <c r="G419" s="148"/>
      <c r="H419" s="148"/>
      <c r="I419" s="148"/>
      <c r="J419" s="148"/>
      <c r="K419" s="25"/>
    </row>
    <row r="420" spans="1:11" ht="12.75" customHeight="1" x14ac:dyDescent="0.2">
      <c r="A420" s="13"/>
      <c r="B420" s="13"/>
      <c r="C420" s="13"/>
      <c r="D420" s="13"/>
      <c r="E420" s="59">
        <f t="shared" si="16"/>
        <v>0</v>
      </c>
      <c r="F420" s="148"/>
      <c r="G420" s="148"/>
      <c r="H420" s="148"/>
      <c r="I420" s="148"/>
      <c r="J420" s="148"/>
      <c r="K420" s="25"/>
    </row>
    <row r="421" spans="1:11" ht="12.75" customHeight="1" x14ac:dyDescent="0.2">
      <c r="A421" s="13"/>
      <c r="B421" s="13"/>
      <c r="C421" s="13"/>
      <c r="D421" s="13"/>
      <c r="E421" s="59">
        <f t="shared" si="16"/>
        <v>0</v>
      </c>
      <c r="F421" s="148"/>
      <c r="G421" s="148"/>
      <c r="H421" s="148"/>
      <c r="I421" s="148"/>
      <c r="J421" s="148"/>
      <c r="K421" s="25"/>
    </row>
    <row r="422" spans="1:11" x14ac:dyDescent="0.2">
      <c r="A422" s="13"/>
      <c r="B422" s="13"/>
      <c r="C422" s="13"/>
      <c r="D422" s="13"/>
      <c r="E422" s="59">
        <f t="shared" si="16"/>
        <v>0</v>
      </c>
    </row>
    <row r="423" spans="1:11" x14ac:dyDescent="0.2">
      <c r="A423" s="13"/>
      <c r="B423" s="13"/>
      <c r="C423" s="13"/>
      <c r="D423" s="13"/>
      <c r="E423" s="59">
        <f t="shared" si="16"/>
        <v>0</v>
      </c>
    </row>
    <row r="424" spans="1:11" x14ac:dyDescent="0.2">
      <c r="A424" s="13"/>
      <c r="B424" s="13"/>
      <c r="C424" s="13"/>
      <c r="D424" s="13"/>
      <c r="E424" s="59">
        <f t="shared" si="16"/>
        <v>0</v>
      </c>
    </row>
    <row r="425" spans="1:11" x14ac:dyDescent="0.2">
      <c r="A425" s="13"/>
      <c r="B425" s="13"/>
      <c r="C425" s="13"/>
      <c r="D425" s="13"/>
      <c r="E425" s="59">
        <f t="shared" si="16"/>
        <v>0</v>
      </c>
    </row>
    <row r="426" spans="1:11" x14ac:dyDescent="0.2">
      <c r="A426" s="13"/>
      <c r="B426" s="13"/>
      <c r="C426" s="13"/>
      <c r="D426" s="13"/>
      <c r="E426" s="59">
        <f t="shared" si="16"/>
        <v>0</v>
      </c>
    </row>
    <row r="427" spans="1:11" x14ac:dyDescent="0.2">
      <c r="A427" s="13"/>
      <c r="B427" s="13"/>
      <c r="C427" s="13"/>
      <c r="D427" s="13"/>
      <c r="E427" s="59">
        <f t="shared" si="16"/>
        <v>0</v>
      </c>
    </row>
    <row r="428" spans="1:11" x14ac:dyDescent="0.2">
      <c r="A428" s="13"/>
      <c r="B428" s="13"/>
      <c r="C428" s="13"/>
      <c r="D428" s="13"/>
      <c r="E428" s="59">
        <f t="shared" si="16"/>
        <v>0</v>
      </c>
    </row>
    <row r="429" spans="1:11" x14ac:dyDescent="0.2">
      <c r="A429" s="13"/>
      <c r="B429" s="13"/>
      <c r="C429" s="13"/>
      <c r="D429" s="13"/>
      <c r="E429" s="59">
        <f t="shared" si="16"/>
        <v>0</v>
      </c>
    </row>
    <row r="430" spans="1:11" x14ac:dyDescent="0.2">
      <c r="A430" s="13"/>
      <c r="B430" s="13"/>
      <c r="C430" s="13"/>
      <c r="D430" s="13"/>
      <c r="E430" s="59">
        <f t="shared" si="16"/>
        <v>0</v>
      </c>
    </row>
    <row r="431" spans="1:11" x14ac:dyDescent="0.2">
      <c r="A431" s="13"/>
      <c r="B431" s="13"/>
      <c r="C431" s="13"/>
      <c r="D431" s="13"/>
      <c r="E431" s="59">
        <f t="shared" si="16"/>
        <v>0</v>
      </c>
    </row>
    <row r="432" spans="1:11" x14ac:dyDescent="0.2">
      <c r="A432" s="13"/>
      <c r="B432" s="13"/>
      <c r="C432" s="13"/>
      <c r="D432" s="13"/>
      <c r="E432" s="59">
        <f t="shared" si="16"/>
        <v>0</v>
      </c>
    </row>
    <row r="433" spans="1:11" x14ac:dyDescent="0.2">
      <c r="A433" s="13"/>
      <c r="B433" s="13"/>
      <c r="C433" s="13"/>
      <c r="D433" s="13"/>
      <c r="E433" s="59">
        <f t="shared" si="16"/>
        <v>0</v>
      </c>
    </row>
    <row r="434" spans="1:11" x14ac:dyDescent="0.2">
      <c r="A434" s="13"/>
      <c r="B434" s="13"/>
      <c r="C434" s="13"/>
      <c r="D434" s="13"/>
      <c r="E434" s="59">
        <f t="shared" si="16"/>
        <v>0</v>
      </c>
    </row>
    <row r="435" spans="1:11" x14ac:dyDescent="0.2">
      <c r="A435" s="13"/>
      <c r="B435" s="13"/>
      <c r="C435" s="13"/>
      <c r="D435" s="13"/>
      <c r="E435" s="59">
        <f t="shared" ref="E435:E440" si="17">C435*D435</f>
        <v>0</v>
      </c>
    </row>
    <row r="436" spans="1:11" x14ac:dyDescent="0.2">
      <c r="A436" s="13"/>
      <c r="B436" s="13"/>
      <c r="C436" s="13"/>
      <c r="D436" s="13"/>
      <c r="E436" s="59">
        <f t="shared" si="17"/>
        <v>0</v>
      </c>
    </row>
    <row r="437" spans="1:11" x14ac:dyDescent="0.2">
      <c r="A437" s="13"/>
      <c r="B437" s="13"/>
      <c r="C437" s="13"/>
      <c r="D437" s="13"/>
      <c r="E437" s="59">
        <f t="shared" si="17"/>
        <v>0</v>
      </c>
    </row>
    <row r="438" spans="1:11" x14ac:dyDescent="0.2">
      <c r="A438" s="13"/>
      <c r="B438" s="13"/>
      <c r="C438" s="13"/>
      <c r="D438" s="13"/>
      <c r="E438" s="59">
        <f t="shared" si="17"/>
        <v>0</v>
      </c>
    </row>
    <row r="439" spans="1:11" x14ac:dyDescent="0.2">
      <c r="A439" s="13"/>
      <c r="B439" s="13"/>
      <c r="C439" s="13"/>
      <c r="D439" s="13"/>
      <c r="E439" s="59">
        <f t="shared" si="17"/>
        <v>0</v>
      </c>
    </row>
    <row r="440" spans="1:11" x14ac:dyDescent="0.2">
      <c r="A440" s="13"/>
      <c r="B440" s="13"/>
      <c r="C440" s="13"/>
      <c r="D440" s="13"/>
      <c r="E440" s="59">
        <f t="shared" si="17"/>
        <v>0</v>
      </c>
    </row>
    <row r="442" spans="1:11" ht="12.75" customHeight="1" x14ac:dyDescent="0.2">
      <c r="A442" s="49" t="s">
        <v>78</v>
      </c>
      <c r="B442" s="97">
        <f>SUM(E417:E440)</f>
        <v>0</v>
      </c>
      <c r="C442" s="148"/>
      <c r="D442" s="148"/>
      <c r="E442" s="148"/>
      <c r="F442" s="148"/>
      <c r="G442" s="148"/>
      <c r="H442" s="148"/>
      <c r="I442" s="148"/>
      <c r="J442" s="148"/>
      <c r="K442" s="25"/>
    </row>
    <row r="443" spans="1:11" ht="12.75" customHeight="1" x14ac:dyDescent="0.2">
      <c r="A443" s="140" t="s">
        <v>79</v>
      </c>
      <c r="B443" s="60">
        <f>B442-B413</f>
        <v>0</v>
      </c>
      <c r="C443" s="148"/>
      <c r="D443" s="148"/>
      <c r="E443" s="148"/>
      <c r="F443" s="148"/>
      <c r="G443" s="148"/>
      <c r="H443" s="148"/>
      <c r="I443" s="148"/>
      <c r="J443" s="148"/>
      <c r="K443" s="25"/>
    </row>
    <row r="444" spans="1:11" ht="12.75" customHeight="1" x14ac:dyDescent="0.2">
      <c r="B444" s="98"/>
      <c r="C444" s="98"/>
      <c r="D444" s="98"/>
      <c r="E444" s="98"/>
      <c r="F444" s="98"/>
      <c r="G444" s="98"/>
      <c r="H444" s="98"/>
      <c r="I444" s="98"/>
      <c r="J444" s="98"/>
      <c r="K444" s="98"/>
    </row>
    <row r="445" spans="1:11" ht="12.75" customHeight="1" x14ac:dyDescent="0.2">
      <c r="A445" s="25" t="s">
        <v>121</v>
      </c>
      <c r="B445" s="98"/>
      <c r="C445" s="98"/>
      <c r="D445" s="98"/>
      <c r="E445" s="98"/>
      <c r="F445" s="98"/>
      <c r="G445" s="98"/>
      <c r="H445" s="98"/>
      <c r="I445" s="98"/>
      <c r="J445" s="98"/>
      <c r="K445" s="25"/>
    </row>
    <row r="446" spans="1:11" x14ac:dyDescent="0.2">
      <c r="A446" s="15" t="s">
        <v>235</v>
      </c>
      <c r="B446" s="280"/>
      <c r="C446" s="281"/>
      <c r="D446" s="281"/>
      <c r="E446" s="282"/>
      <c r="F446" s="148"/>
      <c r="G446" s="148"/>
      <c r="H446" s="148"/>
      <c r="I446" s="148"/>
      <c r="J446" s="148"/>
      <c r="K446" s="25"/>
    </row>
    <row r="447" spans="1:11" x14ac:dyDescent="0.2">
      <c r="A447" s="15" t="s">
        <v>236</v>
      </c>
      <c r="B447" s="280"/>
      <c r="C447" s="281"/>
      <c r="D447" s="281"/>
      <c r="E447" s="282"/>
      <c r="F447" s="148"/>
      <c r="G447" s="148"/>
      <c r="H447" s="148"/>
      <c r="I447" s="148"/>
      <c r="J447" s="148"/>
      <c r="K447" s="25"/>
    </row>
    <row r="448" spans="1:11" ht="22.5" x14ac:dyDescent="0.2">
      <c r="A448" s="15" t="s">
        <v>237</v>
      </c>
      <c r="B448" s="13"/>
      <c r="C448" s="168"/>
      <c r="D448" s="168"/>
      <c r="E448" s="168"/>
      <c r="F448" s="148"/>
      <c r="G448" s="148"/>
      <c r="H448" s="148"/>
      <c r="I448" s="148"/>
      <c r="J448" s="148"/>
      <c r="K448" s="25"/>
    </row>
    <row r="449" spans="1:11" x14ac:dyDescent="0.2">
      <c r="A449" s="15" t="s">
        <v>84</v>
      </c>
      <c r="B449" s="167"/>
      <c r="C449" s="148"/>
      <c r="D449" s="148"/>
      <c r="E449" s="148"/>
      <c r="F449" s="148"/>
      <c r="G449" s="148"/>
      <c r="H449" s="148"/>
      <c r="I449" s="148"/>
      <c r="J449" s="148"/>
      <c r="K449" s="25"/>
    </row>
    <row r="450" spans="1:11" x14ac:dyDescent="0.2">
      <c r="A450" s="15" t="s">
        <v>85</v>
      </c>
      <c r="B450" s="167"/>
      <c r="C450" s="148"/>
      <c r="D450" s="148"/>
      <c r="E450" s="148"/>
      <c r="F450" s="148"/>
      <c r="G450" s="148"/>
      <c r="H450" s="148"/>
      <c r="I450" s="148"/>
      <c r="J450" s="148"/>
      <c r="K450" s="25"/>
    </row>
    <row r="451" spans="1:11" ht="12.75" customHeight="1" x14ac:dyDescent="0.2">
      <c r="A451" s="148"/>
      <c r="B451" s="148"/>
      <c r="C451" s="148"/>
      <c r="D451" s="148"/>
      <c r="E451" s="148"/>
      <c r="F451" s="148"/>
      <c r="G451" s="148"/>
      <c r="H451" s="148"/>
      <c r="I451" s="148"/>
      <c r="J451" s="148"/>
      <c r="K451" s="25"/>
    </row>
    <row r="452" spans="1:11" ht="12.75" customHeight="1" x14ac:dyDescent="0.2">
      <c r="A452" s="283" t="s">
        <v>66</v>
      </c>
      <c r="B452" s="283"/>
      <c r="C452" s="283"/>
      <c r="D452" s="283"/>
      <c r="E452" s="283" t="s">
        <v>67</v>
      </c>
      <c r="F452" s="148"/>
      <c r="G452" s="148"/>
      <c r="H452" s="148"/>
      <c r="I452" s="148"/>
      <c r="J452" s="148"/>
      <c r="K452" s="25"/>
    </row>
    <row r="453" spans="1:11" ht="12.75" customHeight="1" x14ac:dyDescent="0.2">
      <c r="A453" s="283"/>
      <c r="B453" s="283"/>
      <c r="C453" s="283"/>
      <c r="D453" s="283"/>
      <c r="E453" s="283"/>
      <c r="F453" s="148"/>
      <c r="G453" s="148"/>
      <c r="H453" s="148"/>
      <c r="I453" s="148"/>
      <c r="J453" s="148"/>
      <c r="K453" s="25"/>
    </row>
    <row r="454" spans="1:11" ht="189.95" customHeight="1" x14ac:dyDescent="0.2">
      <c r="A454" s="279"/>
      <c r="B454" s="279"/>
      <c r="C454" s="279"/>
      <c r="D454" s="279"/>
      <c r="E454" s="48" t="str">
        <f>"slov: "&amp;IF(LEN(TRIM(A454))=0,0,LEN(TRIM(A454))-LEN(SUBSTITUTE(A454," ",""))+1)&amp;", znakov: "&amp;LEN(A454)</f>
        <v>slov: 0, znakov: 0</v>
      </c>
      <c r="F454" s="148"/>
      <c r="G454" s="148"/>
      <c r="H454" s="148"/>
      <c r="I454" s="148"/>
      <c r="J454" s="148"/>
      <c r="K454" s="25"/>
    </row>
    <row r="455" spans="1:11" ht="12.75" customHeight="1" x14ac:dyDescent="0.2">
      <c r="A455" s="148"/>
      <c r="B455" s="148"/>
      <c r="C455" s="148"/>
      <c r="F455" s="148"/>
      <c r="G455" s="148"/>
      <c r="H455" s="148"/>
      <c r="I455" s="148"/>
      <c r="J455" s="148"/>
      <c r="K455" s="25"/>
    </row>
    <row r="456" spans="1:11" ht="12.75" customHeight="1" x14ac:dyDescent="0.2">
      <c r="A456" s="25" t="s">
        <v>75</v>
      </c>
      <c r="B456" s="148"/>
      <c r="C456" s="148"/>
      <c r="F456" s="148"/>
      <c r="G456" s="148"/>
      <c r="H456" s="148"/>
      <c r="I456" s="148"/>
      <c r="J456" s="148"/>
      <c r="K456" s="25"/>
    </row>
    <row r="457" spans="1:11" x14ac:dyDescent="0.2">
      <c r="A457" s="15" t="s">
        <v>80</v>
      </c>
      <c r="B457" s="146" t="s">
        <v>76</v>
      </c>
      <c r="D457" s="148"/>
      <c r="E457" s="148"/>
      <c r="F457" s="148"/>
      <c r="G457" s="148"/>
      <c r="H457" s="148"/>
      <c r="I457" s="148"/>
      <c r="J457" s="148"/>
      <c r="K457" s="25"/>
    </row>
    <row r="458" spans="1:11" ht="12.75" customHeight="1" x14ac:dyDescent="0.2">
      <c r="A458" s="201" t="s">
        <v>69</v>
      </c>
      <c r="B458" s="202"/>
      <c r="D458" s="148"/>
      <c r="E458" s="148"/>
      <c r="F458" s="148"/>
      <c r="G458" s="148"/>
      <c r="H458" s="148"/>
      <c r="I458" s="148"/>
      <c r="J458" s="148"/>
      <c r="K458" s="25"/>
    </row>
    <row r="459" spans="1:11" ht="12.75" customHeight="1" x14ac:dyDescent="0.2">
      <c r="A459" s="15" t="s">
        <v>70</v>
      </c>
      <c r="B459" s="13"/>
      <c r="D459" s="148"/>
      <c r="E459" s="148"/>
      <c r="F459" s="148"/>
      <c r="G459" s="148"/>
      <c r="H459" s="148"/>
      <c r="I459" s="148"/>
      <c r="J459" s="148"/>
      <c r="K459" s="25"/>
    </row>
    <row r="460" spans="1:11" ht="12.75" customHeight="1" x14ac:dyDescent="0.2">
      <c r="A460" s="49" t="s">
        <v>77</v>
      </c>
      <c r="B460" s="97">
        <f>SUM(B458:B459)</f>
        <v>0</v>
      </c>
      <c r="D460" s="148"/>
      <c r="E460" s="148"/>
      <c r="F460" s="148"/>
      <c r="G460" s="148"/>
      <c r="H460" s="148"/>
      <c r="I460" s="148"/>
      <c r="J460" s="148"/>
      <c r="K460" s="25"/>
    </row>
    <row r="462" spans="1:11" ht="12.75" customHeight="1" x14ac:dyDescent="0.2">
      <c r="A462" s="25" t="s">
        <v>81</v>
      </c>
      <c r="B462" s="148"/>
      <c r="C462" s="148"/>
      <c r="D462" s="148"/>
      <c r="E462" s="148"/>
      <c r="F462" s="148"/>
      <c r="G462" s="148"/>
      <c r="H462" s="148"/>
      <c r="I462" s="148"/>
      <c r="J462" s="148"/>
      <c r="K462" s="25"/>
    </row>
    <row r="463" spans="1:11" ht="33.75" x14ac:dyDescent="0.2">
      <c r="A463" s="146" t="s">
        <v>71</v>
      </c>
      <c r="B463" s="146" t="s">
        <v>72</v>
      </c>
      <c r="C463" s="146" t="s">
        <v>73</v>
      </c>
      <c r="D463" s="146" t="s">
        <v>74</v>
      </c>
      <c r="E463" s="146" t="s">
        <v>68</v>
      </c>
      <c r="F463" s="148"/>
      <c r="G463" s="148"/>
      <c r="H463" s="148"/>
      <c r="I463" s="148"/>
      <c r="J463" s="148"/>
      <c r="K463" s="25"/>
    </row>
    <row r="464" spans="1:11" ht="12.75" customHeight="1" x14ac:dyDescent="0.2">
      <c r="A464" s="13"/>
      <c r="B464" s="13"/>
      <c r="C464" s="13"/>
      <c r="D464" s="13"/>
      <c r="E464" s="59">
        <f>C464*D464</f>
        <v>0</v>
      </c>
      <c r="F464" s="148"/>
      <c r="G464" s="148"/>
      <c r="H464" s="148"/>
      <c r="I464" s="148"/>
      <c r="J464" s="148"/>
      <c r="K464" s="25"/>
    </row>
    <row r="465" spans="1:11" ht="12.75" customHeight="1" x14ac:dyDescent="0.2">
      <c r="A465" s="13"/>
      <c r="B465" s="13"/>
      <c r="C465" s="13"/>
      <c r="D465" s="13"/>
      <c r="E465" s="59">
        <f t="shared" ref="E465:E481" si="18">C465*D465</f>
        <v>0</v>
      </c>
      <c r="F465" s="148"/>
      <c r="G465" s="148"/>
      <c r="H465" s="148"/>
      <c r="I465" s="148"/>
      <c r="J465" s="148"/>
      <c r="K465" s="25"/>
    </row>
    <row r="466" spans="1:11" x14ac:dyDescent="0.2">
      <c r="A466" s="13"/>
      <c r="B466" s="13"/>
      <c r="C466" s="13"/>
      <c r="D466" s="13"/>
      <c r="E466" s="59">
        <f t="shared" si="18"/>
        <v>0</v>
      </c>
      <c r="G466" s="148"/>
      <c r="H466" s="148"/>
      <c r="I466" s="148"/>
      <c r="J466" s="148"/>
      <c r="K466" s="25"/>
    </row>
    <row r="467" spans="1:11" ht="12.75" customHeight="1" x14ac:dyDescent="0.2">
      <c r="A467" s="13"/>
      <c r="B467" s="13"/>
      <c r="C467" s="13"/>
      <c r="D467" s="13"/>
      <c r="E467" s="59">
        <f t="shared" si="18"/>
        <v>0</v>
      </c>
      <c r="F467" s="148"/>
      <c r="G467" s="148"/>
      <c r="H467" s="148"/>
      <c r="I467" s="148"/>
      <c r="J467" s="148"/>
      <c r="K467" s="25"/>
    </row>
    <row r="468" spans="1:11" ht="12.75" customHeight="1" x14ac:dyDescent="0.2">
      <c r="A468" s="13"/>
      <c r="B468" s="13"/>
      <c r="C468" s="13"/>
      <c r="D468" s="13"/>
      <c r="E468" s="59">
        <f t="shared" si="18"/>
        <v>0</v>
      </c>
      <c r="F468" s="148"/>
      <c r="G468" s="148"/>
      <c r="H468" s="148"/>
      <c r="I468" s="148"/>
      <c r="J468" s="148"/>
      <c r="K468" s="25"/>
    </row>
    <row r="469" spans="1:11" x14ac:dyDescent="0.2">
      <c r="A469" s="13"/>
      <c r="B469" s="13"/>
      <c r="C469" s="13"/>
      <c r="D469" s="13"/>
      <c r="E469" s="59">
        <f t="shared" si="18"/>
        <v>0</v>
      </c>
    </row>
    <row r="470" spans="1:11" x14ac:dyDescent="0.2">
      <c r="A470" s="13"/>
      <c r="B470" s="13"/>
      <c r="C470" s="13"/>
      <c r="D470" s="13"/>
      <c r="E470" s="59">
        <f t="shared" si="18"/>
        <v>0</v>
      </c>
    </row>
    <row r="471" spans="1:11" x14ac:dyDescent="0.2">
      <c r="A471" s="13"/>
      <c r="B471" s="13"/>
      <c r="C471" s="13"/>
      <c r="D471" s="13"/>
      <c r="E471" s="59">
        <f t="shared" si="18"/>
        <v>0</v>
      </c>
    </row>
    <row r="472" spans="1:11" x14ac:dyDescent="0.2">
      <c r="A472" s="13"/>
      <c r="B472" s="13"/>
      <c r="C472" s="13"/>
      <c r="D472" s="13"/>
      <c r="E472" s="59">
        <f t="shared" si="18"/>
        <v>0</v>
      </c>
    </row>
    <row r="473" spans="1:11" x14ac:dyDescent="0.2">
      <c r="A473" s="13"/>
      <c r="B473" s="13"/>
      <c r="C473" s="13"/>
      <c r="D473" s="13"/>
      <c r="E473" s="59">
        <f t="shared" si="18"/>
        <v>0</v>
      </c>
    </row>
    <row r="474" spans="1:11" x14ac:dyDescent="0.2">
      <c r="A474" s="13"/>
      <c r="B474" s="13"/>
      <c r="C474" s="13"/>
      <c r="D474" s="13"/>
      <c r="E474" s="59">
        <f t="shared" si="18"/>
        <v>0</v>
      </c>
    </row>
    <row r="475" spans="1:11" x14ac:dyDescent="0.2">
      <c r="A475" s="13"/>
      <c r="B475" s="13"/>
      <c r="C475" s="13"/>
      <c r="D475" s="13"/>
      <c r="E475" s="59">
        <f t="shared" si="18"/>
        <v>0</v>
      </c>
    </row>
    <row r="476" spans="1:11" x14ac:dyDescent="0.2">
      <c r="A476" s="13"/>
      <c r="B476" s="13"/>
      <c r="C476" s="13"/>
      <c r="D476" s="13"/>
      <c r="E476" s="59">
        <f t="shared" si="18"/>
        <v>0</v>
      </c>
    </row>
    <row r="477" spans="1:11" x14ac:dyDescent="0.2">
      <c r="A477" s="13"/>
      <c r="B477" s="13"/>
      <c r="C477" s="13"/>
      <c r="D477" s="13"/>
      <c r="E477" s="59">
        <f t="shared" si="18"/>
        <v>0</v>
      </c>
    </row>
    <row r="478" spans="1:11" x14ac:dyDescent="0.2">
      <c r="A478" s="13"/>
      <c r="B478" s="13"/>
      <c r="C478" s="13"/>
      <c r="D478" s="13"/>
      <c r="E478" s="59">
        <f t="shared" si="18"/>
        <v>0</v>
      </c>
    </row>
    <row r="479" spans="1:11" x14ac:dyDescent="0.2">
      <c r="A479" s="13"/>
      <c r="B479" s="13"/>
      <c r="C479" s="13"/>
      <c r="D479" s="13"/>
      <c r="E479" s="59">
        <f t="shared" si="18"/>
        <v>0</v>
      </c>
    </row>
    <row r="480" spans="1:11" x14ac:dyDescent="0.2">
      <c r="A480" s="13"/>
      <c r="B480" s="13"/>
      <c r="C480" s="13"/>
      <c r="D480" s="13"/>
      <c r="E480" s="59">
        <f t="shared" si="18"/>
        <v>0</v>
      </c>
    </row>
    <row r="481" spans="1:11" x14ac:dyDescent="0.2">
      <c r="A481" s="13"/>
      <c r="B481" s="13"/>
      <c r="C481" s="13"/>
      <c r="D481" s="13"/>
      <c r="E481" s="59">
        <f t="shared" si="18"/>
        <v>0</v>
      </c>
    </row>
    <row r="482" spans="1:11" x14ac:dyDescent="0.2">
      <c r="A482" s="13"/>
      <c r="B482" s="13"/>
      <c r="C482" s="13"/>
      <c r="D482" s="13"/>
      <c r="E482" s="59">
        <f t="shared" ref="E482:E487" si="19">C482*D482</f>
        <v>0</v>
      </c>
    </row>
    <row r="483" spans="1:11" x14ac:dyDescent="0.2">
      <c r="A483" s="13"/>
      <c r="B483" s="13"/>
      <c r="C483" s="13"/>
      <c r="D483" s="13"/>
      <c r="E483" s="59">
        <f t="shared" si="19"/>
        <v>0</v>
      </c>
    </row>
    <row r="484" spans="1:11" x14ac:dyDescent="0.2">
      <c r="A484" s="13"/>
      <c r="B484" s="13"/>
      <c r="C484" s="13"/>
      <c r="D484" s="13"/>
      <c r="E484" s="59">
        <f t="shared" si="19"/>
        <v>0</v>
      </c>
    </row>
    <row r="485" spans="1:11" x14ac:dyDescent="0.2">
      <c r="A485" s="13"/>
      <c r="B485" s="13"/>
      <c r="C485" s="13"/>
      <c r="D485" s="13"/>
      <c r="E485" s="59">
        <f t="shared" si="19"/>
        <v>0</v>
      </c>
    </row>
    <row r="486" spans="1:11" x14ac:dyDescent="0.2">
      <c r="A486" s="13"/>
      <c r="B486" s="13"/>
      <c r="C486" s="13"/>
      <c r="D486" s="13"/>
      <c r="E486" s="59">
        <f t="shared" si="19"/>
        <v>0</v>
      </c>
    </row>
    <row r="487" spans="1:11" x14ac:dyDescent="0.2">
      <c r="A487" s="13"/>
      <c r="B487" s="13"/>
      <c r="C487" s="13"/>
      <c r="D487" s="13"/>
      <c r="E487" s="59">
        <f t="shared" si="19"/>
        <v>0</v>
      </c>
    </row>
    <row r="489" spans="1:11" ht="12.75" customHeight="1" x14ac:dyDescent="0.2">
      <c r="A489" s="49" t="s">
        <v>78</v>
      </c>
      <c r="B489" s="97">
        <f>SUM(E464:E487)</f>
        <v>0</v>
      </c>
      <c r="C489" s="148"/>
      <c r="D489" s="148"/>
      <c r="E489" s="148"/>
      <c r="F489" s="148"/>
      <c r="G489" s="148"/>
      <c r="H489" s="148"/>
      <c r="I489" s="148"/>
      <c r="J489" s="148"/>
      <c r="K489" s="25"/>
    </row>
    <row r="490" spans="1:11" ht="12.75" customHeight="1" x14ac:dyDescent="0.2">
      <c r="A490" s="140" t="s">
        <v>79</v>
      </c>
      <c r="B490" s="60">
        <f>B489-B460</f>
        <v>0</v>
      </c>
      <c r="C490" s="148"/>
      <c r="D490" s="148"/>
      <c r="E490" s="148"/>
      <c r="F490" s="148"/>
      <c r="G490" s="148"/>
      <c r="H490" s="148"/>
      <c r="I490" s="148"/>
      <c r="J490" s="148"/>
      <c r="K490" s="25"/>
    </row>
  </sheetData>
  <mergeCells count="55">
    <mergeCell ref="E76:E77"/>
    <mergeCell ref="A1:F1"/>
    <mergeCell ref="A2:F2"/>
    <mergeCell ref="A4:F4"/>
    <mergeCell ref="A29:D30"/>
    <mergeCell ref="E29:E30"/>
    <mergeCell ref="A31:D31"/>
    <mergeCell ref="A20:F20"/>
    <mergeCell ref="B23:E23"/>
    <mergeCell ref="B24:E24"/>
    <mergeCell ref="B70:E70"/>
    <mergeCell ref="B71:E71"/>
    <mergeCell ref="A76:D77"/>
    <mergeCell ref="A3:F3"/>
    <mergeCell ref="E123:E124"/>
    <mergeCell ref="A125:D125"/>
    <mergeCell ref="B164:E164"/>
    <mergeCell ref="B165:E165"/>
    <mergeCell ref="A170:D171"/>
    <mergeCell ref="E170:E171"/>
    <mergeCell ref="A219:D219"/>
    <mergeCell ref="B258:E258"/>
    <mergeCell ref="B259:E259"/>
    <mergeCell ref="A172:D172"/>
    <mergeCell ref="B211:E211"/>
    <mergeCell ref="B212:E212"/>
    <mergeCell ref="A217:D218"/>
    <mergeCell ref="E217:E218"/>
    <mergeCell ref="B446:E446"/>
    <mergeCell ref="A454:D454"/>
    <mergeCell ref="B399:E399"/>
    <mergeCell ref="A360:D360"/>
    <mergeCell ref="B447:E447"/>
    <mergeCell ref="A452:D453"/>
    <mergeCell ref="E452:E453"/>
    <mergeCell ref="B400:E400"/>
    <mergeCell ref="A405:D406"/>
    <mergeCell ref="E405:E406"/>
    <mergeCell ref="A407:D407"/>
    <mergeCell ref="A78:D78"/>
    <mergeCell ref="B117:E117"/>
    <mergeCell ref="B118:E118"/>
    <mergeCell ref="A358:D359"/>
    <mergeCell ref="E358:E359"/>
    <mergeCell ref="A123:D124"/>
    <mergeCell ref="A311:D312"/>
    <mergeCell ref="E311:E312"/>
    <mergeCell ref="A313:D313"/>
    <mergeCell ref="B352:E352"/>
    <mergeCell ref="B353:E353"/>
    <mergeCell ref="A264:D265"/>
    <mergeCell ref="E264:E265"/>
    <mergeCell ref="A266:D266"/>
    <mergeCell ref="B305:E305"/>
    <mergeCell ref="B306:E306"/>
  </mergeCells>
  <dataValidations count="7">
    <dataValidation type="date" allowBlank="1" showErrorMessage="1" errorTitle="CHYBA!" error="Zadaná hodnota nie je v rozsahu dátum začiatku projektu - 31.12.2019. Opravte!" sqref="B27 B403 B74 B121 B168 B215 B262 B309 B356 B450">
      <formula1>B26</formula1>
      <formula2>43830</formula2>
    </dataValidation>
    <dataValidation type="whole" operator="greaterThanOrEqual" allowBlank="1" showErrorMessage="1" errorTitle="CHYBA!" error="Zadaná hodnota nie je väčšia ako 0. Opravte!" promptTitle="Vlastné príjmy žiadateľa" prompt="Vlastné príjmy žiadateľa (napr.členské) zaokrúhlené na stovky eur nadol." sqref="C464:E487 C370:E393 B411:B412 B317:B318 C276:E299 B223:B224 C182:E205 B129:B130 C88:E111 B35:B36 C41:E64 B82:B83 C135:E158 B176:B177 C229:E252 B270:B271 C323:E346 B364:B365 C417:E440 B458:B459">
      <formula1>0</formula1>
    </dataValidation>
    <dataValidation operator="greaterThanOrEqual" allowBlank="1" showErrorMessage="1" errorTitle="CHYBA!" error="Zadaná hodnota nie je väčšia ako 0. Opravte!" promptTitle="Vlastné príjmy žiadateľa" prompt="Vlastné príjmy žiadateľa (napr.členské) zaokrúhlené na stovky eur nadol." sqref="A464:B487 C399:E401 A370:B393 B399:B400 A276:B299 B305:B306 C305:E307 A182:B205 B211:B212 C211:E213 A88:B111 B117:B118 C117:E119 B23:B24 C23:E25 A41:B64 C70:E72 B70:B71 C164:E166 B164:B165 A135:B158 C258:E260 B258:B259 A229:B252 C352:E354 B352:B353 A323:B346 A417:B440 C446:E448 B446:B447"/>
    <dataValidation allowBlank="1" showErrorMessage="1" promptTitle="Popis projektu" prompt="Výstižne popíšte projekt a jeho účel._x000a_Pre hodnotenie bude komisia brať do úvahy len prvých 200 slov/1300 znakov." sqref="A454:D454 A407:D407 A313:D313 A219:D219 A125:D125 A31:D31 B7:B16 D7:E16 A78:D78 A172:D172 A266:D266 A360:D360"/>
    <dataValidation type="date" allowBlank="1" showErrorMessage="1" errorTitle="CHYBA!" error="Zadaná hodnota nie je v rozsahu 1.1.2019 - 31.12.2019. Opravte!" sqref="B449 B402 B308 B214 B120 B26 B73 B167 B261 B355">
      <formula1>43466</formula1>
      <formula2>43830</formula2>
    </dataValidation>
    <dataValidation type="whole" operator="greaterThanOrEqual" allowBlank="1" showErrorMessage="1" errorTitle="CHYBA!" error="Zadaná hodnota musí byť nezáporné celé číslo. Opravte!" sqref="B448 B401 B307 B213 B119 B25 B72 B166 B260 B354">
      <formula1>0</formula1>
    </dataValidation>
    <dataValidation allowBlank="1" showErrorMessage="1" promptTitle="Názov projektu" prompt="Výstižne popíšte projekt a jeho účel._x000a_Pre hodnotenie bude komisia brať do úvahy len prvých 200 slov/1300 znakov." sqref="A7:A16"/>
  </dataValidations>
  <pageMargins left="0.39370078740157483" right="0.39370078740157483" top="0.39370078740157483" bottom="0.47244094488188981" header="0.31496062992125984" footer="0.31496062992125984"/>
  <pageSetup paperSize="9" scale="95" orientation="portrait" r:id="rId1"/>
  <headerFooter>
    <oddFooter>&amp;L&amp;8&amp;F, &amp;A&amp;R&amp;8strana &amp;P/&amp;N</oddFooter>
  </headerFooter>
  <rowBreaks count="1" manualBreakCount="1">
    <brk id="20" max="5"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4"/>
  <dimension ref="A1:J20"/>
  <sheetViews>
    <sheetView topLeftCell="B1" workbookViewId="0">
      <selection activeCell="D20" sqref="D20"/>
    </sheetView>
  </sheetViews>
  <sheetFormatPr defaultColWidth="9.140625" defaultRowHeight="12.75" x14ac:dyDescent="0.2"/>
  <cols>
    <col min="1" max="1" width="18.5703125" style="9" customWidth="1"/>
    <col min="2" max="9" width="10.7109375" style="9" customWidth="1"/>
    <col min="10" max="10" width="3.28515625" style="14" customWidth="1"/>
    <col min="11" max="16384" width="9.140625" style="9"/>
  </cols>
  <sheetData>
    <row r="1" spans="1:10" ht="12.75" customHeight="1" x14ac:dyDescent="0.2">
      <c r="A1" s="243" t="str">
        <f>Ziadost!A3</f>
        <v>Žiadosť o poskytnutie dotácie v oblasti športu v rámci výzvy F-2019-DOT01</v>
      </c>
      <c r="B1" s="243"/>
      <c r="C1" s="243"/>
      <c r="D1" s="243"/>
      <c r="E1" s="243"/>
      <c r="F1" s="243"/>
      <c r="G1" s="243"/>
      <c r="H1" s="243"/>
      <c r="I1" s="243"/>
    </row>
    <row r="2" spans="1:10" ht="15.75" customHeight="1" x14ac:dyDescent="0.2">
      <c r="A2" s="244" t="s">
        <v>64</v>
      </c>
      <c r="B2" s="244"/>
      <c r="C2" s="244"/>
      <c r="D2" s="244"/>
      <c r="E2" s="244"/>
      <c r="F2" s="244"/>
      <c r="G2" s="244"/>
      <c r="H2" s="244"/>
      <c r="I2" s="244"/>
    </row>
    <row r="3" spans="1:10" x14ac:dyDescent="0.2">
      <c r="A3" s="44"/>
      <c r="B3" s="44"/>
      <c r="C3" s="44"/>
      <c r="D3" s="44"/>
      <c r="E3" s="44"/>
      <c r="F3" s="44"/>
      <c r="G3" s="44"/>
      <c r="H3" s="44"/>
      <c r="I3" s="44"/>
      <c r="J3" s="79">
        <v>1</v>
      </c>
    </row>
    <row r="4" spans="1:10" ht="12.75" customHeight="1" x14ac:dyDescent="0.2">
      <c r="A4" s="243" t="str">
        <f>"Žiadateľ: "&amp;ID!E3</f>
        <v xml:space="preserve">Žiadateľ: </v>
      </c>
      <c r="B4" s="243"/>
      <c r="C4" s="243"/>
      <c r="D4" s="243"/>
      <c r="E4" s="243"/>
      <c r="F4" s="243"/>
      <c r="G4" s="243"/>
      <c r="H4" s="243"/>
      <c r="I4" s="243"/>
    </row>
    <row r="5" spans="1:10" ht="27" customHeight="1" x14ac:dyDescent="0.2">
      <c r="A5" s="44"/>
      <c r="B5" s="44"/>
      <c r="C5" s="44"/>
      <c r="D5" s="44"/>
      <c r="E5" s="44"/>
      <c r="F5" s="44"/>
      <c r="G5" s="44"/>
      <c r="H5" s="14"/>
      <c r="J5" s="9"/>
    </row>
    <row r="6" spans="1:10" x14ac:dyDescent="0.2">
      <c r="A6" s="43" t="s">
        <v>62</v>
      </c>
      <c r="B6" s="169" t="s">
        <v>63</v>
      </c>
      <c r="C6" s="169" t="s">
        <v>200</v>
      </c>
      <c r="D6" s="169" t="s">
        <v>221</v>
      </c>
      <c r="E6" s="169" t="s">
        <v>238</v>
      </c>
      <c r="F6" s="44"/>
      <c r="G6" s="44"/>
      <c r="H6" s="14"/>
      <c r="J6" s="9"/>
    </row>
    <row r="7" spans="1:10" x14ac:dyDescent="0.2">
      <c r="A7" s="19" t="s">
        <v>57</v>
      </c>
      <c r="B7" s="13"/>
      <c r="C7" s="13"/>
      <c r="D7" s="13"/>
      <c r="E7" s="13"/>
      <c r="F7" s="44"/>
      <c r="G7" s="44"/>
      <c r="H7" s="14"/>
      <c r="J7" s="9"/>
    </row>
    <row r="8" spans="1:10" x14ac:dyDescent="0.2">
      <c r="A8" s="19" t="s">
        <v>58</v>
      </c>
      <c r="B8" s="13"/>
      <c r="C8" s="13"/>
      <c r="D8" s="13"/>
      <c r="E8" s="13"/>
      <c r="F8" s="44"/>
      <c r="G8" s="44"/>
      <c r="H8" s="14"/>
      <c r="J8" s="9"/>
    </row>
    <row r="9" spans="1:10" x14ac:dyDescent="0.2">
      <c r="A9" s="19" t="s">
        <v>59</v>
      </c>
      <c r="B9" s="13"/>
      <c r="C9" s="13"/>
      <c r="D9" s="13"/>
      <c r="E9" s="13"/>
      <c r="F9" s="44"/>
      <c r="G9" s="44"/>
      <c r="H9" s="14"/>
      <c r="J9" s="9"/>
    </row>
    <row r="10" spans="1:10" x14ac:dyDescent="0.2">
      <c r="A10" s="19" t="s">
        <v>60</v>
      </c>
      <c r="B10" s="13"/>
      <c r="C10" s="13"/>
      <c r="D10" s="13"/>
      <c r="E10" s="13"/>
      <c r="F10" s="44"/>
      <c r="G10" s="44"/>
      <c r="H10" s="14"/>
      <c r="J10" s="9"/>
    </row>
    <row r="11" spans="1:10" x14ac:dyDescent="0.2">
      <c r="A11" s="19" t="s">
        <v>61</v>
      </c>
      <c r="B11" s="13"/>
      <c r="C11" s="13"/>
      <c r="D11" s="13"/>
      <c r="E11" s="13"/>
      <c r="F11" s="44"/>
      <c r="G11" s="44"/>
      <c r="H11" s="14"/>
      <c r="J11" s="9"/>
    </row>
    <row r="12" spans="1:10" x14ac:dyDescent="0.2">
      <c r="A12" s="43" t="s">
        <v>35</v>
      </c>
      <c r="B12" s="43">
        <f>SUM(B7:B11)</f>
        <v>0</v>
      </c>
      <c r="C12" s="43">
        <f>SUM(C7:C11)</f>
        <v>0</v>
      </c>
      <c r="D12" s="43">
        <f>SUM(D7:D11)</f>
        <v>0</v>
      </c>
      <c r="E12" s="97">
        <f>SUM(E7:E11)</f>
        <v>0</v>
      </c>
      <c r="F12" s="44"/>
      <c r="G12" s="44"/>
      <c r="H12" s="14"/>
      <c r="J12" s="9"/>
    </row>
    <row r="13" spans="1:10" ht="5.25" customHeight="1" x14ac:dyDescent="0.2">
      <c r="C13" s="44"/>
      <c r="D13" s="44"/>
      <c r="E13" s="44"/>
      <c r="F13" s="44"/>
      <c r="G13" s="44"/>
      <c r="H13" s="44"/>
      <c r="I13" s="44"/>
    </row>
    <row r="14" spans="1:10" ht="22.5" x14ac:dyDescent="0.2">
      <c r="A14" s="288" t="s">
        <v>45</v>
      </c>
      <c r="B14" s="10" t="s">
        <v>47</v>
      </c>
      <c r="C14" s="10" t="s">
        <v>48</v>
      </c>
      <c r="D14" s="10" t="s">
        <v>49</v>
      </c>
      <c r="E14" s="10" t="s">
        <v>50</v>
      </c>
      <c r="F14" s="10" t="s">
        <v>51</v>
      </c>
      <c r="G14" s="10" t="s">
        <v>52</v>
      </c>
      <c r="H14" s="10" t="s">
        <v>46</v>
      </c>
      <c r="I14" s="11" t="s">
        <v>35</v>
      </c>
    </row>
    <row r="15" spans="1:10" x14ac:dyDescent="0.2">
      <c r="A15" s="289"/>
      <c r="B15" s="13"/>
      <c r="C15" s="13"/>
      <c r="D15" s="13"/>
      <c r="E15" s="13"/>
      <c r="F15" s="13"/>
      <c r="G15" s="13"/>
      <c r="H15" s="13"/>
      <c r="I15" s="17">
        <f>SUM(B15:H15)</f>
        <v>0</v>
      </c>
    </row>
    <row r="16" spans="1:10" ht="5.0999999999999996" customHeight="1" x14ac:dyDescent="0.2"/>
    <row r="17" spans="1:10" x14ac:dyDescent="0.2">
      <c r="A17" s="290" t="s">
        <v>41</v>
      </c>
      <c r="B17" s="11" t="s">
        <v>42</v>
      </c>
      <c r="C17" s="11" t="s">
        <v>43</v>
      </c>
      <c r="D17" s="11" t="s">
        <v>44</v>
      </c>
      <c r="E17" s="11" t="s">
        <v>35</v>
      </c>
    </row>
    <row r="18" spans="1:10" x14ac:dyDescent="0.2">
      <c r="A18" s="291"/>
      <c r="B18" s="13"/>
      <c r="C18" s="13"/>
      <c r="D18" s="13"/>
      <c r="E18" s="17">
        <f>SUM(B18:D18)</f>
        <v>0</v>
      </c>
    </row>
    <row r="19" spans="1:10" ht="5.0999999999999996" customHeight="1" x14ac:dyDescent="0.2"/>
    <row r="20" spans="1:10" s="21" customFormat="1" ht="33.75" x14ac:dyDescent="0.2">
      <c r="A20" s="16" t="s">
        <v>267</v>
      </c>
      <c r="B20" s="20">
        <f>I15-E18</f>
        <v>0</v>
      </c>
      <c r="D20" s="22" t="str">
        <f>IF(B20&lt;0,"Hospodárskym výsledkom podujatia je zisk. Dotáciu nie je možné poskytnúť na ziskovú aktivitu. Upravte rozpočet!",IF(B20&gt;150000,"Rozdiel medzi príjmami a výdavkami je väčší ako maximálna dotácia podľa výzvy. Upravte rozpočet!","Žiadaná dotácia je v povolenom rozsahu."))</f>
        <v>Žiadaná dotácia je v povolenom rozsahu.</v>
      </c>
      <c r="J20" s="23"/>
    </row>
  </sheetData>
  <mergeCells count="5">
    <mergeCell ref="A14:A15"/>
    <mergeCell ref="A17:A18"/>
    <mergeCell ref="A1:I1"/>
    <mergeCell ref="A2:I2"/>
    <mergeCell ref="A4:I4"/>
  </mergeCells>
  <dataValidations count="4">
    <dataValidation type="whole" operator="greaterThanOrEqual" allowBlank="1" showInputMessage="1" showErrorMessage="1" sqref="B7:E11 B18:D18">
      <formula1>0</formula1>
    </dataValidation>
    <dataValidation operator="greaterThanOrEqual" allowBlank="1" showInputMessage="1" showErrorMessage="1" sqref="B12:E12 B6:E6"/>
    <dataValidation operator="greaterThan" allowBlank="1" showInputMessage="1" showErrorMessage="1" errorTitle="CHYBA!" error="Zadaná hodnota nie je väčšia ako 0. Opravte!" promptTitle="Výdavky na podujatie" prompt="Zadajte súčet všetkých plánovaných výdavkov na podujatie v eurách so zaokrúhlením na stovky eur._x000a_Hodnota musí byť väčšia ako 0." sqref="I15 E18"/>
    <dataValidation type="whole" operator="greaterThanOrEqual" allowBlank="1" showErrorMessage="1" errorTitle="CHYBA!" error="Zadaná hodnota nie je väčšia ako 0. Opravte!" promptTitle="Výdavky na podujatie" prompt="Zadajte súčet všetkých plánovaných výdavkov na podujatie v eurách so zaokrúhlením na stovky eur._x000a_Hodnota musí byť väčšia ako 0." sqref="B15:H15">
      <formula1>0</formula1>
    </dataValidation>
  </dataValidations>
  <pageMargins left="0.70866141732283472" right="0.70866141732283472" top="0.74803149606299213" bottom="0.74803149606299213" header="0.31496062992125984" footer="0.31496062992125984"/>
  <pageSetup paperSize="9" orientation="landscape" r:id="rId1"/>
  <headerFooter>
    <oddFooter>&amp;L&amp;8&amp;F, &amp;A&amp;R&amp;8strana &amp;P/&amp;N</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workbookViewId="0">
      <pane ySplit="12" topLeftCell="A37" activePane="bottomLeft" state="frozen"/>
      <selection pane="bottomLeft" activeCell="B52" sqref="B52"/>
    </sheetView>
  </sheetViews>
  <sheetFormatPr defaultColWidth="9.140625" defaultRowHeight="12.75" x14ac:dyDescent="0.2"/>
  <cols>
    <col min="1" max="1" width="9" style="74" customWidth="1"/>
    <col min="2" max="2" width="11.7109375" style="74" customWidth="1"/>
    <col min="3" max="3" width="12.28515625" style="74" bestFit="1" customWidth="1"/>
    <col min="4" max="4" width="14.42578125" style="74" customWidth="1"/>
    <col min="5" max="5" width="6.85546875" style="74" customWidth="1"/>
    <col min="6" max="6" width="28.28515625" style="74" customWidth="1"/>
    <col min="7" max="7" width="9.7109375" style="74" bestFit="1" customWidth="1"/>
    <col min="8" max="8" width="9.85546875" style="74" customWidth="1"/>
    <col min="9" max="10" width="9.140625" style="74"/>
    <col min="11" max="11" width="9.140625" style="77"/>
    <col min="12" max="16384" width="9.140625" style="74"/>
  </cols>
  <sheetData>
    <row r="1" spans="1:11" s="9" customFormat="1" ht="12.75" customHeight="1" x14ac:dyDescent="0.2">
      <c r="A1" s="243" t="str">
        <f>Ziadost!A3</f>
        <v>Žiadosť o poskytnutie dotácie v oblasti športu v rámci výzvy F-2019-DOT01</v>
      </c>
      <c r="B1" s="243"/>
      <c r="C1" s="243"/>
      <c r="D1" s="243"/>
      <c r="E1" s="243"/>
      <c r="F1" s="243"/>
      <c r="G1" s="243"/>
      <c r="H1" s="243"/>
      <c r="I1" s="23"/>
      <c r="K1" s="77" t="s">
        <v>95</v>
      </c>
    </row>
    <row r="2" spans="1:11" s="9" customFormat="1" ht="15.75" customHeight="1" x14ac:dyDescent="0.2">
      <c r="A2" s="244" t="s">
        <v>222</v>
      </c>
      <c r="B2" s="244"/>
      <c r="C2" s="244"/>
      <c r="D2" s="244"/>
      <c r="E2" s="244"/>
      <c r="F2" s="244"/>
      <c r="G2" s="244"/>
      <c r="H2" s="244"/>
      <c r="I2" s="23"/>
      <c r="K2" s="77" t="s">
        <v>96</v>
      </c>
    </row>
    <row r="3" spans="1:11" s="9" customFormat="1" x14ac:dyDescent="0.2">
      <c r="C3" s="68"/>
      <c r="D3" s="68"/>
      <c r="I3" s="78">
        <v>1</v>
      </c>
      <c r="K3" s="77" t="s">
        <v>94</v>
      </c>
    </row>
    <row r="4" spans="1:11" s="9" customFormat="1" ht="12.75" customHeight="1" x14ac:dyDescent="0.2">
      <c r="A4" s="284" t="str">
        <f>"Žiadateľ: "&amp;ID!E3</f>
        <v xml:space="preserve">Žiadateľ: </v>
      </c>
      <c r="B4" s="284"/>
      <c r="C4" s="284"/>
      <c r="D4" s="284"/>
      <c r="E4" s="284"/>
      <c r="F4" s="284"/>
      <c r="G4" s="284"/>
      <c r="H4" s="284"/>
      <c r="I4" s="23"/>
      <c r="K4" s="77" t="s">
        <v>97</v>
      </c>
    </row>
    <row r="5" spans="1:11" x14ac:dyDescent="0.2">
      <c r="K5" s="77" t="s">
        <v>98</v>
      </c>
    </row>
    <row r="6" spans="1:11" x14ac:dyDescent="0.2">
      <c r="A6" s="296" t="s">
        <v>89</v>
      </c>
      <c r="B6" s="296"/>
      <c r="C6" s="295"/>
      <c r="D6" s="295"/>
      <c r="K6" s="77" t="s">
        <v>206</v>
      </c>
    </row>
    <row r="7" spans="1:11" x14ac:dyDescent="0.2">
      <c r="A7" s="296" t="s">
        <v>203</v>
      </c>
      <c r="B7" s="296"/>
      <c r="C7" s="76"/>
      <c r="D7" s="74" t="s">
        <v>211</v>
      </c>
      <c r="K7" s="77" t="s">
        <v>207</v>
      </c>
    </row>
    <row r="8" spans="1:11" x14ac:dyDescent="0.2">
      <c r="A8" s="296" t="s">
        <v>204</v>
      </c>
      <c r="B8" s="296"/>
      <c r="C8" s="76"/>
      <c r="D8" s="74" t="s">
        <v>212</v>
      </c>
      <c r="K8" s="77" t="s">
        <v>258</v>
      </c>
    </row>
    <row r="10" spans="1:11" x14ac:dyDescent="0.2">
      <c r="A10" s="297" t="s">
        <v>210</v>
      </c>
      <c r="B10" s="297"/>
      <c r="C10" s="297"/>
      <c r="D10" s="297"/>
      <c r="E10" s="297"/>
      <c r="F10" s="297"/>
      <c r="G10" s="297"/>
      <c r="H10" s="297"/>
    </row>
    <row r="11" spans="1:11" s="75" customFormat="1" x14ac:dyDescent="0.2">
      <c r="A11" s="293" t="s">
        <v>102</v>
      </c>
      <c r="B11" s="293" t="s">
        <v>40</v>
      </c>
      <c r="C11" s="298" t="s">
        <v>90</v>
      </c>
      <c r="D11" s="292" t="s">
        <v>91</v>
      </c>
      <c r="E11" s="292" t="s">
        <v>100</v>
      </c>
      <c r="F11" s="292"/>
      <c r="G11" s="292" t="s">
        <v>99</v>
      </c>
      <c r="H11" s="292"/>
      <c r="K11" s="138"/>
    </row>
    <row r="12" spans="1:11" s="75" customFormat="1" ht="38.25" x14ac:dyDescent="0.2">
      <c r="A12" s="294"/>
      <c r="B12" s="294"/>
      <c r="C12" s="299"/>
      <c r="D12" s="292"/>
      <c r="E12" s="72" t="s">
        <v>99</v>
      </c>
      <c r="F12" s="72" t="s">
        <v>205</v>
      </c>
      <c r="G12" s="73" t="s">
        <v>103</v>
      </c>
      <c r="H12" s="73" t="s">
        <v>101</v>
      </c>
      <c r="K12" s="138"/>
    </row>
    <row r="13" spans="1:11" x14ac:dyDescent="0.2">
      <c r="A13" s="81">
        <v>1</v>
      </c>
      <c r="B13" s="80"/>
      <c r="C13" s="80"/>
      <c r="D13" s="80"/>
      <c r="E13" s="80"/>
      <c r="F13" s="80"/>
      <c r="G13" s="80"/>
      <c r="H13" s="80"/>
    </row>
    <row r="14" spans="1:11" x14ac:dyDescent="0.2">
      <c r="A14" s="81">
        <v>2</v>
      </c>
      <c r="B14" s="80"/>
      <c r="C14" s="80"/>
      <c r="D14" s="80"/>
      <c r="E14" s="80"/>
      <c r="F14" s="80"/>
      <c r="G14" s="80"/>
      <c r="H14" s="80"/>
    </row>
    <row r="15" spans="1:11" x14ac:dyDescent="0.2">
      <c r="A15" s="81">
        <v>3</v>
      </c>
      <c r="B15" s="80"/>
      <c r="C15" s="80"/>
      <c r="D15" s="80"/>
      <c r="E15" s="80"/>
      <c r="F15" s="80"/>
      <c r="G15" s="80"/>
      <c r="H15" s="80"/>
    </row>
    <row r="16" spans="1:11" x14ac:dyDescent="0.2">
      <c r="A16" s="81">
        <v>4</v>
      </c>
      <c r="B16" s="80"/>
      <c r="C16" s="80"/>
      <c r="D16" s="80"/>
      <c r="E16" s="80"/>
      <c r="F16" s="80"/>
      <c r="G16" s="80"/>
      <c r="H16" s="80"/>
    </row>
    <row r="17" spans="1:8" x14ac:dyDescent="0.2">
      <c r="A17" s="81">
        <v>5</v>
      </c>
      <c r="B17" s="80"/>
      <c r="C17" s="80"/>
      <c r="D17" s="80"/>
      <c r="E17" s="80"/>
      <c r="F17" s="80"/>
      <c r="G17" s="80"/>
      <c r="H17" s="80"/>
    </row>
    <row r="18" spans="1:8" x14ac:dyDescent="0.2">
      <c r="A18" s="81">
        <v>6</v>
      </c>
      <c r="B18" s="80"/>
      <c r="C18" s="80"/>
      <c r="D18" s="80"/>
      <c r="E18" s="80"/>
      <c r="F18" s="80"/>
      <c r="G18" s="80"/>
      <c r="H18" s="80"/>
    </row>
    <row r="19" spans="1:8" x14ac:dyDescent="0.2">
      <c r="A19" s="81">
        <v>7</v>
      </c>
      <c r="B19" s="80"/>
      <c r="C19" s="80"/>
      <c r="D19" s="80"/>
      <c r="E19" s="80"/>
      <c r="F19" s="80"/>
      <c r="G19" s="80"/>
      <c r="H19" s="80"/>
    </row>
    <row r="20" spans="1:8" x14ac:dyDescent="0.2">
      <c r="A20" s="81">
        <v>8</v>
      </c>
      <c r="B20" s="80"/>
      <c r="C20" s="80"/>
      <c r="D20" s="80"/>
      <c r="E20" s="80"/>
      <c r="F20" s="80"/>
      <c r="G20" s="80"/>
      <c r="H20" s="80"/>
    </row>
    <row r="21" spans="1:8" x14ac:dyDescent="0.2">
      <c r="A21" s="81">
        <v>9</v>
      </c>
      <c r="B21" s="80"/>
      <c r="C21" s="80"/>
      <c r="D21" s="80"/>
      <c r="E21" s="80"/>
      <c r="F21" s="80"/>
      <c r="G21" s="80"/>
      <c r="H21" s="80"/>
    </row>
    <row r="22" spans="1:8" x14ac:dyDescent="0.2">
      <c r="A22" s="81">
        <v>10</v>
      </c>
      <c r="B22" s="80"/>
      <c r="C22" s="80"/>
      <c r="D22" s="80"/>
      <c r="E22" s="80"/>
      <c r="F22" s="80"/>
      <c r="G22" s="80"/>
      <c r="H22" s="80"/>
    </row>
    <row r="23" spans="1:8" x14ac:dyDescent="0.2">
      <c r="A23" s="81">
        <v>11</v>
      </c>
      <c r="B23" s="80"/>
      <c r="C23" s="80"/>
      <c r="D23" s="80"/>
      <c r="E23" s="80"/>
      <c r="F23" s="80"/>
      <c r="G23" s="80"/>
      <c r="H23" s="80"/>
    </row>
    <row r="24" spans="1:8" x14ac:dyDescent="0.2">
      <c r="A24" s="81">
        <v>12</v>
      </c>
      <c r="B24" s="80"/>
      <c r="C24" s="80"/>
      <c r="D24" s="80"/>
      <c r="E24" s="80"/>
      <c r="F24" s="80"/>
      <c r="G24" s="80"/>
      <c r="H24" s="80"/>
    </row>
    <row r="25" spans="1:8" x14ac:dyDescent="0.2">
      <c r="A25" s="81">
        <v>13</v>
      </c>
      <c r="B25" s="80"/>
      <c r="C25" s="80"/>
      <c r="D25" s="80"/>
      <c r="E25" s="80"/>
      <c r="F25" s="80"/>
      <c r="G25" s="80"/>
      <c r="H25" s="80"/>
    </row>
    <row r="26" spans="1:8" x14ac:dyDescent="0.2">
      <c r="A26" s="81">
        <v>14</v>
      </c>
      <c r="B26" s="80"/>
      <c r="C26" s="80"/>
      <c r="D26" s="80"/>
      <c r="E26" s="80"/>
      <c r="F26" s="80"/>
      <c r="G26" s="80"/>
      <c r="H26" s="80"/>
    </row>
    <row r="27" spans="1:8" x14ac:dyDescent="0.2">
      <c r="A27" s="81">
        <v>15</v>
      </c>
      <c r="B27" s="80"/>
      <c r="C27" s="80"/>
      <c r="D27" s="80"/>
      <c r="E27" s="80"/>
      <c r="F27" s="80"/>
      <c r="G27" s="80"/>
      <c r="H27" s="80"/>
    </row>
    <row r="28" spans="1:8" x14ac:dyDescent="0.2">
      <c r="A28" s="81">
        <v>16</v>
      </c>
      <c r="B28" s="80"/>
      <c r="C28" s="80"/>
      <c r="D28" s="80"/>
      <c r="E28" s="80"/>
      <c r="F28" s="80"/>
      <c r="G28" s="80"/>
      <c r="H28" s="80"/>
    </row>
    <row r="29" spans="1:8" x14ac:dyDescent="0.2">
      <c r="A29" s="81">
        <v>17</v>
      </c>
      <c r="B29" s="80"/>
      <c r="C29" s="80"/>
      <c r="D29" s="80"/>
      <c r="E29" s="80"/>
      <c r="F29" s="80"/>
      <c r="G29" s="80"/>
      <c r="H29" s="80"/>
    </row>
    <row r="30" spans="1:8" x14ac:dyDescent="0.2">
      <c r="A30" s="81">
        <v>18</v>
      </c>
      <c r="B30" s="80"/>
      <c r="C30" s="80"/>
      <c r="D30" s="80"/>
      <c r="E30" s="80"/>
      <c r="F30" s="80"/>
      <c r="G30" s="80"/>
      <c r="H30" s="80"/>
    </row>
    <row r="31" spans="1:8" x14ac:dyDescent="0.2">
      <c r="A31" s="81">
        <v>19</v>
      </c>
      <c r="B31" s="80"/>
      <c r="C31" s="80"/>
      <c r="D31" s="80"/>
      <c r="E31" s="80"/>
      <c r="F31" s="80"/>
      <c r="G31" s="80"/>
      <c r="H31" s="80"/>
    </row>
    <row r="32" spans="1:8" x14ac:dyDescent="0.2">
      <c r="A32" s="81">
        <v>20</v>
      </c>
      <c r="B32" s="80"/>
      <c r="C32" s="80"/>
      <c r="D32" s="80"/>
      <c r="E32" s="80"/>
      <c r="F32" s="80"/>
      <c r="G32" s="80"/>
      <c r="H32" s="80"/>
    </row>
    <row r="33" spans="1:8" x14ac:dyDescent="0.2">
      <c r="A33" s="81">
        <v>21</v>
      </c>
      <c r="B33" s="80"/>
      <c r="C33" s="80"/>
      <c r="D33" s="80"/>
      <c r="E33" s="80"/>
      <c r="F33" s="80"/>
      <c r="G33" s="80"/>
      <c r="H33" s="80"/>
    </row>
    <row r="34" spans="1:8" x14ac:dyDescent="0.2">
      <c r="A34" s="81">
        <v>22</v>
      </c>
      <c r="B34" s="80"/>
      <c r="C34" s="80"/>
      <c r="D34" s="80"/>
      <c r="E34" s="80"/>
      <c r="F34" s="80"/>
      <c r="G34" s="80"/>
      <c r="H34" s="80"/>
    </row>
    <row r="35" spans="1:8" x14ac:dyDescent="0.2">
      <c r="A35" s="81">
        <v>23</v>
      </c>
      <c r="B35" s="80"/>
      <c r="C35" s="80"/>
      <c r="D35" s="80"/>
      <c r="E35" s="80"/>
      <c r="F35" s="80"/>
      <c r="G35" s="80"/>
      <c r="H35" s="80"/>
    </row>
    <row r="36" spans="1:8" x14ac:dyDescent="0.2">
      <c r="A36" s="81">
        <v>24</v>
      </c>
      <c r="B36" s="80"/>
      <c r="C36" s="80"/>
      <c r="D36" s="80"/>
      <c r="E36" s="80"/>
      <c r="F36" s="80"/>
      <c r="G36" s="80"/>
      <c r="H36" s="80"/>
    </row>
    <row r="37" spans="1:8" x14ac:dyDescent="0.2">
      <c r="A37" s="81">
        <v>25</v>
      </c>
      <c r="B37" s="80"/>
      <c r="C37" s="80"/>
      <c r="D37" s="80"/>
      <c r="E37" s="80"/>
      <c r="F37" s="80"/>
      <c r="G37" s="80"/>
      <c r="H37" s="80"/>
    </row>
    <row r="38" spans="1:8" x14ac:dyDescent="0.2">
      <c r="A38" s="81">
        <v>26</v>
      </c>
      <c r="B38" s="80"/>
      <c r="C38" s="80"/>
      <c r="D38" s="80"/>
      <c r="E38" s="80"/>
      <c r="F38" s="80"/>
      <c r="G38" s="80"/>
      <c r="H38" s="80"/>
    </row>
    <row r="39" spans="1:8" x14ac:dyDescent="0.2">
      <c r="A39" s="81">
        <v>27</v>
      </c>
      <c r="B39" s="80"/>
      <c r="C39" s="80"/>
      <c r="D39" s="80"/>
      <c r="E39" s="80"/>
      <c r="F39" s="80"/>
      <c r="G39" s="80"/>
      <c r="H39" s="80"/>
    </row>
    <row r="40" spans="1:8" x14ac:dyDescent="0.2">
      <c r="A40" s="81">
        <v>28</v>
      </c>
      <c r="B40" s="80"/>
      <c r="C40" s="80"/>
      <c r="D40" s="80"/>
      <c r="E40" s="80"/>
      <c r="F40" s="80"/>
      <c r="G40" s="80"/>
      <c r="H40" s="80"/>
    </row>
    <row r="41" spans="1:8" x14ac:dyDescent="0.2">
      <c r="A41" s="81">
        <v>29</v>
      </c>
      <c r="B41" s="80"/>
      <c r="C41" s="80"/>
      <c r="D41" s="80"/>
      <c r="E41" s="80"/>
      <c r="F41" s="80"/>
      <c r="G41" s="80"/>
      <c r="H41" s="80"/>
    </row>
    <row r="42" spans="1:8" x14ac:dyDescent="0.2">
      <c r="A42" s="81">
        <v>30</v>
      </c>
      <c r="B42" s="80"/>
      <c r="C42" s="80"/>
      <c r="D42" s="80"/>
      <c r="E42" s="80"/>
      <c r="F42" s="80"/>
      <c r="G42" s="80"/>
      <c r="H42" s="80"/>
    </row>
    <row r="43" spans="1:8" x14ac:dyDescent="0.2">
      <c r="A43" s="81">
        <v>31</v>
      </c>
      <c r="B43" s="80"/>
      <c r="C43" s="80"/>
      <c r="D43" s="80"/>
      <c r="E43" s="80"/>
      <c r="F43" s="80"/>
      <c r="G43" s="80"/>
      <c r="H43" s="80"/>
    </row>
    <row r="44" spans="1:8" x14ac:dyDescent="0.2">
      <c r="A44" s="81">
        <v>32</v>
      </c>
      <c r="B44" s="80"/>
      <c r="C44" s="80"/>
      <c r="D44" s="80"/>
      <c r="E44" s="80"/>
      <c r="F44" s="80"/>
      <c r="G44" s="80"/>
      <c r="H44" s="80"/>
    </row>
    <row r="45" spans="1:8" x14ac:dyDescent="0.2">
      <c r="A45" s="81">
        <v>33</v>
      </c>
      <c r="B45" s="80"/>
      <c r="C45" s="80"/>
      <c r="D45" s="80"/>
      <c r="E45" s="80"/>
      <c r="F45" s="80"/>
      <c r="G45" s="80"/>
      <c r="H45" s="80"/>
    </row>
    <row r="46" spans="1:8" x14ac:dyDescent="0.2">
      <c r="A46" s="81">
        <v>34</v>
      </c>
      <c r="B46" s="80"/>
      <c r="C46" s="80"/>
      <c r="D46" s="80"/>
      <c r="E46" s="80"/>
      <c r="F46" s="80"/>
      <c r="G46" s="80"/>
      <c r="H46" s="80"/>
    </row>
    <row r="47" spans="1:8" x14ac:dyDescent="0.2">
      <c r="A47" s="81">
        <v>35</v>
      </c>
      <c r="B47" s="80"/>
      <c r="C47" s="80"/>
      <c r="D47" s="80"/>
      <c r="E47" s="80"/>
      <c r="F47" s="80"/>
      <c r="G47" s="80"/>
      <c r="H47" s="80"/>
    </row>
    <row r="48" spans="1:8" x14ac:dyDescent="0.2">
      <c r="A48" s="81">
        <v>36</v>
      </c>
      <c r="B48" s="80"/>
      <c r="C48" s="80"/>
      <c r="D48" s="80"/>
      <c r="E48" s="80"/>
      <c r="F48" s="80"/>
      <c r="G48" s="80"/>
      <c r="H48" s="80"/>
    </row>
    <row r="49" spans="1:8" x14ac:dyDescent="0.2">
      <c r="A49" s="81">
        <v>37</v>
      </c>
      <c r="B49" s="80"/>
      <c r="C49" s="80"/>
      <c r="D49" s="80"/>
      <c r="E49" s="80"/>
      <c r="F49" s="80"/>
      <c r="G49" s="80"/>
      <c r="H49" s="80"/>
    </row>
    <row r="50" spans="1:8" x14ac:dyDescent="0.2">
      <c r="A50" s="81">
        <v>38</v>
      </c>
      <c r="B50" s="80"/>
      <c r="C50" s="80"/>
      <c r="D50" s="80"/>
      <c r="E50" s="80"/>
      <c r="F50" s="80"/>
      <c r="G50" s="80"/>
      <c r="H50" s="80"/>
    </row>
    <row r="51" spans="1:8" x14ac:dyDescent="0.2">
      <c r="A51" s="81">
        <v>39</v>
      </c>
      <c r="B51" s="80"/>
      <c r="C51" s="80"/>
      <c r="D51" s="80"/>
      <c r="E51" s="80"/>
      <c r="F51" s="80"/>
      <c r="G51" s="80"/>
      <c r="H51" s="80"/>
    </row>
    <row r="52" spans="1:8" x14ac:dyDescent="0.2">
      <c r="A52" s="81">
        <v>40</v>
      </c>
      <c r="B52" s="80"/>
      <c r="C52" s="80"/>
      <c r="D52" s="80"/>
      <c r="E52" s="80"/>
      <c r="F52" s="80"/>
      <c r="G52" s="80"/>
      <c r="H52" s="80"/>
    </row>
    <row r="53" spans="1:8" x14ac:dyDescent="0.2">
      <c r="A53" s="81">
        <v>41</v>
      </c>
      <c r="B53" s="80"/>
      <c r="C53" s="80"/>
      <c r="D53" s="80"/>
      <c r="E53" s="80"/>
      <c r="F53" s="80"/>
      <c r="G53" s="80"/>
      <c r="H53" s="80"/>
    </row>
    <row r="54" spans="1:8" x14ac:dyDescent="0.2">
      <c r="A54" s="81">
        <v>42</v>
      </c>
      <c r="B54" s="80"/>
      <c r="C54" s="80"/>
      <c r="D54" s="80"/>
      <c r="E54" s="80"/>
      <c r="F54" s="80"/>
      <c r="G54" s="80"/>
      <c r="H54" s="80"/>
    </row>
    <row r="55" spans="1:8" x14ac:dyDescent="0.2">
      <c r="A55" s="81">
        <v>43</v>
      </c>
      <c r="B55" s="80"/>
      <c r="C55" s="80"/>
      <c r="D55" s="80"/>
      <c r="E55" s="80"/>
      <c r="F55" s="80"/>
      <c r="G55" s="80"/>
      <c r="H55" s="80"/>
    </row>
    <row r="56" spans="1:8" x14ac:dyDescent="0.2">
      <c r="A56" s="81">
        <v>44</v>
      </c>
      <c r="B56" s="80"/>
      <c r="C56" s="80"/>
      <c r="D56" s="80"/>
      <c r="E56" s="80"/>
      <c r="F56" s="80"/>
      <c r="G56" s="80"/>
      <c r="H56" s="80"/>
    </row>
    <row r="57" spans="1:8" x14ac:dyDescent="0.2">
      <c r="A57" s="81">
        <v>45</v>
      </c>
      <c r="B57" s="80"/>
      <c r="C57" s="80"/>
      <c r="D57" s="80"/>
      <c r="E57" s="80"/>
      <c r="F57" s="80"/>
      <c r="G57" s="80"/>
      <c r="H57" s="80"/>
    </row>
    <row r="58" spans="1:8" x14ac:dyDescent="0.2">
      <c r="A58" s="81">
        <v>46</v>
      </c>
      <c r="B58" s="80"/>
      <c r="C58" s="80"/>
      <c r="D58" s="80"/>
      <c r="E58" s="80"/>
      <c r="F58" s="80"/>
      <c r="G58" s="80"/>
      <c r="H58" s="80"/>
    </row>
    <row r="59" spans="1:8" x14ac:dyDescent="0.2">
      <c r="A59" s="81">
        <v>47</v>
      </c>
      <c r="B59" s="80"/>
      <c r="C59" s="80"/>
      <c r="D59" s="80"/>
      <c r="E59" s="80"/>
      <c r="F59" s="80"/>
      <c r="G59" s="80"/>
      <c r="H59" s="80"/>
    </row>
    <row r="60" spans="1:8" x14ac:dyDescent="0.2">
      <c r="A60" s="81">
        <v>48</v>
      </c>
      <c r="B60" s="80"/>
      <c r="C60" s="80"/>
      <c r="D60" s="80"/>
      <c r="E60" s="80"/>
      <c r="F60" s="80"/>
      <c r="G60" s="80"/>
      <c r="H60" s="80"/>
    </row>
    <row r="61" spans="1:8" x14ac:dyDescent="0.2">
      <c r="A61" s="81">
        <v>49</v>
      </c>
      <c r="B61" s="80"/>
      <c r="C61" s="80"/>
      <c r="D61" s="80"/>
      <c r="E61" s="80"/>
      <c r="F61" s="80"/>
      <c r="G61" s="80"/>
      <c r="H61" s="80"/>
    </row>
  </sheetData>
  <mergeCells count="14">
    <mergeCell ref="E11:F11"/>
    <mergeCell ref="D11:D12"/>
    <mergeCell ref="B11:B12"/>
    <mergeCell ref="C6:D6"/>
    <mergeCell ref="A1:H1"/>
    <mergeCell ref="A11:A12"/>
    <mergeCell ref="A8:B8"/>
    <mergeCell ref="A7:B7"/>
    <mergeCell ref="A6:B6"/>
    <mergeCell ref="A10:H10"/>
    <mergeCell ref="C11:C12"/>
    <mergeCell ref="A4:H4"/>
    <mergeCell ref="A2:H2"/>
    <mergeCell ref="G11:H11"/>
  </mergeCells>
  <dataValidations count="4">
    <dataValidation type="whole" allowBlank="1" showInputMessage="1" showErrorMessage="1" sqref="E13:E61">
      <formula1>1</formula1>
      <formula2>30</formula2>
    </dataValidation>
    <dataValidation type="whole" operator="greaterThan" allowBlank="1" showInputMessage="1" showErrorMessage="1" sqref="G13:H61">
      <formula1>0</formula1>
    </dataValidation>
    <dataValidation type="whole" allowBlank="1" showInputMessage="1" showErrorMessage="1" errorTitle="Overenie umiestnenia" error="Umiestnenie má mať hodnotu 1,2 alebo 3._x000a_OPRAVTE!" promptTitle="Overenie umiestnenia" prompt="Zadajte hodnotu 1, 2 alebo 3." sqref="C13:C61">
      <formula1>1</formula1>
      <formula2>3</formula2>
    </dataValidation>
    <dataValidation type="list" allowBlank="1" showInputMessage="1" showErrorMessage="1" sqref="B13:B61">
      <formula1>$K$1:$K$8</formula1>
    </dataValidation>
  </dataValidations>
  <pageMargins left="0.39370078740157483" right="0.39370078740157483" top="0.39370078740157483" bottom="0.39370078740157483" header="0.31496062992125984" footer="0.31496062992125984"/>
  <pageSetup paperSize="9" scale="95" orientation="portrait" r:id="rId1"/>
  <headerFooter>
    <oddFooter>&amp;L&amp;8&amp;F, &amp;A&amp;R&amp;8strana &amp;P/&amp;N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workbookViewId="0">
      <pane ySplit="14" topLeftCell="A15" activePane="bottomLeft" state="frozen"/>
      <selection pane="bottomLeft" activeCell="D11" sqref="D11"/>
    </sheetView>
  </sheetViews>
  <sheetFormatPr defaultColWidth="9.140625" defaultRowHeight="12.75" x14ac:dyDescent="0.2"/>
  <cols>
    <col min="1" max="1" width="29.85546875" style="9" customWidth="1"/>
    <col min="2" max="2" width="9.140625" style="9"/>
    <col min="3" max="3" width="26.140625" style="9" customWidth="1"/>
    <col min="4" max="4" width="23.28515625" style="9" customWidth="1"/>
    <col min="5" max="5" width="13.140625" style="9" bestFit="1" customWidth="1"/>
    <col min="6" max="6" width="4" style="9" customWidth="1"/>
    <col min="7" max="8" width="9.140625" style="79" customWidth="1"/>
    <col min="9" max="16384" width="9.140625" style="9"/>
  </cols>
  <sheetData>
    <row r="1" spans="1:7" ht="12.75" customHeight="1" x14ac:dyDescent="0.2">
      <c r="A1" s="243" t="str">
        <f>Ziadost!A3</f>
        <v>Žiadosť o poskytnutie dotácie v oblasti športu v rámci výzvy F-2019-DOT01</v>
      </c>
      <c r="B1" s="243"/>
      <c r="C1" s="243"/>
      <c r="D1" s="243"/>
      <c r="E1" s="243"/>
      <c r="F1" s="45"/>
    </row>
    <row r="2" spans="1:7" ht="15.75" customHeight="1" x14ac:dyDescent="0.2">
      <c r="A2" s="244" t="s">
        <v>208</v>
      </c>
      <c r="B2" s="244"/>
      <c r="C2" s="244"/>
      <c r="D2" s="244"/>
      <c r="E2" s="244"/>
      <c r="F2" s="46"/>
    </row>
    <row r="3" spans="1:7" x14ac:dyDescent="0.2">
      <c r="A3" s="68"/>
      <c r="B3" s="68"/>
      <c r="C3" s="68"/>
      <c r="D3" s="68"/>
      <c r="E3" s="68"/>
      <c r="F3" s="68"/>
      <c r="G3" s="79">
        <v>1</v>
      </c>
    </row>
    <row r="4" spans="1:7" x14ac:dyDescent="0.2">
      <c r="A4" s="243" t="str">
        <f>"Žiadateľ: "&amp;ID!E3</f>
        <v xml:space="preserve">Žiadateľ: </v>
      </c>
      <c r="B4" s="243"/>
      <c r="C4" s="243"/>
      <c r="D4" s="243"/>
      <c r="E4" s="243"/>
      <c r="F4" s="45"/>
    </row>
    <row r="6" spans="1:7" x14ac:dyDescent="0.2">
      <c r="A6" s="82" t="s">
        <v>105</v>
      </c>
      <c r="B6" s="83"/>
      <c r="C6" s="84"/>
      <c r="D6" s="84"/>
      <c r="E6" s="83"/>
    </row>
    <row r="7" spans="1:7" ht="3" customHeight="1" x14ac:dyDescent="0.2">
      <c r="A7" s="85"/>
      <c r="B7" s="85"/>
      <c r="C7" s="85"/>
      <c r="D7" s="86"/>
      <c r="E7" s="85"/>
    </row>
    <row r="8" spans="1:7" ht="33.75" x14ac:dyDescent="0.2">
      <c r="A8" s="87" t="s">
        <v>106</v>
      </c>
      <c r="B8" s="87" t="s">
        <v>107</v>
      </c>
      <c r="C8" s="87" t="s">
        <v>108</v>
      </c>
      <c r="D8" s="87" t="s">
        <v>2</v>
      </c>
      <c r="E8" s="87" t="s">
        <v>109</v>
      </c>
    </row>
    <row r="9" spans="1:7" x14ac:dyDescent="0.2">
      <c r="A9" s="88"/>
      <c r="B9" s="89"/>
      <c r="C9" s="90"/>
      <c r="D9" s="90"/>
      <c r="E9" s="91"/>
      <c r="F9" s="14"/>
      <c r="G9" s="79">
        <f>YEAR(B9)</f>
        <v>1900</v>
      </c>
    </row>
    <row r="10" spans="1:7" x14ac:dyDescent="0.2">
      <c r="A10" s="85"/>
      <c r="B10" s="85"/>
      <c r="C10" s="85"/>
      <c r="D10" s="86"/>
      <c r="E10" s="85"/>
    </row>
    <row r="11" spans="1:7" x14ac:dyDescent="0.2">
      <c r="A11" s="82" t="s">
        <v>209</v>
      </c>
      <c r="B11" s="83"/>
      <c r="C11" s="84"/>
      <c r="D11" s="84"/>
      <c r="E11" s="83"/>
    </row>
    <row r="12" spans="1:7" x14ac:dyDescent="0.2">
      <c r="A12" s="85"/>
      <c r="B12" s="85"/>
      <c r="C12" s="85"/>
      <c r="D12" s="84"/>
      <c r="E12" s="85"/>
    </row>
    <row r="13" spans="1:7" ht="22.5" x14ac:dyDescent="0.2">
      <c r="A13" s="87" t="s">
        <v>106</v>
      </c>
      <c r="B13" s="87" t="s">
        <v>102</v>
      </c>
      <c r="C13" s="87" t="s">
        <v>108</v>
      </c>
      <c r="D13" s="87" t="s">
        <v>2</v>
      </c>
      <c r="E13" s="87" t="s">
        <v>109</v>
      </c>
    </row>
    <row r="14" spans="1:7" x14ac:dyDescent="0.2">
      <c r="A14" s="92" t="s">
        <v>110</v>
      </c>
      <c r="B14" s="92">
        <v>253</v>
      </c>
      <c r="C14" s="92" t="s">
        <v>111</v>
      </c>
      <c r="D14" s="92" t="s">
        <v>112</v>
      </c>
      <c r="E14" s="93">
        <v>421902000111</v>
      </c>
    </row>
    <row r="15" spans="1:7" x14ac:dyDescent="0.2">
      <c r="A15" s="88"/>
      <c r="B15" s="90"/>
      <c r="C15" s="90"/>
      <c r="D15" s="90"/>
      <c r="E15" s="91"/>
      <c r="F15" s="14"/>
    </row>
    <row r="16" spans="1:7" x14ac:dyDescent="0.2">
      <c r="A16" s="94"/>
      <c r="B16" s="95"/>
      <c r="C16" s="90"/>
      <c r="D16" s="90"/>
      <c r="E16" s="91"/>
      <c r="F16" s="14"/>
    </row>
    <row r="17" spans="1:6" x14ac:dyDescent="0.2">
      <c r="A17" s="94"/>
      <c r="B17" s="95"/>
      <c r="C17" s="90"/>
      <c r="D17" s="90"/>
      <c r="E17" s="91"/>
      <c r="F17" s="14"/>
    </row>
    <row r="18" spans="1:6" x14ac:dyDescent="0.2">
      <c r="A18" s="94"/>
      <c r="B18" s="95"/>
      <c r="C18" s="90"/>
      <c r="D18" s="90"/>
      <c r="E18" s="91"/>
      <c r="F18" s="14"/>
    </row>
    <row r="19" spans="1:6" x14ac:dyDescent="0.2">
      <c r="A19" s="94"/>
      <c r="B19" s="95"/>
      <c r="C19" s="90"/>
      <c r="D19" s="90"/>
      <c r="E19" s="91"/>
      <c r="F19" s="14"/>
    </row>
    <row r="20" spans="1:6" x14ac:dyDescent="0.2">
      <c r="A20" s="94"/>
      <c r="B20" s="96"/>
      <c r="C20" s="90"/>
      <c r="D20" s="90"/>
      <c r="E20" s="91"/>
      <c r="F20" s="14"/>
    </row>
    <row r="21" spans="1:6" x14ac:dyDescent="0.2">
      <c r="A21" s="94"/>
      <c r="B21" s="95"/>
      <c r="C21" s="90"/>
      <c r="D21" s="90"/>
      <c r="E21" s="91"/>
      <c r="F21" s="14"/>
    </row>
    <row r="22" spans="1:6" x14ac:dyDescent="0.2">
      <c r="A22" s="94"/>
      <c r="B22" s="95"/>
      <c r="C22" s="90"/>
      <c r="D22" s="90"/>
      <c r="E22" s="91"/>
      <c r="F22" s="14"/>
    </row>
    <row r="23" spans="1:6" x14ac:dyDescent="0.2">
      <c r="A23" s="94"/>
      <c r="B23" s="95"/>
      <c r="C23" s="90"/>
      <c r="D23" s="90"/>
      <c r="E23" s="91"/>
      <c r="F23" s="14"/>
    </row>
    <row r="24" spans="1:6" x14ac:dyDescent="0.2">
      <c r="A24" s="94"/>
      <c r="B24" s="95"/>
      <c r="C24" s="90"/>
      <c r="D24" s="90"/>
      <c r="E24" s="91"/>
      <c r="F24" s="14"/>
    </row>
    <row r="25" spans="1:6" x14ac:dyDescent="0.2">
      <c r="A25" s="94"/>
      <c r="B25" s="95"/>
      <c r="C25" s="90"/>
      <c r="D25" s="90"/>
      <c r="E25" s="91"/>
      <c r="F25" s="14"/>
    </row>
    <row r="26" spans="1:6" x14ac:dyDescent="0.2">
      <c r="A26" s="94"/>
      <c r="B26" s="95"/>
      <c r="C26" s="90"/>
      <c r="D26" s="90"/>
      <c r="E26" s="91"/>
      <c r="F26" s="14"/>
    </row>
    <row r="27" spans="1:6" x14ac:dyDescent="0.2">
      <c r="A27" s="94"/>
      <c r="B27" s="95"/>
      <c r="C27" s="90"/>
      <c r="D27" s="90"/>
      <c r="E27" s="91"/>
      <c r="F27" s="14"/>
    </row>
    <row r="28" spans="1:6" x14ac:dyDescent="0.2">
      <c r="A28" s="94"/>
      <c r="B28" s="95"/>
      <c r="C28" s="90"/>
      <c r="D28" s="90"/>
      <c r="E28" s="91"/>
      <c r="F28" s="14"/>
    </row>
    <row r="29" spans="1:6" x14ac:dyDescent="0.2">
      <c r="A29" s="94"/>
      <c r="B29" s="95"/>
      <c r="C29" s="90"/>
      <c r="D29" s="90"/>
      <c r="E29" s="91"/>
      <c r="F29" s="14"/>
    </row>
    <row r="30" spans="1:6" x14ac:dyDescent="0.2">
      <c r="A30" s="94"/>
      <c r="B30" s="95"/>
      <c r="C30" s="90"/>
      <c r="D30" s="90"/>
      <c r="E30" s="91"/>
      <c r="F30" s="14"/>
    </row>
  </sheetData>
  <mergeCells count="3">
    <mergeCell ref="A1:E1"/>
    <mergeCell ref="A2:E2"/>
    <mergeCell ref="A4:E4"/>
  </mergeCells>
  <conditionalFormatting sqref="F9 F15:F30">
    <cfRule type="cellIs" dxfId="1" priority="4" stopIfTrue="1" operator="equal">
      <formula>"OK"</formula>
    </cfRule>
  </conditionalFormatting>
  <conditionalFormatting sqref="B9">
    <cfRule type="cellIs" dxfId="0" priority="1" stopIfTrue="1" operator="equal">
      <formula>OR(B9=1968,B9=1958,B9=1948,B9=1938,B9=1928,B9=1918)</formula>
    </cfRule>
  </conditionalFormatting>
  <dataValidations count="2">
    <dataValidation type="custom" allowBlank="1" showInputMessage="1" showErrorMessage="1" errorTitle="Overenie dátumu" error="Pozor! Tréner, ktorý sa v roku 2018 dožíva 50, 60, 70, 80, 90 alebo 100 rokov." promptTitle="Overenie dátumu" prompt="Tréner, ktorý sa v roku 2019 dožíva 50, 60, 70, 80, 90 alebo 100 rokov." sqref="B9">
      <formula1>OR(G9=1969,G9=1959,G9=1949,G9=1939,G9=1929,G9=1919)</formula1>
    </dataValidation>
    <dataValidation type="whole" allowBlank="1" showInputMessage="1" showErrorMessage="1" sqref="B15:B30">
      <formula1>1</formula1>
      <formula2>60</formula2>
    </dataValidation>
  </dataValidations>
  <pageMargins left="0.39370078740157483" right="0.39370078740157483" top="0.39370078740157483" bottom="0.39370078740157483" header="0.31496062992125984" footer="0.31496062992125984"/>
  <pageSetup paperSize="9" scale="95" orientation="portrait" r:id="rId1"/>
  <headerFooter>
    <oddFooter>&amp;L&amp;8&amp;F, &amp;A&amp;R&amp;8strana &amp;P/&amp;N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A50585557C2E043AE1EBBE58EE11EE3" ma:contentTypeVersion="0" ma:contentTypeDescription="Umožňuje vytvoriť nový dokument." ma:contentTypeScope="" ma:versionID="dd9d27361932a33f91152fb8ab42d292">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B2A8E7-3786-41C3-A56B-892AF8494104}">
  <ds:schemaRefs>
    <ds:schemaRef ds:uri="http://schemas.microsoft.com/sharepoint/v3/contenttype/forms"/>
  </ds:schemaRefs>
</ds:datastoreItem>
</file>

<file path=customXml/itemProps2.xml><?xml version="1.0" encoding="utf-8"?>
<ds:datastoreItem xmlns:ds="http://schemas.openxmlformats.org/officeDocument/2006/customXml" ds:itemID="{3D680A6B-25B8-420A-A6BE-452FF03F8F68}">
  <ds:schemaRefs>
    <ds:schemaRef ds:uri="http://schemas.microsoft.com/office/2006/documentManagement/types"/>
    <ds:schemaRef ds:uri="http://schemas.microsoft.com/office/infopath/2007/PartnerControls"/>
    <ds:schemaRef ds:uri="http://purl.org/dc/dcmitype/"/>
    <ds:schemaRef ds:uri="http://purl.org/dc/terms/"/>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106F9F4F-027D-4821-85D5-D3F3C16E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10</vt:i4>
      </vt:variant>
      <vt:variant>
        <vt:lpstr>Pomenované rozsahy</vt:lpstr>
      </vt:variant>
      <vt:variant>
        <vt:i4>12</vt:i4>
      </vt:variant>
    </vt:vector>
  </HeadingPairs>
  <TitlesOfParts>
    <vt:vector size="22" baseType="lpstr">
      <vt:lpstr>ID</vt:lpstr>
      <vt:lpstr>Ziadost</vt:lpstr>
      <vt:lpstr>F-1</vt:lpstr>
      <vt:lpstr>F-2</vt:lpstr>
      <vt:lpstr>F-3</vt:lpstr>
      <vt:lpstr>F-4</vt:lpstr>
      <vt:lpstr>F-5</vt:lpstr>
      <vt:lpstr>F-6</vt:lpstr>
      <vt:lpstr>F-7</vt:lpstr>
      <vt:lpstr>F-8</vt:lpstr>
      <vt:lpstr>ABC</vt:lpstr>
      <vt:lpstr>'F-2'!Názvy_tlače</vt:lpstr>
      <vt:lpstr>'F-1'!Oblasť_tlače</vt:lpstr>
      <vt:lpstr>'F-2'!Oblasť_tlače</vt:lpstr>
      <vt:lpstr>'F-3'!Oblasť_tlače</vt:lpstr>
      <vt:lpstr>'F-4'!Oblasť_tlače</vt:lpstr>
      <vt:lpstr>'F-5'!Oblasť_tlače</vt:lpstr>
      <vt:lpstr>'F-6'!Oblasť_tlače</vt:lpstr>
      <vt:lpstr>'F-7'!Oblasť_tlače</vt:lpstr>
      <vt:lpstr>'F-8'!Oblasť_tlače</vt:lpstr>
      <vt:lpstr>ID!Oblasť_tlače</vt:lpstr>
      <vt:lpstr>Ziadost!Oblasť_tlače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Branislav Strečanský</dc:creator>
  <cp:lastModifiedBy>Čihák Dávid</cp:lastModifiedBy>
  <cp:lastPrinted>2019-01-07T19:45:18Z</cp:lastPrinted>
  <dcterms:created xsi:type="dcterms:W3CDTF">2015-08-03T10:02:39Z</dcterms:created>
  <dcterms:modified xsi:type="dcterms:W3CDTF">2019-01-08T13:24:14Z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0x0101009A50585557C2E043AE1EBBE58EE11EE3</vt:lpwstr>
  </property>
</Properties>
</file>