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15" windowHeight="7740" activeTab="0"/>
  </bookViews>
  <sheets>
    <sheet name="Ziadost" sheetId="1" r:id="rId1"/>
    <sheet name="Poziadavky" sheetId="2" state="hidden" r:id="rId2"/>
  </sheets>
  <definedNames>
    <definedName name="_xlnm.Print_Titles" localSheetId="1">'Poziadavky'!$19:$20</definedName>
    <definedName name="_xlnm.Print_Area" localSheetId="1">'Poziadavky'!$A$1:$J$80</definedName>
    <definedName name="_xlnm.Print_Area" localSheetId="0">'Ziadost'!$A$1:$D$70</definedName>
  </definedNames>
  <calcPr fullCalcOnLoad="1"/>
</workbook>
</file>

<file path=xl/sharedStrings.xml><?xml version="1.0" encoding="utf-8"?>
<sst xmlns="http://schemas.openxmlformats.org/spreadsheetml/2006/main" count="1739" uniqueCount="934">
  <si>
    <t>Slovenský curlingový zväz</t>
  </si>
  <si>
    <t>Slovenský futbalový zväz</t>
  </si>
  <si>
    <t>Slovenský zväz hádzanej</t>
  </si>
  <si>
    <t>Slovenský zväz ľadového hokeja</t>
  </si>
  <si>
    <t>Slovenský zväz pozemného hokeja</t>
  </si>
  <si>
    <t>Slovenský zväz vodného póla</t>
  </si>
  <si>
    <t>Slovenská volejbalová federácia</t>
  </si>
  <si>
    <t>Slovenský atletický zväz</t>
  </si>
  <si>
    <t>Slovenský zväz bedmintonu</t>
  </si>
  <si>
    <t>Slovenský zväz biatlonu</t>
  </si>
  <si>
    <t>Slovenský zväz bobistov</t>
  </si>
  <si>
    <t>Slovenská asociácia boxerov amatérov</t>
  </si>
  <si>
    <t>Slovenský zväz cyklistiky</t>
  </si>
  <si>
    <t>Slovenský zväz judo</t>
  </si>
  <si>
    <t>Slovenská golfová asociácia</t>
  </si>
  <si>
    <t>Slovenský zväz modernej gymnastiky</t>
  </si>
  <si>
    <t>Slovenská gymnastická federácia</t>
  </si>
  <si>
    <t>Slovenský zväz jachtingu</t>
  </si>
  <si>
    <t>Slovenská jazdecká federácia</t>
  </si>
  <si>
    <t>Slovenský zväz kanoistiky na divokej vode</t>
  </si>
  <si>
    <t>Slovenský zväz rýchlostnej kanoistiky</t>
  </si>
  <si>
    <t>Slovenský krasokorčuliarsky zväz</t>
  </si>
  <si>
    <t>Slovenský lukostrelecký zväz</t>
  </si>
  <si>
    <t>Slovenská lyžiarska asociácia</t>
  </si>
  <si>
    <t>Slovenský zväz moderného päťboja</t>
  </si>
  <si>
    <t>Slovenská plavecká federácia</t>
  </si>
  <si>
    <t>Slovenský rýchlokorčuliarsky zväz</t>
  </si>
  <si>
    <t>Slovenský zväz sánkarov</t>
  </si>
  <si>
    <t>Slovenský stolnotenisový zväz</t>
  </si>
  <si>
    <t>Slovenský strelecký zväz</t>
  </si>
  <si>
    <t>Slovenský šermiarsky zväz</t>
  </si>
  <si>
    <t>Slovenská asociácia taekwondo WTF</t>
  </si>
  <si>
    <t>Slovenský tenisový zväz</t>
  </si>
  <si>
    <t>Slovenská triatlonová únia</t>
  </si>
  <si>
    <t>Slovenský veslársky zväz</t>
  </si>
  <si>
    <t>Slovenský zväz vzpierania</t>
  </si>
  <si>
    <t>Slovenský zápasnícky zväz</t>
  </si>
  <si>
    <t>Sekcia nevidiacich a slabozrakých športovcov Slovenska</t>
  </si>
  <si>
    <t>Slovenský atletický zväz zdravotne postihnutých</t>
  </si>
  <si>
    <t>Slovenský zväz športovcov s mentálnym postihnutím</t>
  </si>
  <si>
    <t>Slovenský zväz telesne postihnutých športovcov</t>
  </si>
  <si>
    <t>družstvo žien</t>
  </si>
  <si>
    <t>družstvo mužov</t>
  </si>
  <si>
    <t>družstvo mužov (23)</t>
  </si>
  <si>
    <t>družstvo žien (21)</t>
  </si>
  <si>
    <t>Hrašnová Martina</t>
  </si>
  <si>
    <t>Velďáková Dana</t>
  </si>
  <si>
    <t>Klocová Lucia</t>
  </si>
  <si>
    <t>Medgyesová Renáta</t>
  </si>
  <si>
    <t>Vaľukevič Dmitrij</t>
  </si>
  <si>
    <t>Charfreitag Libor</t>
  </si>
  <si>
    <t>Kružliak Tomáš</t>
  </si>
  <si>
    <t>Tóth Matej</t>
  </si>
  <si>
    <t>Lomnická Nikola</t>
  </si>
  <si>
    <t>Kuzminová Anastazia</t>
  </si>
  <si>
    <t>Hurajt Pavol</t>
  </si>
  <si>
    <t>Lami František</t>
  </si>
  <si>
    <t>Sagan Peter</t>
  </si>
  <si>
    <t>Bebčák Jozef</t>
  </si>
  <si>
    <t>Pavlendová Alžbeta</t>
  </si>
  <si>
    <t>Randl Milan</t>
  </si>
  <si>
    <t>Gažo Adam</t>
  </si>
  <si>
    <t>Szakács Arpád</t>
  </si>
  <si>
    <t>Krišandová Zuzana</t>
  </si>
  <si>
    <t>Janata Martin</t>
  </si>
  <si>
    <t>Krišandová Andrea</t>
  </si>
  <si>
    <t>Piasecký Samuel</t>
  </si>
  <si>
    <t>Bátik Ján, Kučera Tomáš</t>
  </si>
  <si>
    <t>Hochschorner Pavol, Hochschorner Peter</t>
  </si>
  <si>
    <t>Kaliská Elena</t>
  </si>
  <si>
    <t>Martikán Michal</t>
  </si>
  <si>
    <t>Škantár Ladislav, Škantár Peter</t>
  </si>
  <si>
    <t>Dukátová Jana</t>
  </si>
  <si>
    <t>Slafkovský Alexandeer</t>
  </si>
  <si>
    <t>Beňuš Matej</t>
  </si>
  <si>
    <t>Mráz Tomáš</t>
  </si>
  <si>
    <t>Gajarský Patrik</t>
  </si>
  <si>
    <t>Rozmuš Karol</t>
  </si>
  <si>
    <t>Urban Miroslav</t>
  </si>
  <si>
    <t>Cibák Peter</t>
  </si>
  <si>
    <t>Danek Matúš, Osadský Radoslav</t>
  </si>
  <si>
    <t>Kaniščák Kamil</t>
  </si>
  <si>
    <t>Hujsa Matúš</t>
  </si>
  <si>
    <t>Riszdorfer Michal, Riszdorfer Richard, Tarr Juraj, Vlček Erik</t>
  </si>
  <si>
    <t>K2 Kmeťová Kohlová</t>
  </si>
  <si>
    <t>Marián Ostrčil</t>
  </si>
  <si>
    <t>Hagara Ľubomír</t>
  </si>
  <si>
    <t>Gelle Peter, Martinek Tomáš</t>
  </si>
  <si>
    <t>Rusnák Matej</t>
  </si>
  <si>
    <t>Virga Marcel, Zigo Tomáš</t>
  </si>
  <si>
    <t>Demin Viktor, Janča Mário, Krajčovič Marek, Michálek Matej</t>
  </si>
  <si>
    <t>Oršula Juraj</t>
  </si>
  <si>
    <t>Reitmayerová Ivana</t>
  </si>
  <si>
    <t>(ZP) Gajdičiar Vladimír - lyžovanie bežecké</t>
  </si>
  <si>
    <t>Zuzulová Veronika</t>
  </si>
  <si>
    <t>Procházková Alena</t>
  </si>
  <si>
    <t>(ZP) Farkašová Henrieta + 1 - lyžovanie zjazdové</t>
  </si>
  <si>
    <t>(ZP) Haraus Miroslav + 1  - lyžovanie zjazdové</t>
  </si>
  <si>
    <t>(ZP) Dudáš Radomír + 1 - lyžovanie zjazdové</t>
  </si>
  <si>
    <t>(ZP) Smaržová Petra - lyžovanie zjazdové</t>
  </si>
  <si>
    <t>Listopadová Katarína</t>
  </si>
  <si>
    <t>Moravcová Martina</t>
  </si>
  <si>
    <t>Harniš Ján, Regec Branislav</t>
  </si>
  <si>
    <t>Balážová Barbora</t>
  </si>
  <si>
    <t>družstvo junioriek SR</t>
  </si>
  <si>
    <t>Gönci Jozef</t>
  </si>
  <si>
    <t>Tužinský Juraj</t>
  </si>
  <si>
    <t>Barteková Danka</t>
  </si>
  <si>
    <t>Pešková Daniela</t>
  </si>
  <si>
    <t>Fabo Ján</t>
  </si>
  <si>
    <t>Filipovič Mário</t>
  </si>
  <si>
    <t>Hyblerová Jana</t>
  </si>
  <si>
    <t>Kopp Pavol</t>
  </si>
  <si>
    <t>Kostelecká Lenka (MD!)</t>
  </si>
  <si>
    <t>Praj Filip</t>
  </si>
  <si>
    <t>Sýkorová Veronika</t>
  </si>
  <si>
    <t>Štefečeková Zuzana</t>
  </si>
  <si>
    <t>Varga Erik</t>
  </si>
  <si>
    <t>Vass Július</t>
  </si>
  <si>
    <t>Lieskovský Boris</t>
  </si>
  <si>
    <t>Cibulková Dominika</t>
  </si>
  <si>
    <t>Hantuchová Daniela</t>
  </si>
  <si>
    <t>Jana Čepelová</t>
  </si>
  <si>
    <t>Škamlová Chantal</t>
  </si>
  <si>
    <t>Horanský Filip</t>
  </si>
  <si>
    <t>Kovalík Jozef</t>
  </si>
  <si>
    <t>Juhászová Vivien</t>
  </si>
  <si>
    <t>Šimko Pavel</t>
  </si>
  <si>
    <t>Babač Lukáš</t>
  </si>
  <si>
    <t>Redr André</t>
  </si>
  <si>
    <t>Tešovič Martin</t>
  </si>
  <si>
    <t>Kružeľ Ondrej</t>
  </si>
  <si>
    <t>Samko Karol</t>
  </si>
  <si>
    <t>Kováč Matej</t>
  </si>
  <si>
    <t>Kutlík Ondrej</t>
  </si>
  <si>
    <t>Gumán Viktor</t>
  </si>
  <si>
    <t>Trojčáková Lucia</t>
  </si>
  <si>
    <t>Simonics Erik</t>
  </si>
  <si>
    <t>Ollé Róbert</t>
  </si>
  <si>
    <t>Jaloviar Jozef</t>
  </si>
  <si>
    <t>Musuľbes David</t>
  </si>
  <si>
    <t>Matejová Lenka</t>
  </si>
  <si>
    <t>Babrnák Dušan</t>
  </si>
  <si>
    <t>Mihálik Marián</t>
  </si>
  <si>
    <t>(ZP) Petrikovičová Karin - plávanie</t>
  </si>
  <si>
    <t>(ZP) Holík Norbert + 1 - lyžovanie zjazdové</t>
  </si>
  <si>
    <t>(ZP) Beladič Michal + 1 - lyžovanie zjazdové</t>
  </si>
  <si>
    <t>(ZP) Krako Jakub + 1 - lyžovanie zjazdové</t>
  </si>
  <si>
    <t>(ZP) Margoč Marek - atletika</t>
  </si>
  <si>
    <t>(ZP) Krištofičová Ivana - atletika</t>
  </si>
  <si>
    <t>(ZP) Kolníková Hanka - atletika</t>
  </si>
  <si>
    <t>(ZP) Matušík Adrián - atletika</t>
  </si>
  <si>
    <t>(ZP) Hutka Július - atletika</t>
  </si>
  <si>
    <t>(ZP) Gajarská Lenka - atletika</t>
  </si>
  <si>
    <t>(ZP) Revúcky Rastislav - stolný tenis</t>
  </si>
  <si>
    <t>(ZP) Vadovičová Veronika - streľba</t>
  </si>
  <si>
    <t>(ZP) Barbušová Oľga - stolný tenis</t>
  </si>
  <si>
    <t>(ZP) Burian Martin</t>
  </si>
  <si>
    <t>(ZP) Csejtey Richard - stolný tenis</t>
  </si>
  <si>
    <t>(ZP) Ďurkovič Robert - boccia</t>
  </si>
  <si>
    <t>(ZP) France Martin - lyžovanie zjazdové</t>
  </si>
  <si>
    <t>(ZP) Gáspár Ladislav - stolný tenis</t>
  </si>
  <si>
    <t>(ZP) Chlebáková Iveta - lyžovanie zjazdové</t>
  </si>
  <si>
    <t xml:space="preserve">(ZP) Janovjak Vladislav +1 - cyklistika </t>
  </si>
  <si>
    <t>(ZP) Jobbagyová Katarína - jazdectvo</t>
  </si>
  <si>
    <t>(ZP) Kánová Alena - stolný tenis</t>
  </si>
  <si>
    <t>(ZP) Kinik Peter - lukostreľba</t>
  </si>
  <si>
    <t>(ZP) Koščo Ján - stolný tenis</t>
  </si>
  <si>
    <t>(ZP) Čabák Bohuš - stolný tenis</t>
  </si>
  <si>
    <t>(ZP) Král Tomáš - boccia</t>
  </si>
  <si>
    <t>(ZP) Ludrovský Martin - stolný tenis</t>
  </si>
  <si>
    <t>(ZP) Lyócsa Imrich - lukostreľba</t>
  </si>
  <si>
    <t>(ZP) Malenovský Radoslav - streľba</t>
  </si>
  <si>
    <t>(ZP) Meszáros Andrej - stolný tenis</t>
  </si>
  <si>
    <t>(ZP) Mihálik Peter - stolný tenis</t>
  </si>
  <si>
    <t>(ZP) Mikulášiková Viera - plávanie</t>
  </si>
  <si>
    <t>(ZP) Riapoš Ján - stolný tenis</t>
  </si>
  <si>
    <t>(ZP) Strehársky Martin - boccia</t>
  </si>
  <si>
    <t>(ZP) Vaško Adrián - atletika</t>
  </si>
  <si>
    <t>(ZP) Oroszová Anna - cyklistika</t>
  </si>
  <si>
    <t>(ZP) Tureček Rastislav - cyklistika</t>
  </si>
  <si>
    <t>Vlastné</t>
  </si>
  <si>
    <t>Súkromné</t>
  </si>
  <si>
    <t>PČ</t>
  </si>
  <si>
    <t>organizácia MS</t>
  </si>
  <si>
    <t>organizácia ME</t>
  </si>
  <si>
    <t>organizácia SP</t>
  </si>
  <si>
    <t>organizácia EP</t>
  </si>
  <si>
    <t>SPOLU</t>
  </si>
  <si>
    <t>Žiadateľ:</t>
  </si>
  <si>
    <t>Iné verejné</t>
  </si>
  <si>
    <t>Cena (Eur)</t>
  </si>
  <si>
    <t>Žiadosť (Eur)</t>
  </si>
  <si>
    <t>Zdroje (Eur)</t>
  </si>
  <si>
    <t>Cena/kus (Eur)</t>
  </si>
  <si>
    <t>Kusy</t>
  </si>
  <si>
    <t>reprezentácia SR</t>
  </si>
  <si>
    <t>Určenie predmetu žiadosti</t>
  </si>
  <si>
    <t>Poskytovateľ:</t>
  </si>
  <si>
    <t>Ministerstvo školstva, vedy, výskumu a športu
Slovenskej republiky</t>
  </si>
  <si>
    <t>Sekcia štátnej starostlivosti o šport</t>
  </si>
  <si>
    <t>Právna forma</t>
  </si>
  <si>
    <t>Obec</t>
  </si>
  <si>
    <t>PSČ</t>
  </si>
  <si>
    <t>IČO</t>
  </si>
  <si>
    <t>Telefón štatutárneho zástupcu</t>
  </si>
  <si>
    <t>Mobil kontaktnej osoby</t>
  </si>
  <si>
    <t>E-mail kontaktnej osoby</t>
  </si>
  <si>
    <t>Telefón kontaktnej osoby</t>
  </si>
  <si>
    <t>Fax kontaktnej osoby</t>
  </si>
  <si>
    <t>B: Čestne vyhlasujem, že:</t>
  </si>
  <si>
    <t xml:space="preserve">     - žiadateľ má vysporiadané finančné vzťahy so štátnym rozpočtom,</t>
  </si>
  <si>
    <t>C: Súhlasím so zhromažďovaním, spracovávaním a zverejňovaním poskytnutých údajov.</t>
  </si>
  <si>
    <t>D: K žiadosti prikladám:</t>
  </si>
  <si>
    <t>štatutárny zástupca</t>
  </si>
  <si>
    <t>občianske združenie</t>
  </si>
  <si>
    <t>Junácka 6</t>
  </si>
  <si>
    <t>832 80</t>
  </si>
  <si>
    <t>Bratislava 3</t>
  </si>
  <si>
    <t>0200</t>
  </si>
  <si>
    <t>generálny sekretár</t>
  </si>
  <si>
    <t>37841866</t>
  </si>
  <si>
    <t>M. Benku 38</t>
  </si>
  <si>
    <t>920 01</t>
  </si>
  <si>
    <t>Hlohovec</t>
  </si>
  <si>
    <t>lipnik@post.sk</t>
  </si>
  <si>
    <t>www.curling.sk</t>
  </si>
  <si>
    <t>René Šimanský</t>
  </si>
  <si>
    <t>00687308</t>
  </si>
  <si>
    <t>Trnavská cesta 100</t>
  </si>
  <si>
    <t>821 01</t>
  </si>
  <si>
    <t>Bratislava 2</t>
  </si>
  <si>
    <t>7500</t>
  </si>
  <si>
    <t>office@futbalsfz.sk</t>
  </si>
  <si>
    <t>www.futbalsfz.sk</t>
  </si>
  <si>
    <t>Ján Kováčik</t>
  </si>
  <si>
    <t>prezident</t>
  </si>
  <si>
    <t>Silvia Štefániková</t>
  </si>
  <si>
    <t>30774772</t>
  </si>
  <si>
    <t>szh@slovakhandball.sk</t>
  </si>
  <si>
    <t>www.slovakhandball.sk</t>
  </si>
  <si>
    <t>Jaroslav Holeša</t>
  </si>
  <si>
    <t>Martin Simonides</t>
  </si>
  <si>
    <t>30845386</t>
  </si>
  <si>
    <t>szlh@szlh.sk, baluska@szlh.sk</t>
  </si>
  <si>
    <t>www.szlh.sk</t>
  </si>
  <si>
    <t>Igor Nemeček</t>
  </si>
  <si>
    <t>Otto Sýkora</t>
  </si>
  <si>
    <t>31751075</t>
  </si>
  <si>
    <t>Jurkovičova 5</t>
  </si>
  <si>
    <t>831 06</t>
  </si>
  <si>
    <t>szph@szph.sk</t>
  </si>
  <si>
    <t>www.szph.sk</t>
  </si>
  <si>
    <t>Ľudmila Pastorová</t>
  </si>
  <si>
    <t>predseda</t>
  </si>
  <si>
    <t>Zuzana Strapková</t>
  </si>
  <si>
    <t>Bratislava 5</t>
  </si>
  <si>
    <t>00686646</t>
  </si>
  <si>
    <t>szvp@netax.sk</t>
  </si>
  <si>
    <t>www.szvp.sk</t>
  </si>
  <si>
    <t>Juraj Kula</t>
  </si>
  <si>
    <t>Stanislav Vaňo</t>
  </si>
  <si>
    <t>00688819</t>
  </si>
  <si>
    <t>svf@svf.sk</t>
  </si>
  <si>
    <t>www.svf.sk</t>
  </si>
  <si>
    <t>Ľubor Halanda</t>
  </si>
  <si>
    <t>36063835</t>
  </si>
  <si>
    <t>saz@atlet.sk</t>
  </si>
  <si>
    <t>www.atletikasvk.sk</t>
  </si>
  <si>
    <t>Anna Kirnová</t>
  </si>
  <si>
    <t>30811546</t>
  </si>
  <si>
    <t>Slovenská 19</t>
  </si>
  <si>
    <t>080 01</t>
  </si>
  <si>
    <t>Prešov</t>
  </si>
  <si>
    <t>5600</t>
  </si>
  <si>
    <t>sekretar@bedminton.sk</t>
  </si>
  <si>
    <t>www.bedminton.sk</t>
  </si>
  <si>
    <t>Peter Tarcala</t>
  </si>
  <si>
    <t>35656743</t>
  </si>
  <si>
    <t>Partizánska cesta 71</t>
  </si>
  <si>
    <t>974 01</t>
  </si>
  <si>
    <t>Banská Bystrica</t>
  </si>
  <si>
    <t>0900</t>
  </si>
  <si>
    <t>svk@biathlon.sk</t>
  </si>
  <si>
    <t>www.biathlon.sk</t>
  </si>
  <si>
    <t>Ján Hyža</t>
  </si>
  <si>
    <t>Peter Neuschl</t>
  </si>
  <si>
    <t>36067580</t>
  </si>
  <si>
    <t>Líščie údolie 134</t>
  </si>
  <si>
    <t>841 04</t>
  </si>
  <si>
    <t>Bratislava 4</t>
  </si>
  <si>
    <t>1100</t>
  </si>
  <si>
    <t>szb@boby.sk</t>
  </si>
  <si>
    <t>www.boby.sk</t>
  </si>
  <si>
    <t>Milan Jagnešák</t>
  </si>
  <si>
    <t>Zdenka Jagnešáková</t>
  </si>
  <si>
    <t>31744621</t>
  </si>
  <si>
    <t>831 04</t>
  </si>
  <si>
    <t>Mierové námestie 940/1</t>
  </si>
  <si>
    <t>924 01</t>
  </si>
  <si>
    <t>Galanta</t>
  </si>
  <si>
    <t>saba@sztk.sk</t>
  </si>
  <si>
    <t>www.skboxing.sk</t>
  </si>
  <si>
    <t>Andrej Kostka</t>
  </si>
  <si>
    <t>Tibor Hornig</t>
  </si>
  <si>
    <t>00684112</t>
  </si>
  <si>
    <t>szc@cyklistikaszc.sk</t>
  </si>
  <si>
    <t>www.cyklistikaszc.sk</t>
  </si>
  <si>
    <t>Peter Privara</t>
  </si>
  <si>
    <t>Mikuláš Rapčan</t>
  </si>
  <si>
    <t>17308518</t>
  </si>
  <si>
    <t>szj@judo.sk</t>
  </si>
  <si>
    <t>www.judo.sk</t>
  </si>
  <si>
    <t>Ján Krišanda</t>
  </si>
  <si>
    <t>Radovan Furda</t>
  </si>
  <si>
    <t>37888374</t>
  </si>
  <si>
    <t>Horná Lehota - Tále 100</t>
  </si>
  <si>
    <t>976 51</t>
  </si>
  <si>
    <t>Horná Lehota</t>
  </si>
  <si>
    <t>Kukučínova 26</t>
  </si>
  <si>
    <t>831 02</t>
  </si>
  <si>
    <t>1111</t>
  </si>
  <si>
    <t>skga@skga.sk</t>
  </si>
  <si>
    <t>www.skga.sk</t>
  </si>
  <si>
    <t>Ľudovít Ujhelyi</t>
  </si>
  <si>
    <t>Lucie Korpa-Ondová</t>
  </si>
  <si>
    <t>00688339</t>
  </si>
  <si>
    <t>Trnavská 39</t>
  </si>
  <si>
    <t>szmg@szmg.sk</t>
  </si>
  <si>
    <t>www.szmg.sk</t>
  </si>
  <si>
    <t>Darina Kubeková</t>
  </si>
  <si>
    <t>Silvia Rohlíčková</t>
  </si>
  <si>
    <t>00688321</t>
  </si>
  <si>
    <t>gymnastics@sgf.sk</t>
  </si>
  <si>
    <t>www.sgf.sk</t>
  </si>
  <si>
    <t>Ján Novák</t>
  </si>
  <si>
    <t>Monika Šišková</t>
  </si>
  <si>
    <t>30793211</t>
  </si>
  <si>
    <t>szj@sailing.sk</t>
  </si>
  <si>
    <t>www.sailing.sk</t>
  </si>
  <si>
    <t>Marián Babjak</t>
  </si>
  <si>
    <t>Helena Pospišilová</t>
  </si>
  <si>
    <t>31787801</t>
  </si>
  <si>
    <t>svkeqfed@hotmail.com</t>
  </si>
  <si>
    <t>www.sjf.sk</t>
  </si>
  <si>
    <t>Andrej Glatz</t>
  </si>
  <si>
    <t>Jaroslava Látalová</t>
  </si>
  <si>
    <t>30845068</t>
  </si>
  <si>
    <t>office@canoeslalom.sk</t>
  </si>
  <si>
    <t>www.canoeslalom.sk</t>
  </si>
  <si>
    <t>Ján Šácha</t>
  </si>
  <si>
    <t>12664863</t>
  </si>
  <si>
    <t>Trnavská cesta 104</t>
  </si>
  <si>
    <t>821 04</t>
  </si>
  <si>
    <t>bergendi@bergendi.sk</t>
  </si>
  <si>
    <t>www.canoe.sk</t>
  </si>
  <si>
    <t>Robert Petriska</t>
  </si>
  <si>
    <t>Boris Bergendi</t>
  </si>
  <si>
    <t>31805540</t>
  </si>
  <si>
    <t>skrz@sztk.sk</t>
  </si>
  <si>
    <t>www.kraso.sk</t>
  </si>
  <si>
    <t>Hrachovcová Mária</t>
  </si>
  <si>
    <t>Fabianová Viera</t>
  </si>
  <si>
    <t>30793009</t>
  </si>
  <si>
    <t>office@archerysvk.sk</t>
  </si>
  <si>
    <t>www.archerysvk.sk</t>
  </si>
  <si>
    <t>Matúš Durný</t>
  </si>
  <si>
    <t>Alena Hurbanová</t>
  </si>
  <si>
    <t>42133700</t>
  </si>
  <si>
    <t>Nový Smokovec 44</t>
  </si>
  <si>
    <t>062 01</t>
  </si>
  <si>
    <t>Vysoké Tatry</t>
  </si>
  <si>
    <t>sekretariat@slovak-ski.sk</t>
  </si>
  <si>
    <t>www.slovak-ski.sk</t>
  </si>
  <si>
    <t>Janka Gantnerová</t>
  </si>
  <si>
    <t>Petra Kurcábová</t>
  </si>
  <si>
    <t>30788714</t>
  </si>
  <si>
    <t>smpa@pentathlon.sk</t>
  </si>
  <si>
    <t>www.pentathlon.sk</t>
  </si>
  <si>
    <t>Vladimír Miller</t>
  </si>
  <si>
    <t>Dušan Poláček</t>
  </si>
  <si>
    <t>36068764</t>
  </si>
  <si>
    <t>spf@slovanet.sk</t>
  </si>
  <si>
    <t>www.swimmsvk.sk</t>
  </si>
  <si>
    <t>Jozef Bazálik</t>
  </si>
  <si>
    <t>Lívia Allárová</t>
  </si>
  <si>
    <t>30688060</t>
  </si>
  <si>
    <t>Za Hornádom 15</t>
  </si>
  <si>
    <t>052 01</t>
  </si>
  <si>
    <t>Spišská Nová Ves</t>
  </si>
  <si>
    <t>strack@stez.sk</t>
  </si>
  <si>
    <t>www.speedskating.sk</t>
  </si>
  <si>
    <t>Ján Magdoško</t>
  </si>
  <si>
    <t>31989373</t>
  </si>
  <si>
    <t>Starý Smokovec 18074</t>
  </si>
  <si>
    <t>sane@stonline.sk</t>
  </si>
  <si>
    <t>www.sane.sk</t>
  </si>
  <si>
    <t>Walter Marx</t>
  </si>
  <si>
    <t>Mária Jasenčáková</t>
  </si>
  <si>
    <t>30806836</t>
  </si>
  <si>
    <t>Černockého 6</t>
  </si>
  <si>
    <t>831 53</t>
  </si>
  <si>
    <t>sstz1@sstz.sk</t>
  </si>
  <si>
    <t>www.sstz.sk</t>
  </si>
  <si>
    <t>Zdenko Kríž</t>
  </si>
  <si>
    <t>Anton Hamran</t>
  </si>
  <si>
    <t>00603341</t>
  </si>
  <si>
    <t>Wolkrova 4</t>
  </si>
  <si>
    <t>851 01</t>
  </si>
  <si>
    <t>ssz@shooting.sk</t>
  </si>
  <si>
    <t>www.shooting.sk</t>
  </si>
  <si>
    <t>Miloslav Benca</t>
  </si>
  <si>
    <t>Ján Kulich</t>
  </si>
  <si>
    <t>30806437</t>
  </si>
  <si>
    <t>slovakfencing@mail.t-com.sk</t>
  </si>
  <si>
    <t>www.slovak-fencing.sk</t>
  </si>
  <si>
    <t>Miroslav Baránik</t>
  </si>
  <si>
    <t>Tatiana Šebestová</t>
  </si>
  <si>
    <t>30814910</t>
  </si>
  <si>
    <t>Gabriela Ižariková, Trieda SNP 20</t>
  </si>
  <si>
    <t>040 11</t>
  </si>
  <si>
    <t>Košice</t>
  </si>
  <si>
    <t>satkd@orangemail.sk</t>
  </si>
  <si>
    <t>www.satkd-wtf.sk</t>
  </si>
  <si>
    <t>Ivan Nemčok</t>
  </si>
  <si>
    <t>Gabriela Ižariková</t>
  </si>
  <si>
    <t>30811384</t>
  </si>
  <si>
    <t>Príkopova 6</t>
  </si>
  <si>
    <t>831 03</t>
  </si>
  <si>
    <t>stz@stz.sk</t>
  </si>
  <si>
    <t>www.stz.sk</t>
  </si>
  <si>
    <t>Igor Moška</t>
  </si>
  <si>
    <t>Ivan Greguška</t>
  </si>
  <si>
    <t>31745466</t>
  </si>
  <si>
    <t>triathlon@triathlon.sk</t>
  </si>
  <si>
    <t>www.triathlon.sk</t>
  </si>
  <si>
    <t>Jozef Jurášek</t>
  </si>
  <si>
    <t>00688304</t>
  </si>
  <si>
    <t>svz@sztk.sk</t>
  </si>
  <si>
    <t>www.veslovanie.sk</t>
  </si>
  <si>
    <t>Marek Reich</t>
  </si>
  <si>
    <t>Alexander Denes</t>
  </si>
  <si>
    <t>31796079</t>
  </si>
  <si>
    <t>szv@vzpieranie.sk</t>
  </si>
  <si>
    <t>www.vzpieranie.sk</t>
  </si>
  <si>
    <t>Pavol Mutafov</t>
  </si>
  <si>
    <t>Ján Štefanik</t>
  </si>
  <si>
    <t>31791981</t>
  </si>
  <si>
    <t>szz@sztk.sk</t>
  </si>
  <si>
    <t>www.zapasenie.sk</t>
  </si>
  <si>
    <t>Peter Marček</t>
  </si>
  <si>
    <t>Elena Valentová</t>
  </si>
  <si>
    <t>Žiadosť o poskytnutie dotácie v oblasti športu v roku 2011 - "Investičný materiál pre potreby športovej reprezentácie SR" - Zoznam požiadaviek</t>
  </si>
  <si>
    <t>Požiadavka/predmet žiadosti</t>
  </si>
  <si>
    <t>Webové sídlo</t>
  </si>
  <si>
    <t>Názov</t>
  </si>
  <si>
    <t>30841798</t>
  </si>
  <si>
    <t>Karpatská 3256/15</t>
  </si>
  <si>
    <t>058 01</t>
  </si>
  <si>
    <t>Poprad</t>
  </si>
  <si>
    <t>5200</t>
  </si>
  <si>
    <t>snsss@internet.sk</t>
  </si>
  <si>
    <t>www.snsss.sk</t>
  </si>
  <si>
    <t>Štefan Kopčík</t>
  </si>
  <si>
    <t>36070459</t>
  </si>
  <si>
    <t>Jána Stanislava 39</t>
  </si>
  <si>
    <t>841 05</t>
  </si>
  <si>
    <t>office@athletics.sk</t>
  </si>
  <si>
    <t>www.athletics.sk</t>
  </si>
  <si>
    <t>Dušan Dědeček</t>
  </si>
  <si>
    <t>17326087</t>
  </si>
  <si>
    <t>Stred 54/38-21</t>
  </si>
  <si>
    <t>017 01</t>
  </si>
  <si>
    <t>Považská Bystrica</t>
  </si>
  <si>
    <t>szsmpsk@gmail.com</t>
  </si>
  <si>
    <t>Zdena Počarovská</t>
  </si>
  <si>
    <t>Miriam Brabcová</t>
  </si>
  <si>
    <t>22665234</t>
  </si>
  <si>
    <t>tps@sztps.sk</t>
  </si>
  <si>
    <t>www.sztps.sk</t>
  </si>
  <si>
    <t>Ján Riapoš</t>
  </si>
  <si>
    <t>Martin Čapla</t>
  </si>
  <si>
    <t>Slovenský olympijský výbor</t>
  </si>
  <si>
    <t>Slovenský paralympijský výbor</t>
  </si>
  <si>
    <t>Bratislava 1</t>
  </si>
  <si>
    <t>Slovenská asociácia univerzitného športu</t>
  </si>
  <si>
    <t>Slovenská basketbalová asociácia</t>
  </si>
  <si>
    <t>17315166</t>
  </si>
  <si>
    <t>sba@slovakbasket.sk</t>
  </si>
  <si>
    <t>www.ebasket.sk</t>
  </si>
  <si>
    <t>Jaroslav Janáč</t>
  </si>
  <si>
    <t>Ulica a číslo</t>
  </si>
  <si>
    <t>Rozpočet</t>
  </si>
  <si>
    <t>Vlastné zdroje</t>
  </si>
  <si>
    <t>Súkromné zdroje</t>
  </si>
  <si>
    <t>Verejné zdroje okrem MŠVVaŠ SR</t>
  </si>
  <si>
    <t>Príjmy spolu</t>
  </si>
  <si>
    <t>Výdavky spolu</t>
  </si>
  <si>
    <t>Miesto uskutočnenia aktivít</t>
  </si>
  <si>
    <t>1.1.2012 - 31.12.2012</t>
  </si>
  <si>
    <t>Slovenská republika a zahraničie</t>
  </si>
  <si>
    <t>Termín uskutočnenia aktivít (od - do)</t>
  </si>
  <si>
    <t>EUR</t>
  </si>
  <si>
    <t>Požadovaná dotácia z MŠVVaŠ SR</t>
  </si>
  <si>
    <t>Stromová 1</t>
  </si>
  <si>
    <t>813 30 Bratislava 1</t>
  </si>
  <si>
    <t>Číslo účtu s kódom banky</t>
  </si>
  <si>
    <t>A: Žiadam o poskytnutie dotácie na zabezpečenie športovej reprezentácie, starostlivosť o
športové talenty, zabezpečenie organizovania športových súťaží a športových podujatí, zabezpečenie športovania detí, žiakov a študentov, vzdelávanie v oblasti športu, prevenciu a kontrolu v boji proti dopingu v športe, odmeny športovcov a trénerov a podporu edičnej, muzeálnej a osvetovej činnosti v športe</t>
  </si>
  <si>
    <t xml:space="preserve">     - voči žiadateľovi nie je vedený výkon rozhodnutia.</t>
  </si>
  <si>
    <t>Slovenská rugbyová únia</t>
  </si>
  <si>
    <t>30851459</t>
  </si>
  <si>
    <t>Hrobákova 1</t>
  </si>
  <si>
    <t>851 02</t>
  </si>
  <si>
    <t>kubala.vladimir@gmail.com</t>
  </si>
  <si>
    <t>www.slovakrugby.sk</t>
  </si>
  <si>
    <t>Vladimír Kubala</t>
  </si>
  <si>
    <t>Zuzana Stranovská</t>
  </si>
  <si>
    <t>Slovenská baseballová federácia</t>
  </si>
  <si>
    <t>30844568</t>
  </si>
  <si>
    <t>office@baseballslovakia.com</t>
  </si>
  <si>
    <t>www.baseballslovakia.com</t>
  </si>
  <si>
    <t>Dušan Noga</t>
  </si>
  <si>
    <t>František Bunta</t>
  </si>
  <si>
    <t>Slovenský zväz florbalu</t>
  </si>
  <si>
    <t>31795421</t>
  </si>
  <si>
    <t>info@floorball.sk</t>
  </si>
  <si>
    <t>www.szfb.sk</t>
  </si>
  <si>
    <t>Daniel Granec</t>
  </si>
  <si>
    <t>Peter Žák</t>
  </si>
  <si>
    <t>Slovenská asociácia frisbee</t>
  </si>
  <si>
    <t>31749852</t>
  </si>
  <si>
    <t>Račianska 87</t>
  </si>
  <si>
    <t>Tomášikova 31</t>
  </si>
  <si>
    <t>safslovakia@gmail.com</t>
  </si>
  <si>
    <t>www.szf.sk</t>
  </si>
  <si>
    <t>Richard Kollár</t>
  </si>
  <si>
    <t>Slovenský futsal</t>
  </si>
  <si>
    <t>31825443</t>
  </si>
  <si>
    <t>predseda@futsalslovakia.sk</t>
  </si>
  <si>
    <t>www.futsalslovakia.sk</t>
  </si>
  <si>
    <t>Juraj Totka</t>
  </si>
  <si>
    <t>Ľubomír Menczer</t>
  </si>
  <si>
    <t>Slovenská hokejbalová únia</t>
  </si>
  <si>
    <t>00603091</t>
  </si>
  <si>
    <t>hokejbal@hokejbal.sk</t>
  </si>
  <si>
    <t>www.hokejbal.sk</t>
  </si>
  <si>
    <t>Róbert Košťál</t>
  </si>
  <si>
    <t>Slovenská asociácia korfbalu</t>
  </si>
  <si>
    <t>31940668</t>
  </si>
  <si>
    <t>Ľ. Fullu 56</t>
  </si>
  <si>
    <t>Š. Králika 2</t>
  </si>
  <si>
    <t>841 08</t>
  </si>
  <si>
    <t>3100</t>
  </si>
  <si>
    <t>valovic@bratislava.sk</t>
  </si>
  <si>
    <t>www.korfbal.sk</t>
  </si>
  <si>
    <t>Marián Valovič</t>
  </si>
  <si>
    <t>Slovenský zväz mölkky</t>
  </si>
  <si>
    <t>42135907</t>
  </si>
  <si>
    <t>Vlárska 5/A</t>
  </si>
  <si>
    <t>831 01</t>
  </si>
  <si>
    <t>info@molkky.sk</t>
  </si>
  <si>
    <t>www.molkky.sk</t>
  </si>
  <si>
    <t>Jozef Staňo</t>
  </si>
  <si>
    <t>Stanislav Gažo</t>
  </si>
  <si>
    <t>Slovenská softballová asociácia</t>
  </si>
  <si>
    <t>ssa@sztk.sk</t>
  </si>
  <si>
    <t>www.softball.sk</t>
  </si>
  <si>
    <t>Peter Šelepec</t>
  </si>
  <si>
    <t>Slovenský zväz akrobatického Rock and Rollu</t>
  </si>
  <si>
    <t>30794617</t>
  </si>
  <si>
    <t>1785577057</t>
  </si>
  <si>
    <t>office@rokenrol.sk</t>
  </si>
  <si>
    <t>www.rokenrol.sk</t>
  </si>
  <si>
    <t>Stanislav  Kočiš</t>
  </si>
  <si>
    <t>Andrea Pomajbová</t>
  </si>
  <si>
    <t>Slovenský bežecký spolok</t>
  </si>
  <si>
    <t>30845688</t>
  </si>
  <si>
    <t xml:space="preserve">Bratislava </t>
  </si>
  <si>
    <t>sbs@zoznam.sk</t>
  </si>
  <si>
    <t>www.beh.sk</t>
  </si>
  <si>
    <t>Jozef Baráth</t>
  </si>
  <si>
    <t>Stanislav Moravčík</t>
  </si>
  <si>
    <t>Slovenský biliardový zväz</t>
  </si>
  <si>
    <t>31753825</t>
  </si>
  <si>
    <t>lacosramek@stonline.sk</t>
  </si>
  <si>
    <t>www.sbiz.sk</t>
  </si>
  <si>
    <t>Ladislav Šrámek</t>
  </si>
  <si>
    <t>Slovenská asociácia boccie</t>
  </si>
  <si>
    <t>00631655</t>
  </si>
  <si>
    <t>Zvolenská 41</t>
  </si>
  <si>
    <t>985 59</t>
  </si>
  <si>
    <t>Vidiná</t>
  </si>
  <si>
    <t>slovakia.boccia@pobox.sk</t>
  </si>
  <si>
    <t>www.bocce.sk</t>
  </si>
  <si>
    <t>Ján Šnúrik</t>
  </si>
  <si>
    <t>Slovenský bowlingový zväz</t>
  </si>
  <si>
    <t>36128147</t>
  </si>
  <si>
    <t>sekretariat@slovakbowling.sk</t>
  </si>
  <si>
    <t>www.slovakbowling.sk</t>
  </si>
  <si>
    <t>Radek Pospíšil</t>
  </si>
  <si>
    <t>Daša Pospíšilová</t>
  </si>
  <si>
    <t>Slovenský bridžový zväz</t>
  </si>
  <si>
    <t>31770908</t>
  </si>
  <si>
    <t>Pohraničníkov 2</t>
  </si>
  <si>
    <t>851 10</t>
  </si>
  <si>
    <t>prezident@bridgeclub.sk</t>
  </si>
  <si>
    <t>www.bridgeclub.sk</t>
  </si>
  <si>
    <t>Peter Belčák</t>
  </si>
  <si>
    <t>Slovenská cyklotrialová únia</t>
  </si>
  <si>
    <t>34056939</t>
  </si>
  <si>
    <t>Štefánikova 4445</t>
  </si>
  <si>
    <t>stefan@pcola.sk</t>
  </si>
  <si>
    <t>www.scu.sk</t>
  </si>
  <si>
    <t>Štefan Pčola</t>
  </si>
  <si>
    <t>Anna Šidlíková</t>
  </si>
  <si>
    <t>Slovenský zväz dráhového golfu</t>
  </si>
  <si>
    <t>31806431</t>
  </si>
  <si>
    <t>www.minigolfsport.sk</t>
  </si>
  <si>
    <t>Slovenská asociácia go</t>
  </si>
  <si>
    <t>30844711</t>
  </si>
  <si>
    <t>prezident@sago.sk</t>
  </si>
  <si>
    <t>www.sago.sk</t>
  </si>
  <si>
    <t>Martin Strelka</t>
  </si>
  <si>
    <t>Slovenský horolezecký spolok JAMES</t>
  </si>
  <si>
    <t>00586455</t>
  </si>
  <si>
    <t>office@james.sk</t>
  </si>
  <si>
    <t>www.james.sk</t>
  </si>
  <si>
    <t>Igor Koller</t>
  </si>
  <si>
    <t>Slovenská federácia karate a bojových umení</t>
  </si>
  <si>
    <t>34003975</t>
  </si>
  <si>
    <t>Lamačská cesta 111</t>
  </si>
  <si>
    <t>841 03</t>
  </si>
  <si>
    <t>klementis@karate-slovakia.sk</t>
  </si>
  <si>
    <t>www.karate-slovakia.sk</t>
  </si>
  <si>
    <t>Ladislav Klementis</t>
  </si>
  <si>
    <t>Slovenský zväz karate</t>
  </si>
  <si>
    <t>30811571</t>
  </si>
  <si>
    <t>karate@karate.sk</t>
  </si>
  <si>
    <t>www.karate.sk</t>
  </si>
  <si>
    <t>Daniel Líška</t>
  </si>
  <si>
    <t>Leopold Roman</t>
  </si>
  <si>
    <t>Slovenský zväz kickboxu</t>
  </si>
  <si>
    <t>31119247</t>
  </si>
  <si>
    <t xml:space="preserve">Junácka 6 </t>
  </si>
  <si>
    <t>miroslavhorak@zoznam.sk</t>
  </si>
  <si>
    <t>www.szkb.sk</t>
  </si>
  <si>
    <t>Patrik Matejka</t>
  </si>
  <si>
    <t>Miroslav Horák</t>
  </si>
  <si>
    <t>Slovenský kolkársky zväz</t>
  </si>
  <si>
    <t>31771688</t>
  </si>
  <si>
    <t>Trnavská cesta 29/A</t>
  </si>
  <si>
    <t>sekretariat@kolky.sk</t>
  </si>
  <si>
    <t>www.kolky.sk</t>
  </si>
  <si>
    <t>Štefan Kočan</t>
  </si>
  <si>
    <t>Elena Fürstenová</t>
  </si>
  <si>
    <t>Slovenská asociácia kulturistiky, fitness a silového trojboja</t>
  </si>
  <si>
    <t>30842069</t>
  </si>
  <si>
    <t>office@sakst.sk</t>
  </si>
  <si>
    <t>www.sakst.sk</t>
  </si>
  <si>
    <t>Michal Čapla</t>
  </si>
  <si>
    <t>Ladislav Meško</t>
  </si>
  <si>
    <t>Slovenská spoločnosť pre naturálnu kulturistiku a fitness</t>
  </si>
  <si>
    <t>37813838</t>
  </si>
  <si>
    <t>Javornícka 12</t>
  </si>
  <si>
    <t>974 11</t>
  </si>
  <si>
    <t>ssnkfsk@ssnkf.sk</t>
  </si>
  <si>
    <t>www.ssnkf.sk</t>
  </si>
  <si>
    <t>Peter Búvala</t>
  </si>
  <si>
    <t>Miroslav Čellár</t>
  </si>
  <si>
    <t>Zväz športovej kynológie SR</t>
  </si>
  <si>
    <t>31945732</t>
  </si>
  <si>
    <t>Medený Hámor 7</t>
  </si>
  <si>
    <t>zsk-sr@zsk-sr.sk</t>
  </si>
  <si>
    <t>www.zsk-sr.sk</t>
  </si>
  <si>
    <t>Juraj Štaudinger</t>
  </si>
  <si>
    <t>Renáta Chlebanová</t>
  </si>
  <si>
    <t>Letecká amatérska asociácia Slovenskej republiky</t>
  </si>
  <si>
    <t>17067065</t>
  </si>
  <si>
    <t>Framborská 58</t>
  </si>
  <si>
    <t>010 01</t>
  </si>
  <si>
    <t>Žilina</t>
  </si>
  <si>
    <t>sekretariat@laa.sk</t>
  </si>
  <si>
    <t>www.laa.sk</t>
  </si>
  <si>
    <t>Róbert Setnička</t>
  </si>
  <si>
    <t>Adam Žemba</t>
  </si>
  <si>
    <t>Slovenská federácia ultraľahkého lietania</t>
  </si>
  <si>
    <t>31788998</t>
  </si>
  <si>
    <t>Letisko Boľkovce</t>
  </si>
  <si>
    <t>984 01</t>
  </si>
  <si>
    <t>Lučenec</t>
  </si>
  <si>
    <t>2624801112</t>
  </si>
  <si>
    <t>sluk@sful.sk</t>
  </si>
  <si>
    <t>www.sful.sk</t>
  </si>
  <si>
    <t>Milan Cibák</t>
  </si>
  <si>
    <t>Marián Sluk</t>
  </si>
  <si>
    <t>Slovenský národný aeroklub generála Milana Rastislava Štefánika</t>
  </si>
  <si>
    <t>00677604</t>
  </si>
  <si>
    <t>Pri Rajčianke 49</t>
  </si>
  <si>
    <t>sna@sna.sk</t>
  </si>
  <si>
    <t>www.sna.sk</t>
  </si>
  <si>
    <t>Ján Mikuš</t>
  </si>
  <si>
    <t>Jana Porubčanská</t>
  </si>
  <si>
    <t>Zväz modelárov Slovenska</t>
  </si>
  <si>
    <t>00585327</t>
  </si>
  <si>
    <t>Trhovisko 10</t>
  </si>
  <si>
    <t>929 01</t>
  </si>
  <si>
    <t>Dunajská Streda</t>
  </si>
  <si>
    <t>2225-113237012</t>
  </si>
  <si>
    <t>sekretariatzmos@gmail.com</t>
  </si>
  <si>
    <t>www.zmos.weblux.sk</t>
  </si>
  <si>
    <t>Miroslav Šulc</t>
  </si>
  <si>
    <t>Marián Jorík</t>
  </si>
  <si>
    <t>Slovenská motocyklová federácia</t>
  </si>
  <si>
    <t>30813883</t>
  </si>
  <si>
    <t>Športovcov 340</t>
  </si>
  <si>
    <t>smf@smf.sk</t>
  </si>
  <si>
    <t>www.smf.sk</t>
  </si>
  <si>
    <t>Peter Smižík</t>
  </si>
  <si>
    <t>Tatiana Kašlíková</t>
  </si>
  <si>
    <t>Slovenská asociácia motoristického športu</t>
  </si>
  <si>
    <t>31824021</t>
  </si>
  <si>
    <t>Fatranská 3</t>
  </si>
  <si>
    <t>949 01</t>
  </si>
  <si>
    <t>Nitra</t>
  </si>
  <si>
    <t>samssk@nextra.sk</t>
  </si>
  <si>
    <t>www.sams-asn.sk</t>
  </si>
  <si>
    <t>Peter Roth</t>
  </si>
  <si>
    <t>Vojtech Ruisl</t>
  </si>
  <si>
    <t>Slovenská nohejbalová asociácia</t>
  </si>
  <si>
    <t>30806887</t>
  </si>
  <si>
    <t>1786468258</t>
  </si>
  <si>
    <t>sna@sztk.sk</t>
  </si>
  <si>
    <t>www.nohejbal-sk.sk</t>
  </si>
  <si>
    <t>Gabriel Viňanský</t>
  </si>
  <si>
    <t>Ján Reháček</t>
  </si>
  <si>
    <t>Slovenský zväz orientačných športov</t>
  </si>
  <si>
    <t>30806518</t>
  </si>
  <si>
    <t>slovakia@orienteering.sk</t>
  </si>
  <si>
    <t>www.orienteering.sk</t>
  </si>
  <si>
    <t>Juraj Nemec</t>
  </si>
  <si>
    <t>Marian Kazík</t>
  </si>
  <si>
    <t>Zväz potápačov Slovenska</t>
  </si>
  <si>
    <t>00585319</t>
  </si>
  <si>
    <t>zps@netax.sk</t>
  </si>
  <si>
    <t>www.zps-diving.sk</t>
  </si>
  <si>
    <t>Roman Baláž</t>
  </si>
  <si>
    <t>Dušan Idešic</t>
  </si>
  <si>
    <t>Slovenská asociácia pretláčania rukou</t>
  </si>
  <si>
    <t>30811686</t>
  </si>
  <si>
    <t>Bajkalská 7</t>
  </si>
  <si>
    <t>sekretariat@armsport.sk</t>
  </si>
  <si>
    <t>www.armsport.sk</t>
  </si>
  <si>
    <t>Marian Čapla</t>
  </si>
  <si>
    <t>Mária Janušicová</t>
  </si>
  <si>
    <t>Slovenský zväz psích záprahov</t>
  </si>
  <si>
    <t>37818058</t>
  </si>
  <si>
    <t>Maša 18</t>
  </si>
  <si>
    <t>053 11</t>
  </si>
  <si>
    <t>Smižany</t>
  </si>
  <si>
    <t>kuvik@arching.sk</t>
  </si>
  <si>
    <t>www.mushing.sk</t>
  </si>
  <si>
    <t>Michal Kuvik</t>
  </si>
  <si>
    <t>Miroslava Fargašová</t>
  </si>
  <si>
    <t>Slovenský zväz rádioamatérov</t>
  </si>
  <si>
    <t>00896896</t>
  </si>
  <si>
    <t>2225-113333012</t>
  </si>
  <si>
    <t>szr@szr.sk</t>
  </si>
  <si>
    <t>www.hamradio.sk</t>
  </si>
  <si>
    <t>Roman Kudláč</t>
  </si>
  <si>
    <t>Zväz vodáctva a raftingu Slovenskej republiky</t>
  </si>
  <si>
    <t>12664901</t>
  </si>
  <si>
    <t>6601101015</t>
  </si>
  <si>
    <t>rafting@stonline.sk</t>
  </si>
  <si>
    <t>www.zvazraftingu.sk</t>
  </si>
  <si>
    <t>Libor Fingerland</t>
  </si>
  <si>
    <t xml:space="preserve">Tomáš Lángh </t>
  </si>
  <si>
    <t>Slovenský rybársky zväz</t>
  </si>
  <si>
    <t>00178209</t>
  </si>
  <si>
    <t>A. Kmeťa 20</t>
  </si>
  <si>
    <t>010 55</t>
  </si>
  <si>
    <t>1184687453</t>
  </si>
  <si>
    <t>sport@srzrada.sk</t>
  </si>
  <si>
    <t>www.srzrada.sk</t>
  </si>
  <si>
    <t>Ferdinand Baláž</t>
  </si>
  <si>
    <t>tajomník</t>
  </si>
  <si>
    <t>Mária Hodásová</t>
  </si>
  <si>
    <t>Slovenský zväz rybolovnej techniky</t>
  </si>
  <si>
    <t>31871526</t>
  </si>
  <si>
    <t>Svornosti 69</t>
  </si>
  <si>
    <t>940 77</t>
  </si>
  <si>
    <t>Nové Zámky</t>
  </si>
  <si>
    <t>35-24136172</t>
  </si>
  <si>
    <t>szrtnz@szm.sk</t>
  </si>
  <si>
    <t>Juraj Mészáros</t>
  </si>
  <si>
    <t>Slovenská skialpinistická asociácia</t>
  </si>
  <si>
    <t>37998919</t>
  </si>
  <si>
    <t>Trieda SNP 40</t>
  </si>
  <si>
    <t>ČSA 23</t>
  </si>
  <si>
    <t>office@skialp4u.sk</t>
  </si>
  <si>
    <t>www.skialp4u.sk</t>
  </si>
  <si>
    <t>Miroslav Leitner</t>
  </si>
  <si>
    <t>Snowboardová asociácia Slovenska</t>
  </si>
  <si>
    <t>17331561</t>
  </si>
  <si>
    <t>P. O. Box C-14</t>
  </si>
  <si>
    <t>041 44</t>
  </si>
  <si>
    <t>office@sas-snowboarding.sk</t>
  </si>
  <si>
    <t>www.sas-snowboarding.sk</t>
  </si>
  <si>
    <t>Július Hermély</t>
  </si>
  <si>
    <t>Pavol Lacko</t>
  </si>
  <si>
    <t>Slovenská squashová asociácia</t>
  </si>
  <si>
    <t>30807018</t>
  </si>
  <si>
    <t>832 08</t>
  </si>
  <si>
    <t>gs@squash.sk</t>
  </si>
  <si>
    <t>www.squash.sk</t>
  </si>
  <si>
    <t>Martin Manik</t>
  </si>
  <si>
    <t>Jana Manikova</t>
  </si>
  <si>
    <t>Slovenská asociácia dynamickej streľby</t>
  </si>
  <si>
    <t>30810108</t>
  </si>
  <si>
    <t>Kordíky 138</t>
  </si>
  <si>
    <t>976 34</t>
  </si>
  <si>
    <t>Kodíky</t>
  </si>
  <si>
    <t>prezident@saps.sk</t>
  </si>
  <si>
    <t>www.sads.sk</t>
  </si>
  <si>
    <t>Ján Pálka</t>
  </si>
  <si>
    <t>Slovenská organizácia kompozičného šachu</t>
  </si>
  <si>
    <t>31749917</t>
  </si>
  <si>
    <t>Zimná 2</t>
  </si>
  <si>
    <t>821 02</t>
  </si>
  <si>
    <t>soks@host.sk</t>
  </si>
  <si>
    <t>www.soks.host.sk</t>
  </si>
  <si>
    <t>Emil Klemanič</t>
  </si>
  <si>
    <t>Ján Golha</t>
  </si>
  <si>
    <t>Slovenský šachový zväz</t>
  </si>
  <si>
    <t>17310571</t>
  </si>
  <si>
    <t>Olympionikov 4</t>
  </si>
  <si>
    <t>971 01</t>
  </si>
  <si>
    <t>Prievidza</t>
  </si>
  <si>
    <t>huba@chess.sk</t>
  </si>
  <si>
    <t>www.chess.sk</t>
  </si>
  <si>
    <t>Martin Huba</t>
  </si>
  <si>
    <t>Združenie korešpondenčného šachu Slovenskej republiky</t>
  </si>
  <si>
    <t>30815631</t>
  </si>
  <si>
    <t>Palkovičova 11</t>
  </si>
  <si>
    <t>821 08</t>
  </si>
  <si>
    <t>Madachova 31</t>
  </si>
  <si>
    <t>821 06</t>
  </si>
  <si>
    <t>papo@korsach.sk</t>
  </si>
  <si>
    <t>www.korsach.sk</t>
  </si>
  <si>
    <t>Milan Manduch</t>
  </si>
  <si>
    <t>Pavol Polakovič</t>
  </si>
  <si>
    <t>Združenie šípkarských organizácií</t>
  </si>
  <si>
    <t>35538015</t>
  </si>
  <si>
    <t>Vysokoškolská 11</t>
  </si>
  <si>
    <t>040 01</t>
  </si>
  <si>
    <t>Szakkayho 1</t>
  </si>
  <si>
    <t>info@sipky.sk</t>
  </si>
  <si>
    <t>www.slovakiadart.sk</t>
  </si>
  <si>
    <t>Karol Kirchner</t>
  </si>
  <si>
    <t>Andrea Bartová</t>
  </si>
  <si>
    <t>Slovenský zväz taekwon - Do ITF</t>
  </si>
  <si>
    <t>37938941</t>
  </si>
  <si>
    <t>Ľubochnianska 5</t>
  </si>
  <si>
    <t>080 06</t>
  </si>
  <si>
    <t>Ľubotice pri Prešove</t>
  </si>
  <si>
    <t>Komenského 8/A</t>
  </si>
  <si>
    <t>919 04</t>
  </si>
  <si>
    <t>Smolenice</t>
  </si>
  <si>
    <t>ladislav.hunady@gmail.com</t>
  </si>
  <si>
    <t>www.sztkd-itf.sk</t>
  </si>
  <si>
    <t>Ladislav Huňady</t>
  </si>
  <si>
    <t>Slovenský zväz tanečného športu</t>
  </si>
  <si>
    <t>00684767</t>
  </si>
  <si>
    <t>Račianska 109/c</t>
  </si>
  <si>
    <t>szts@szts.sk</t>
  </si>
  <si>
    <t>www.szts.sk</t>
  </si>
  <si>
    <t>Katarína Baluchová</t>
  </si>
  <si>
    <t>Robert Zbyňovský</t>
  </si>
  <si>
    <t>Slovenský thajský box</t>
  </si>
  <si>
    <t>42007127</t>
  </si>
  <si>
    <t>Internátna 43</t>
  </si>
  <si>
    <t>974 04</t>
  </si>
  <si>
    <t>info@thaiboxing.sk</t>
  </si>
  <si>
    <t>www.thaiboxing.sk</t>
  </si>
  <si>
    <t>Martin Belák</t>
  </si>
  <si>
    <t>Beáta Dupejová</t>
  </si>
  <si>
    <t>Klub slovenských turistov</t>
  </si>
  <si>
    <t>00688312</t>
  </si>
  <si>
    <t>Záborského 33</t>
  </si>
  <si>
    <t>ustredie@kst.sk</t>
  </si>
  <si>
    <t>www.kst.sk</t>
  </si>
  <si>
    <t>Peter Perhala</t>
  </si>
  <si>
    <t>Dušan Valúch</t>
  </si>
  <si>
    <t>Slovenský zväz vodného lyžovania</t>
  </si>
  <si>
    <t>30793203</t>
  </si>
  <si>
    <t>waterski@waterski.sk</t>
  </si>
  <si>
    <t>www.waterski.sk</t>
  </si>
  <si>
    <t>Alexander Vaško</t>
  </si>
  <si>
    <t>Marián Pospišil</t>
  </si>
  <si>
    <t>Slovenský zväz vodného motorizmu</t>
  </si>
  <si>
    <t>00681768</t>
  </si>
  <si>
    <t>szvm@szvm.sk</t>
  </si>
  <si>
    <t>www.szvm.sk</t>
  </si>
  <si>
    <t>Vladimír Slaný</t>
  </si>
  <si>
    <t>Jana Znášiková</t>
  </si>
  <si>
    <t>Slovenské hnutie špeciálnych olympiád</t>
  </si>
  <si>
    <t>30811406</t>
  </si>
  <si>
    <t>Landererova 1</t>
  </si>
  <si>
    <t>811 09</t>
  </si>
  <si>
    <t>1351727951</t>
  </si>
  <si>
    <t>shso_ba@shso.sk</t>
  </si>
  <si>
    <t>www.shso.sk</t>
  </si>
  <si>
    <t>Eva Lysičanová</t>
  </si>
  <si>
    <t>Róbert Demovič</t>
  </si>
  <si>
    <t>osoba oprávnená konať v mene žiadateľa</t>
  </si>
  <si>
    <t xml:space="preserve">     Poznámka: Dokumenty označené * sa nepredkladajú, ak  už boli predložené ministerstvu v roku 2011
                        alebo 2012, a do okamihu predloženia žiadosti neprišlo k ich zmene.</t>
  </si>
  <si>
    <t>Štatutárny zástupca (meno, priezvisko a funkcia)</t>
  </si>
  <si>
    <t>Kontaktná osoba  (meno, priezvisko a funkcia)</t>
  </si>
  <si>
    <t>organizovanie domácich súťaží - dospelí</t>
  </si>
  <si>
    <t>organizovanie domácich súťaží - mládež</t>
  </si>
  <si>
    <t>športová príprava - dospelí</t>
  </si>
  <si>
    <t>športová príprava - mládež</t>
  </si>
  <si>
    <t>športová príprava - vybraní športovci</t>
  </si>
  <si>
    <t>účasť na významných podujatiach - dospelí</t>
  </si>
  <si>
    <t>účasť na významných podujatiach - mládež</t>
  </si>
  <si>
    <t>účasť na významných podujatiach - vybraní športovci</t>
  </si>
  <si>
    <t>vzdelávanie</t>
  </si>
  <si>
    <t>činnosť orgánov a komisií</t>
  </si>
  <si>
    <t>sekretariát</t>
  </si>
  <si>
    <t>publikačná činnosť</t>
  </si>
  <si>
    <t xml:space="preserve">     1. kópiu stanov alebo iného dokladu osvedčujúceho právnu subjektivitu žiadateľa*,</t>
  </si>
  <si>
    <t xml:space="preserve">     2. kópiu zmluvy o zriadení účtu pre dotácie zo štátneho rozpočtu*,</t>
  </si>
  <si>
    <t xml:space="preserve">     3. predpísané potvrdenia príslušného konkurzného súdu, miestne príslušného správcu dane, príslušného 
          inšpektorátu práce, Sociálnej poisťovne a každej zdravotnej poisťovne,</t>
  </si>
  <si>
    <t xml:space="preserve">     4. športové výsledky žiadateľa za roky 2008 až 2011.</t>
  </si>
  <si>
    <t>Žiadosť o poskytnutie dotácie v oblasti športu v roku 2012
Výzva: "2012-09 Šport zdravotné znevýhodnených"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</si>
</sst>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 applyProtection="1">
      <alignment textRotation="90"/>
      <protection/>
    </xf>
    <xf numFmtId="4" fontId="0" fillId="33" borderId="0" xfId="0" applyNumberFormat="1" applyFill="1" applyAlignment="1" applyProtection="1">
      <alignment textRotation="90"/>
      <protection/>
    </xf>
    <xf numFmtId="0" fontId="0" fillId="33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4" fontId="4" fillId="34" borderId="11" xfId="0" applyNumberFormat="1" applyFont="1" applyFill="1" applyBorder="1" applyAlignment="1" applyProtection="1">
      <alignment/>
      <protection/>
    </xf>
    <xf numFmtId="4" fontId="4" fillId="34" borderId="12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4" fillId="34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4" fontId="0" fillId="34" borderId="13" xfId="0" applyNumberFormat="1" applyFill="1" applyBorder="1" applyAlignment="1" applyProtection="1">
      <alignment vertical="top"/>
      <protection/>
    </xf>
    <xf numFmtId="4" fontId="0" fillId="34" borderId="14" xfId="0" applyNumberFormat="1" applyFill="1" applyBorder="1" applyAlignment="1" applyProtection="1">
      <alignment vertical="top"/>
      <protection/>
    </xf>
    <xf numFmtId="4" fontId="0" fillId="34" borderId="15" xfId="0" applyNumberFormat="1" applyFill="1" applyBorder="1" applyAlignment="1" applyProtection="1">
      <alignment vertical="top"/>
      <protection/>
    </xf>
    <xf numFmtId="4" fontId="0" fillId="34" borderId="16" xfId="0" applyNumberFormat="1" applyFill="1" applyBorder="1" applyAlignment="1" applyProtection="1">
      <alignment vertical="top"/>
      <protection/>
    </xf>
    <xf numFmtId="4" fontId="0" fillId="34" borderId="17" xfId="0" applyNumberFormat="1" applyFill="1" applyBorder="1" applyAlignment="1" applyProtection="1">
      <alignment vertical="top"/>
      <protection/>
    </xf>
    <xf numFmtId="4" fontId="0" fillId="34" borderId="18" xfId="0" applyNumberFormat="1" applyFill="1" applyBorder="1" applyAlignment="1" applyProtection="1">
      <alignment vertical="top"/>
      <protection/>
    </xf>
    <xf numFmtId="0" fontId="0" fillId="34" borderId="19" xfId="0" applyFill="1" applyBorder="1" applyAlignment="1" applyProtection="1">
      <alignment vertical="top"/>
      <protection/>
    </xf>
    <xf numFmtId="0" fontId="0" fillId="34" borderId="20" xfId="0" applyFill="1" applyBorder="1" applyAlignment="1" applyProtection="1">
      <alignment vertical="top"/>
      <protection/>
    </xf>
    <xf numFmtId="0" fontId="0" fillId="34" borderId="21" xfId="0" applyFill="1" applyBorder="1" applyAlignment="1" applyProtection="1">
      <alignment vertical="top"/>
      <protection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/>
      <protection locked="0"/>
    </xf>
    <xf numFmtId="4" fontId="0" fillId="33" borderId="13" xfId="0" applyNumberFormat="1" applyFill="1" applyBorder="1" applyAlignment="1" applyProtection="1">
      <alignment vertical="top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/>
      <protection locked="0"/>
    </xf>
    <xf numFmtId="4" fontId="0" fillId="33" borderId="14" xfId="0" applyNumberFormat="1" applyFill="1" applyBorder="1" applyAlignment="1" applyProtection="1">
      <alignment vertical="top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/>
      <protection locked="0"/>
    </xf>
    <xf numFmtId="4" fontId="0" fillId="33" borderId="15" xfId="0" applyNumberFormat="1" applyFill="1" applyBorder="1" applyAlignment="1" applyProtection="1">
      <alignment vertical="top"/>
      <protection locked="0"/>
    </xf>
    <xf numFmtId="4" fontId="0" fillId="33" borderId="22" xfId="0" applyNumberForma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top"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20" xfId="0" applyFon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24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22" xfId="0" applyFont="1" applyFill="1" applyBorder="1" applyAlignment="1" applyProtection="1">
      <alignment vertical="top"/>
      <protection hidden="1"/>
    </xf>
    <xf numFmtId="0" fontId="0" fillId="33" borderId="0" xfId="0" applyFill="1" applyAlignment="1" applyProtection="1">
      <alignment textRotation="90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top"/>
      <protection hidden="1"/>
    </xf>
    <xf numFmtId="0" fontId="0" fillId="33" borderId="25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4" fontId="4" fillId="33" borderId="12" xfId="0" applyNumberFormat="1" applyFont="1" applyFill="1" applyBorder="1" applyAlignment="1" applyProtection="1">
      <alignment vertical="top"/>
      <protection hidden="1"/>
    </xf>
    <xf numFmtId="0" fontId="0" fillId="33" borderId="0" xfId="0" applyFont="1" applyFill="1" applyBorder="1" applyAlignment="1" applyProtection="1">
      <alignment vertical="top"/>
      <protection hidden="1"/>
    </xf>
    <xf numFmtId="4" fontId="0" fillId="33" borderId="26" xfId="0" applyNumberFormat="1" applyFont="1" applyFill="1" applyBorder="1" applyAlignment="1" applyProtection="1">
      <alignment vertical="top"/>
      <protection hidden="1" locked="0"/>
    </xf>
    <xf numFmtId="4" fontId="0" fillId="33" borderId="17" xfId="0" applyNumberFormat="1" applyFont="1" applyFill="1" applyBorder="1" applyAlignment="1" applyProtection="1">
      <alignment vertical="top"/>
      <protection hidden="1" locked="0"/>
    </xf>
    <xf numFmtId="4" fontId="0" fillId="33" borderId="18" xfId="0" applyNumberFormat="1" applyFont="1" applyFill="1" applyBorder="1" applyAlignment="1" applyProtection="1">
      <alignment vertical="top"/>
      <protection hidden="1" locked="0"/>
    </xf>
    <xf numFmtId="0" fontId="4" fillId="33" borderId="0" xfId="0" applyFont="1" applyFill="1" applyAlignment="1" applyProtection="1">
      <alignment horizontal="right" vertical="top"/>
      <protection hidden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5" borderId="27" xfId="0" applyFont="1" applyFill="1" applyBorder="1" applyAlignment="1" applyProtection="1">
      <alignment vertical="top" wrapText="1"/>
      <protection hidden="1"/>
    </xf>
    <xf numFmtId="0" fontId="0" fillId="35" borderId="28" xfId="0" applyFont="1" applyFill="1" applyBorder="1" applyAlignment="1" applyProtection="1">
      <alignment vertical="top" wrapText="1"/>
      <protection hidden="1"/>
    </xf>
    <xf numFmtId="4" fontId="0" fillId="35" borderId="26" xfId="0" applyNumberFormat="1" applyFont="1" applyFill="1" applyBorder="1" applyAlignment="1" applyProtection="1">
      <alignment vertical="top"/>
      <protection hidden="1" locked="0"/>
    </xf>
    <xf numFmtId="0" fontId="0" fillId="35" borderId="0" xfId="0" applyFont="1" applyFill="1" applyAlignment="1" applyProtection="1">
      <alignment vertical="top"/>
      <protection hidden="1"/>
    </xf>
    <xf numFmtId="4" fontId="0" fillId="35" borderId="16" xfId="0" applyNumberFormat="1" applyFont="1" applyFill="1" applyBorder="1" applyAlignment="1" applyProtection="1">
      <alignment vertical="top"/>
      <protection hidden="1" locked="0"/>
    </xf>
    <xf numFmtId="0" fontId="0" fillId="33" borderId="14" xfId="0" applyFont="1" applyFill="1" applyBorder="1" applyAlignment="1" applyProtection="1">
      <alignment vertical="center"/>
      <protection hidden="1" locked="0"/>
    </xf>
    <xf numFmtId="0" fontId="0" fillId="33" borderId="17" xfId="0" applyFont="1" applyFill="1" applyBorder="1" applyAlignment="1" applyProtection="1">
      <alignment vertical="center"/>
      <protection hidden="1" locked="0"/>
    </xf>
    <xf numFmtId="0" fontId="0" fillId="33" borderId="0" xfId="0" applyFill="1" applyAlignment="1" applyProtection="1">
      <alignment vertical="top" wrapText="1"/>
      <protection hidden="1"/>
    </xf>
    <xf numFmtId="0" fontId="0" fillId="33" borderId="29" xfId="0" applyFont="1" applyFill="1" applyBorder="1" applyAlignment="1" applyProtection="1">
      <alignment vertical="top" wrapText="1"/>
      <protection hidden="1" locked="0"/>
    </xf>
    <xf numFmtId="0" fontId="0" fillId="33" borderId="30" xfId="0" applyFont="1" applyFill="1" applyBorder="1" applyAlignment="1" applyProtection="1">
      <alignment vertical="top" wrapText="1"/>
      <protection hidden="1" locked="0"/>
    </xf>
    <xf numFmtId="0" fontId="0" fillId="33" borderId="0" xfId="0" applyFill="1" applyAlignment="1" applyProtection="1">
      <alignment horizontal="distributed" vertical="top" wrapText="1"/>
      <protection hidden="1"/>
    </xf>
    <xf numFmtId="0" fontId="0" fillId="33" borderId="0" xfId="0" applyFill="1" applyAlignment="1" applyProtection="1">
      <alignment horizontal="distributed" vertical="top"/>
      <protection hidden="1"/>
    </xf>
    <xf numFmtId="0" fontId="0" fillId="33" borderId="23" xfId="0" applyFont="1" applyFill="1" applyBorder="1" applyAlignment="1" applyProtection="1">
      <alignment vertical="top"/>
      <protection hidden="1"/>
    </xf>
    <xf numFmtId="0" fontId="0" fillId="33" borderId="31" xfId="0" applyFont="1" applyFill="1" applyBorder="1" applyAlignment="1" applyProtection="1">
      <alignment vertical="top"/>
      <protection hidden="1"/>
    </xf>
    <xf numFmtId="0" fontId="0" fillId="33" borderId="20" xfId="0" applyFont="1" applyFill="1" applyBorder="1" applyAlignment="1" applyProtection="1">
      <alignment vertical="top"/>
      <protection hidden="1"/>
    </xf>
    <xf numFmtId="0" fontId="0" fillId="33" borderId="14" xfId="0" applyFont="1" applyFill="1" applyBorder="1" applyAlignment="1" applyProtection="1">
      <alignment vertical="top"/>
      <protection hidden="1"/>
    </xf>
    <xf numFmtId="0" fontId="0" fillId="33" borderId="21" xfId="0" applyFont="1" applyFill="1" applyBorder="1" applyAlignment="1" applyProtection="1">
      <alignment vertical="top"/>
      <protection hidden="1"/>
    </xf>
    <xf numFmtId="0" fontId="0" fillId="33" borderId="15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Alignment="1" applyProtection="1">
      <alignment horizontal="center" vertical="top" wrapText="1"/>
      <protection hidden="1"/>
    </xf>
    <xf numFmtId="0" fontId="0" fillId="33" borderId="31" xfId="0" applyFont="1" applyFill="1" applyBorder="1" applyAlignment="1" applyProtection="1">
      <alignment vertical="center"/>
      <protection hidden="1" locked="0"/>
    </xf>
    <xf numFmtId="0" fontId="0" fillId="33" borderId="26" xfId="0" applyFont="1" applyFill="1" applyBorder="1" applyAlignment="1" applyProtection="1">
      <alignment vertical="center"/>
      <protection hidden="1" locked="0"/>
    </xf>
    <xf numFmtId="0" fontId="0" fillId="33" borderId="0" xfId="0" applyFill="1" applyAlignment="1" applyProtection="1">
      <alignment horizontal="center" vertical="top"/>
      <protection hidden="1"/>
    </xf>
    <xf numFmtId="3" fontId="0" fillId="33" borderId="32" xfId="0" applyNumberFormat="1" applyFont="1" applyFill="1" applyBorder="1" applyAlignment="1" applyProtection="1">
      <alignment horizontal="left" vertical="center"/>
      <protection hidden="1" locked="0"/>
    </xf>
    <xf numFmtId="3" fontId="0" fillId="33" borderId="33" xfId="0" applyNumberFormat="1" applyFont="1" applyFill="1" applyBorder="1" applyAlignment="1" applyProtection="1">
      <alignment horizontal="left" vertical="center"/>
      <protection hidden="1" locked="0"/>
    </xf>
    <xf numFmtId="3" fontId="0" fillId="33" borderId="14" xfId="0" applyNumberFormat="1" applyFont="1" applyFill="1" applyBorder="1" applyAlignment="1" applyProtection="1">
      <alignment horizontal="left" vertical="center"/>
      <protection hidden="1" locked="0"/>
    </xf>
    <xf numFmtId="3" fontId="0" fillId="33" borderId="17" xfId="0" applyNumberFormat="1" applyFont="1" applyFill="1" applyBorder="1" applyAlignment="1" applyProtection="1">
      <alignment horizontal="left" vertical="center"/>
      <protection hidden="1" locked="0"/>
    </xf>
    <xf numFmtId="0" fontId="4" fillId="33" borderId="10" xfId="0" applyFont="1" applyFill="1" applyBorder="1" applyAlignment="1" applyProtection="1">
      <alignment vertical="top"/>
      <protection hidden="1"/>
    </xf>
    <xf numFmtId="0" fontId="4" fillId="33" borderId="11" xfId="0" applyFont="1" applyFill="1" applyBorder="1" applyAlignment="1" applyProtection="1">
      <alignment vertical="top"/>
      <protection hidden="1"/>
    </xf>
    <xf numFmtId="0" fontId="0" fillId="35" borderId="34" xfId="0" applyFont="1" applyFill="1" applyBorder="1" applyAlignment="1" applyProtection="1">
      <alignment vertical="top" wrapText="1"/>
      <protection hidden="1"/>
    </xf>
    <xf numFmtId="0" fontId="0" fillId="35" borderId="35" xfId="0" applyFont="1" applyFill="1" applyBorder="1" applyAlignment="1" applyProtection="1">
      <alignment vertical="top" wrapText="1"/>
      <protection hidden="1"/>
    </xf>
    <xf numFmtId="0" fontId="0" fillId="33" borderId="0" xfId="0" applyFont="1" applyFill="1" applyBorder="1" applyAlignment="1" applyProtection="1">
      <alignment horizontal="center" vertical="top"/>
      <protection hidden="1"/>
    </xf>
    <xf numFmtId="0" fontId="0" fillId="35" borderId="36" xfId="0" applyFont="1" applyFill="1" applyBorder="1" applyAlignment="1" applyProtection="1">
      <alignment vertical="top" wrapText="1"/>
      <protection hidden="1"/>
    </xf>
    <xf numFmtId="0" fontId="0" fillId="35" borderId="37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Alignment="1" applyProtection="1">
      <alignment vertical="top" wrapText="1"/>
      <protection hidden="1"/>
    </xf>
    <xf numFmtId="3" fontId="0" fillId="33" borderId="38" xfId="0" applyNumberFormat="1" applyFont="1" applyFill="1" applyBorder="1" applyAlignment="1" applyProtection="1">
      <alignment horizontal="left" vertical="center"/>
      <protection hidden="1" locked="0"/>
    </xf>
    <xf numFmtId="3" fontId="0" fillId="33" borderId="39" xfId="0" applyNumberFormat="1" applyFont="1" applyFill="1" applyBorder="1" applyAlignment="1" applyProtection="1">
      <alignment horizontal="left" vertical="center"/>
      <protection hidden="1" locked="0"/>
    </xf>
    <xf numFmtId="0" fontId="0" fillId="33" borderId="40" xfId="0" applyFont="1" applyFill="1" applyBorder="1" applyAlignment="1" applyProtection="1">
      <alignment vertical="top" wrapText="1"/>
      <protection hidden="1" locked="0"/>
    </xf>
    <xf numFmtId="0" fontId="0" fillId="33" borderId="41" xfId="0" applyFont="1" applyFill="1" applyBorder="1" applyAlignment="1" applyProtection="1">
      <alignment vertical="top" wrapText="1"/>
      <protection hidden="1" locked="0"/>
    </xf>
    <xf numFmtId="0" fontId="0" fillId="33" borderId="0" xfId="0" applyFill="1" applyAlignment="1">
      <alignment horizontal="center" vertical="top"/>
    </xf>
    <xf numFmtId="0" fontId="4" fillId="33" borderId="0" xfId="0" applyFont="1" applyFill="1" applyAlignment="1" applyProtection="1">
      <alignment horizontal="center"/>
      <protection/>
    </xf>
    <xf numFmtId="4" fontId="4" fillId="34" borderId="42" xfId="0" applyNumberFormat="1" applyFont="1" applyFill="1" applyBorder="1" applyAlignment="1" applyProtection="1">
      <alignment horizontal="center" vertical="center"/>
      <protection/>
    </xf>
    <xf numFmtId="4" fontId="4" fillId="34" borderId="43" xfId="0" applyNumberFormat="1" applyFont="1" applyFill="1" applyBorder="1" applyAlignment="1" applyProtection="1">
      <alignment horizontal="center" vertical="center"/>
      <protection/>
    </xf>
    <xf numFmtId="4" fontId="4" fillId="34" borderId="44" xfId="0" applyNumberFormat="1" applyFont="1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center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Formular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B10" sqref="B10:C10"/>
    </sheetView>
  </sheetViews>
  <sheetFormatPr defaultColWidth="9.140625" defaultRowHeight="12.75"/>
  <cols>
    <col min="1" max="1" width="41.57421875" style="36" customWidth="1"/>
    <col min="2" max="2" width="18.7109375" style="36" customWidth="1"/>
    <col min="3" max="3" width="29.140625" style="36" customWidth="1"/>
    <col min="4" max="4" width="5.7109375" style="36" customWidth="1"/>
    <col min="5" max="7" width="9.140625" style="36" customWidth="1"/>
    <col min="8" max="8" width="37.57421875" style="36" bestFit="1" customWidth="1"/>
    <col min="9" max="9" width="12.7109375" style="36" bestFit="1" customWidth="1"/>
    <col min="10" max="16384" width="9.140625" style="36" customWidth="1"/>
  </cols>
  <sheetData>
    <row r="1" ht="12.75">
      <c r="B1" s="37" t="s">
        <v>198</v>
      </c>
    </row>
    <row r="2" spans="2:3" ht="25.5" customHeight="1">
      <c r="B2" s="83" t="s">
        <v>199</v>
      </c>
      <c r="C2" s="83"/>
    </row>
    <row r="3" ht="12.75">
      <c r="B3" s="38" t="s">
        <v>200</v>
      </c>
    </row>
    <row r="4" ht="12.75">
      <c r="B4" s="39" t="s">
        <v>504</v>
      </c>
    </row>
    <row r="5" ht="12.75">
      <c r="B5" s="39" t="s">
        <v>505</v>
      </c>
    </row>
    <row r="6" ht="13.5" customHeight="1">
      <c r="B6" s="39"/>
    </row>
    <row r="7" spans="1:3" s="37" customFormat="1" ht="29.25" customHeight="1">
      <c r="A7" s="84" t="s">
        <v>933</v>
      </c>
      <c r="B7" s="84"/>
      <c r="C7" s="84"/>
    </row>
    <row r="9" spans="1:3" ht="15.75" customHeight="1" thickBot="1">
      <c r="A9" s="40" t="s">
        <v>189</v>
      </c>
      <c r="B9" s="41"/>
      <c r="C9" s="41"/>
    </row>
    <row r="10" spans="1:3" ht="15.75" customHeight="1">
      <c r="A10" s="42" t="s">
        <v>455</v>
      </c>
      <c r="B10" s="85"/>
      <c r="C10" s="86"/>
    </row>
    <row r="11" spans="1:3" ht="15.75" customHeight="1">
      <c r="A11" s="43" t="s">
        <v>201</v>
      </c>
      <c r="B11" s="70"/>
      <c r="C11" s="71"/>
    </row>
    <row r="12" spans="1:3" ht="15.75" customHeight="1">
      <c r="A12" s="44" t="s">
        <v>491</v>
      </c>
      <c r="B12" s="70"/>
      <c r="C12" s="71"/>
    </row>
    <row r="13" spans="1:3" ht="15.75" customHeight="1">
      <c r="A13" s="43" t="s">
        <v>202</v>
      </c>
      <c r="B13" s="70"/>
      <c r="C13" s="71"/>
    </row>
    <row r="14" spans="1:3" ht="15.75" customHeight="1">
      <c r="A14" s="43" t="s">
        <v>203</v>
      </c>
      <c r="B14" s="70"/>
      <c r="C14" s="71"/>
    </row>
    <row r="15" spans="1:3" ht="15.75" customHeight="1">
      <c r="A15" s="43" t="s">
        <v>204</v>
      </c>
      <c r="B15" s="70"/>
      <c r="C15" s="71"/>
    </row>
    <row r="16" spans="1:3" ht="15.75" customHeight="1">
      <c r="A16" s="43" t="s">
        <v>454</v>
      </c>
      <c r="B16" s="70"/>
      <c r="C16" s="71"/>
    </row>
    <row r="17" spans="1:3" ht="15.75" customHeight="1">
      <c r="A17" s="44" t="s">
        <v>506</v>
      </c>
      <c r="B17" s="70"/>
      <c r="C17" s="71"/>
    </row>
    <row r="18" spans="1:3" ht="15.75" customHeight="1">
      <c r="A18" s="44" t="s">
        <v>915</v>
      </c>
      <c r="B18" s="70"/>
      <c r="C18" s="71"/>
    </row>
    <row r="19" spans="1:3" ht="15.75" customHeight="1">
      <c r="A19" s="44" t="s">
        <v>205</v>
      </c>
      <c r="B19" s="88"/>
      <c r="C19" s="89"/>
    </row>
    <row r="20" spans="1:3" ht="15.75" customHeight="1">
      <c r="A20" s="44" t="s">
        <v>916</v>
      </c>
      <c r="B20" s="70"/>
      <c r="C20" s="71"/>
    </row>
    <row r="21" spans="1:3" ht="15.75" customHeight="1">
      <c r="A21" s="44" t="s">
        <v>206</v>
      </c>
      <c r="B21" s="88"/>
      <c r="C21" s="89"/>
    </row>
    <row r="22" spans="1:3" ht="15.75" customHeight="1">
      <c r="A22" s="44" t="s">
        <v>207</v>
      </c>
      <c r="B22" s="70"/>
      <c r="C22" s="71"/>
    </row>
    <row r="23" spans="1:3" ht="15.75" customHeight="1">
      <c r="A23" s="44" t="s">
        <v>208</v>
      </c>
      <c r="B23" s="90"/>
      <c r="C23" s="91"/>
    </row>
    <row r="24" spans="1:3" ht="15.75" customHeight="1" thickBot="1">
      <c r="A24" s="45" t="s">
        <v>209</v>
      </c>
      <c r="B24" s="100"/>
      <c r="C24" s="101"/>
    </row>
    <row r="25" ht="9" customHeight="1" thickBot="1"/>
    <row r="26" spans="1:3" ht="25.5" customHeight="1">
      <c r="A26" s="53" t="s">
        <v>498</v>
      </c>
      <c r="B26" s="102" t="s">
        <v>500</v>
      </c>
      <c r="C26" s="103"/>
    </row>
    <row r="27" spans="1:3" ht="13.5" thickBot="1">
      <c r="A27" s="54" t="s">
        <v>501</v>
      </c>
      <c r="B27" s="73" t="s">
        <v>499</v>
      </c>
      <c r="C27" s="74"/>
    </row>
    <row r="28" ht="6.75" customHeight="1"/>
    <row r="29" spans="1:3" ht="13.5" thickBot="1">
      <c r="A29" s="55" t="s">
        <v>492</v>
      </c>
      <c r="C29" s="61" t="s">
        <v>502</v>
      </c>
    </row>
    <row r="30" spans="1:3" ht="12.75">
      <c r="A30" s="77" t="s">
        <v>493</v>
      </c>
      <c r="B30" s="78"/>
      <c r="C30" s="58"/>
    </row>
    <row r="31" spans="1:3" ht="12.75">
      <c r="A31" s="79" t="s">
        <v>494</v>
      </c>
      <c r="B31" s="80"/>
      <c r="C31" s="59"/>
    </row>
    <row r="32" spans="1:3" ht="13.5" thickBot="1">
      <c r="A32" s="81" t="s">
        <v>495</v>
      </c>
      <c r="B32" s="82"/>
      <c r="C32" s="60"/>
    </row>
    <row r="33" spans="1:4" ht="13.5" thickBot="1">
      <c r="A33" s="92" t="s">
        <v>496</v>
      </c>
      <c r="B33" s="93"/>
      <c r="C33" s="56">
        <f>SUM(C30:C32)</f>
        <v>0</v>
      </c>
      <c r="D33" s="57"/>
    </row>
    <row r="34" ht="6.75" customHeight="1" thickBot="1">
      <c r="A34" s="37"/>
    </row>
    <row r="35" spans="1:3" s="68" customFormat="1" ht="12.75">
      <c r="A35" s="65" t="s">
        <v>917</v>
      </c>
      <c r="B35" s="66"/>
      <c r="C35" s="67"/>
    </row>
    <row r="36" spans="1:3" s="68" customFormat="1" ht="12.75">
      <c r="A36" s="94" t="s">
        <v>918</v>
      </c>
      <c r="B36" s="95"/>
      <c r="C36" s="69"/>
    </row>
    <row r="37" spans="1:3" s="68" customFormat="1" ht="12.75">
      <c r="A37" s="94" t="s">
        <v>919</v>
      </c>
      <c r="B37" s="95"/>
      <c r="C37" s="69"/>
    </row>
    <row r="38" spans="1:3" s="68" customFormat="1" ht="12.75">
      <c r="A38" s="94" t="s">
        <v>920</v>
      </c>
      <c r="B38" s="95"/>
      <c r="C38" s="69"/>
    </row>
    <row r="39" spans="1:3" s="68" customFormat="1" ht="12.75">
      <c r="A39" s="94" t="s">
        <v>921</v>
      </c>
      <c r="B39" s="95"/>
      <c r="C39" s="69"/>
    </row>
    <row r="40" spans="1:3" s="68" customFormat="1" ht="12.75">
      <c r="A40" s="94" t="s">
        <v>922</v>
      </c>
      <c r="B40" s="95"/>
      <c r="C40" s="69"/>
    </row>
    <row r="41" spans="1:3" s="68" customFormat="1" ht="12.75">
      <c r="A41" s="94" t="s">
        <v>923</v>
      </c>
      <c r="B41" s="95"/>
      <c r="C41" s="69"/>
    </row>
    <row r="42" spans="1:3" s="68" customFormat="1" ht="12.75">
      <c r="A42" s="94" t="s">
        <v>924</v>
      </c>
      <c r="B42" s="95"/>
      <c r="C42" s="69"/>
    </row>
    <row r="43" spans="1:3" s="68" customFormat="1" ht="12.75">
      <c r="A43" s="94" t="s">
        <v>925</v>
      </c>
      <c r="B43" s="95"/>
      <c r="C43" s="69"/>
    </row>
    <row r="44" spans="1:3" s="68" customFormat="1" ht="12.75">
      <c r="A44" s="94" t="s">
        <v>926</v>
      </c>
      <c r="B44" s="95"/>
      <c r="C44" s="69"/>
    </row>
    <row r="45" spans="1:3" s="68" customFormat="1" ht="12.75">
      <c r="A45" s="94" t="s">
        <v>927</v>
      </c>
      <c r="B45" s="95"/>
      <c r="C45" s="69"/>
    </row>
    <row r="46" spans="1:3" s="68" customFormat="1" ht="13.5" thickBot="1">
      <c r="A46" s="97" t="s">
        <v>928</v>
      </c>
      <c r="B46" s="98"/>
      <c r="C46" s="69"/>
    </row>
    <row r="47" spans="1:8" ht="13.5" thickBot="1">
      <c r="A47" s="92" t="s">
        <v>497</v>
      </c>
      <c r="B47" s="93"/>
      <c r="C47" s="56">
        <f>SUM(C35:C46)</f>
        <v>0</v>
      </c>
      <c r="H47" s="37"/>
    </row>
    <row r="48" ht="4.5" customHeight="1" thickBot="1">
      <c r="H48" s="37"/>
    </row>
    <row r="49" spans="1:8" ht="13.5" thickBot="1">
      <c r="A49" s="92" t="s">
        <v>503</v>
      </c>
      <c r="B49" s="93"/>
      <c r="C49" s="56">
        <f>C47-C33</f>
        <v>0</v>
      </c>
      <c r="H49" s="37"/>
    </row>
    <row r="50" ht="9" customHeight="1">
      <c r="H50" s="37"/>
    </row>
    <row r="51" spans="1:3" ht="51" customHeight="1">
      <c r="A51" s="75" t="s">
        <v>507</v>
      </c>
      <c r="B51" s="76"/>
      <c r="C51" s="76"/>
    </row>
    <row r="52" spans="1:3" ht="12.75">
      <c r="A52" s="72" t="str">
        <f>"vo výške "&amp;TEXT(C49,"### ###,00")&amp;" eur."</f>
        <v>vo výške ,00 eur.</v>
      </c>
      <c r="B52" s="72"/>
      <c r="C52" s="72"/>
    </row>
    <row r="54" ht="12.75">
      <c r="A54" s="36" t="s">
        <v>210</v>
      </c>
    </row>
    <row r="55" ht="12.75">
      <c r="A55" s="36" t="s">
        <v>211</v>
      </c>
    </row>
    <row r="56" ht="12.75">
      <c r="A56" s="36" t="s">
        <v>508</v>
      </c>
    </row>
    <row r="58" ht="12.75">
      <c r="A58" s="36" t="s">
        <v>212</v>
      </c>
    </row>
    <row r="60" ht="12.75">
      <c r="A60" s="36" t="s">
        <v>213</v>
      </c>
    </row>
    <row r="61" ht="12.75">
      <c r="A61" s="36" t="s">
        <v>929</v>
      </c>
    </row>
    <row r="62" ht="12.75">
      <c r="A62" s="36" t="s">
        <v>930</v>
      </c>
    </row>
    <row r="63" spans="1:3" ht="27" customHeight="1">
      <c r="A63" s="72" t="s">
        <v>931</v>
      </c>
      <c r="B63" s="72"/>
      <c r="C63" s="72"/>
    </row>
    <row r="64" ht="12.75">
      <c r="A64" s="36" t="s">
        <v>932</v>
      </c>
    </row>
    <row r="65" spans="1:3" ht="28.5" customHeight="1">
      <c r="A65" s="99" t="s">
        <v>914</v>
      </c>
      <c r="B65" s="99"/>
      <c r="C65" s="99"/>
    </row>
    <row r="66" ht="24" customHeight="1"/>
    <row r="67" ht="12.75">
      <c r="A67" s="46" t="str">
        <f ca="1">"V ..................................................... dňa "&amp;TEXT(NOW(),"d.m.yyyy")</f>
        <v>V ..................................................... dňa 9.3.2012</v>
      </c>
    </row>
    <row r="68" spans="2:3" ht="69.75" customHeight="1">
      <c r="B68" s="47"/>
      <c r="C68" s="47"/>
    </row>
    <row r="69" spans="2:3" ht="12.75">
      <c r="B69" s="96" t="s">
        <v>913</v>
      </c>
      <c r="C69" s="96"/>
    </row>
    <row r="70" spans="2:3" ht="12.75">
      <c r="B70" s="87"/>
      <c r="C70" s="87"/>
    </row>
  </sheetData>
  <sheetProtection sheet="1" selectLockedCells="1"/>
  <mergeCells count="42">
    <mergeCell ref="B19:C19"/>
    <mergeCell ref="A65:C65"/>
    <mergeCell ref="B24:C24"/>
    <mergeCell ref="B26:C26"/>
    <mergeCell ref="B69:C69"/>
    <mergeCell ref="A36:B36"/>
    <mergeCell ref="A37:B37"/>
    <mergeCell ref="A38:B38"/>
    <mergeCell ref="A41:B41"/>
    <mergeCell ref="A42:B42"/>
    <mergeCell ref="A43:B43"/>
    <mergeCell ref="A44:B44"/>
    <mergeCell ref="A45:B45"/>
    <mergeCell ref="A46:B46"/>
    <mergeCell ref="B70:C70"/>
    <mergeCell ref="B20:C20"/>
    <mergeCell ref="B21:C21"/>
    <mergeCell ref="B22:C22"/>
    <mergeCell ref="B23:C23"/>
    <mergeCell ref="A33:B33"/>
    <mergeCell ref="A49:B49"/>
    <mergeCell ref="A47:B47"/>
    <mergeCell ref="A39:B39"/>
    <mergeCell ref="A40:B40"/>
    <mergeCell ref="B12:C12"/>
    <mergeCell ref="B13:C13"/>
    <mergeCell ref="B14:C14"/>
    <mergeCell ref="B15:C15"/>
    <mergeCell ref="B2:C2"/>
    <mergeCell ref="A7:C7"/>
    <mergeCell ref="B10:C10"/>
    <mergeCell ref="B11:C11"/>
    <mergeCell ref="B16:C16"/>
    <mergeCell ref="A63:C63"/>
    <mergeCell ref="A52:C52"/>
    <mergeCell ref="B27:C27"/>
    <mergeCell ref="A51:C51"/>
    <mergeCell ref="A30:B30"/>
    <mergeCell ref="A31:B31"/>
    <mergeCell ref="A32:B32"/>
    <mergeCell ref="B17:C17"/>
    <mergeCell ref="B18:C18"/>
  </mergeCells>
  <printOptions horizontalCentered="1"/>
  <pageMargins left="0.1968503937007874" right="0.1968503937007874" top="0.5905511811023623" bottom="0.5905511811023623" header="0.1968503937007874" footer="0.2755905511811024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104"/>
  <sheetViews>
    <sheetView zoomScalePageLayoutView="0" workbookViewId="0" topLeftCell="BB4">
      <selection activeCell="BP13" sqref="BP13"/>
    </sheetView>
  </sheetViews>
  <sheetFormatPr defaultColWidth="9.140625" defaultRowHeight="12.75"/>
  <cols>
    <col min="1" max="1" width="3.57421875" style="5" bestFit="1" customWidth="1"/>
    <col min="2" max="2" width="28.28125" style="5" customWidth="1"/>
    <col min="3" max="3" width="27.140625" style="5" customWidth="1"/>
    <col min="4" max="4" width="14.140625" style="6" bestFit="1" customWidth="1"/>
    <col min="5" max="5" width="5.28125" style="5" bestFit="1" customWidth="1"/>
    <col min="6" max="10" width="12.7109375" style="6" customWidth="1"/>
    <col min="11" max="18" width="9.140625" style="50" customWidth="1"/>
    <col min="19" max="19" width="3.140625" style="50" customWidth="1"/>
    <col min="20" max="61" width="3.28125" style="50" customWidth="1"/>
    <col min="62" max="67" width="9.140625" style="50" customWidth="1"/>
    <col min="68" max="68" width="48.8515625" style="50" customWidth="1"/>
    <col min="69" max="77" width="9.140625" style="50" customWidth="1"/>
    <col min="78" max="78" width="5.00390625" style="50" customWidth="1"/>
    <col min="79" max="88" width="9.140625" style="50" customWidth="1"/>
    <col min="89" max="16384" width="9.140625" style="5" customWidth="1"/>
  </cols>
  <sheetData>
    <row r="1" spans="4:88" s="1" customFormat="1" ht="244.5" customHeight="1">
      <c r="D1" s="2"/>
      <c r="F1" s="2"/>
      <c r="G1" s="2"/>
      <c r="H1" s="2"/>
      <c r="I1" s="2"/>
      <c r="J1" s="2"/>
      <c r="K1" s="48"/>
      <c r="L1" s="48"/>
      <c r="M1" s="48"/>
      <c r="N1" s="48"/>
      <c r="O1" s="48"/>
      <c r="P1" s="48"/>
      <c r="Q1" s="49">
        <f>39-COUNTIF(Q2:Q45,0)</f>
        <v>5</v>
      </c>
      <c r="R1" s="48"/>
      <c r="S1" s="48"/>
      <c r="T1" s="48" t="s">
        <v>0</v>
      </c>
      <c r="U1" s="48" t="s">
        <v>1</v>
      </c>
      <c r="V1" s="48" t="s">
        <v>2</v>
      </c>
      <c r="W1" s="48" t="s">
        <v>3</v>
      </c>
      <c r="X1" s="48" t="s">
        <v>4</v>
      </c>
      <c r="Y1" s="48" t="s">
        <v>5</v>
      </c>
      <c r="Z1" s="48" t="s">
        <v>6</v>
      </c>
      <c r="AA1" s="48" t="s">
        <v>7</v>
      </c>
      <c r="AB1" s="48" t="s">
        <v>8</v>
      </c>
      <c r="AC1" s="48" t="s">
        <v>9</v>
      </c>
      <c r="AD1" s="48" t="s">
        <v>10</v>
      </c>
      <c r="AE1" s="48" t="s">
        <v>11</v>
      </c>
      <c r="AF1" s="48" t="s">
        <v>12</v>
      </c>
      <c r="AG1" s="48" t="s">
        <v>13</v>
      </c>
      <c r="AH1" s="48" t="s">
        <v>14</v>
      </c>
      <c r="AI1" s="48" t="s">
        <v>15</v>
      </c>
      <c r="AJ1" s="48" t="s">
        <v>16</v>
      </c>
      <c r="AK1" s="48" t="s">
        <v>17</v>
      </c>
      <c r="AL1" s="48" t="s">
        <v>18</v>
      </c>
      <c r="AM1" s="48" t="s">
        <v>19</v>
      </c>
      <c r="AN1" s="48" t="s">
        <v>20</v>
      </c>
      <c r="AO1" s="48" t="s">
        <v>21</v>
      </c>
      <c r="AP1" s="48" t="s">
        <v>22</v>
      </c>
      <c r="AQ1" s="48" t="s">
        <v>23</v>
      </c>
      <c r="AR1" s="48" t="s">
        <v>24</v>
      </c>
      <c r="AS1" s="48" t="s">
        <v>25</v>
      </c>
      <c r="AT1" s="48" t="s">
        <v>26</v>
      </c>
      <c r="AU1" s="48" t="s">
        <v>27</v>
      </c>
      <c r="AV1" s="48" t="s">
        <v>28</v>
      </c>
      <c r="AW1" s="48" t="s">
        <v>29</v>
      </c>
      <c r="AX1" s="48" t="s">
        <v>30</v>
      </c>
      <c r="AY1" s="48" t="s">
        <v>31</v>
      </c>
      <c r="AZ1" s="48" t="s">
        <v>32</v>
      </c>
      <c r="BA1" s="48" t="s">
        <v>33</v>
      </c>
      <c r="BB1" s="48" t="s">
        <v>34</v>
      </c>
      <c r="BC1" s="48" t="s">
        <v>35</v>
      </c>
      <c r="BD1" s="48" t="s">
        <v>36</v>
      </c>
      <c r="BE1" s="48" t="s">
        <v>37</v>
      </c>
      <c r="BF1" s="48" t="s">
        <v>38</v>
      </c>
      <c r="BG1" s="48" t="s">
        <v>39</v>
      </c>
      <c r="BH1" s="48" t="s">
        <v>40</v>
      </c>
      <c r="BI1" s="48" t="s">
        <v>482</v>
      </c>
      <c r="BJ1" s="48" t="s">
        <v>483</v>
      </c>
      <c r="BK1" s="48" t="s">
        <v>485</v>
      </c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</row>
    <row r="2" spans="4:88" s="1" customFormat="1" ht="12.75">
      <c r="D2" s="2"/>
      <c r="F2" s="2"/>
      <c r="G2" s="2"/>
      <c r="H2" s="2"/>
      <c r="I2" s="2"/>
      <c r="J2" s="2"/>
      <c r="K2" s="48"/>
      <c r="L2" s="48"/>
      <c r="M2" s="48"/>
      <c r="N2" s="48"/>
      <c r="O2" s="48"/>
      <c r="P2" s="48"/>
      <c r="Q2" s="49" t="s">
        <v>184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</row>
    <row r="3" spans="4:88" s="1" customFormat="1" ht="12.75">
      <c r="D3" s="2"/>
      <c r="F3" s="2"/>
      <c r="G3" s="2"/>
      <c r="H3" s="2"/>
      <c r="I3" s="2"/>
      <c r="J3" s="2"/>
      <c r="K3" s="48"/>
      <c r="L3" s="48"/>
      <c r="M3" s="48"/>
      <c r="N3" s="48"/>
      <c r="O3" s="48"/>
      <c r="P3" s="48"/>
      <c r="Q3" s="49" t="s">
        <v>185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</row>
    <row r="4" spans="4:88" s="1" customFormat="1" ht="12.75">
      <c r="D4" s="2"/>
      <c r="F4" s="2"/>
      <c r="G4" s="2"/>
      <c r="H4" s="2"/>
      <c r="I4" s="2"/>
      <c r="J4" s="2"/>
      <c r="K4" s="48"/>
      <c r="L4" s="48"/>
      <c r="M4" s="48"/>
      <c r="N4" s="48"/>
      <c r="O4" s="48"/>
      <c r="P4" s="48"/>
      <c r="Q4" s="49" t="s">
        <v>186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</row>
    <row r="5" spans="4:88" s="3" customFormat="1" ht="12.75">
      <c r="D5" s="4"/>
      <c r="F5" s="4"/>
      <c r="G5" s="4"/>
      <c r="H5" s="4"/>
      <c r="I5" s="4"/>
      <c r="J5" s="4"/>
      <c r="K5" s="49"/>
      <c r="L5" s="49"/>
      <c r="M5" s="49"/>
      <c r="N5" s="49"/>
      <c r="O5" s="49"/>
      <c r="P5" s="49"/>
      <c r="Q5" s="49" t="s">
        <v>187</v>
      </c>
      <c r="R5" s="49" t="str">
        <f>IF(Q5&lt;&gt;0,Q5,"")</f>
        <v>organizácia EP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>
        <f>INDEX(BO7:BO104,$BP6)</f>
        <v>1</v>
      </c>
      <c r="BP5" s="49" t="str">
        <f>INDEX(BP7:BP104,$BP6)</f>
        <v>Slovenský curlingový zväz</v>
      </c>
      <c r="BQ5" s="49" t="str">
        <f aca="true" t="shared" si="0" ref="BQ5:CJ5">INDEX(BQ7:BQ104,$BP6)</f>
        <v>37841866</v>
      </c>
      <c r="BR5" s="49" t="str">
        <f t="shared" si="0"/>
        <v>občianske združenie</v>
      </c>
      <c r="BS5" s="49" t="str">
        <f t="shared" si="0"/>
        <v>M. Benku 38</v>
      </c>
      <c r="BT5" s="49" t="str">
        <f t="shared" si="0"/>
        <v>920 01</v>
      </c>
      <c r="BU5" s="49" t="str">
        <f t="shared" si="0"/>
        <v>Hlohovec</v>
      </c>
      <c r="BV5" s="49" t="str">
        <f t="shared" si="0"/>
        <v>M. Benku 38</v>
      </c>
      <c r="BW5" s="49" t="str">
        <f t="shared" si="0"/>
        <v>920 01</v>
      </c>
      <c r="BX5" s="49" t="str">
        <f t="shared" si="0"/>
        <v>Hlohovec</v>
      </c>
      <c r="BY5" s="49">
        <f t="shared" si="0"/>
        <v>1707140853</v>
      </c>
      <c r="BZ5" s="49" t="str">
        <f t="shared" si="0"/>
        <v>0200</v>
      </c>
      <c r="CA5" s="49">
        <f t="shared" si="0"/>
        <v>421335345731</v>
      </c>
      <c r="CB5" s="49">
        <f t="shared" si="0"/>
        <v>421905305338</v>
      </c>
      <c r="CC5" s="49">
        <f t="shared" si="0"/>
        <v>421335345731</v>
      </c>
      <c r="CD5" s="49" t="str">
        <f t="shared" si="0"/>
        <v>lipnik@post.sk</v>
      </c>
      <c r="CE5" s="49" t="str">
        <f t="shared" si="0"/>
        <v>www.curling.sk</v>
      </c>
      <c r="CF5" s="49" t="str">
        <f t="shared" si="0"/>
        <v>René Šimanský</v>
      </c>
      <c r="CG5" s="49" t="str">
        <f t="shared" si="0"/>
        <v>generálny sekretár</v>
      </c>
      <c r="CH5" s="49">
        <f t="shared" si="0"/>
        <v>421905305338</v>
      </c>
      <c r="CI5" s="49" t="str">
        <f t="shared" si="0"/>
        <v>René Šimanský</v>
      </c>
      <c r="CJ5" s="49">
        <f t="shared" si="0"/>
        <v>421905305338</v>
      </c>
    </row>
    <row r="6" spans="17:68" ht="12.75">
      <c r="Q6" s="50" t="s">
        <v>196</v>
      </c>
      <c r="R6" s="49" t="str">
        <f aca="true" t="shared" si="1" ref="R6:R38">IF(Q6&lt;&gt;0,Q6,"")</f>
        <v>reprezentácia SR</v>
      </c>
      <c r="S6" s="50" t="s">
        <v>41</v>
      </c>
      <c r="BP6" s="50">
        <v>2</v>
      </c>
    </row>
    <row r="7" spans="16:88" ht="12.75">
      <c r="P7" s="50">
        <f>MATCH(B18,S1:BK1,0)+1</f>
        <v>3</v>
      </c>
      <c r="Q7" s="50">
        <f aca="true" ca="1" t="shared" si="2" ref="Q7:Q17">OFFSET(Q7,0,P$7,1,1)</f>
        <v>0</v>
      </c>
      <c r="R7" s="49">
        <f t="shared" si="1"/>
      </c>
      <c r="V7" s="50" t="s">
        <v>42</v>
      </c>
      <c r="W7" s="50" t="s">
        <v>43</v>
      </c>
      <c r="Z7" s="50" t="s">
        <v>42</v>
      </c>
      <c r="AA7" s="50" t="s">
        <v>45</v>
      </c>
      <c r="AC7" s="50" t="s">
        <v>54</v>
      </c>
      <c r="AF7" s="50" t="s">
        <v>56</v>
      </c>
      <c r="AG7" s="50" t="s">
        <v>60</v>
      </c>
      <c r="AJ7" s="50" t="s">
        <v>66</v>
      </c>
      <c r="AM7" s="50" t="s">
        <v>67</v>
      </c>
      <c r="AN7" s="50" t="s">
        <v>83</v>
      </c>
      <c r="AO7" s="50" t="s">
        <v>92</v>
      </c>
      <c r="AQ7" s="50" t="s">
        <v>93</v>
      </c>
      <c r="AU7" s="50" t="s">
        <v>102</v>
      </c>
      <c r="AV7" s="50" t="s">
        <v>103</v>
      </c>
      <c r="AW7" s="50" t="s">
        <v>105</v>
      </c>
      <c r="AY7" s="50" t="s">
        <v>119</v>
      </c>
      <c r="AZ7" s="50" t="s">
        <v>120</v>
      </c>
      <c r="BA7" s="50" t="s">
        <v>127</v>
      </c>
      <c r="BB7" s="50" t="s">
        <v>128</v>
      </c>
      <c r="BC7" s="50" t="s">
        <v>130</v>
      </c>
      <c r="BD7" s="50" t="s">
        <v>138</v>
      </c>
      <c r="BE7" s="50" t="s">
        <v>144</v>
      </c>
      <c r="BF7" s="50" t="s">
        <v>148</v>
      </c>
      <c r="BH7" s="50" t="s">
        <v>154</v>
      </c>
      <c r="BO7" s="50">
        <v>1</v>
      </c>
      <c r="BP7" s="62" t="s">
        <v>486</v>
      </c>
      <c r="BQ7" s="62" t="s">
        <v>487</v>
      </c>
      <c r="BR7" s="62" t="s">
        <v>215</v>
      </c>
      <c r="BS7" s="62" t="s">
        <v>216</v>
      </c>
      <c r="BT7" s="62" t="s">
        <v>217</v>
      </c>
      <c r="BU7" s="62" t="s">
        <v>218</v>
      </c>
      <c r="BV7" s="62" t="s">
        <v>216</v>
      </c>
      <c r="BW7" s="62" t="s">
        <v>217</v>
      </c>
      <c r="BX7" s="62" t="s">
        <v>218</v>
      </c>
      <c r="BY7" s="62">
        <v>1779870855</v>
      </c>
      <c r="BZ7" s="62" t="s">
        <v>219</v>
      </c>
      <c r="CA7" s="62">
        <v>421492491411</v>
      </c>
      <c r="CB7" s="62">
        <v>421905202098</v>
      </c>
      <c r="CC7" s="62">
        <v>421249249556</v>
      </c>
      <c r="CD7" s="62" t="s">
        <v>488</v>
      </c>
      <c r="CE7" s="62" t="s">
        <v>489</v>
      </c>
      <c r="CF7" s="62" t="s">
        <v>490</v>
      </c>
      <c r="CG7" s="62" t="s">
        <v>236</v>
      </c>
      <c r="CH7" s="62">
        <v>421905387902</v>
      </c>
      <c r="CI7" s="62" t="s">
        <v>490</v>
      </c>
      <c r="CJ7" s="62">
        <v>421905387902</v>
      </c>
    </row>
    <row r="8" spans="17:88" ht="12.75">
      <c r="Q8" s="50">
        <f ca="1" t="shared" si="2"/>
        <v>0</v>
      </c>
      <c r="R8" s="49">
        <f t="shared" si="1"/>
      </c>
      <c r="W8" s="50" t="s">
        <v>44</v>
      </c>
      <c r="AA8" s="50" t="s">
        <v>46</v>
      </c>
      <c r="AC8" s="50" t="s">
        <v>55</v>
      </c>
      <c r="AF8" s="50" t="s">
        <v>57</v>
      </c>
      <c r="AG8" s="50" t="s">
        <v>61</v>
      </c>
      <c r="AM8" s="50" t="s">
        <v>68</v>
      </c>
      <c r="AN8" s="50" t="s">
        <v>84</v>
      </c>
      <c r="AQ8" s="50" t="s">
        <v>94</v>
      </c>
      <c r="AV8" s="50" t="s">
        <v>104</v>
      </c>
      <c r="AW8" s="50" t="s">
        <v>106</v>
      </c>
      <c r="AZ8" s="50" t="s">
        <v>121</v>
      </c>
      <c r="BB8" s="50" t="s">
        <v>129</v>
      </c>
      <c r="BC8" s="50" t="s">
        <v>131</v>
      </c>
      <c r="BD8" s="50" t="s">
        <v>139</v>
      </c>
      <c r="BE8" s="50" t="s">
        <v>145</v>
      </c>
      <c r="BF8" s="50" t="s">
        <v>149</v>
      </c>
      <c r="BH8" s="50" t="s">
        <v>155</v>
      </c>
      <c r="BO8" s="50">
        <v>1</v>
      </c>
      <c r="BP8" s="62" t="s">
        <v>0</v>
      </c>
      <c r="BQ8" s="62" t="s">
        <v>221</v>
      </c>
      <c r="BR8" s="62" t="s">
        <v>215</v>
      </c>
      <c r="BS8" s="62" t="s">
        <v>222</v>
      </c>
      <c r="BT8" s="62" t="s">
        <v>223</v>
      </c>
      <c r="BU8" s="62" t="s">
        <v>224</v>
      </c>
      <c r="BV8" s="62" t="s">
        <v>222</v>
      </c>
      <c r="BW8" s="62" t="s">
        <v>223</v>
      </c>
      <c r="BX8" s="62" t="s">
        <v>224</v>
      </c>
      <c r="BY8" s="62">
        <v>1707140853</v>
      </c>
      <c r="BZ8" s="62" t="s">
        <v>219</v>
      </c>
      <c r="CA8" s="62">
        <v>421335345731</v>
      </c>
      <c r="CB8" s="62">
        <v>421905305338</v>
      </c>
      <c r="CC8" s="62">
        <v>421335345731</v>
      </c>
      <c r="CD8" s="62" t="s">
        <v>225</v>
      </c>
      <c r="CE8" s="62" t="s">
        <v>226</v>
      </c>
      <c r="CF8" s="62" t="s">
        <v>227</v>
      </c>
      <c r="CG8" s="62" t="s">
        <v>220</v>
      </c>
      <c r="CH8" s="62">
        <v>421905305338</v>
      </c>
      <c r="CI8" s="62" t="s">
        <v>227</v>
      </c>
      <c r="CJ8" s="62">
        <v>421905305338</v>
      </c>
    </row>
    <row r="9" spans="17:88" ht="12.75">
      <c r="Q9" s="50">
        <f ca="1" t="shared" si="2"/>
        <v>0</v>
      </c>
      <c r="R9" s="49">
        <f t="shared" si="1"/>
      </c>
      <c r="AA9" s="50" t="s">
        <v>47</v>
      </c>
      <c r="AF9" s="50" t="s">
        <v>58</v>
      </c>
      <c r="AG9" s="50" t="s">
        <v>62</v>
      </c>
      <c r="AM9" s="50" t="s">
        <v>69</v>
      </c>
      <c r="AN9" s="50" t="s">
        <v>85</v>
      </c>
      <c r="AQ9" s="50" t="s">
        <v>95</v>
      </c>
      <c r="AW9" s="50" t="s">
        <v>107</v>
      </c>
      <c r="AZ9" s="50" t="s">
        <v>122</v>
      </c>
      <c r="BC9" s="50" t="s">
        <v>132</v>
      </c>
      <c r="BD9" s="50" t="s">
        <v>140</v>
      </c>
      <c r="BE9" s="50" t="s">
        <v>146</v>
      </c>
      <c r="BF9" s="50" t="s">
        <v>150</v>
      </c>
      <c r="BH9" s="50" t="s">
        <v>156</v>
      </c>
      <c r="BO9" s="50">
        <v>1</v>
      </c>
      <c r="BP9" s="62" t="s">
        <v>1</v>
      </c>
      <c r="BQ9" s="62" t="s">
        <v>228</v>
      </c>
      <c r="BR9" s="62" t="s">
        <v>215</v>
      </c>
      <c r="BS9" s="62" t="s">
        <v>229</v>
      </c>
      <c r="BT9" s="62" t="s">
        <v>230</v>
      </c>
      <c r="BU9" s="62" t="s">
        <v>231</v>
      </c>
      <c r="BV9" s="62" t="s">
        <v>229</v>
      </c>
      <c r="BW9" s="62" t="s">
        <v>230</v>
      </c>
      <c r="BX9" s="62" t="s">
        <v>231</v>
      </c>
      <c r="BY9" s="62">
        <v>584861313</v>
      </c>
      <c r="BZ9" s="62" t="s">
        <v>232</v>
      </c>
      <c r="CA9" s="62">
        <v>421248206024</v>
      </c>
      <c r="CB9" s="62">
        <v>421904700508</v>
      </c>
      <c r="CC9" s="62">
        <v>421248206099</v>
      </c>
      <c r="CD9" s="62" t="s">
        <v>233</v>
      </c>
      <c r="CE9" s="62" t="s">
        <v>234</v>
      </c>
      <c r="CF9" s="62" t="s">
        <v>235</v>
      </c>
      <c r="CG9" s="62" t="s">
        <v>236</v>
      </c>
      <c r="CH9" s="62">
        <v>421904700300</v>
      </c>
      <c r="CI9" s="62" t="s">
        <v>237</v>
      </c>
      <c r="CJ9" s="62">
        <v>421904700508</v>
      </c>
    </row>
    <row r="10" spans="17:88" ht="12.75">
      <c r="Q10" s="50">
        <f ca="1" t="shared" si="2"/>
        <v>0</v>
      </c>
      <c r="R10" s="49">
        <f t="shared" si="1"/>
      </c>
      <c r="AA10" s="50" t="s">
        <v>48</v>
      </c>
      <c r="AF10" s="50" t="s">
        <v>59</v>
      </c>
      <c r="AG10" s="50" t="s">
        <v>63</v>
      </c>
      <c r="AM10" s="50" t="s">
        <v>70</v>
      </c>
      <c r="AN10" s="50" t="s">
        <v>86</v>
      </c>
      <c r="AQ10" s="50" t="s">
        <v>96</v>
      </c>
      <c r="AW10" s="50" t="s">
        <v>108</v>
      </c>
      <c r="AZ10" s="50" t="s">
        <v>123</v>
      </c>
      <c r="BC10" s="50" t="s">
        <v>133</v>
      </c>
      <c r="BD10" s="50" t="s">
        <v>141</v>
      </c>
      <c r="BE10" s="50" t="s">
        <v>147</v>
      </c>
      <c r="BF10" s="50" t="s">
        <v>151</v>
      </c>
      <c r="BH10" s="50" t="s">
        <v>157</v>
      </c>
      <c r="BO10" s="50">
        <v>1</v>
      </c>
      <c r="BP10" s="62" t="s">
        <v>2</v>
      </c>
      <c r="BQ10" s="62" t="s">
        <v>238</v>
      </c>
      <c r="BR10" s="62" t="s">
        <v>215</v>
      </c>
      <c r="BS10" s="62" t="s">
        <v>216</v>
      </c>
      <c r="BT10" s="62" t="s">
        <v>217</v>
      </c>
      <c r="BU10" s="62" t="s">
        <v>218</v>
      </c>
      <c r="BV10" s="62" t="s">
        <v>216</v>
      </c>
      <c r="BW10" s="62" t="s">
        <v>217</v>
      </c>
      <c r="BX10" s="62" t="s">
        <v>218</v>
      </c>
      <c r="BY10" s="62">
        <v>1708549853</v>
      </c>
      <c r="BZ10" s="62" t="s">
        <v>219</v>
      </c>
      <c r="CA10" s="62">
        <v>421294294200</v>
      </c>
      <c r="CB10" s="62">
        <v>421903445040</v>
      </c>
      <c r="CC10" s="62">
        <v>421249249563</v>
      </c>
      <c r="CD10" s="62" t="s">
        <v>239</v>
      </c>
      <c r="CE10" s="62" t="s">
        <v>240</v>
      </c>
      <c r="CF10" s="62" t="s">
        <v>241</v>
      </c>
      <c r="CG10" s="62" t="s">
        <v>236</v>
      </c>
      <c r="CH10" s="62">
        <v>421903228099</v>
      </c>
      <c r="CI10" s="62" t="s">
        <v>242</v>
      </c>
      <c r="CJ10" s="62">
        <v>421911197146</v>
      </c>
    </row>
    <row r="11" spans="17:88" ht="12.75">
      <c r="Q11" s="50">
        <f ca="1" t="shared" si="2"/>
        <v>0</v>
      </c>
      <c r="R11" s="49">
        <f t="shared" si="1"/>
      </c>
      <c r="AA11" s="50" t="s">
        <v>49</v>
      </c>
      <c r="AG11" s="50" t="s">
        <v>64</v>
      </c>
      <c r="AM11" s="50" t="s">
        <v>71</v>
      </c>
      <c r="AN11" s="50" t="s">
        <v>87</v>
      </c>
      <c r="AQ11" s="50" t="s">
        <v>97</v>
      </c>
      <c r="AW11" s="50" t="s">
        <v>109</v>
      </c>
      <c r="AZ11" s="50" t="s">
        <v>124</v>
      </c>
      <c r="BC11" s="50" t="s">
        <v>134</v>
      </c>
      <c r="BD11" s="50" t="s">
        <v>142</v>
      </c>
      <c r="BF11" s="50" t="s">
        <v>152</v>
      </c>
      <c r="BH11" s="50" t="s">
        <v>158</v>
      </c>
      <c r="BO11" s="50">
        <v>1</v>
      </c>
      <c r="BP11" s="62" t="s">
        <v>3</v>
      </c>
      <c r="BQ11" s="62" t="s">
        <v>243</v>
      </c>
      <c r="BR11" s="62" t="s">
        <v>215</v>
      </c>
      <c r="BS11" s="62" t="s">
        <v>216</v>
      </c>
      <c r="BT11" s="62" t="s">
        <v>217</v>
      </c>
      <c r="BU11" s="62" t="s">
        <v>218</v>
      </c>
      <c r="BV11" s="62" t="s">
        <v>216</v>
      </c>
      <c r="BW11" s="62" t="s">
        <v>217</v>
      </c>
      <c r="BX11" s="62" t="s">
        <v>218</v>
      </c>
      <c r="BY11" s="62">
        <v>1308039053</v>
      </c>
      <c r="BZ11" s="62" t="s">
        <v>219</v>
      </c>
      <c r="CA11" s="62">
        <v>421249249178</v>
      </c>
      <c r="CB11" s="62">
        <v>421918234856</v>
      </c>
      <c r="CC11" s="62">
        <v>421244258344</v>
      </c>
      <c r="CD11" s="62" t="s">
        <v>244</v>
      </c>
      <c r="CE11" s="62" t="s">
        <v>245</v>
      </c>
      <c r="CF11" s="62" t="s">
        <v>246</v>
      </c>
      <c r="CG11" s="62" t="s">
        <v>220</v>
      </c>
      <c r="CH11" s="62">
        <v>421249249178</v>
      </c>
      <c r="CI11" s="62" t="s">
        <v>247</v>
      </c>
      <c r="CJ11" s="62">
        <v>421249249346</v>
      </c>
    </row>
    <row r="12" spans="17:88" ht="12.75">
      <c r="Q12" s="50">
        <f ca="1" t="shared" si="2"/>
        <v>0</v>
      </c>
      <c r="R12" s="49">
        <f t="shared" si="1"/>
      </c>
      <c r="AA12" s="50" t="s">
        <v>50</v>
      </c>
      <c r="AG12" s="50" t="s">
        <v>65</v>
      </c>
      <c r="AM12" s="50" t="s">
        <v>72</v>
      </c>
      <c r="AN12" s="50" t="s">
        <v>88</v>
      </c>
      <c r="AQ12" s="50" t="s">
        <v>98</v>
      </c>
      <c r="AW12" s="50" t="s">
        <v>110</v>
      </c>
      <c r="AZ12" s="50" t="s">
        <v>125</v>
      </c>
      <c r="BC12" s="50" t="s">
        <v>135</v>
      </c>
      <c r="BD12" s="50" t="s">
        <v>143</v>
      </c>
      <c r="BF12" s="50" t="s">
        <v>153</v>
      </c>
      <c r="BH12" s="50" t="s">
        <v>159</v>
      </c>
      <c r="BO12" s="50">
        <v>1</v>
      </c>
      <c r="BP12" s="62" t="s">
        <v>4</v>
      </c>
      <c r="BQ12" s="62" t="s">
        <v>248</v>
      </c>
      <c r="BR12" s="62" t="s">
        <v>215</v>
      </c>
      <c r="BS12" s="62" t="s">
        <v>216</v>
      </c>
      <c r="BT12" s="62" t="s">
        <v>217</v>
      </c>
      <c r="BU12" s="62" t="s">
        <v>218</v>
      </c>
      <c r="BV12" s="62" t="s">
        <v>249</v>
      </c>
      <c r="BW12" s="62" t="s">
        <v>250</v>
      </c>
      <c r="BX12" s="62" t="s">
        <v>218</v>
      </c>
      <c r="BY12" s="62">
        <v>1785785251</v>
      </c>
      <c r="BZ12" s="62" t="s">
        <v>219</v>
      </c>
      <c r="CA12" s="62">
        <v>421244681041</v>
      </c>
      <c r="CB12" s="62">
        <v>421905398232</v>
      </c>
      <c r="CC12" s="62">
        <v>421244681042</v>
      </c>
      <c r="CD12" s="62" t="s">
        <v>251</v>
      </c>
      <c r="CE12" s="62" t="s">
        <v>252</v>
      </c>
      <c r="CF12" s="62" t="s">
        <v>253</v>
      </c>
      <c r="CG12" s="62" t="s">
        <v>254</v>
      </c>
      <c r="CH12" s="62">
        <v>421905398232</v>
      </c>
      <c r="CI12" s="62" t="s">
        <v>255</v>
      </c>
      <c r="CJ12" s="62">
        <v>421910928292</v>
      </c>
    </row>
    <row r="13" spans="17:88" ht="12.75">
      <c r="Q13" s="50">
        <f ca="1" t="shared" si="2"/>
        <v>0</v>
      </c>
      <c r="R13" s="49">
        <f t="shared" si="1"/>
      </c>
      <c r="AA13" s="50" t="s">
        <v>51</v>
      </c>
      <c r="AM13" s="50" t="s">
        <v>73</v>
      </c>
      <c r="AN13" s="50" t="s">
        <v>89</v>
      </c>
      <c r="AQ13" s="50" t="s">
        <v>99</v>
      </c>
      <c r="AW13" s="50" t="s">
        <v>111</v>
      </c>
      <c r="AZ13" s="50" t="s">
        <v>126</v>
      </c>
      <c r="BC13" s="50" t="s">
        <v>136</v>
      </c>
      <c r="BH13" s="50" t="s">
        <v>160</v>
      </c>
      <c r="BO13" s="50">
        <v>1</v>
      </c>
      <c r="BP13" s="62" t="s">
        <v>509</v>
      </c>
      <c r="BQ13" s="62" t="s">
        <v>510</v>
      </c>
      <c r="BR13" s="62" t="s">
        <v>215</v>
      </c>
      <c r="BS13" s="62" t="s">
        <v>511</v>
      </c>
      <c r="BT13" s="62" t="s">
        <v>512</v>
      </c>
      <c r="BU13" s="62" t="s">
        <v>256</v>
      </c>
      <c r="BV13" s="62" t="s">
        <v>511</v>
      </c>
      <c r="BW13" s="62" t="s">
        <v>512</v>
      </c>
      <c r="BX13" s="62" t="s">
        <v>256</v>
      </c>
      <c r="BY13" s="62">
        <v>2847513556</v>
      </c>
      <c r="BZ13" s="62" t="s">
        <v>219</v>
      </c>
      <c r="CA13" s="62">
        <v>421263452961</v>
      </c>
      <c r="CB13" s="62">
        <v>421911338088</v>
      </c>
      <c r="CC13" s="62">
        <v>421263452961</v>
      </c>
      <c r="CD13" s="62" t="s">
        <v>513</v>
      </c>
      <c r="CE13" s="62" t="s">
        <v>514</v>
      </c>
      <c r="CF13" s="62" t="s">
        <v>515</v>
      </c>
      <c r="CG13" s="62" t="s">
        <v>220</v>
      </c>
      <c r="CH13" s="62">
        <v>421911338088</v>
      </c>
      <c r="CI13" s="62" t="s">
        <v>516</v>
      </c>
      <c r="CJ13" s="62">
        <v>421904574559</v>
      </c>
    </row>
    <row r="14" spans="17:88" ht="12.75">
      <c r="Q14" s="50">
        <f ca="1" t="shared" si="2"/>
        <v>0</v>
      </c>
      <c r="R14" s="49">
        <f t="shared" si="1"/>
      </c>
      <c r="AA14" s="50" t="s">
        <v>52</v>
      </c>
      <c r="AM14" s="50" t="s">
        <v>74</v>
      </c>
      <c r="AN14" s="50" t="s">
        <v>90</v>
      </c>
      <c r="AQ14" s="50" t="s">
        <v>100</v>
      </c>
      <c r="AW14" s="50" t="s">
        <v>112</v>
      </c>
      <c r="BC14" s="50" t="s">
        <v>137</v>
      </c>
      <c r="BH14" s="50" t="s">
        <v>161</v>
      </c>
      <c r="BO14" s="50">
        <v>1</v>
      </c>
      <c r="BP14" s="62" t="s">
        <v>5</v>
      </c>
      <c r="BQ14" s="62" t="s">
        <v>257</v>
      </c>
      <c r="BR14" s="62" t="s">
        <v>215</v>
      </c>
      <c r="BS14" s="62" t="s">
        <v>216</v>
      </c>
      <c r="BT14" s="62" t="s">
        <v>217</v>
      </c>
      <c r="BU14" s="62" t="s">
        <v>218</v>
      </c>
      <c r="BV14" s="62" t="s">
        <v>216</v>
      </c>
      <c r="BW14" s="62" t="s">
        <v>217</v>
      </c>
      <c r="BX14" s="62" t="s">
        <v>218</v>
      </c>
      <c r="BY14" s="62">
        <v>1784869955</v>
      </c>
      <c r="BZ14" s="62" t="s">
        <v>219</v>
      </c>
      <c r="CA14" s="62">
        <v>421249249268</v>
      </c>
      <c r="CB14" s="62">
        <v>421908719527</v>
      </c>
      <c r="CC14" s="62">
        <v>421244250661</v>
      </c>
      <c r="CD14" s="62" t="s">
        <v>258</v>
      </c>
      <c r="CE14" s="62" t="s">
        <v>259</v>
      </c>
      <c r="CF14" s="62" t="s">
        <v>260</v>
      </c>
      <c r="CG14" s="62" t="s">
        <v>236</v>
      </c>
      <c r="CH14" s="62">
        <v>421905609005</v>
      </c>
      <c r="CI14" s="62" t="s">
        <v>261</v>
      </c>
      <c r="CJ14" s="62">
        <v>421908719527</v>
      </c>
    </row>
    <row r="15" spans="1:88" ht="12.75">
      <c r="A15" s="105" t="s">
        <v>452</v>
      </c>
      <c r="B15" s="105"/>
      <c r="C15" s="105"/>
      <c r="D15" s="105"/>
      <c r="E15" s="105"/>
      <c r="F15" s="105"/>
      <c r="G15" s="105"/>
      <c r="H15" s="105"/>
      <c r="I15" s="105"/>
      <c r="J15" s="105"/>
      <c r="Q15" s="50">
        <f ca="1" t="shared" si="2"/>
        <v>0</v>
      </c>
      <c r="R15" s="49">
        <f t="shared" si="1"/>
      </c>
      <c r="AA15" s="50" t="s">
        <v>53</v>
      </c>
      <c r="AM15" s="50" t="s">
        <v>75</v>
      </c>
      <c r="AN15" s="50" t="s">
        <v>91</v>
      </c>
      <c r="AQ15" s="50" t="s">
        <v>101</v>
      </c>
      <c r="AW15" s="50" t="s">
        <v>113</v>
      </c>
      <c r="BH15" s="50" t="s">
        <v>162</v>
      </c>
      <c r="BO15" s="50">
        <v>1</v>
      </c>
      <c r="BP15" s="62" t="s">
        <v>6</v>
      </c>
      <c r="BQ15" s="62" t="s">
        <v>262</v>
      </c>
      <c r="BR15" s="62" t="s">
        <v>215</v>
      </c>
      <c r="BS15" s="62" t="s">
        <v>216</v>
      </c>
      <c r="BT15" s="62" t="s">
        <v>217</v>
      </c>
      <c r="BU15" s="62" t="s">
        <v>218</v>
      </c>
      <c r="BV15" s="62" t="s">
        <v>216</v>
      </c>
      <c r="BW15" s="62" t="s">
        <v>217</v>
      </c>
      <c r="BX15" s="62" t="s">
        <v>218</v>
      </c>
      <c r="BY15" s="62">
        <v>1772191251</v>
      </c>
      <c r="BZ15" s="62" t="s">
        <v>219</v>
      </c>
      <c r="CA15" s="62">
        <v>421249249212</v>
      </c>
      <c r="CB15" s="62">
        <v>421903452456</v>
      </c>
      <c r="CC15" s="62">
        <v>421249249566</v>
      </c>
      <c r="CD15" s="62" t="s">
        <v>263</v>
      </c>
      <c r="CE15" s="62" t="s">
        <v>264</v>
      </c>
      <c r="CF15" s="62" t="s">
        <v>265</v>
      </c>
      <c r="CG15" s="62" t="s">
        <v>236</v>
      </c>
      <c r="CH15" s="62">
        <v>421903452456</v>
      </c>
      <c r="CI15" s="62" t="s">
        <v>265</v>
      </c>
      <c r="CJ15" s="62">
        <v>421903452456</v>
      </c>
    </row>
    <row r="16" spans="17:88" ht="12.75">
      <c r="Q16" s="50">
        <f ca="1" t="shared" si="2"/>
        <v>0</v>
      </c>
      <c r="R16" s="49">
        <f t="shared" si="1"/>
      </c>
      <c r="AM16" s="50" t="s">
        <v>76</v>
      </c>
      <c r="AW16" s="50" t="s">
        <v>114</v>
      </c>
      <c r="BH16" s="50" t="s">
        <v>163</v>
      </c>
      <c r="BO16" s="50">
        <v>2</v>
      </c>
      <c r="BP16" s="62" t="s">
        <v>7</v>
      </c>
      <c r="BQ16" s="62" t="s">
        <v>266</v>
      </c>
      <c r="BR16" s="62" t="s">
        <v>215</v>
      </c>
      <c r="BS16" s="62" t="s">
        <v>216</v>
      </c>
      <c r="BT16" s="62" t="s">
        <v>217</v>
      </c>
      <c r="BU16" s="62" t="s">
        <v>218</v>
      </c>
      <c r="BV16" s="62" t="s">
        <v>216</v>
      </c>
      <c r="BW16" s="62" t="s">
        <v>217</v>
      </c>
      <c r="BX16" s="62" t="s">
        <v>218</v>
      </c>
      <c r="BY16" s="62">
        <v>1785471754</v>
      </c>
      <c r="BZ16" s="62" t="s">
        <v>219</v>
      </c>
      <c r="CA16" s="62">
        <v>421249249130</v>
      </c>
      <c r="CB16" s="62">
        <v>421905917790</v>
      </c>
      <c r="CC16" s="62">
        <v>421249249530</v>
      </c>
      <c r="CD16" s="62" t="s">
        <v>267</v>
      </c>
      <c r="CE16" s="62" t="s">
        <v>268</v>
      </c>
      <c r="CF16" s="62" t="s">
        <v>269</v>
      </c>
      <c r="CG16" s="62" t="s">
        <v>220</v>
      </c>
      <c r="CH16" s="62">
        <v>421249249130</v>
      </c>
      <c r="CI16" s="62" t="s">
        <v>269</v>
      </c>
      <c r="CJ16" s="62">
        <v>421249249130</v>
      </c>
    </row>
    <row r="17" spans="2:88" ht="13.5" thickBot="1">
      <c r="B17" s="7" t="s">
        <v>189</v>
      </c>
      <c r="Q17" s="50">
        <f ca="1" t="shared" si="2"/>
        <v>0</v>
      </c>
      <c r="R17" s="49">
        <f t="shared" si="1"/>
      </c>
      <c r="AM17" s="50" t="s">
        <v>77</v>
      </c>
      <c r="AW17" s="50" t="s">
        <v>115</v>
      </c>
      <c r="BH17" s="50" t="s">
        <v>164</v>
      </c>
      <c r="BO17" s="50">
        <v>2</v>
      </c>
      <c r="BP17" s="62" t="s">
        <v>8</v>
      </c>
      <c r="BQ17" s="62" t="s">
        <v>270</v>
      </c>
      <c r="BR17" s="62" t="s">
        <v>215</v>
      </c>
      <c r="BS17" s="62" t="s">
        <v>216</v>
      </c>
      <c r="BT17" s="62" t="s">
        <v>217</v>
      </c>
      <c r="BU17" s="62" t="s">
        <v>218</v>
      </c>
      <c r="BV17" s="62" t="s">
        <v>271</v>
      </c>
      <c r="BW17" s="62" t="s">
        <v>272</v>
      </c>
      <c r="BX17" s="62" t="s">
        <v>273</v>
      </c>
      <c r="BY17" s="62">
        <v>855117001</v>
      </c>
      <c r="BZ17" s="62" t="s">
        <v>274</v>
      </c>
      <c r="CA17" s="62">
        <v>421517734662</v>
      </c>
      <c r="CB17" s="62">
        <v>421905257791</v>
      </c>
      <c r="CC17" s="62">
        <v>421517734662</v>
      </c>
      <c r="CD17" s="62" t="s">
        <v>275</v>
      </c>
      <c r="CE17" s="62" t="s">
        <v>276</v>
      </c>
      <c r="CF17" s="62" t="s">
        <v>277</v>
      </c>
      <c r="CG17" s="62" t="s">
        <v>220</v>
      </c>
      <c r="CH17" s="62">
        <v>421905257791</v>
      </c>
      <c r="CI17" s="62" t="s">
        <v>277</v>
      </c>
      <c r="CJ17" s="62">
        <v>421905257791</v>
      </c>
    </row>
    <row r="18" spans="2:88" ht="13.5" thickBot="1">
      <c r="B18" s="109" t="str">
        <f>BP5</f>
        <v>Slovenský curlingový zväz</v>
      </c>
      <c r="C18" s="110"/>
      <c r="Q18" s="50">
        <f aca="true" ca="1" t="shared" si="3" ref="Q18:Q38">OFFSET(Q17,1,P$7,1,1)</f>
        <v>0</v>
      </c>
      <c r="R18" s="49">
        <f t="shared" si="1"/>
      </c>
      <c r="AM18" s="50" t="s">
        <v>78</v>
      </c>
      <c r="AW18" s="50" t="s">
        <v>116</v>
      </c>
      <c r="BH18" s="50" t="s">
        <v>165</v>
      </c>
      <c r="BO18" s="50">
        <v>2</v>
      </c>
      <c r="BP18" s="62" t="s">
        <v>9</v>
      </c>
      <c r="BQ18" s="62" t="s">
        <v>278</v>
      </c>
      <c r="BR18" s="62" t="s">
        <v>215</v>
      </c>
      <c r="BS18" s="62" t="s">
        <v>279</v>
      </c>
      <c r="BT18" s="62" t="s">
        <v>280</v>
      </c>
      <c r="BU18" s="62" t="s">
        <v>281</v>
      </c>
      <c r="BV18" s="62" t="s">
        <v>279</v>
      </c>
      <c r="BW18" s="62" t="s">
        <v>280</v>
      </c>
      <c r="BX18" s="62" t="s">
        <v>281</v>
      </c>
      <c r="BY18" s="62">
        <v>300127118</v>
      </c>
      <c r="BZ18" s="62" t="s">
        <v>282</v>
      </c>
      <c r="CA18" s="62">
        <v>421484144776</v>
      </c>
      <c r="CB18" s="62">
        <v>421902902970</v>
      </c>
      <c r="CC18" s="62">
        <v>421484142402</v>
      </c>
      <c r="CD18" s="62" t="s">
        <v>283</v>
      </c>
      <c r="CE18" s="62" t="s">
        <v>284</v>
      </c>
      <c r="CF18" s="62" t="s">
        <v>285</v>
      </c>
      <c r="CG18" s="62" t="s">
        <v>236</v>
      </c>
      <c r="CH18" s="62">
        <v>421903803155</v>
      </c>
      <c r="CI18" s="62" t="s">
        <v>286</v>
      </c>
      <c r="CJ18" s="62">
        <v>421902902971</v>
      </c>
    </row>
    <row r="19" spans="7:88" ht="13.5" thickBot="1">
      <c r="G19" s="106" t="s">
        <v>193</v>
      </c>
      <c r="H19" s="107"/>
      <c r="I19" s="108"/>
      <c r="Q19" s="50">
        <f ca="1" t="shared" si="3"/>
        <v>0</v>
      </c>
      <c r="R19" s="49">
        <f t="shared" si="1"/>
      </c>
      <c r="AM19" s="50" t="s">
        <v>79</v>
      </c>
      <c r="AW19" s="50" t="s">
        <v>117</v>
      </c>
      <c r="BH19" s="50" t="s">
        <v>166</v>
      </c>
      <c r="BO19" s="50">
        <v>2</v>
      </c>
      <c r="BP19" s="63" t="s">
        <v>10</v>
      </c>
      <c r="BQ19" s="64" t="s">
        <v>287</v>
      </c>
      <c r="BR19" s="64" t="s">
        <v>215</v>
      </c>
      <c r="BS19" s="64" t="s">
        <v>288</v>
      </c>
      <c r="BT19" s="64" t="s">
        <v>289</v>
      </c>
      <c r="BU19" s="64" t="s">
        <v>290</v>
      </c>
      <c r="BV19" s="64" t="s">
        <v>288</v>
      </c>
      <c r="BW19" s="64" t="s">
        <v>289</v>
      </c>
      <c r="BX19" s="64" t="s">
        <v>290</v>
      </c>
      <c r="BY19" s="64">
        <v>2621530361</v>
      </c>
      <c r="BZ19" s="63" t="s">
        <v>291</v>
      </c>
      <c r="CA19" s="64">
        <v>421903262626</v>
      </c>
      <c r="CB19" s="64">
        <v>421903262626</v>
      </c>
      <c r="CC19" s="64">
        <v>421264464404</v>
      </c>
      <c r="CD19" s="64" t="s">
        <v>292</v>
      </c>
      <c r="CE19" s="64" t="s">
        <v>293</v>
      </c>
      <c r="CF19" s="64" t="s">
        <v>294</v>
      </c>
      <c r="CG19" s="64" t="s">
        <v>254</v>
      </c>
      <c r="CH19" s="64">
        <v>421903455001</v>
      </c>
      <c r="CI19" s="64" t="s">
        <v>295</v>
      </c>
      <c r="CJ19" s="64">
        <v>421903262626</v>
      </c>
    </row>
    <row r="20" spans="1:88" s="16" customFormat="1" ht="13.5" thickBot="1">
      <c r="A20" s="12" t="s">
        <v>183</v>
      </c>
      <c r="B20" s="13" t="s">
        <v>453</v>
      </c>
      <c r="C20" s="13" t="s">
        <v>197</v>
      </c>
      <c r="D20" s="14" t="s">
        <v>194</v>
      </c>
      <c r="E20" s="13" t="s">
        <v>195</v>
      </c>
      <c r="F20" s="14" t="s">
        <v>191</v>
      </c>
      <c r="G20" s="14" t="s">
        <v>181</v>
      </c>
      <c r="H20" s="14" t="s">
        <v>182</v>
      </c>
      <c r="I20" s="14" t="s">
        <v>190</v>
      </c>
      <c r="J20" s="15" t="s">
        <v>192</v>
      </c>
      <c r="K20" s="51"/>
      <c r="L20" s="51"/>
      <c r="M20" s="51"/>
      <c r="N20" s="51"/>
      <c r="O20" s="51"/>
      <c r="P20" s="51"/>
      <c r="Q20" s="51">
        <f ca="1" t="shared" si="3"/>
        <v>0</v>
      </c>
      <c r="R20" s="51">
        <f t="shared" si="1"/>
      </c>
      <c r="S20" s="51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 t="s">
        <v>80</v>
      </c>
      <c r="AN20" s="50"/>
      <c r="AO20" s="50"/>
      <c r="AP20" s="50"/>
      <c r="AQ20" s="50"/>
      <c r="AR20" s="50"/>
      <c r="AS20" s="50"/>
      <c r="AT20" s="50"/>
      <c r="AU20" s="50"/>
      <c r="AV20" s="50"/>
      <c r="AW20" s="50" t="s">
        <v>118</v>
      </c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 t="s">
        <v>167</v>
      </c>
      <c r="BI20" s="51"/>
      <c r="BJ20" s="51"/>
      <c r="BK20" s="51"/>
      <c r="BL20" s="51"/>
      <c r="BM20" s="51"/>
      <c r="BN20" s="50"/>
      <c r="BO20" s="49">
        <v>2</v>
      </c>
      <c r="BP20" s="62" t="s">
        <v>11</v>
      </c>
      <c r="BQ20" s="62" t="s">
        <v>296</v>
      </c>
      <c r="BR20" s="62" t="s">
        <v>215</v>
      </c>
      <c r="BS20" s="62" t="s">
        <v>216</v>
      </c>
      <c r="BT20" s="62" t="s">
        <v>297</v>
      </c>
      <c r="BU20" s="62" t="s">
        <v>218</v>
      </c>
      <c r="BV20" s="62" t="s">
        <v>298</v>
      </c>
      <c r="BW20" s="62" t="s">
        <v>299</v>
      </c>
      <c r="BX20" s="62" t="s">
        <v>300</v>
      </c>
      <c r="BY20" s="62">
        <v>1785505555</v>
      </c>
      <c r="BZ20" s="62" t="s">
        <v>219</v>
      </c>
      <c r="CA20" s="62">
        <v>421918612952</v>
      </c>
      <c r="CB20" s="62">
        <v>421918612952</v>
      </c>
      <c r="CC20" s="62">
        <v>421317803709</v>
      </c>
      <c r="CD20" s="62" t="s">
        <v>301</v>
      </c>
      <c r="CE20" s="62" t="s">
        <v>302</v>
      </c>
      <c r="CF20" s="62" t="s">
        <v>303</v>
      </c>
      <c r="CG20" s="62" t="s">
        <v>236</v>
      </c>
      <c r="CH20" s="62">
        <v>421908760666</v>
      </c>
      <c r="CI20" s="62" t="s">
        <v>304</v>
      </c>
      <c r="CJ20" s="62">
        <v>421918612952</v>
      </c>
    </row>
    <row r="21" spans="1:88" ht="12.75">
      <c r="A21" s="23">
        <v>1</v>
      </c>
      <c r="B21" s="26"/>
      <c r="C21" s="26"/>
      <c r="D21" s="28"/>
      <c r="E21" s="27"/>
      <c r="F21" s="17">
        <f>D21*E21</f>
        <v>0</v>
      </c>
      <c r="G21" s="28"/>
      <c r="H21" s="28"/>
      <c r="I21" s="28"/>
      <c r="J21" s="20">
        <f>F21-G21-H21-I21</f>
        <v>0</v>
      </c>
      <c r="Q21" s="50">
        <f ca="1" t="shared" si="3"/>
        <v>0</v>
      </c>
      <c r="R21" s="49">
        <f t="shared" si="1"/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 t="s">
        <v>81</v>
      </c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 t="s">
        <v>168</v>
      </c>
      <c r="BN21" s="51"/>
      <c r="BO21" s="50">
        <v>2</v>
      </c>
      <c r="BP21" s="62" t="s">
        <v>12</v>
      </c>
      <c r="BQ21" s="62" t="s">
        <v>305</v>
      </c>
      <c r="BR21" s="62" t="s">
        <v>215</v>
      </c>
      <c r="BS21" s="62" t="s">
        <v>216</v>
      </c>
      <c r="BT21" s="62" t="s">
        <v>217</v>
      </c>
      <c r="BU21" s="62" t="s">
        <v>218</v>
      </c>
      <c r="BV21" s="62" t="s">
        <v>216</v>
      </c>
      <c r="BW21" s="62" t="s">
        <v>217</v>
      </c>
      <c r="BX21" s="62" t="s">
        <v>218</v>
      </c>
      <c r="BY21" s="62">
        <v>1784559156</v>
      </c>
      <c r="BZ21" s="62" t="s">
        <v>219</v>
      </c>
      <c r="CA21" s="62">
        <v>421244456752</v>
      </c>
      <c r="CB21" s="62">
        <v>421903703132</v>
      </c>
      <c r="CC21" s="62">
        <v>421244456752</v>
      </c>
      <c r="CD21" s="62" t="s">
        <v>306</v>
      </c>
      <c r="CE21" s="62" t="s">
        <v>307</v>
      </c>
      <c r="CF21" s="62" t="s">
        <v>308</v>
      </c>
      <c r="CG21" s="62" t="s">
        <v>236</v>
      </c>
      <c r="CH21" s="62">
        <v>421903461027</v>
      </c>
      <c r="CI21" s="62" t="s">
        <v>309</v>
      </c>
      <c r="CJ21" s="62">
        <v>421903703132</v>
      </c>
    </row>
    <row r="22" spans="1:88" ht="12.75">
      <c r="A22" s="24">
        <v>2</v>
      </c>
      <c r="B22" s="29"/>
      <c r="C22" s="29"/>
      <c r="D22" s="31"/>
      <c r="E22" s="30"/>
      <c r="F22" s="18">
        <f aca="true" t="shared" si="4" ref="F22:F70">D22*E22</f>
        <v>0</v>
      </c>
      <c r="G22" s="31"/>
      <c r="H22" s="31"/>
      <c r="I22" s="31"/>
      <c r="J22" s="21">
        <f aca="true" t="shared" si="5" ref="J22:J41">F22-G22-H22-I22</f>
        <v>0</v>
      </c>
      <c r="Q22" s="50">
        <f ca="1" t="shared" si="3"/>
        <v>0</v>
      </c>
      <c r="R22" s="49">
        <f t="shared" si="1"/>
      </c>
      <c r="AM22" s="50" t="s">
        <v>82</v>
      </c>
      <c r="BH22" s="50" t="s">
        <v>169</v>
      </c>
      <c r="BO22" s="50">
        <v>2</v>
      </c>
      <c r="BP22" s="62" t="s">
        <v>13</v>
      </c>
      <c r="BQ22" s="62" t="s">
        <v>310</v>
      </c>
      <c r="BR22" s="62" t="s">
        <v>215</v>
      </c>
      <c r="BS22" s="62" t="s">
        <v>216</v>
      </c>
      <c r="BT22" s="62" t="s">
        <v>217</v>
      </c>
      <c r="BU22" s="62" t="s">
        <v>218</v>
      </c>
      <c r="BV22" s="62" t="s">
        <v>216</v>
      </c>
      <c r="BW22" s="62" t="s">
        <v>217</v>
      </c>
      <c r="BX22" s="62" t="s">
        <v>218</v>
      </c>
      <c r="BY22" s="62">
        <v>1785260359</v>
      </c>
      <c r="BZ22" s="62" t="s">
        <v>219</v>
      </c>
      <c r="CA22" s="62">
        <v>421244441100</v>
      </c>
      <c r="CB22" s="62">
        <v>421910729433</v>
      </c>
      <c r="CC22" s="62">
        <v>421249249581</v>
      </c>
      <c r="CD22" s="62" t="s">
        <v>311</v>
      </c>
      <c r="CE22" s="62" t="s">
        <v>312</v>
      </c>
      <c r="CF22" s="62" t="s">
        <v>313</v>
      </c>
      <c r="CG22" s="62" t="s">
        <v>254</v>
      </c>
      <c r="CH22" s="62">
        <v>421903424335</v>
      </c>
      <c r="CI22" s="62" t="s">
        <v>314</v>
      </c>
      <c r="CJ22" s="62">
        <v>421910729433</v>
      </c>
    </row>
    <row r="23" spans="1:88" ht="12.75">
      <c r="A23" s="24">
        <v>3</v>
      </c>
      <c r="B23" s="29"/>
      <c r="C23" s="29"/>
      <c r="D23" s="31"/>
      <c r="E23" s="30"/>
      <c r="F23" s="18">
        <f t="shared" si="4"/>
        <v>0</v>
      </c>
      <c r="G23" s="31"/>
      <c r="H23" s="31"/>
      <c r="I23" s="31"/>
      <c r="J23" s="21">
        <f t="shared" si="5"/>
        <v>0</v>
      </c>
      <c r="Q23" s="50">
        <f ca="1" t="shared" si="3"/>
        <v>0</v>
      </c>
      <c r="R23" s="49">
        <f t="shared" si="1"/>
      </c>
      <c r="BH23" s="50" t="s">
        <v>170</v>
      </c>
      <c r="BO23" s="50">
        <v>2</v>
      </c>
      <c r="BP23" s="62" t="s">
        <v>14</v>
      </c>
      <c r="BQ23" s="62" t="s">
        <v>315</v>
      </c>
      <c r="BR23" s="62" t="s">
        <v>215</v>
      </c>
      <c r="BS23" s="62" t="s">
        <v>316</v>
      </c>
      <c r="BT23" s="62" t="s">
        <v>317</v>
      </c>
      <c r="BU23" s="62" t="s">
        <v>318</v>
      </c>
      <c r="BV23" s="62" t="s">
        <v>319</v>
      </c>
      <c r="BW23" s="62" t="s">
        <v>320</v>
      </c>
      <c r="BX23" s="62" t="s">
        <v>218</v>
      </c>
      <c r="BY23" s="62">
        <v>1331589029</v>
      </c>
      <c r="BZ23" s="62" t="s">
        <v>321</v>
      </c>
      <c r="CA23" s="62">
        <v>421244450727</v>
      </c>
      <c r="CB23" s="62">
        <v>421903446366</v>
      </c>
      <c r="CC23" s="62">
        <v>421244450727</v>
      </c>
      <c r="CD23" s="62" t="s">
        <v>322</v>
      </c>
      <c r="CE23" s="62" t="s">
        <v>323</v>
      </c>
      <c r="CF23" s="62" t="s">
        <v>324</v>
      </c>
      <c r="CG23" s="62" t="s">
        <v>236</v>
      </c>
      <c r="CH23" s="62">
        <v>421244450727</v>
      </c>
      <c r="CI23" s="62" t="s">
        <v>325</v>
      </c>
      <c r="CJ23" s="62">
        <v>421911865045</v>
      </c>
    </row>
    <row r="24" spans="1:88" ht="12.75">
      <c r="A24" s="24">
        <v>4</v>
      </c>
      <c r="B24" s="29"/>
      <c r="C24" s="29"/>
      <c r="D24" s="31"/>
      <c r="E24" s="30"/>
      <c r="F24" s="18">
        <f t="shared" si="4"/>
        <v>0</v>
      </c>
      <c r="G24" s="31"/>
      <c r="H24" s="31"/>
      <c r="I24" s="31"/>
      <c r="J24" s="21">
        <f t="shared" si="5"/>
        <v>0</v>
      </c>
      <c r="Q24" s="50">
        <f ca="1" t="shared" si="3"/>
        <v>0</v>
      </c>
      <c r="R24" s="49">
        <f t="shared" si="1"/>
      </c>
      <c r="BH24" s="50" t="s">
        <v>171</v>
      </c>
      <c r="BO24" s="50">
        <v>2</v>
      </c>
      <c r="BP24" s="62" t="s">
        <v>15</v>
      </c>
      <c r="BQ24" s="62" t="s">
        <v>326</v>
      </c>
      <c r="BR24" s="62" t="s">
        <v>215</v>
      </c>
      <c r="BS24" s="62" t="s">
        <v>327</v>
      </c>
      <c r="BT24" s="62" t="s">
        <v>297</v>
      </c>
      <c r="BU24" s="62" t="s">
        <v>218</v>
      </c>
      <c r="BV24" s="62" t="s">
        <v>327</v>
      </c>
      <c r="BW24" s="62" t="s">
        <v>297</v>
      </c>
      <c r="BX24" s="62" t="s">
        <v>218</v>
      </c>
      <c r="BY24" s="62">
        <v>1785240155</v>
      </c>
      <c r="BZ24" s="62" t="s">
        <v>219</v>
      </c>
      <c r="CA24" s="62">
        <v>421249200333</v>
      </c>
      <c r="CB24" s="62">
        <v>421903184350</v>
      </c>
      <c r="CC24" s="62">
        <v>421249200333</v>
      </c>
      <c r="CD24" s="62" t="s">
        <v>328</v>
      </c>
      <c r="CE24" s="62" t="s">
        <v>329</v>
      </c>
      <c r="CF24" s="62" t="s">
        <v>330</v>
      </c>
      <c r="CG24" s="62" t="s">
        <v>236</v>
      </c>
      <c r="CH24" s="62">
        <v>421249200333</v>
      </c>
      <c r="CI24" s="62" t="s">
        <v>331</v>
      </c>
      <c r="CJ24" s="62">
        <v>421249200333</v>
      </c>
    </row>
    <row r="25" spans="1:88" ht="12.75">
      <c r="A25" s="24">
        <v>5</v>
      </c>
      <c r="B25" s="29"/>
      <c r="C25" s="29"/>
      <c r="D25" s="31"/>
      <c r="E25" s="30"/>
      <c r="F25" s="18">
        <f t="shared" si="4"/>
        <v>0</v>
      </c>
      <c r="G25" s="31"/>
      <c r="H25" s="31"/>
      <c r="I25" s="31"/>
      <c r="J25" s="21">
        <f t="shared" si="5"/>
        <v>0</v>
      </c>
      <c r="Q25" s="50">
        <f ca="1" t="shared" si="3"/>
        <v>0</v>
      </c>
      <c r="R25" s="49">
        <f>IF(Q25&lt;&gt;0,Q25,"")</f>
      </c>
      <c r="BH25" s="50" t="s">
        <v>172</v>
      </c>
      <c r="BO25" s="50">
        <v>2</v>
      </c>
      <c r="BP25" s="62" t="s">
        <v>16</v>
      </c>
      <c r="BQ25" s="62" t="s">
        <v>332</v>
      </c>
      <c r="BR25" s="62" t="s">
        <v>215</v>
      </c>
      <c r="BS25" s="62" t="s">
        <v>216</v>
      </c>
      <c r="BT25" s="62" t="s">
        <v>217</v>
      </c>
      <c r="BU25" s="62" t="s">
        <v>218</v>
      </c>
      <c r="BV25" s="62" t="s">
        <v>216</v>
      </c>
      <c r="BW25" s="62" t="s">
        <v>217</v>
      </c>
      <c r="BX25" s="62" t="s">
        <v>218</v>
      </c>
      <c r="BY25" s="62">
        <v>1785139751</v>
      </c>
      <c r="BZ25" s="62" t="s">
        <v>219</v>
      </c>
      <c r="CA25" s="62">
        <v>421249249149</v>
      </c>
      <c r="CB25" s="62">
        <v>421905811054</v>
      </c>
      <c r="CC25" s="62">
        <v>421249249538</v>
      </c>
      <c r="CD25" s="62" t="s">
        <v>333</v>
      </c>
      <c r="CE25" s="62" t="s">
        <v>334</v>
      </c>
      <c r="CF25" s="62" t="s">
        <v>335</v>
      </c>
      <c r="CG25" s="62" t="s">
        <v>236</v>
      </c>
      <c r="CH25" s="62">
        <v>421905811054</v>
      </c>
      <c r="CI25" s="62" t="s">
        <v>336</v>
      </c>
      <c r="CJ25" s="62">
        <v>421905811053</v>
      </c>
    </row>
    <row r="26" spans="1:88" ht="12.75">
      <c r="A26" s="24">
        <v>6</v>
      </c>
      <c r="B26" s="29"/>
      <c r="C26" s="29"/>
      <c r="D26" s="31"/>
      <c r="E26" s="30"/>
      <c r="F26" s="18">
        <f t="shared" si="4"/>
        <v>0</v>
      </c>
      <c r="G26" s="31"/>
      <c r="H26" s="31"/>
      <c r="I26" s="31"/>
      <c r="J26" s="21">
        <f t="shared" si="5"/>
        <v>0</v>
      </c>
      <c r="Q26" s="50">
        <f ca="1" t="shared" si="3"/>
        <v>0</v>
      </c>
      <c r="R26" s="49">
        <f t="shared" si="1"/>
      </c>
      <c r="BH26" s="50" t="s">
        <v>173</v>
      </c>
      <c r="BO26" s="50">
        <v>2</v>
      </c>
      <c r="BP26" s="62" t="s">
        <v>17</v>
      </c>
      <c r="BQ26" s="62" t="s">
        <v>337</v>
      </c>
      <c r="BR26" s="62" t="s">
        <v>215</v>
      </c>
      <c r="BS26" s="62" t="s">
        <v>216</v>
      </c>
      <c r="BT26" s="62" t="s">
        <v>217</v>
      </c>
      <c r="BU26" s="62" t="s">
        <v>218</v>
      </c>
      <c r="BV26" s="62" t="s">
        <v>216</v>
      </c>
      <c r="BW26" s="62" t="s">
        <v>217</v>
      </c>
      <c r="BX26" s="62" t="s">
        <v>218</v>
      </c>
      <c r="BY26" s="62">
        <v>1790235457</v>
      </c>
      <c r="BZ26" s="62" t="s">
        <v>219</v>
      </c>
      <c r="CA26" s="62">
        <v>421249249206</v>
      </c>
      <c r="CB26" s="62">
        <v>421911475406</v>
      </c>
      <c r="CC26" s="62">
        <v>421249249206</v>
      </c>
      <c r="CD26" s="62" t="s">
        <v>338</v>
      </c>
      <c r="CE26" s="62" t="s">
        <v>339</v>
      </c>
      <c r="CF26" s="62" t="s">
        <v>340</v>
      </c>
      <c r="CG26" s="62" t="s">
        <v>254</v>
      </c>
      <c r="CH26" s="62">
        <v>421905829405</v>
      </c>
      <c r="CI26" s="62" t="s">
        <v>341</v>
      </c>
      <c r="CJ26" s="62">
        <v>421911475406</v>
      </c>
    </row>
    <row r="27" spans="1:88" ht="12.75">
      <c r="A27" s="24">
        <v>7</v>
      </c>
      <c r="B27" s="29"/>
      <c r="C27" s="29"/>
      <c r="D27" s="31"/>
      <c r="E27" s="30"/>
      <c r="F27" s="18">
        <f t="shared" si="4"/>
        <v>0</v>
      </c>
      <c r="G27" s="31"/>
      <c r="H27" s="31"/>
      <c r="I27" s="31"/>
      <c r="J27" s="21">
        <f t="shared" si="5"/>
        <v>0</v>
      </c>
      <c r="Q27" s="50">
        <f ca="1" t="shared" si="3"/>
        <v>0</v>
      </c>
      <c r="R27" s="49">
        <f t="shared" si="1"/>
      </c>
      <c r="BH27" s="50" t="s">
        <v>174</v>
      </c>
      <c r="BO27" s="50">
        <v>2</v>
      </c>
      <c r="BP27" s="62" t="s">
        <v>18</v>
      </c>
      <c r="BQ27" s="62" t="s">
        <v>342</v>
      </c>
      <c r="BR27" s="62" t="s">
        <v>215</v>
      </c>
      <c r="BS27" s="62" t="s">
        <v>216</v>
      </c>
      <c r="BT27" s="62" t="s">
        <v>217</v>
      </c>
      <c r="BU27" s="62" t="s">
        <v>218</v>
      </c>
      <c r="BV27" s="62" t="s">
        <v>216</v>
      </c>
      <c r="BW27" s="62" t="s">
        <v>217</v>
      </c>
      <c r="BX27" s="62" t="s">
        <v>218</v>
      </c>
      <c r="BY27" s="62">
        <v>174261462</v>
      </c>
      <c r="BZ27" s="62" t="s">
        <v>282</v>
      </c>
      <c r="CA27" s="62">
        <v>421249249138</v>
      </c>
      <c r="CB27" s="62">
        <v>421908517337</v>
      </c>
      <c r="CC27" s="62">
        <v>421249249584</v>
      </c>
      <c r="CD27" s="62" t="s">
        <v>343</v>
      </c>
      <c r="CE27" s="62" t="s">
        <v>344</v>
      </c>
      <c r="CF27" s="62" t="s">
        <v>345</v>
      </c>
      <c r="CG27" s="62" t="s">
        <v>254</v>
      </c>
      <c r="CH27" s="62">
        <v>421249294901</v>
      </c>
      <c r="CI27" s="62" t="s">
        <v>346</v>
      </c>
      <c r="CJ27" s="62">
        <v>421249249138</v>
      </c>
    </row>
    <row r="28" spans="1:88" ht="12.75">
      <c r="A28" s="24">
        <v>8</v>
      </c>
      <c r="B28" s="29"/>
      <c r="C28" s="29"/>
      <c r="D28" s="31"/>
      <c r="E28" s="30"/>
      <c r="F28" s="18">
        <f t="shared" si="4"/>
        <v>0</v>
      </c>
      <c r="G28" s="31"/>
      <c r="H28" s="31"/>
      <c r="I28" s="31"/>
      <c r="J28" s="21">
        <f t="shared" si="5"/>
        <v>0</v>
      </c>
      <c r="Q28" s="50">
        <f ca="1" t="shared" si="3"/>
        <v>0</v>
      </c>
      <c r="R28" s="49">
        <f t="shared" si="1"/>
      </c>
      <c r="BH28" s="50" t="s">
        <v>175</v>
      </c>
      <c r="BO28" s="50">
        <v>2</v>
      </c>
      <c r="BP28" s="62" t="s">
        <v>19</v>
      </c>
      <c r="BQ28" s="62" t="s">
        <v>347</v>
      </c>
      <c r="BR28" s="62" t="s">
        <v>215</v>
      </c>
      <c r="BS28" s="62" t="s">
        <v>216</v>
      </c>
      <c r="BT28" s="62" t="s">
        <v>217</v>
      </c>
      <c r="BU28" s="62" t="s">
        <v>218</v>
      </c>
      <c r="BV28" s="62" t="s">
        <v>216</v>
      </c>
      <c r="BW28" s="62" t="s">
        <v>217</v>
      </c>
      <c r="BX28" s="62" t="s">
        <v>218</v>
      </c>
      <c r="BY28" s="62">
        <v>2669040062</v>
      </c>
      <c r="BZ28" s="62" t="s">
        <v>291</v>
      </c>
      <c r="CA28" s="62">
        <v>421244631176</v>
      </c>
      <c r="CB28" s="62">
        <v>421905623722</v>
      </c>
      <c r="CC28" s="62">
        <v>421244631174</v>
      </c>
      <c r="CD28" s="62" t="s">
        <v>348</v>
      </c>
      <c r="CE28" s="62" t="s">
        <v>349</v>
      </c>
      <c r="CF28" s="62" t="s">
        <v>350</v>
      </c>
      <c r="CG28" s="62" t="s">
        <v>220</v>
      </c>
      <c r="CH28" s="62">
        <v>421905623722</v>
      </c>
      <c r="CI28" s="62" t="s">
        <v>350</v>
      </c>
      <c r="CJ28" s="62">
        <v>421905623722</v>
      </c>
    </row>
    <row r="29" spans="1:88" ht="12.75">
      <c r="A29" s="24">
        <v>9</v>
      </c>
      <c r="B29" s="29"/>
      <c r="C29" s="29"/>
      <c r="D29" s="31"/>
      <c r="E29" s="30"/>
      <c r="F29" s="18">
        <f t="shared" si="4"/>
        <v>0</v>
      </c>
      <c r="G29" s="31"/>
      <c r="H29" s="31"/>
      <c r="I29" s="31"/>
      <c r="J29" s="21">
        <f t="shared" si="5"/>
        <v>0</v>
      </c>
      <c r="Q29" s="50">
        <f ca="1" t="shared" si="3"/>
        <v>0</v>
      </c>
      <c r="R29" s="49">
        <f t="shared" si="1"/>
      </c>
      <c r="BH29" s="50" t="s">
        <v>176</v>
      </c>
      <c r="BO29" s="50">
        <v>2</v>
      </c>
      <c r="BP29" s="62" t="s">
        <v>20</v>
      </c>
      <c r="BQ29" s="62" t="s">
        <v>351</v>
      </c>
      <c r="BR29" s="62" t="s">
        <v>215</v>
      </c>
      <c r="BS29" s="62" t="s">
        <v>352</v>
      </c>
      <c r="BT29" s="62" t="s">
        <v>353</v>
      </c>
      <c r="BU29" s="62" t="s">
        <v>231</v>
      </c>
      <c r="BV29" s="62" t="s">
        <v>352</v>
      </c>
      <c r="BW29" s="62" t="s">
        <v>353</v>
      </c>
      <c r="BX29" s="62" t="s">
        <v>231</v>
      </c>
      <c r="BY29" s="62">
        <v>2627762067</v>
      </c>
      <c r="BZ29" s="62" t="s">
        <v>291</v>
      </c>
      <c r="CA29" s="62">
        <v>421244632907</v>
      </c>
      <c r="CB29" s="62">
        <v>421905659739</v>
      </c>
      <c r="CC29" s="62">
        <v>421244632909</v>
      </c>
      <c r="CD29" s="62" t="s">
        <v>354</v>
      </c>
      <c r="CE29" s="62" t="s">
        <v>355</v>
      </c>
      <c r="CF29" s="62" t="s">
        <v>356</v>
      </c>
      <c r="CG29" s="62" t="s">
        <v>236</v>
      </c>
      <c r="CH29" s="62">
        <v>421915729278</v>
      </c>
      <c r="CI29" s="62" t="s">
        <v>357</v>
      </c>
      <c r="CJ29" s="62">
        <v>421244632907</v>
      </c>
    </row>
    <row r="30" spans="1:88" ht="12.75">
      <c r="A30" s="24">
        <v>10</v>
      </c>
      <c r="B30" s="29"/>
      <c r="C30" s="29"/>
      <c r="D30" s="31"/>
      <c r="E30" s="30"/>
      <c r="F30" s="18">
        <f t="shared" si="4"/>
        <v>0</v>
      </c>
      <c r="G30" s="31"/>
      <c r="H30" s="31"/>
      <c r="I30" s="31"/>
      <c r="J30" s="21">
        <f t="shared" si="5"/>
        <v>0</v>
      </c>
      <c r="Q30" s="50">
        <f ca="1" t="shared" si="3"/>
        <v>0</v>
      </c>
      <c r="R30" s="49">
        <f t="shared" si="1"/>
      </c>
      <c r="BH30" s="50" t="s">
        <v>177</v>
      </c>
      <c r="BO30" s="50">
        <v>2</v>
      </c>
      <c r="BP30" s="62" t="s">
        <v>21</v>
      </c>
      <c r="BQ30" s="62" t="s">
        <v>358</v>
      </c>
      <c r="BR30" s="62" t="s">
        <v>215</v>
      </c>
      <c r="BS30" s="62" t="s">
        <v>216</v>
      </c>
      <c r="BT30" s="62" t="s">
        <v>217</v>
      </c>
      <c r="BU30" s="62" t="s">
        <v>218</v>
      </c>
      <c r="BV30" s="62" t="s">
        <v>216</v>
      </c>
      <c r="BW30" s="62" t="s">
        <v>217</v>
      </c>
      <c r="BX30" s="62" t="s">
        <v>218</v>
      </c>
      <c r="BY30" s="62">
        <v>1785214758</v>
      </c>
      <c r="BZ30" s="62" t="s">
        <v>219</v>
      </c>
      <c r="CA30" s="62">
        <v>421249249244</v>
      </c>
      <c r="CB30" s="62">
        <v>421918790849</v>
      </c>
      <c r="CC30" s="62">
        <v>492249249580</v>
      </c>
      <c r="CD30" s="62" t="s">
        <v>359</v>
      </c>
      <c r="CE30" s="62" t="s">
        <v>360</v>
      </c>
      <c r="CF30" s="62" t="s">
        <v>361</v>
      </c>
      <c r="CG30" s="62" t="s">
        <v>254</v>
      </c>
      <c r="CH30" s="62">
        <v>421918790849</v>
      </c>
      <c r="CI30" s="62" t="s">
        <v>362</v>
      </c>
      <c r="CJ30" s="62">
        <v>421249249244</v>
      </c>
    </row>
    <row r="31" spans="1:88" ht="12.75">
      <c r="A31" s="24">
        <v>11</v>
      </c>
      <c r="B31" s="29"/>
      <c r="C31" s="29"/>
      <c r="D31" s="31"/>
      <c r="E31" s="30"/>
      <c r="F31" s="18">
        <f t="shared" si="4"/>
        <v>0</v>
      </c>
      <c r="G31" s="31"/>
      <c r="H31" s="31"/>
      <c r="I31" s="31"/>
      <c r="J31" s="21">
        <f t="shared" si="5"/>
        <v>0</v>
      </c>
      <c r="Q31" s="50">
        <f ca="1" t="shared" si="3"/>
        <v>0</v>
      </c>
      <c r="R31" s="49">
        <f t="shared" si="1"/>
      </c>
      <c r="BH31" s="50" t="s">
        <v>178</v>
      </c>
      <c r="BO31" s="50">
        <v>2</v>
      </c>
      <c r="BP31" s="62" t="s">
        <v>22</v>
      </c>
      <c r="BQ31" s="62" t="s">
        <v>363</v>
      </c>
      <c r="BR31" s="62" t="s">
        <v>215</v>
      </c>
      <c r="BS31" s="62" t="s">
        <v>216</v>
      </c>
      <c r="BT31" s="62" t="s">
        <v>217</v>
      </c>
      <c r="BU31" s="62" t="s">
        <v>218</v>
      </c>
      <c r="BV31" s="62" t="s">
        <v>216</v>
      </c>
      <c r="BW31" s="62" t="s">
        <v>217</v>
      </c>
      <c r="BX31" s="62" t="s">
        <v>218</v>
      </c>
      <c r="BY31" s="62">
        <v>1785433053</v>
      </c>
      <c r="BZ31" s="62" t="s">
        <v>219</v>
      </c>
      <c r="CA31" s="62">
        <v>421249512288</v>
      </c>
      <c r="CB31" s="62">
        <v>421903475887</v>
      </c>
      <c r="CC31" s="62"/>
      <c r="CD31" s="62" t="s">
        <v>364</v>
      </c>
      <c r="CE31" s="62" t="s">
        <v>365</v>
      </c>
      <c r="CF31" s="62" t="s">
        <v>366</v>
      </c>
      <c r="CG31" s="62" t="s">
        <v>254</v>
      </c>
      <c r="CH31" s="62">
        <v>421918587733</v>
      </c>
      <c r="CI31" s="62" t="s">
        <v>367</v>
      </c>
      <c r="CJ31" s="62">
        <v>421903475887</v>
      </c>
    </row>
    <row r="32" spans="1:88" ht="12.75">
      <c r="A32" s="24">
        <v>12</v>
      </c>
      <c r="B32" s="29"/>
      <c r="C32" s="29"/>
      <c r="D32" s="31"/>
      <c r="E32" s="30"/>
      <c r="F32" s="18">
        <f t="shared" si="4"/>
        <v>0</v>
      </c>
      <c r="G32" s="31"/>
      <c r="H32" s="31"/>
      <c r="I32" s="31"/>
      <c r="J32" s="21">
        <f t="shared" si="5"/>
        <v>0</v>
      </c>
      <c r="Q32" s="50">
        <f ca="1" t="shared" si="3"/>
        <v>0</v>
      </c>
      <c r="R32" s="49">
        <f t="shared" si="1"/>
      </c>
      <c r="BH32" s="50" t="s">
        <v>179</v>
      </c>
      <c r="BO32" s="50">
        <v>2</v>
      </c>
      <c r="BP32" s="62" t="s">
        <v>23</v>
      </c>
      <c r="BQ32" s="62" t="s">
        <v>368</v>
      </c>
      <c r="BR32" s="62" t="s">
        <v>215</v>
      </c>
      <c r="BS32" s="62" t="s">
        <v>369</v>
      </c>
      <c r="BT32" s="62" t="s">
        <v>370</v>
      </c>
      <c r="BU32" s="62" t="s">
        <v>371</v>
      </c>
      <c r="BV32" s="62" t="s">
        <v>369</v>
      </c>
      <c r="BW32" s="62" t="s">
        <v>370</v>
      </c>
      <c r="BX32" s="62" t="s">
        <v>371</v>
      </c>
      <c r="BY32" s="62">
        <v>2623836890</v>
      </c>
      <c r="BZ32" s="62" t="s">
        <v>291</v>
      </c>
      <c r="CA32" s="62">
        <v>421650444941</v>
      </c>
      <c r="CB32" s="62">
        <v>421650444941</v>
      </c>
      <c r="CC32" s="62">
        <v>421650444941</v>
      </c>
      <c r="CD32" s="62" t="s">
        <v>372</v>
      </c>
      <c r="CE32" s="62" t="s">
        <v>373</v>
      </c>
      <c r="CF32" s="62" t="s">
        <v>374</v>
      </c>
      <c r="CG32" s="62" t="s">
        <v>236</v>
      </c>
      <c r="CH32" s="62">
        <v>421650444941</v>
      </c>
      <c r="CI32" s="62" t="s">
        <v>375</v>
      </c>
      <c r="CJ32" s="62">
        <v>421908322844</v>
      </c>
    </row>
    <row r="33" spans="1:88" ht="12.75">
      <c r="A33" s="24">
        <v>13</v>
      </c>
      <c r="B33" s="29"/>
      <c r="C33" s="29"/>
      <c r="D33" s="31"/>
      <c r="E33" s="30"/>
      <c r="F33" s="18">
        <f t="shared" si="4"/>
        <v>0</v>
      </c>
      <c r="G33" s="31"/>
      <c r="H33" s="31"/>
      <c r="I33" s="31"/>
      <c r="J33" s="21">
        <f t="shared" si="5"/>
        <v>0</v>
      </c>
      <c r="Q33" s="50">
        <f ca="1" t="shared" si="3"/>
        <v>0</v>
      </c>
      <c r="R33" s="49">
        <f t="shared" si="1"/>
      </c>
      <c r="BH33" s="50" t="s">
        <v>180</v>
      </c>
      <c r="BO33" s="50">
        <v>2</v>
      </c>
      <c r="BP33" s="62" t="s">
        <v>24</v>
      </c>
      <c r="BQ33" s="62" t="s">
        <v>376</v>
      </c>
      <c r="BR33" s="62" t="s">
        <v>215</v>
      </c>
      <c r="BS33" s="62" t="s">
        <v>216</v>
      </c>
      <c r="BT33" s="62" t="s">
        <v>217</v>
      </c>
      <c r="BU33" s="62" t="s">
        <v>218</v>
      </c>
      <c r="BV33" s="62" t="s">
        <v>216</v>
      </c>
      <c r="BW33" s="62" t="s">
        <v>217</v>
      </c>
      <c r="BX33" s="62" t="s">
        <v>218</v>
      </c>
      <c r="BY33" s="62">
        <v>1785316455</v>
      </c>
      <c r="BZ33" s="62" t="s">
        <v>219</v>
      </c>
      <c r="CA33" s="62">
        <v>421262520265</v>
      </c>
      <c r="CB33" s="62">
        <v>421905650170</v>
      </c>
      <c r="CC33" s="62">
        <v>421262520264</v>
      </c>
      <c r="CD33" s="62" t="s">
        <v>377</v>
      </c>
      <c r="CE33" s="62" t="s">
        <v>378</v>
      </c>
      <c r="CF33" s="62" t="s">
        <v>379</v>
      </c>
      <c r="CG33" s="62" t="s">
        <v>254</v>
      </c>
      <c r="CH33" s="62">
        <v>421907980943</v>
      </c>
      <c r="CI33" s="62" t="s">
        <v>380</v>
      </c>
      <c r="CJ33" s="62">
        <v>421905650170</v>
      </c>
    </row>
    <row r="34" spans="1:88" ht="12.75">
      <c r="A34" s="24">
        <v>14</v>
      </c>
      <c r="B34" s="29"/>
      <c r="C34" s="29"/>
      <c r="D34" s="31"/>
      <c r="E34" s="30"/>
      <c r="F34" s="18">
        <f t="shared" si="4"/>
        <v>0</v>
      </c>
      <c r="G34" s="31"/>
      <c r="H34" s="31"/>
      <c r="I34" s="31"/>
      <c r="J34" s="21">
        <f t="shared" si="5"/>
        <v>0</v>
      </c>
      <c r="Q34" s="50">
        <f ca="1" t="shared" si="3"/>
        <v>0</v>
      </c>
      <c r="R34" s="49">
        <f t="shared" si="1"/>
      </c>
      <c r="BO34" s="50">
        <v>2</v>
      </c>
      <c r="BP34" s="62" t="s">
        <v>25</v>
      </c>
      <c r="BQ34" s="62" t="s">
        <v>381</v>
      </c>
      <c r="BR34" s="62" t="s">
        <v>215</v>
      </c>
      <c r="BS34" s="62" t="s">
        <v>216</v>
      </c>
      <c r="BT34" s="62" t="s">
        <v>217</v>
      </c>
      <c r="BU34" s="62" t="s">
        <v>218</v>
      </c>
      <c r="BV34" s="62" t="s">
        <v>216</v>
      </c>
      <c r="BW34" s="62" t="s">
        <v>217</v>
      </c>
      <c r="BX34" s="62" t="s">
        <v>218</v>
      </c>
      <c r="BY34" s="62">
        <v>2628838481</v>
      </c>
      <c r="BZ34" s="62" t="s">
        <v>291</v>
      </c>
      <c r="CA34" s="62">
        <v>421249249236</v>
      </c>
      <c r="CB34" s="62">
        <v>421903717236</v>
      </c>
      <c r="CC34" s="62">
        <v>421249249555</v>
      </c>
      <c r="CD34" s="62" t="s">
        <v>382</v>
      </c>
      <c r="CE34" s="62" t="s">
        <v>383</v>
      </c>
      <c r="CF34" s="62" t="s">
        <v>384</v>
      </c>
      <c r="CG34" s="62" t="s">
        <v>236</v>
      </c>
      <c r="CH34" s="62">
        <v>421903651115</v>
      </c>
      <c r="CI34" s="62" t="s">
        <v>385</v>
      </c>
      <c r="CJ34" s="62">
        <v>421903717236</v>
      </c>
    </row>
    <row r="35" spans="1:88" ht="12.75">
      <c r="A35" s="24">
        <v>15</v>
      </c>
      <c r="B35" s="29"/>
      <c r="C35" s="29"/>
      <c r="D35" s="31"/>
      <c r="E35" s="30"/>
      <c r="F35" s="18">
        <f t="shared" si="4"/>
        <v>0</v>
      </c>
      <c r="G35" s="31"/>
      <c r="H35" s="31"/>
      <c r="I35" s="31"/>
      <c r="J35" s="21">
        <f t="shared" si="5"/>
        <v>0</v>
      </c>
      <c r="Q35" s="50">
        <f ca="1" t="shared" si="3"/>
        <v>0</v>
      </c>
      <c r="R35" s="49">
        <f t="shared" si="1"/>
      </c>
      <c r="BO35" s="50">
        <v>2</v>
      </c>
      <c r="BP35" s="62" t="s">
        <v>26</v>
      </c>
      <c r="BQ35" s="62" t="s">
        <v>386</v>
      </c>
      <c r="BR35" s="62" t="s">
        <v>215</v>
      </c>
      <c r="BS35" s="62" t="s">
        <v>387</v>
      </c>
      <c r="BT35" s="62" t="s">
        <v>388</v>
      </c>
      <c r="BU35" s="62" t="s">
        <v>389</v>
      </c>
      <c r="BV35" s="62" t="s">
        <v>387</v>
      </c>
      <c r="BW35" s="62" t="s">
        <v>388</v>
      </c>
      <c r="BX35" s="62" t="s">
        <v>389</v>
      </c>
      <c r="BY35" s="62">
        <v>7501462002</v>
      </c>
      <c r="BZ35" s="62" t="s">
        <v>274</v>
      </c>
      <c r="CA35" s="62">
        <v>421534166332</v>
      </c>
      <c r="CB35" s="62">
        <v>421903601379</v>
      </c>
      <c r="CC35" s="62">
        <v>421534464756</v>
      </c>
      <c r="CD35" s="62" t="s">
        <v>390</v>
      </c>
      <c r="CE35" s="62" t="s">
        <v>391</v>
      </c>
      <c r="CF35" s="62" t="s">
        <v>392</v>
      </c>
      <c r="CG35" s="62" t="s">
        <v>254</v>
      </c>
      <c r="CH35" s="62">
        <v>421903601379</v>
      </c>
      <c r="CI35" s="62" t="s">
        <v>392</v>
      </c>
      <c r="CJ35" s="62">
        <v>421903601379</v>
      </c>
    </row>
    <row r="36" spans="1:88" ht="12.75">
      <c r="A36" s="24">
        <v>16</v>
      </c>
      <c r="B36" s="29"/>
      <c r="C36" s="29"/>
      <c r="D36" s="31"/>
      <c r="E36" s="30"/>
      <c r="F36" s="18">
        <f t="shared" si="4"/>
        <v>0</v>
      </c>
      <c r="G36" s="31"/>
      <c r="H36" s="31"/>
      <c r="I36" s="31"/>
      <c r="J36" s="21">
        <f t="shared" si="5"/>
        <v>0</v>
      </c>
      <c r="Q36" s="50">
        <f ca="1" t="shared" si="3"/>
        <v>0</v>
      </c>
      <c r="R36" s="49">
        <f t="shared" si="1"/>
      </c>
      <c r="BO36" s="50">
        <v>2</v>
      </c>
      <c r="BP36" s="62" t="s">
        <v>27</v>
      </c>
      <c r="BQ36" s="62" t="s">
        <v>393</v>
      </c>
      <c r="BR36" s="62" t="s">
        <v>215</v>
      </c>
      <c r="BS36" s="62" t="s">
        <v>394</v>
      </c>
      <c r="BT36" s="62" t="s">
        <v>370</v>
      </c>
      <c r="BU36" s="62" t="s">
        <v>371</v>
      </c>
      <c r="BV36" s="62" t="s">
        <v>394</v>
      </c>
      <c r="BW36" s="62" t="s">
        <v>370</v>
      </c>
      <c r="BX36" s="62" t="s">
        <v>371</v>
      </c>
      <c r="BY36" s="62">
        <v>613101613</v>
      </c>
      <c r="BZ36" s="62" t="s">
        <v>232</v>
      </c>
      <c r="CA36" s="62">
        <v>421524422492</v>
      </c>
      <c r="CB36" s="62">
        <v>421905970041</v>
      </c>
      <c r="CC36" s="62">
        <v>421524422492</v>
      </c>
      <c r="CD36" s="62" t="s">
        <v>395</v>
      </c>
      <c r="CE36" s="62" t="s">
        <v>396</v>
      </c>
      <c r="CF36" s="62" t="s">
        <v>397</v>
      </c>
      <c r="CG36" s="62" t="s">
        <v>254</v>
      </c>
      <c r="CH36" s="62">
        <v>421915872483</v>
      </c>
      <c r="CI36" s="62" t="s">
        <v>398</v>
      </c>
      <c r="CJ36" s="62">
        <v>421905970041</v>
      </c>
    </row>
    <row r="37" spans="1:88" ht="12.75">
      <c r="A37" s="24">
        <v>17</v>
      </c>
      <c r="B37" s="29"/>
      <c r="C37" s="29"/>
      <c r="D37" s="31"/>
      <c r="E37" s="30"/>
      <c r="F37" s="18">
        <f t="shared" si="4"/>
        <v>0</v>
      </c>
      <c r="G37" s="31"/>
      <c r="H37" s="31"/>
      <c r="I37" s="31"/>
      <c r="J37" s="21">
        <f t="shared" si="5"/>
        <v>0</v>
      </c>
      <c r="Q37" s="50">
        <f ca="1" t="shared" si="3"/>
        <v>0</v>
      </c>
      <c r="R37" s="49">
        <f t="shared" si="1"/>
      </c>
      <c r="BO37" s="50">
        <v>2</v>
      </c>
      <c r="BP37" s="62" t="s">
        <v>28</v>
      </c>
      <c r="BQ37" s="62" t="s">
        <v>399</v>
      </c>
      <c r="BR37" s="62" t="s">
        <v>215</v>
      </c>
      <c r="BS37" s="62" t="s">
        <v>400</v>
      </c>
      <c r="BT37" s="62" t="s">
        <v>401</v>
      </c>
      <c r="BU37" s="62" t="s">
        <v>218</v>
      </c>
      <c r="BV37" s="62" t="s">
        <v>400</v>
      </c>
      <c r="BW37" s="62" t="s">
        <v>401</v>
      </c>
      <c r="BX37" s="62" t="s">
        <v>218</v>
      </c>
      <c r="BY37" s="62">
        <v>1784933953</v>
      </c>
      <c r="BZ37" s="62" t="s">
        <v>219</v>
      </c>
      <c r="CA37" s="62">
        <v>421244884042</v>
      </c>
      <c r="CB37" s="62">
        <v>421908757873</v>
      </c>
      <c r="CC37" s="62">
        <v>421244888615</v>
      </c>
      <c r="CD37" s="62" t="s">
        <v>402</v>
      </c>
      <c r="CE37" s="62" t="s">
        <v>403</v>
      </c>
      <c r="CF37" s="62" t="s">
        <v>404</v>
      </c>
      <c r="CG37" s="62" t="s">
        <v>254</v>
      </c>
      <c r="CH37" s="62">
        <v>421905619602</v>
      </c>
      <c r="CI37" s="62" t="s">
        <v>405</v>
      </c>
      <c r="CJ37" s="62">
        <v>421244884042</v>
      </c>
    </row>
    <row r="38" spans="1:88" ht="12.75">
      <c r="A38" s="24">
        <v>18</v>
      </c>
      <c r="B38" s="29"/>
      <c r="C38" s="29"/>
      <c r="D38" s="31"/>
      <c r="E38" s="30"/>
      <c r="F38" s="18">
        <f t="shared" si="4"/>
        <v>0</v>
      </c>
      <c r="G38" s="31"/>
      <c r="H38" s="31"/>
      <c r="I38" s="31"/>
      <c r="J38" s="21">
        <f t="shared" si="5"/>
        <v>0</v>
      </c>
      <c r="Q38" s="50">
        <f ca="1" t="shared" si="3"/>
        <v>0</v>
      </c>
      <c r="R38" s="49">
        <f t="shared" si="1"/>
      </c>
      <c r="BO38" s="50">
        <v>2</v>
      </c>
      <c r="BP38" s="62" t="s">
        <v>29</v>
      </c>
      <c r="BQ38" s="62" t="s">
        <v>406</v>
      </c>
      <c r="BR38" s="62" t="s">
        <v>215</v>
      </c>
      <c r="BS38" s="62" t="s">
        <v>407</v>
      </c>
      <c r="BT38" s="62" t="s">
        <v>408</v>
      </c>
      <c r="BU38" s="62" t="s">
        <v>256</v>
      </c>
      <c r="BV38" s="62" t="s">
        <v>407</v>
      </c>
      <c r="BW38" s="62" t="s">
        <v>408</v>
      </c>
      <c r="BX38" s="62" t="s">
        <v>256</v>
      </c>
      <c r="BY38" s="62">
        <v>110804827</v>
      </c>
      <c r="BZ38" s="62" t="s">
        <v>282</v>
      </c>
      <c r="CA38" s="62">
        <v>421262244077</v>
      </c>
      <c r="CB38" s="62">
        <v>421905795511</v>
      </c>
      <c r="CC38" s="62">
        <v>421262244076</v>
      </c>
      <c r="CD38" s="62" t="s">
        <v>409</v>
      </c>
      <c r="CE38" s="62" t="s">
        <v>410</v>
      </c>
      <c r="CF38" s="62" t="s">
        <v>411</v>
      </c>
      <c r="CG38" s="62" t="s">
        <v>236</v>
      </c>
      <c r="CH38" s="62">
        <v>421262244077</v>
      </c>
      <c r="CI38" s="62" t="s">
        <v>412</v>
      </c>
      <c r="CJ38" s="62">
        <v>421262244077</v>
      </c>
    </row>
    <row r="39" spans="1:88" ht="12.75">
      <c r="A39" s="24">
        <v>19</v>
      </c>
      <c r="B39" s="29"/>
      <c r="C39" s="29"/>
      <c r="D39" s="31"/>
      <c r="E39" s="30"/>
      <c r="F39" s="18">
        <f t="shared" si="4"/>
        <v>0</v>
      </c>
      <c r="G39" s="31"/>
      <c r="H39" s="31"/>
      <c r="I39" s="31"/>
      <c r="J39" s="21">
        <f t="shared" si="5"/>
        <v>0</v>
      </c>
      <c r="Q39" s="50">
        <v>0</v>
      </c>
      <c r="BO39" s="50">
        <v>2</v>
      </c>
      <c r="BP39" s="62" t="s">
        <v>30</v>
      </c>
      <c r="BQ39" s="62" t="s">
        <v>413</v>
      </c>
      <c r="BR39" s="62" t="s">
        <v>215</v>
      </c>
      <c r="BS39" s="62" t="s">
        <v>216</v>
      </c>
      <c r="BT39" s="62" t="s">
        <v>217</v>
      </c>
      <c r="BU39" s="62" t="s">
        <v>218</v>
      </c>
      <c r="BV39" s="62" t="s">
        <v>216</v>
      </c>
      <c r="BW39" s="62" t="s">
        <v>217</v>
      </c>
      <c r="BX39" s="62" t="s">
        <v>218</v>
      </c>
      <c r="BY39" s="62">
        <v>1785502151</v>
      </c>
      <c r="BZ39" s="62" t="s">
        <v>219</v>
      </c>
      <c r="CA39" s="62">
        <v>421249249147</v>
      </c>
      <c r="CB39" s="62">
        <v>421903740961</v>
      </c>
      <c r="CC39" s="62">
        <v>421249249540</v>
      </c>
      <c r="CD39" s="62" t="s">
        <v>414</v>
      </c>
      <c r="CE39" s="62" t="s">
        <v>415</v>
      </c>
      <c r="CF39" s="62" t="s">
        <v>416</v>
      </c>
      <c r="CG39" s="62" t="s">
        <v>236</v>
      </c>
      <c r="CH39" s="62">
        <v>421905711667</v>
      </c>
      <c r="CI39" s="62" t="s">
        <v>417</v>
      </c>
      <c r="CJ39" s="62">
        <v>421249249147</v>
      </c>
    </row>
    <row r="40" spans="1:88" ht="12.75">
      <c r="A40" s="24">
        <v>20</v>
      </c>
      <c r="B40" s="29"/>
      <c r="C40" s="29"/>
      <c r="D40" s="31"/>
      <c r="E40" s="30"/>
      <c r="F40" s="18">
        <f t="shared" si="4"/>
        <v>0</v>
      </c>
      <c r="G40" s="31"/>
      <c r="H40" s="31"/>
      <c r="I40" s="31"/>
      <c r="J40" s="21">
        <f t="shared" si="5"/>
        <v>0</v>
      </c>
      <c r="Q40" s="50">
        <v>0</v>
      </c>
      <c r="BO40" s="50">
        <v>2</v>
      </c>
      <c r="BP40" s="62" t="s">
        <v>31</v>
      </c>
      <c r="BQ40" s="62" t="s">
        <v>418</v>
      </c>
      <c r="BR40" s="62" t="s">
        <v>215</v>
      </c>
      <c r="BS40" s="62" t="s">
        <v>216</v>
      </c>
      <c r="BT40" s="62" t="s">
        <v>217</v>
      </c>
      <c r="BU40" s="62" t="s">
        <v>218</v>
      </c>
      <c r="BV40" s="62" t="s">
        <v>419</v>
      </c>
      <c r="BW40" s="62" t="s">
        <v>420</v>
      </c>
      <c r="BX40" s="62" t="s">
        <v>421</v>
      </c>
      <c r="BY40" s="62">
        <v>1785564854</v>
      </c>
      <c r="BZ40" s="62" t="s">
        <v>219</v>
      </c>
      <c r="CA40" s="62">
        <v>421902901640</v>
      </c>
      <c r="CB40" s="62">
        <v>421902901640</v>
      </c>
      <c r="CC40" s="62"/>
      <c r="CD40" s="62" t="s">
        <v>422</v>
      </c>
      <c r="CE40" s="62" t="s">
        <v>423</v>
      </c>
      <c r="CF40" s="62" t="s">
        <v>424</v>
      </c>
      <c r="CG40" s="62" t="s">
        <v>236</v>
      </c>
      <c r="CH40" s="62">
        <v>421902901640</v>
      </c>
      <c r="CI40" s="62" t="s">
        <v>425</v>
      </c>
      <c r="CJ40" s="62">
        <v>421902901642</v>
      </c>
    </row>
    <row r="41" spans="1:88" ht="12.75">
      <c r="A41" s="24">
        <v>21</v>
      </c>
      <c r="B41" s="29"/>
      <c r="C41" s="29"/>
      <c r="D41" s="31"/>
      <c r="E41" s="30"/>
      <c r="F41" s="18">
        <f t="shared" si="4"/>
        <v>0</v>
      </c>
      <c r="G41" s="31"/>
      <c r="H41" s="31"/>
      <c r="I41" s="31"/>
      <c r="J41" s="21">
        <f t="shared" si="5"/>
        <v>0</v>
      </c>
      <c r="BO41" s="50">
        <v>2</v>
      </c>
      <c r="BP41" s="62" t="s">
        <v>32</v>
      </c>
      <c r="BQ41" s="62" t="s">
        <v>426</v>
      </c>
      <c r="BR41" s="62" t="s">
        <v>215</v>
      </c>
      <c r="BS41" s="62" t="s">
        <v>427</v>
      </c>
      <c r="BT41" s="62" t="s">
        <v>428</v>
      </c>
      <c r="BU41" s="62" t="s">
        <v>218</v>
      </c>
      <c r="BV41" s="62" t="s">
        <v>427</v>
      </c>
      <c r="BW41" s="62" t="s">
        <v>428</v>
      </c>
      <c r="BX41" s="62" t="s">
        <v>218</v>
      </c>
      <c r="BY41" s="62">
        <v>2625838590</v>
      </c>
      <c r="BZ41" s="62" t="s">
        <v>291</v>
      </c>
      <c r="CA41" s="62">
        <v>421249209801</v>
      </c>
      <c r="CB41" s="62">
        <v>421903714918</v>
      </c>
      <c r="CC41" s="62">
        <v>421249209878</v>
      </c>
      <c r="CD41" s="62" t="s">
        <v>429</v>
      </c>
      <c r="CE41" s="62" t="s">
        <v>430</v>
      </c>
      <c r="CF41" s="62" t="s">
        <v>431</v>
      </c>
      <c r="CG41" s="62" t="s">
        <v>220</v>
      </c>
      <c r="CH41" s="62">
        <v>421903713669</v>
      </c>
      <c r="CI41" s="62" t="s">
        <v>432</v>
      </c>
      <c r="CJ41" s="62">
        <v>421903714918</v>
      </c>
    </row>
    <row r="42" spans="1:88" ht="12.75">
      <c r="A42" s="24">
        <v>22</v>
      </c>
      <c r="B42" s="29"/>
      <c r="C42" s="29"/>
      <c r="D42" s="31"/>
      <c r="E42" s="30"/>
      <c r="F42" s="18">
        <f t="shared" si="4"/>
        <v>0</v>
      </c>
      <c r="G42" s="31"/>
      <c r="H42" s="31"/>
      <c r="I42" s="31"/>
      <c r="J42" s="21">
        <f aca="true" t="shared" si="6" ref="J42:J58">F42-G42-H42-I42</f>
        <v>0</v>
      </c>
      <c r="BO42" s="50">
        <v>2</v>
      </c>
      <c r="BP42" s="62" t="s">
        <v>33</v>
      </c>
      <c r="BQ42" s="62" t="s">
        <v>433</v>
      </c>
      <c r="BR42" s="62" t="s">
        <v>215</v>
      </c>
      <c r="BS42" s="62" t="s">
        <v>216</v>
      </c>
      <c r="BT42" s="62" t="s">
        <v>217</v>
      </c>
      <c r="BU42" s="62" t="s">
        <v>218</v>
      </c>
      <c r="BV42" s="62" t="s">
        <v>216</v>
      </c>
      <c r="BW42" s="62" t="s">
        <v>217</v>
      </c>
      <c r="BX42" s="62" t="s">
        <v>218</v>
      </c>
      <c r="BY42" s="62">
        <v>1783594857</v>
      </c>
      <c r="BZ42" s="62" t="s">
        <v>219</v>
      </c>
      <c r="CA42" s="62">
        <v>421249249246</v>
      </c>
      <c r="CB42" s="62">
        <v>421905648349</v>
      </c>
      <c r="CC42" s="62">
        <v>421249249246</v>
      </c>
      <c r="CD42" s="62" t="s">
        <v>434</v>
      </c>
      <c r="CE42" s="62" t="s">
        <v>435</v>
      </c>
      <c r="CF42" s="62" t="s">
        <v>436</v>
      </c>
      <c r="CG42" s="62" t="s">
        <v>220</v>
      </c>
      <c r="CH42" s="62">
        <v>421905648349</v>
      </c>
      <c r="CI42" s="62" t="s">
        <v>436</v>
      </c>
      <c r="CJ42" s="62">
        <v>421905648349</v>
      </c>
    </row>
    <row r="43" spans="1:88" ht="12.75">
      <c r="A43" s="24">
        <v>23</v>
      </c>
      <c r="B43" s="29"/>
      <c r="C43" s="29"/>
      <c r="D43" s="31"/>
      <c r="E43" s="30"/>
      <c r="F43" s="18">
        <f t="shared" si="4"/>
        <v>0</v>
      </c>
      <c r="G43" s="31"/>
      <c r="H43" s="31"/>
      <c r="I43" s="31"/>
      <c r="J43" s="21">
        <f t="shared" si="6"/>
        <v>0</v>
      </c>
      <c r="BO43" s="50">
        <v>2</v>
      </c>
      <c r="BP43" s="62" t="s">
        <v>34</v>
      </c>
      <c r="BQ43" s="62" t="s">
        <v>437</v>
      </c>
      <c r="BR43" s="62" t="s">
        <v>215</v>
      </c>
      <c r="BS43" s="62" t="s">
        <v>216</v>
      </c>
      <c r="BT43" s="62" t="s">
        <v>217</v>
      </c>
      <c r="BU43" s="62" t="s">
        <v>218</v>
      </c>
      <c r="BV43" s="62" t="s">
        <v>216</v>
      </c>
      <c r="BW43" s="62" t="s">
        <v>217</v>
      </c>
      <c r="BX43" s="62" t="s">
        <v>218</v>
      </c>
      <c r="BY43" s="62">
        <v>1785847256</v>
      </c>
      <c r="BZ43" s="62" t="s">
        <v>219</v>
      </c>
      <c r="CA43" s="62">
        <v>421249249146</v>
      </c>
      <c r="CB43" s="62">
        <v>421905736553</v>
      </c>
      <c r="CC43" s="62">
        <v>421905736553</v>
      </c>
      <c r="CD43" s="62" t="s">
        <v>438</v>
      </c>
      <c r="CE43" s="62" t="s">
        <v>439</v>
      </c>
      <c r="CF43" s="62" t="s">
        <v>440</v>
      </c>
      <c r="CG43" s="62" t="s">
        <v>254</v>
      </c>
      <c r="CH43" s="62">
        <v>421905720205</v>
      </c>
      <c r="CI43" s="62" t="s">
        <v>441</v>
      </c>
      <c r="CJ43" s="62">
        <v>421905736553</v>
      </c>
    </row>
    <row r="44" spans="1:88" ht="12.75">
      <c r="A44" s="24">
        <v>24</v>
      </c>
      <c r="B44" s="29"/>
      <c r="C44" s="29"/>
      <c r="D44" s="31"/>
      <c r="E44" s="30"/>
      <c r="F44" s="18">
        <f t="shared" si="4"/>
        <v>0</v>
      </c>
      <c r="G44" s="31"/>
      <c r="H44" s="31"/>
      <c r="I44" s="31"/>
      <c r="J44" s="21">
        <f t="shared" si="6"/>
        <v>0</v>
      </c>
      <c r="BO44" s="50">
        <v>2</v>
      </c>
      <c r="BP44" s="62" t="s">
        <v>35</v>
      </c>
      <c r="BQ44" s="62" t="s">
        <v>442</v>
      </c>
      <c r="BR44" s="62" t="s">
        <v>215</v>
      </c>
      <c r="BS44" s="62" t="s">
        <v>216</v>
      </c>
      <c r="BT44" s="62" t="s">
        <v>217</v>
      </c>
      <c r="BU44" s="62" t="s">
        <v>218</v>
      </c>
      <c r="BV44" s="62" t="s">
        <v>216</v>
      </c>
      <c r="BW44" s="62" t="s">
        <v>217</v>
      </c>
      <c r="BX44" s="62" t="s">
        <v>218</v>
      </c>
      <c r="BY44" s="62">
        <v>1785581654</v>
      </c>
      <c r="BZ44" s="62" t="s">
        <v>219</v>
      </c>
      <c r="CA44" s="62">
        <v>421249249222</v>
      </c>
      <c r="CB44" s="62">
        <v>421918030809</v>
      </c>
      <c r="CC44" s="62">
        <v>421249249222</v>
      </c>
      <c r="CD44" s="62" t="s">
        <v>443</v>
      </c>
      <c r="CE44" s="62" t="s">
        <v>444</v>
      </c>
      <c r="CF44" s="62" t="s">
        <v>445</v>
      </c>
      <c r="CG44" s="62" t="s">
        <v>254</v>
      </c>
      <c r="CH44" s="62">
        <v>421903902980</v>
      </c>
      <c r="CI44" s="62" t="s">
        <v>446</v>
      </c>
      <c r="CJ44" s="62">
        <v>421918030809</v>
      </c>
    </row>
    <row r="45" spans="1:88" ht="12.75">
      <c r="A45" s="24">
        <v>25</v>
      </c>
      <c r="B45" s="29"/>
      <c r="C45" s="29"/>
      <c r="D45" s="31"/>
      <c r="E45" s="30"/>
      <c r="F45" s="18">
        <f t="shared" si="4"/>
        <v>0</v>
      </c>
      <c r="G45" s="31"/>
      <c r="H45" s="31"/>
      <c r="I45" s="31"/>
      <c r="J45" s="21">
        <f t="shared" si="6"/>
        <v>0</v>
      </c>
      <c r="BO45" s="50">
        <v>2</v>
      </c>
      <c r="BP45" s="62" t="s">
        <v>36</v>
      </c>
      <c r="BQ45" s="62" t="s">
        <v>447</v>
      </c>
      <c r="BR45" s="62" t="s">
        <v>215</v>
      </c>
      <c r="BS45" s="62" t="s">
        <v>216</v>
      </c>
      <c r="BT45" s="62" t="s">
        <v>217</v>
      </c>
      <c r="BU45" s="62" t="s">
        <v>218</v>
      </c>
      <c r="BV45" s="62" t="s">
        <v>216</v>
      </c>
      <c r="BW45" s="62" t="s">
        <v>217</v>
      </c>
      <c r="BX45" s="62" t="s">
        <v>218</v>
      </c>
      <c r="BY45" s="62">
        <v>1785753954</v>
      </c>
      <c r="BZ45" s="62" t="s">
        <v>219</v>
      </c>
      <c r="CA45" s="62">
        <v>421249249210</v>
      </c>
      <c r="CB45" s="62">
        <v>421917476268</v>
      </c>
      <c r="CC45" s="62">
        <v>421249249542</v>
      </c>
      <c r="CD45" s="62" t="s">
        <v>448</v>
      </c>
      <c r="CE45" s="62" t="s">
        <v>449</v>
      </c>
      <c r="CF45" s="62" t="s">
        <v>450</v>
      </c>
      <c r="CG45" s="62" t="s">
        <v>254</v>
      </c>
      <c r="CH45" s="62">
        <v>421908745001</v>
      </c>
      <c r="CI45" s="62" t="s">
        <v>451</v>
      </c>
      <c r="CJ45" s="62">
        <v>421904147763</v>
      </c>
    </row>
    <row r="46" spans="1:88" ht="12.75">
      <c r="A46" s="24">
        <v>26</v>
      </c>
      <c r="B46" s="29"/>
      <c r="C46" s="29"/>
      <c r="D46" s="31"/>
      <c r="E46" s="30"/>
      <c r="F46" s="18">
        <f t="shared" si="4"/>
        <v>0</v>
      </c>
      <c r="G46" s="31"/>
      <c r="H46" s="31"/>
      <c r="I46" s="31"/>
      <c r="J46" s="21">
        <f t="shared" si="6"/>
        <v>0</v>
      </c>
      <c r="BO46" s="50">
        <v>1</v>
      </c>
      <c r="BP46" s="62" t="s">
        <v>517</v>
      </c>
      <c r="BQ46" s="62" t="s">
        <v>518</v>
      </c>
      <c r="BR46" s="62" t="s">
        <v>215</v>
      </c>
      <c r="BS46" s="62" t="s">
        <v>216</v>
      </c>
      <c r="BT46" s="62" t="s">
        <v>217</v>
      </c>
      <c r="BU46" s="62" t="s">
        <v>218</v>
      </c>
      <c r="BV46" s="62" t="s">
        <v>216</v>
      </c>
      <c r="BW46" s="62" t="s">
        <v>217</v>
      </c>
      <c r="BX46" s="62" t="s">
        <v>218</v>
      </c>
      <c r="BY46" s="62">
        <v>1785660854</v>
      </c>
      <c r="BZ46" s="62" t="s">
        <v>219</v>
      </c>
      <c r="CA46" s="62">
        <v>421249249547</v>
      </c>
      <c r="CB46" s="62">
        <v>421905294239</v>
      </c>
      <c r="CC46" s="62">
        <v>421249249547</v>
      </c>
      <c r="CD46" s="62" t="s">
        <v>519</v>
      </c>
      <c r="CE46" s="62" t="s">
        <v>520</v>
      </c>
      <c r="CF46" s="62" t="s">
        <v>521</v>
      </c>
      <c r="CG46" s="62" t="s">
        <v>236</v>
      </c>
      <c r="CH46" s="62">
        <v>421903889363</v>
      </c>
      <c r="CI46" s="62" t="s">
        <v>522</v>
      </c>
      <c r="CJ46" s="62">
        <v>421905294239</v>
      </c>
    </row>
    <row r="47" spans="1:88" ht="12.75">
      <c r="A47" s="24">
        <v>27</v>
      </c>
      <c r="B47" s="29"/>
      <c r="C47" s="29"/>
      <c r="D47" s="31"/>
      <c r="E47" s="30"/>
      <c r="F47" s="18">
        <f t="shared" si="4"/>
        <v>0</v>
      </c>
      <c r="G47" s="31"/>
      <c r="H47" s="31"/>
      <c r="I47" s="31"/>
      <c r="J47" s="21">
        <f t="shared" si="6"/>
        <v>0</v>
      </c>
      <c r="BO47" s="50">
        <v>1</v>
      </c>
      <c r="BP47" s="62" t="s">
        <v>523</v>
      </c>
      <c r="BQ47" s="62" t="s">
        <v>524</v>
      </c>
      <c r="BR47" s="62" t="s">
        <v>215</v>
      </c>
      <c r="BS47" s="62" t="s">
        <v>216</v>
      </c>
      <c r="BT47" s="62" t="s">
        <v>217</v>
      </c>
      <c r="BU47" s="62" t="s">
        <v>218</v>
      </c>
      <c r="BV47" s="62" t="s">
        <v>216</v>
      </c>
      <c r="BW47" s="62" t="s">
        <v>217</v>
      </c>
      <c r="BX47" s="62" t="s">
        <v>218</v>
      </c>
      <c r="BY47" s="62">
        <v>1786674158</v>
      </c>
      <c r="BZ47" s="62" t="s">
        <v>219</v>
      </c>
      <c r="CA47" s="62">
        <v>421249249239</v>
      </c>
      <c r="CB47" s="62">
        <v>421905866558</v>
      </c>
      <c r="CC47" s="62">
        <v>421249249239</v>
      </c>
      <c r="CD47" s="62" t="s">
        <v>525</v>
      </c>
      <c r="CE47" s="62" t="s">
        <v>526</v>
      </c>
      <c r="CF47" s="62" t="s">
        <v>527</v>
      </c>
      <c r="CG47" s="62" t="s">
        <v>236</v>
      </c>
      <c r="CH47" s="62">
        <v>421905752716</v>
      </c>
      <c r="CI47" s="62" t="s">
        <v>528</v>
      </c>
      <c r="CJ47" s="62">
        <v>421905866558</v>
      </c>
    </row>
    <row r="48" spans="1:88" ht="12.75">
      <c r="A48" s="24">
        <v>28</v>
      </c>
      <c r="B48" s="29"/>
      <c r="C48" s="29"/>
      <c r="D48" s="31"/>
      <c r="E48" s="30"/>
      <c r="F48" s="18">
        <f t="shared" si="4"/>
        <v>0</v>
      </c>
      <c r="G48" s="31"/>
      <c r="H48" s="31"/>
      <c r="I48" s="31"/>
      <c r="J48" s="21">
        <f t="shared" si="6"/>
        <v>0</v>
      </c>
      <c r="BO48" s="50">
        <v>1</v>
      </c>
      <c r="BP48" s="62" t="s">
        <v>529</v>
      </c>
      <c r="BQ48" s="62" t="s">
        <v>530</v>
      </c>
      <c r="BR48" s="62" t="s">
        <v>215</v>
      </c>
      <c r="BS48" s="62" t="s">
        <v>531</v>
      </c>
      <c r="BT48" s="62" t="s">
        <v>320</v>
      </c>
      <c r="BU48" s="62" t="s">
        <v>218</v>
      </c>
      <c r="BV48" s="62" t="s">
        <v>532</v>
      </c>
      <c r="BW48" s="62" t="s">
        <v>230</v>
      </c>
      <c r="BX48" s="62" t="s">
        <v>231</v>
      </c>
      <c r="BY48" s="62">
        <v>2846577451</v>
      </c>
      <c r="BZ48" s="62" t="s">
        <v>219</v>
      </c>
      <c r="CA48" s="62">
        <v>421904146664</v>
      </c>
      <c r="CB48" s="62">
        <v>421904146664</v>
      </c>
      <c r="CC48" s="62">
        <v>421904000000</v>
      </c>
      <c r="CD48" s="62" t="s">
        <v>533</v>
      </c>
      <c r="CE48" s="62" t="s">
        <v>534</v>
      </c>
      <c r="CF48" s="62" t="s">
        <v>535</v>
      </c>
      <c r="CG48" s="62" t="s">
        <v>254</v>
      </c>
      <c r="CH48" s="62">
        <v>421904146664</v>
      </c>
      <c r="CI48" s="62" t="s">
        <v>535</v>
      </c>
      <c r="CJ48" s="62">
        <v>421904146664</v>
      </c>
    </row>
    <row r="49" spans="1:88" ht="12.75">
      <c r="A49" s="24">
        <v>29</v>
      </c>
      <c r="B49" s="29"/>
      <c r="C49" s="29"/>
      <c r="D49" s="31"/>
      <c r="E49" s="30"/>
      <c r="F49" s="18">
        <f t="shared" si="4"/>
        <v>0</v>
      </c>
      <c r="G49" s="31"/>
      <c r="H49" s="31"/>
      <c r="I49" s="31"/>
      <c r="J49" s="21">
        <f t="shared" si="6"/>
        <v>0</v>
      </c>
      <c r="BO49" s="50">
        <v>1</v>
      </c>
      <c r="BP49" s="62" t="s">
        <v>536</v>
      </c>
      <c r="BQ49" s="62" t="s">
        <v>537</v>
      </c>
      <c r="BR49" s="62" t="s">
        <v>215</v>
      </c>
      <c r="BS49" s="62" t="s">
        <v>216</v>
      </c>
      <c r="BT49" s="62" t="s">
        <v>217</v>
      </c>
      <c r="BU49" s="62" t="s">
        <v>218</v>
      </c>
      <c r="BV49" s="62" t="s">
        <v>216</v>
      </c>
      <c r="BW49" s="62" t="s">
        <v>217</v>
      </c>
      <c r="BX49" s="62" t="s">
        <v>218</v>
      </c>
      <c r="BY49" s="62">
        <v>11495643</v>
      </c>
      <c r="BZ49" s="62" t="s">
        <v>282</v>
      </c>
      <c r="CA49" s="62">
        <v>421908935287</v>
      </c>
      <c r="CB49" s="62">
        <v>421908935287</v>
      </c>
      <c r="CC49" s="62">
        <v>421908935287</v>
      </c>
      <c r="CD49" s="62" t="s">
        <v>538</v>
      </c>
      <c r="CE49" s="62" t="s">
        <v>539</v>
      </c>
      <c r="CF49" s="62" t="s">
        <v>540</v>
      </c>
      <c r="CG49" s="62" t="s">
        <v>254</v>
      </c>
      <c r="CH49" s="62">
        <v>421903501687</v>
      </c>
      <c r="CI49" s="62" t="s">
        <v>541</v>
      </c>
      <c r="CJ49" s="62">
        <v>421903501687</v>
      </c>
    </row>
    <row r="50" spans="1:88" ht="12.75">
      <c r="A50" s="24">
        <v>30</v>
      </c>
      <c r="B50" s="29"/>
      <c r="C50" s="29"/>
      <c r="D50" s="31"/>
      <c r="E50" s="30"/>
      <c r="F50" s="18">
        <f t="shared" si="4"/>
        <v>0</v>
      </c>
      <c r="G50" s="31"/>
      <c r="H50" s="31"/>
      <c r="I50" s="31"/>
      <c r="J50" s="21">
        <f t="shared" si="6"/>
        <v>0</v>
      </c>
      <c r="BO50" s="50">
        <v>1</v>
      </c>
      <c r="BP50" s="62" t="s">
        <v>542</v>
      </c>
      <c r="BQ50" s="62" t="s">
        <v>543</v>
      </c>
      <c r="BR50" s="62" t="s">
        <v>215</v>
      </c>
      <c r="BS50" s="62" t="s">
        <v>216</v>
      </c>
      <c r="BT50" s="62" t="s">
        <v>217</v>
      </c>
      <c r="BU50" s="62" t="s">
        <v>218</v>
      </c>
      <c r="BV50" s="62" t="s">
        <v>216</v>
      </c>
      <c r="BW50" s="62" t="s">
        <v>217</v>
      </c>
      <c r="BX50" s="62" t="s">
        <v>218</v>
      </c>
      <c r="BY50" s="62">
        <v>1785723456</v>
      </c>
      <c r="BZ50" s="62" t="s">
        <v>219</v>
      </c>
      <c r="CA50" s="62">
        <v>421249249235</v>
      </c>
      <c r="CB50" s="62">
        <v>421908757576</v>
      </c>
      <c r="CC50" s="62">
        <v>421249249235</v>
      </c>
      <c r="CD50" s="62" t="s">
        <v>544</v>
      </c>
      <c r="CE50" s="62" t="s">
        <v>545</v>
      </c>
      <c r="CF50" s="62" t="s">
        <v>546</v>
      </c>
      <c r="CG50" s="62" t="s">
        <v>220</v>
      </c>
      <c r="CH50" s="62">
        <v>421908757576</v>
      </c>
      <c r="CI50" s="62" t="s">
        <v>546</v>
      </c>
      <c r="CJ50" s="62">
        <v>421908757576</v>
      </c>
    </row>
    <row r="51" spans="1:88" ht="12.75">
      <c r="A51" s="24">
        <v>31</v>
      </c>
      <c r="B51" s="29"/>
      <c r="C51" s="29"/>
      <c r="D51" s="31"/>
      <c r="E51" s="30"/>
      <c r="F51" s="18">
        <f t="shared" si="4"/>
        <v>0</v>
      </c>
      <c r="G51" s="31"/>
      <c r="H51" s="31"/>
      <c r="I51" s="31"/>
      <c r="J51" s="21">
        <f t="shared" si="6"/>
        <v>0</v>
      </c>
      <c r="BO51" s="50">
        <v>1</v>
      </c>
      <c r="BP51" s="62" t="s">
        <v>547</v>
      </c>
      <c r="BQ51" s="62" t="s">
        <v>548</v>
      </c>
      <c r="BR51" s="62" t="s">
        <v>215</v>
      </c>
      <c r="BS51" s="62" t="s">
        <v>549</v>
      </c>
      <c r="BT51" s="62" t="s">
        <v>466</v>
      </c>
      <c r="BU51" s="62" t="s">
        <v>290</v>
      </c>
      <c r="BV51" s="62" t="s">
        <v>550</v>
      </c>
      <c r="BW51" s="62" t="s">
        <v>551</v>
      </c>
      <c r="BX51" s="62" t="s">
        <v>290</v>
      </c>
      <c r="BY51" s="62">
        <v>4001162405</v>
      </c>
      <c r="BZ51" s="62" t="s">
        <v>552</v>
      </c>
      <c r="CA51" s="62">
        <v>421259356100</v>
      </c>
      <c r="CB51" s="62">
        <v>421908753566</v>
      </c>
      <c r="CC51" s="62">
        <v>421259356550</v>
      </c>
      <c r="CD51" s="62" t="s">
        <v>553</v>
      </c>
      <c r="CE51" s="62" t="s">
        <v>554</v>
      </c>
      <c r="CF51" s="62" t="s">
        <v>555</v>
      </c>
      <c r="CG51" s="62" t="s">
        <v>254</v>
      </c>
      <c r="CH51" s="62">
        <v>421908753566</v>
      </c>
      <c r="CI51" s="62" t="s">
        <v>555</v>
      </c>
      <c r="CJ51" s="62">
        <v>421908753566</v>
      </c>
    </row>
    <row r="52" spans="1:88" ht="12.75">
      <c r="A52" s="24">
        <v>32</v>
      </c>
      <c r="B52" s="29"/>
      <c r="C52" s="29"/>
      <c r="D52" s="31"/>
      <c r="E52" s="30"/>
      <c r="F52" s="18">
        <f t="shared" si="4"/>
        <v>0</v>
      </c>
      <c r="G52" s="31"/>
      <c r="H52" s="31"/>
      <c r="I52" s="31"/>
      <c r="J52" s="21">
        <f t="shared" si="6"/>
        <v>0</v>
      </c>
      <c r="BO52" s="50">
        <v>1</v>
      </c>
      <c r="BP52" s="62" t="s">
        <v>556</v>
      </c>
      <c r="BQ52" s="62" t="s">
        <v>557</v>
      </c>
      <c r="BR52" s="62" t="s">
        <v>215</v>
      </c>
      <c r="BS52" s="62" t="s">
        <v>558</v>
      </c>
      <c r="BT52" s="62" t="s">
        <v>559</v>
      </c>
      <c r="BU52" s="62" t="s">
        <v>218</v>
      </c>
      <c r="BV52" s="62" t="s">
        <v>558</v>
      </c>
      <c r="BW52" s="62" t="s">
        <v>559</v>
      </c>
      <c r="BX52" s="62" t="s">
        <v>218</v>
      </c>
      <c r="BY52" s="62">
        <v>4009101244</v>
      </c>
      <c r="BZ52" s="62" t="s">
        <v>232</v>
      </c>
      <c r="CA52" s="62">
        <v>421949324398</v>
      </c>
      <c r="CB52" s="62">
        <v>421949324398</v>
      </c>
      <c r="CC52" s="62"/>
      <c r="CD52" s="62" t="s">
        <v>560</v>
      </c>
      <c r="CE52" s="62" t="s">
        <v>561</v>
      </c>
      <c r="CF52" s="62" t="s">
        <v>562</v>
      </c>
      <c r="CG52" s="62" t="s">
        <v>236</v>
      </c>
      <c r="CH52" s="62">
        <v>421905267339</v>
      </c>
      <c r="CI52" s="62" t="s">
        <v>563</v>
      </c>
      <c r="CJ52" s="62">
        <v>421949324398</v>
      </c>
    </row>
    <row r="53" spans="1:88" ht="12.75">
      <c r="A53" s="24">
        <v>33</v>
      </c>
      <c r="B53" s="29"/>
      <c r="C53" s="29"/>
      <c r="D53" s="31"/>
      <c r="E53" s="30"/>
      <c r="F53" s="18">
        <f t="shared" si="4"/>
        <v>0</v>
      </c>
      <c r="G53" s="31"/>
      <c r="H53" s="31"/>
      <c r="I53" s="31"/>
      <c r="J53" s="21">
        <f t="shared" si="6"/>
        <v>0</v>
      </c>
      <c r="BO53" s="50">
        <v>1</v>
      </c>
      <c r="BP53" s="62" t="s">
        <v>564</v>
      </c>
      <c r="BQ53" s="62">
        <v>17316723</v>
      </c>
      <c r="BR53" s="62" t="s">
        <v>215</v>
      </c>
      <c r="BS53" s="62" t="s">
        <v>216</v>
      </c>
      <c r="BT53" s="62" t="s">
        <v>217</v>
      </c>
      <c r="BU53" s="62" t="s">
        <v>218</v>
      </c>
      <c r="BV53" s="62" t="s">
        <v>216</v>
      </c>
      <c r="BW53" s="62" t="s">
        <v>217</v>
      </c>
      <c r="BX53" s="62" t="s">
        <v>218</v>
      </c>
      <c r="BY53" s="62">
        <v>1785595554</v>
      </c>
      <c r="BZ53" s="62" t="s">
        <v>219</v>
      </c>
      <c r="CA53" s="62">
        <v>421249249279</v>
      </c>
      <c r="CB53" s="62">
        <v>421903721770</v>
      </c>
      <c r="CC53" s="62">
        <v>421249249279</v>
      </c>
      <c r="CD53" s="62" t="s">
        <v>565</v>
      </c>
      <c r="CE53" s="62" t="s">
        <v>566</v>
      </c>
      <c r="CF53" s="62" t="s">
        <v>567</v>
      </c>
      <c r="CG53" s="62" t="s">
        <v>236</v>
      </c>
      <c r="CH53" s="62">
        <v>421904173233</v>
      </c>
      <c r="CI53" s="62" t="s">
        <v>522</v>
      </c>
      <c r="CJ53" s="62">
        <v>421905294239</v>
      </c>
    </row>
    <row r="54" spans="1:88" ht="12.75">
      <c r="A54" s="24">
        <v>34</v>
      </c>
      <c r="B54" s="29"/>
      <c r="C54" s="29"/>
      <c r="D54" s="31"/>
      <c r="E54" s="30"/>
      <c r="F54" s="18">
        <f t="shared" si="4"/>
        <v>0</v>
      </c>
      <c r="G54" s="31"/>
      <c r="H54" s="31"/>
      <c r="I54" s="31"/>
      <c r="J54" s="21">
        <f t="shared" si="6"/>
        <v>0</v>
      </c>
      <c r="BO54" s="50">
        <v>2</v>
      </c>
      <c r="BP54" s="62" t="s">
        <v>568</v>
      </c>
      <c r="BQ54" s="62" t="s">
        <v>569</v>
      </c>
      <c r="BR54" s="62" t="s">
        <v>215</v>
      </c>
      <c r="BS54" s="62" t="s">
        <v>216</v>
      </c>
      <c r="BT54" s="62" t="s">
        <v>217</v>
      </c>
      <c r="BU54" s="62" t="s">
        <v>218</v>
      </c>
      <c r="BV54" s="62" t="s">
        <v>216</v>
      </c>
      <c r="BW54" s="62" t="s">
        <v>217</v>
      </c>
      <c r="BX54" s="62" t="s">
        <v>218</v>
      </c>
      <c r="BY54" s="62" t="s">
        <v>570</v>
      </c>
      <c r="BZ54" s="62" t="s">
        <v>219</v>
      </c>
      <c r="CA54" s="62">
        <v>421249249301</v>
      </c>
      <c r="CB54" s="62">
        <v>421905412696</v>
      </c>
      <c r="CC54" s="62">
        <v>421249240301</v>
      </c>
      <c r="CD54" s="62" t="s">
        <v>571</v>
      </c>
      <c r="CE54" s="62" t="s">
        <v>572</v>
      </c>
      <c r="CF54" s="62" t="s">
        <v>573</v>
      </c>
      <c r="CG54" s="62" t="s">
        <v>236</v>
      </c>
      <c r="CH54" s="62">
        <v>421903212078</v>
      </c>
      <c r="CI54" s="62" t="s">
        <v>574</v>
      </c>
      <c r="CJ54" s="62">
        <v>421905412696</v>
      </c>
    </row>
    <row r="55" spans="1:88" ht="12.75">
      <c r="A55" s="24">
        <v>35</v>
      </c>
      <c r="B55" s="29"/>
      <c r="C55" s="29"/>
      <c r="D55" s="31"/>
      <c r="E55" s="30"/>
      <c r="F55" s="18">
        <f t="shared" si="4"/>
        <v>0</v>
      </c>
      <c r="G55" s="31"/>
      <c r="H55" s="31"/>
      <c r="I55" s="31"/>
      <c r="J55" s="21">
        <f t="shared" si="6"/>
        <v>0</v>
      </c>
      <c r="BO55" s="50">
        <v>2</v>
      </c>
      <c r="BP55" s="62" t="s">
        <v>575</v>
      </c>
      <c r="BQ55" s="62" t="s">
        <v>576</v>
      </c>
      <c r="BR55" s="62" t="s">
        <v>215</v>
      </c>
      <c r="BS55" s="62" t="s">
        <v>577</v>
      </c>
      <c r="BT55" s="62" t="s">
        <v>217</v>
      </c>
      <c r="BU55" s="62" t="s">
        <v>218</v>
      </c>
      <c r="BV55" s="62" t="s">
        <v>216</v>
      </c>
      <c r="BW55" s="62" t="s">
        <v>217</v>
      </c>
      <c r="BX55" s="62" t="s">
        <v>218</v>
      </c>
      <c r="BY55" s="62">
        <v>1772009253</v>
      </c>
      <c r="BZ55" s="62" t="s">
        <v>219</v>
      </c>
      <c r="CA55" s="62">
        <v>421249249226</v>
      </c>
      <c r="CB55" s="62">
        <v>421904260194</v>
      </c>
      <c r="CC55" s="62">
        <v>421249249568</v>
      </c>
      <c r="CD55" s="62" t="s">
        <v>578</v>
      </c>
      <c r="CE55" s="62" t="s">
        <v>579</v>
      </c>
      <c r="CF55" s="62" t="s">
        <v>580</v>
      </c>
      <c r="CG55" s="62" t="s">
        <v>254</v>
      </c>
      <c r="CH55" s="62">
        <v>421903535552</v>
      </c>
      <c r="CI55" s="62" t="s">
        <v>581</v>
      </c>
      <c r="CJ55" s="62">
        <v>421904260194</v>
      </c>
    </row>
    <row r="56" spans="1:88" ht="12.75">
      <c r="A56" s="24">
        <v>36</v>
      </c>
      <c r="B56" s="29"/>
      <c r="C56" s="29"/>
      <c r="D56" s="31"/>
      <c r="E56" s="30"/>
      <c r="F56" s="18">
        <f t="shared" si="4"/>
        <v>0</v>
      </c>
      <c r="G56" s="31"/>
      <c r="H56" s="31"/>
      <c r="I56" s="31"/>
      <c r="J56" s="21">
        <f t="shared" si="6"/>
        <v>0</v>
      </c>
      <c r="BO56" s="50">
        <v>2</v>
      </c>
      <c r="BP56" s="62" t="s">
        <v>582</v>
      </c>
      <c r="BQ56" s="62" t="s">
        <v>583</v>
      </c>
      <c r="BR56" s="62" t="s">
        <v>215</v>
      </c>
      <c r="BS56" s="62" t="s">
        <v>216</v>
      </c>
      <c r="BT56" s="62" t="s">
        <v>217</v>
      </c>
      <c r="BU56" s="62" t="s">
        <v>218</v>
      </c>
      <c r="BV56" s="62" t="s">
        <v>216</v>
      </c>
      <c r="BW56" s="62" t="s">
        <v>217</v>
      </c>
      <c r="BX56" s="62" t="s">
        <v>218</v>
      </c>
      <c r="BY56" s="62">
        <v>1788510253</v>
      </c>
      <c r="BZ56" s="62" t="s">
        <v>219</v>
      </c>
      <c r="CA56" s="62">
        <v>421903407581</v>
      </c>
      <c r="CB56" s="62">
        <v>421903407581</v>
      </c>
      <c r="CC56" s="62">
        <v>421903407581</v>
      </c>
      <c r="CD56" s="62" t="s">
        <v>584</v>
      </c>
      <c r="CE56" s="62" t="s">
        <v>585</v>
      </c>
      <c r="CF56" s="62" t="s">
        <v>586</v>
      </c>
      <c r="CG56" s="62" t="s">
        <v>236</v>
      </c>
      <c r="CH56" s="62">
        <v>421903407581</v>
      </c>
      <c r="CI56" s="62" t="s">
        <v>586</v>
      </c>
      <c r="CJ56" s="62">
        <v>421903407581</v>
      </c>
    </row>
    <row r="57" spans="1:88" ht="12.75">
      <c r="A57" s="24">
        <v>37</v>
      </c>
      <c r="B57" s="29"/>
      <c r="C57" s="29"/>
      <c r="D57" s="31"/>
      <c r="E57" s="30"/>
      <c r="F57" s="18">
        <f t="shared" si="4"/>
        <v>0</v>
      </c>
      <c r="G57" s="31"/>
      <c r="H57" s="31"/>
      <c r="I57" s="31"/>
      <c r="J57" s="21">
        <f t="shared" si="6"/>
        <v>0</v>
      </c>
      <c r="BO57" s="50">
        <v>2</v>
      </c>
      <c r="BP57" s="62" t="s">
        <v>587</v>
      </c>
      <c r="BQ57" s="62" t="s">
        <v>588</v>
      </c>
      <c r="BR57" s="62" t="s">
        <v>215</v>
      </c>
      <c r="BS57" s="62" t="s">
        <v>589</v>
      </c>
      <c r="BT57" s="62" t="s">
        <v>590</v>
      </c>
      <c r="BU57" s="62" t="s">
        <v>591</v>
      </c>
      <c r="BV57" s="62" t="s">
        <v>589</v>
      </c>
      <c r="BW57" s="62" t="s">
        <v>590</v>
      </c>
      <c r="BX57" s="62" t="s">
        <v>591</v>
      </c>
      <c r="BY57" s="62">
        <v>485140</v>
      </c>
      <c r="BZ57" s="62" t="s">
        <v>460</v>
      </c>
      <c r="CA57" s="62">
        <v>421905614777</v>
      </c>
      <c r="CB57" s="62">
        <v>421905614777</v>
      </c>
      <c r="CC57" s="62">
        <v>421474370347</v>
      </c>
      <c r="CD57" s="62" t="s">
        <v>592</v>
      </c>
      <c r="CE57" s="62" t="s">
        <v>593</v>
      </c>
      <c r="CF57" s="62" t="s">
        <v>594</v>
      </c>
      <c r="CG57" s="62" t="s">
        <v>236</v>
      </c>
      <c r="CH57" s="62">
        <v>421905614777</v>
      </c>
      <c r="CI57" s="62" t="s">
        <v>594</v>
      </c>
      <c r="CJ57" s="62">
        <v>421905614777</v>
      </c>
    </row>
    <row r="58" spans="1:88" ht="12.75">
      <c r="A58" s="24">
        <v>38</v>
      </c>
      <c r="B58" s="29"/>
      <c r="C58" s="29"/>
      <c r="D58" s="31"/>
      <c r="E58" s="30"/>
      <c r="F58" s="18">
        <f t="shared" si="4"/>
        <v>0</v>
      </c>
      <c r="G58" s="31"/>
      <c r="H58" s="31"/>
      <c r="I58" s="31"/>
      <c r="J58" s="21">
        <f t="shared" si="6"/>
        <v>0</v>
      </c>
      <c r="BO58" s="50">
        <v>2</v>
      </c>
      <c r="BP58" s="62" t="s">
        <v>595</v>
      </c>
      <c r="BQ58" s="62" t="s">
        <v>596</v>
      </c>
      <c r="BR58" s="62" t="s">
        <v>215</v>
      </c>
      <c r="BS58" s="62" t="s">
        <v>216</v>
      </c>
      <c r="BT58" s="62" t="s">
        <v>217</v>
      </c>
      <c r="BU58" s="62" t="s">
        <v>218</v>
      </c>
      <c r="BV58" s="62" t="s">
        <v>216</v>
      </c>
      <c r="BW58" s="62" t="s">
        <v>217</v>
      </c>
      <c r="BX58" s="62" t="s">
        <v>218</v>
      </c>
      <c r="BY58" s="62">
        <v>2628781403</v>
      </c>
      <c r="BZ58" s="62" t="s">
        <v>291</v>
      </c>
      <c r="CA58" s="62">
        <v>421918590006</v>
      </c>
      <c r="CB58" s="62">
        <v>421918590006</v>
      </c>
      <c r="CC58" s="62">
        <v>421918590006</v>
      </c>
      <c r="CD58" s="62" t="s">
        <v>597</v>
      </c>
      <c r="CE58" s="62" t="s">
        <v>598</v>
      </c>
      <c r="CF58" s="62" t="s">
        <v>599</v>
      </c>
      <c r="CG58" s="62" t="s">
        <v>236</v>
      </c>
      <c r="CH58" s="62">
        <v>421903501370</v>
      </c>
      <c r="CI58" s="62" t="s">
        <v>600</v>
      </c>
      <c r="CJ58" s="62">
        <v>421918590006</v>
      </c>
    </row>
    <row r="59" spans="1:88" ht="12.75">
      <c r="A59" s="24">
        <v>39</v>
      </c>
      <c r="B59" s="29"/>
      <c r="C59" s="29"/>
      <c r="D59" s="31"/>
      <c r="E59" s="30"/>
      <c r="F59" s="18">
        <f t="shared" si="4"/>
        <v>0</v>
      </c>
      <c r="G59" s="31"/>
      <c r="H59" s="31"/>
      <c r="I59" s="31"/>
      <c r="J59" s="21">
        <f>F59-G59-H59-I59</f>
        <v>0</v>
      </c>
      <c r="BO59" s="50">
        <v>2</v>
      </c>
      <c r="BP59" s="62" t="s">
        <v>601</v>
      </c>
      <c r="BQ59" s="62" t="s">
        <v>602</v>
      </c>
      <c r="BR59" s="62" t="s">
        <v>215</v>
      </c>
      <c r="BS59" s="62" t="s">
        <v>603</v>
      </c>
      <c r="BT59" s="62" t="s">
        <v>604</v>
      </c>
      <c r="BU59" s="62" t="s">
        <v>256</v>
      </c>
      <c r="BV59" s="62" t="s">
        <v>603</v>
      </c>
      <c r="BW59" s="62" t="s">
        <v>604</v>
      </c>
      <c r="BX59" s="62" t="s">
        <v>256</v>
      </c>
      <c r="BY59" s="62">
        <v>176669007</v>
      </c>
      <c r="BZ59" s="62" t="s">
        <v>282</v>
      </c>
      <c r="CA59" s="62">
        <v>421262859473</v>
      </c>
      <c r="CB59" s="62">
        <v>421905012032</v>
      </c>
      <c r="CC59" s="62">
        <v>421262859473</v>
      </c>
      <c r="CD59" s="62" t="s">
        <v>605</v>
      </c>
      <c r="CE59" s="62" t="s">
        <v>606</v>
      </c>
      <c r="CF59" s="62" t="s">
        <v>607</v>
      </c>
      <c r="CG59" s="62" t="s">
        <v>236</v>
      </c>
      <c r="CH59" s="62">
        <v>421905012032</v>
      </c>
      <c r="CI59" s="62" t="s">
        <v>607</v>
      </c>
      <c r="CJ59" s="62">
        <v>421905012032</v>
      </c>
    </row>
    <row r="60" spans="1:88" ht="12.75">
      <c r="A60" s="24">
        <v>40</v>
      </c>
      <c r="B60" s="29"/>
      <c r="C60" s="29"/>
      <c r="D60" s="31"/>
      <c r="E60" s="30"/>
      <c r="F60" s="18">
        <f t="shared" si="4"/>
        <v>0</v>
      </c>
      <c r="G60" s="31"/>
      <c r="H60" s="31"/>
      <c r="I60" s="31"/>
      <c r="J60" s="21">
        <f>F60-G60-H60-I60</f>
        <v>0</v>
      </c>
      <c r="BO60" s="50">
        <v>2</v>
      </c>
      <c r="BP60" s="62" t="s">
        <v>608</v>
      </c>
      <c r="BQ60" s="62" t="s">
        <v>609</v>
      </c>
      <c r="BR60" s="62" t="s">
        <v>215</v>
      </c>
      <c r="BS60" s="62" t="s">
        <v>610</v>
      </c>
      <c r="BT60" s="62" t="s">
        <v>458</v>
      </c>
      <c r="BU60" s="62" t="s">
        <v>459</v>
      </c>
      <c r="BV60" s="62" t="s">
        <v>610</v>
      </c>
      <c r="BW60" s="62" t="s">
        <v>458</v>
      </c>
      <c r="BX60" s="62" t="s">
        <v>459</v>
      </c>
      <c r="BY60" s="62">
        <v>711653673</v>
      </c>
      <c r="BZ60" s="62" t="s">
        <v>232</v>
      </c>
      <c r="CA60" s="62">
        <v>421527723629</v>
      </c>
      <c r="CB60" s="62"/>
      <c r="CC60" s="62">
        <v>421527723629</v>
      </c>
      <c r="CD60" s="62" t="s">
        <v>611</v>
      </c>
      <c r="CE60" s="62" t="s">
        <v>612</v>
      </c>
      <c r="CF60" s="62" t="s">
        <v>613</v>
      </c>
      <c r="CG60" s="62" t="s">
        <v>236</v>
      </c>
      <c r="CH60" s="62">
        <v>421907776887</v>
      </c>
      <c r="CI60" s="62" t="s">
        <v>614</v>
      </c>
      <c r="CJ60" s="62">
        <v>421907776887</v>
      </c>
    </row>
    <row r="61" spans="1:88" ht="12.75">
      <c r="A61" s="24">
        <v>41</v>
      </c>
      <c r="B61" s="29"/>
      <c r="C61" s="29"/>
      <c r="D61" s="31"/>
      <c r="E61" s="30"/>
      <c r="F61" s="18">
        <f t="shared" si="4"/>
        <v>0</v>
      </c>
      <c r="G61" s="31"/>
      <c r="H61" s="31"/>
      <c r="I61" s="31"/>
      <c r="J61" s="21">
        <f aca="true" t="shared" si="7" ref="J61:J70">F61-G61-H61-I61</f>
        <v>0</v>
      </c>
      <c r="BO61" s="50">
        <v>2</v>
      </c>
      <c r="BP61" s="62" t="s">
        <v>615</v>
      </c>
      <c r="BQ61" s="62" t="s">
        <v>616</v>
      </c>
      <c r="BR61" s="62" t="s">
        <v>215</v>
      </c>
      <c r="BS61" s="62" t="s">
        <v>216</v>
      </c>
      <c r="BT61" s="62" t="s">
        <v>217</v>
      </c>
      <c r="BU61" s="62" t="s">
        <v>218</v>
      </c>
      <c r="BV61" s="62" t="s">
        <v>216</v>
      </c>
      <c r="BW61" s="62" t="s">
        <v>217</v>
      </c>
      <c r="BX61" s="62" t="s">
        <v>218</v>
      </c>
      <c r="BY61" s="62">
        <v>1787605656</v>
      </c>
      <c r="BZ61" s="62" t="s">
        <v>219</v>
      </c>
      <c r="CA61" s="62">
        <v>421335345731</v>
      </c>
      <c r="CB61" s="62">
        <v>421905305338</v>
      </c>
      <c r="CC61" s="62">
        <v>421335345731</v>
      </c>
      <c r="CD61" s="62" t="s">
        <v>225</v>
      </c>
      <c r="CE61" s="62" t="s">
        <v>617</v>
      </c>
      <c r="CF61" s="62" t="s">
        <v>227</v>
      </c>
      <c r="CG61" s="62" t="s">
        <v>220</v>
      </c>
      <c r="CH61" s="62">
        <v>421905305338</v>
      </c>
      <c r="CI61" s="62" t="s">
        <v>227</v>
      </c>
      <c r="CJ61" s="62">
        <v>421905305338</v>
      </c>
    </row>
    <row r="62" spans="1:88" ht="12.75">
      <c r="A62" s="24">
        <v>42</v>
      </c>
      <c r="B62" s="29"/>
      <c r="C62" s="29"/>
      <c r="D62" s="31"/>
      <c r="E62" s="30"/>
      <c r="F62" s="18">
        <f t="shared" si="4"/>
        <v>0</v>
      </c>
      <c r="G62" s="31"/>
      <c r="H62" s="31"/>
      <c r="I62" s="31"/>
      <c r="J62" s="21">
        <f t="shared" si="7"/>
        <v>0</v>
      </c>
      <c r="BO62" s="50">
        <v>2</v>
      </c>
      <c r="BP62" s="62" t="s">
        <v>618</v>
      </c>
      <c r="BQ62" s="62" t="s">
        <v>619</v>
      </c>
      <c r="BR62" s="62" t="s">
        <v>215</v>
      </c>
      <c r="BS62" s="62" t="s">
        <v>216</v>
      </c>
      <c r="BT62" s="62" t="s">
        <v>217</v>
      </c>
      <c r="BU62" s="62" t="s">
        <v>218</v>
      </c>
      <c r="BV62" s="62" t="s">
        <v>216</v>
      </c>
      <c r="BW62" s="62" t="s">
        <v>217</v>
      </c>
      <c r="BX62" s="62" t="s">
        <v>218</v>
      </c>
      <c r="BY62" s="62">
        <v>1785401959</v>
      </c>
      <c r="BZ62" s="62" t="s">
        <v>219</v>
      </c>
      <c r="CA62" s="62">
        <v>421249249320</v>
      </c>
      <c r="CB62" s="62">
        <v>421904573312</v>
      </c>
      <c r="CC62" s="62">
        <v>421249249320</v>
      </c>
      <c r="CD62" s="62" t="s">
        <v>620</v>
      </c>
      <c r="CE62" s="62" t="s">
        <v>621</v>
      </c>
      <c r="CF62" s="62" t="s">
        <v>622</v>
      </c>
      <c r="CG62" s="62" t="s">
        <v>236</v>
      </c>
      <c r="CH62" s="62">
        <v>421904573312</v>
      </c>
      <c r="CI62" s="62" t="s">
        <v>622</v>
      </c>
      <c r="CJ62" s="62">
        <v>421903392254</v>
      </c>
    </row>
    <row r="63" spans="1:88" ht="12.75">
      <c r="A63" s="24">
        <v>43</v>
      </c>
      <c r="B63" s="29"/>
      <c r="C63" s="29"/>
      <c r="D63" s="31"/>
      <c r="E63" s="30"/>
      <c r="F63" s="18">
        <f t="shared" si="4"/>
        <v>0</v>
      </c>
      <c r="G63" s="31"/>
      <c r="H63" s="31"/>
      <c r="I63" s="31"/>
      <c r="J63" s="21">
        <f t="shared" si="7"/>
        <v>0</v>
      </c>
      <c r="BO63" s="50">
        <v>2</v>
      </c>
      <c r="BP63" s="62" t="s">
        <v>623</v>
      </c>
      <c r="BQ63" s="62" t="s">
        <v>624</v>
      </c>
      <c r="BR63" s="62" t="s">
        <v>215</v>
      </c>
      <c r="BS63" s="62" t="s">
        <v>216</v>
      </c>
      <c r="BT63" s="62" t="s">
        <v>217</v>
      </c>
      <c r="BU63" s="62" t="s">
        <v>218</v>
      </c>
      <c r="BV63" s="62" t="s">
        <v>216</v>
      </c>
      <c r="BW63" s="62" t="s">
        <v>217</v>
      </c>
      <c r="BX63" s="62" t="s">
        <v>218</v>
      </c>
      <c r="BY63" s="62">
        <v>1771773057</v>
      </c>
      <c r="BZ63" s="62" t="s">
        <v>219</v>
      </c>
      <c r="CA63" s="62">
        <v>421249249211</v>
      </c>
      <c r="CB63" s="62">
        <v>421907988343</v>
      </c>
      <c r="CC63" s="62">
        <v>421249249587</v>
      </c>
      <c r="CD63" s="62" t="s">
        <v>625</v>
      </c>
      <c r="CE63" s="62" t="s">
        <v>626</v>
      </c>
      <c r="CF63" s="62" t="s">
        <v>627</v>
      </c>
      <c r="CG63" s="62" t="s">
        <v>254</v>
      </c>
      <c r="CH63" s="62">
        <v>421249249211</v>
      </c>
      <c r="CI63" s="62" t="s">
        <v>627</v>
      </c>
      <c r="CJ63" s="62">
        <v>421249249211</v>
      </c>
    </row>
    <row r="64" spans="1:88" ht="12.75">
      <c r="A64" s="24">
        <v>44</v>
      </c>
      <c r="B64" s="29"/>
      <c r="C64" s="29"/>
      <c r="D64" s="31"/>
      <c r="E64" s="30"/>
      <c r="F64" s="18">
        <f t="shared" si="4"/>
        <v>0</v>
      </c>
      <c r="G64" s="31"/>
      <c r="H64" s="31"/>
      <c r="I64" s="31"/>
      <c r="J64" s="21">
        <f t="shared" si="7"/>
        <v>0</v>
      </c>
      <c r="BO64" s="50">
        <v>2</v>
      </c>
      <c r="BP64" s="62" t="s">
        <v>628</v>
      </c>
      <c r="BQ64" s="62" t="s">
        <v>629</v>
      </c>
      <c r="BR64" s="62" t="s">
        <v>215</v>
      </c>
      <c r="BS64" s="62" t="s">
        <v>630</v>
      </c>
      <c r="BT64" s="62" t="s">
        <v>631</v>
      </c>
      <c r="BU64" s="62" t="s">
        <v>290</v>
      </c>
      <c r="BV64" s="62" t="s">
        <v>630</v>
      </c>
      <c r="BW64" s="62" t="s">
        <v>631</v>
      </c>
      <c r="BX64" s="62" t="s">
        <v>290</v>
      </c>
      <c r="BY64" s="62">
        <v>1180969955</v>
      </c>
      <c r="BZ64" s="62" t="s">
        <v>219</v>
      </c>
      <c r="CA64" s="62">
        <v>421264463669</v>
      </c>
      <c r="CB64" s="62">
        <v>421911425262</v>
      </c>
      <c r="CC64" s="62">
        <v>421264463669</v>
      </c>
      <c r="CD64" s="62" t="s">
        <v>632</v>
      </c>
      <c r="CE64" s="62" t="s">
        <v>633</v>
      </c>
      <c r="CF64" s="62" t="s">
        <v>634</v>
      </c>
      <c r="CG64" s="62" t="s">
        <v>254</v>
      </c>
      <c r="CH64" s="62">
        <v>421911425262</v>
      </c>
      <c r="CI64" s="62" t="s">
        <v>634</v>
      </c>
      <c r="CJ64" s="62">
        <v>421911425262</v>
      </c>
    </row>
    <row r="65" spans="1:88" ht="12.75">
      <c r="A65" s="24">
        <v>45</v>
      </c>
      <c r="B65" s="29"/>
      <c r="C65" s="29"/>
      <c r="D65" s="31"/>
      <c r="E65" s="30"/>
      <c r="F65" s="18">
        <f t="shared" si="4"/>
        <v>0</v>
      </c>
      <c r="G65" s="31"/>
      <c r="H65" s="31"/>
      <c r="I65" s="31"/>
      <c r="J65" s="21">
        <f t="shared" si="7"/>
        <v>0</v>
      </c>
      <c r="BO65" s="50">
        <v>2</v>
      </c>
      <c r="BP65" s="62" t="s">
        <v>635</v>
      </c>
      <c r="BQ65" s="62" t="s">
        <v>636</v>
      </c>
      <c r="BR65" s="62" t="s">
        <v>215</v>
      </c>
      <c r="BS65" s="62" t="s">
        <v>216</v>
      </c>
      <c r="BT65" s="62" t="s">
        <v>217</v>
      </c>
      <c r="BU65" s="62" t="s">
        <v>218</v>
      </c>
      <c r="BV65" s="62" t="s">
        <v>216</v>
      </c>
      <c r="BW65" s="62" t="s">
        <v>217</v>
      </c>
      <c r="BX65" s="62" t="s">
        <v>218</v>
      </c>
      <c r="BY65" s="62">
        <v>1786663854</v>
      </c>
      <c r="BZ65" s="62" t="s">
        <v>219</v>
      </c>
      <c r="CA65" s="62">
        <v>421249249132</v>
      </c>
      <c r="CB65" s="62">
        <v>421903692095</v>
      </c>
      <c r="CC65" s="62">
        <v>421249249539</v>
      </c>
      <c r="CD65" s="62" t="s">
        <v>637</v>
      </c>
      <c r="CE65" s="62" t="s">
        <v>638</v>
      </c>
      <c r="CF65" s="62" t="s">
        <v>639</v>
      </c>
      <c r="CG65" s="62" t="s">
        <v>236</v>
      </c>
      <c r="CH65" s="62">
        <v>421903705683</v>
      </c>
      <c r="CI65" s="62" t="s">
        <v>640</v>
      </c>
      <c r="CJ65" s="62">
        <v>421903692095</v>
      </c>
    </row>
    <row r="66" spans="1:88" ht="12.75">
      <c r="A66" s="24">
        <v>46</v>
      </c>
      <c r="B66" s="29"/>
      <c r="C66" s="29"/>
      <c r="D66" s="31"/>
      <c r="E66" s="30"/>
      <c r="F66" s="18">
        <f t="shared" si="4"/>
        <v>0</v>
      </c>
      <c r="G66" s="31"/>
      <c r="H66" s="31"/>
      <c r="I66" s="31"/>
      <c r="J66" s="21">
        <f t="shared" si="7"/>
        <v>0</v>
      </c>
      <c r="BO66" s="50">
        <v>2</v>
      </c>
      <c r="BP66" s="62" t="s">
        <v>641</v>
      </c>
      <c r="BQ66" s="62" t="s">
        <v>642</v>
      </c>
      <c r="BR66" s="62" t="s">
        <v>215</v>
      </c>
      <c r="BS66" s="62" t="s">
        <v>643</v>
      </c>
      <c r="BT66" s="62" t="s">
        <v>217</v>
      </c>
      <c r="BU66" s="62" t="s">
        <v>218</v>
      </c>
      <c r="BV66" s="62" t="s">
        <v>643</v>
      </c>
      <c r="BW66" s="62" t="s">
        <v>217</v>
      </c>
      <c r="BX66" s="62" t="s">
        <v>218</v>
      </c>
      <c r="BY66" s="62">
        <v>1785091655</v>
      </c>
      <c r="BZ66" s="62" t="s">
        <v>219</v>
      </c>
      <c r="CA66" s="62">
        <v>421249249210</v>
      </c>
      <c r="CB66" s="62">
        <v>421905766224</v>
      </c>
      <c r="CC66" s="62">
        <v>421249249210</v>
      </c>
      <c r="CD66" s="62" t="s">
        <v>644</v>
      </c>
      <c r="CE66" s="62" t="s">
        <v>645</v>
      </c>
      <c r="CF66" s="62" t="s">
        <v>646</v>
      </c>
      <c r="CG66" s="62" t="s">
        <v>236</v>
      </c>
      <c r="CH66" s="62">
        <v>421948477277</v>
      </c>
      <c r="CI66" s="62" t="s">
        <v>647</v>
      </c>
      <c r="CJ66" s="62">
        <v>421905766224</v>
      </c>
    </row>
    <row r="67" spans="1:88" ht="12.75">
      <c r="A67" s="24">
        <v>47</v>
      </c>
      <c r="B67" s="29"/>
      <c r="C67" s="29"/>
      <c r="D67" s="31"/>
      <c r="E67" s="30"/>
      <c r="F67" s="18">
        <f t="shared" si="4"/>
        <v>0</v>
      </c>
      <c r="G67" s="31"/>
      <c r="H67" s="31"/>
      <c r="I67" s="31"/>
      <c r="J67" s="21">
        <f t="shared" si="7"/>
        <v>0</v>
      </c>
      <c r="BO67" s="50">
        <v>2</v>
      </c>
      <c r="BP67" s="62" t="s">
        <v>648</v>
      </c>
      <c r="BQ67" s="62" t="s">
        <v>649</v>
      </c>
      <c r="BR67" s="62" t="s">
        <v>215</v>
      </c>
      <c r="BS67" s="62" t="s">
        <v>650</v>
      </c>
      <c r="BT67" s="62" t="s">
        <v>297</v>
      </c>
      <c r="BU67" s="62" t="s">
        <v>218</v>
      </c>
      <c r="BV67" s="62" t="s">
        <v>650</v>
      </c>
      <c r="BW67" s="62" t="s">
        <v>297</v>
      </c>
      <c r="BX67" s="62" t="s">
        <v>218</v>
      </c>
      <c r="BY67" s="62">
        <v>1785790958</v>
      </c>
      <c r="BZ67" s="62" t="s">
        <v>219</v>
      </c>
      <c r="CA67" s="62">
        <v>421244372101</v>
      </c>
      <c r="CB67" s="62">
        <v>421905762340</v>
      </c>
      <c r="CC67" s="62">
        <v>421244372048</v>
      </c>
      <c r="CD67" s="62" t="s">
        <v>651</v>
      </c>
      <c r="CE67" s="62" t="s">
        <v>652</v>
      </c>
      <c r="CF67" s="62" t="s">
        <v>653</v>
      </c>
      <c r="CG67" s="62" t="s">
        <v>236</v>
      </c>
      <c r="CH67" s="62">
        <v>421905706373</v>
      </c>
      <c r="CI67" s="62" t="s">
        <v>654</v>
      </c>
      <c r="CJ67" s="62">
        <v>421905762340</v>
      </c>
    </row>
    <row r="68" spans="1:88" ht="12.75">
      <c r="A68" s="24">
        <v>48</v>
      </c>
      <c r="B68" s="29"/>
      <c r="C68" s="29"/>
      <c r="D68" s="31"/>
      <c r="E68" s="30"/>
      <c r="F68" s="18">
        <f t="shared" si="4"/>
        <v>0</v>
      </c>
      <c r="G68" s="31"/>
      <c r="H68" s="31"/>
      <c r="I68" s="31"/>
      <c r="J68" s="21">
        <f t="shared" si="7"/>
        <v>0</v>
      </c>
      <c r="BO68" s="50">
        <v>2</v>
      </c>
      <c r="BP68" s="62" t="s">
        <v>655</v>
      </c>
      <c r="BQ68" s="62" t="s">
        <v>656</v>
      </c>
      <c r="BR68" s="62" t="s">
        <v>215</v>
      </c>
      <c r="BS68" s="62" t="s">
        <v>216</v>
      </c>
      <c r="BT68" s="62" t="s">
        <v>217</v>
      </c>
      <c r="BU68" s="62" t="s">
        <v>218</v>
      </c>
      <c r="BV68" s="62" t="s">
        <v>216</v>
      </c>
      <c r="BW68" s="62" t="s">
        <v>217</v>
      </c>
      <c r="BX68" s="62" t="s">
        <v>218</v>
      </c>
      <c r="BY68" s="62">
        <v>202020843</v>
      </c>
      <c r="BZ68" s="62" t="s">
        <v>232</v>
      </c>
      <c r="CA68" s="62">
        <v>421249249199</v>
      </c>
      <c r="CB68" s="62">
        <v>421903902222</v>
      </c>
      <c r="CC68" s="62">
        <v>421249249559</v>
      </c>
      <c r="CD68" s="62" t="s">
        <v>657</v>
      </c>
      <c r="CE68" s="62" t="s">
        <v>658</v>
      </c>
      <c r="CF68" s="62" t="s">
        <v>659</v>
      </c>
      <c r="CG68" s="62" t="s">
        <v>236</v>
      </c>
      <c r="CH68" s="62">
        <v>421903902222</v>
      </c>
      <c r="CI68" s="62" t="s">
        <v>660</v>
      </c>
      <c r="CJ68" s="62">
        <v>421948199100</v>
      </c>
    </row>
    <row r="69" spans="1:88" ht="12.75">
      <c r="A69" s="24">
        <v>49</v>
      </c>
      <c r="B69" s="29"/>
      <c r="C69" s="29"/>
      <c r="D69" s="31"/>
      <c r="E69" s="30"/>
      <c r="F69" s="18">
        <f t="shared" si="4"/>
        <v>0</v>
      </c>
      <c r="G69" s="31"/>
      <c r="H69" s="31"/>
      <c r="I69" s="31"/>
      <c r="J69" s="21">
        <f t="shared" si="7"/>
        <v>0</v>
      </c>
      <c r="BO69" s="50">
        <v>2</v>
      </c>
      <c r="BP69" s="62" t="s">
        <v>661</v>
      </c>
      <c r="BQ69" s="62" t="s">
        <v>662</v>
      </c>
      <c r="BR69" s="62" t="s">
        <v>215</v>
      </c>
      <c r="BS69" s="62" t="s">
        <v>663</v>
      </c>
      <c r="BT69" s="62" t="s">
        <v>664</v>
      </c>
      <c r="BU69" s="62" t="s">
        <v>281</v>
      </c>
      <c r="BV69" s="62" t="s">
        <v>663</v>
      </c>
      <c r="BW69" s="62" t="s">
        <v>664</v>
      </c>
      <c r="BX69" s="62" t="s">
        <v>281</v>
      </c>
      <c r="BY69" s="62">
        <v>4009578560</v>
      </c>
      <c r="BZ69" s="62" t="s">
        <v>232</v>
      </c>
      <c r="CA69" s="62">
        <v>421907877512</v>
      </c>
      <c r="CB69" s="62">
        <v>421907877512</v>
      </c>
      <c r="CC69" s="62">
        <v>421907877512</v>
      </c>
      <c r="CD69" s="62" t="s">
        <v>665</v>
      </c>
      <c r="CE69" s="62" t="s">
        <v>666</v>
      </c>
      <c r="CF69" s="62" t="s">
        <v>667</v>
      </c>
      <c r="CG69" s="62" t="s">
        <v>236</v>
      </c>
      <c r="CH69" s="62">
        <v>421907877512</v>
      </c>
      <c r="CI69" s="62" t="s">
        <v>668</v>
      </c>
      <c r="CJ69" s="62">
        <v>421904906627</v>
      </c>
    </row>
    <row r="70" spans="1:88" ht="13.5" thickBot="1">
      <c r="A70" s="25">
        <v>50</v>
      </c>
      <c r="B70" s="32"/>
      <c r="C70" s="32"/>
      <c r="D70" s="34"/>
      <c r="E70" s="33"/>
      <c r="F70" s="19">
        <f t="shared" si="4"/>
        <v>0</v>
      </c>
      <c r="G70" s="34"/>
      <c r="H70" s="34"/>
      <c r="I70" s="34"/>
      <c r="J70" s="22">
        <f t="shared" si="7"/>
        <v>0</v>
      </c>
      <c r="BO70" s="50">
        <v>2</v>
      </c>
      <c r="BP70" s="62" t="s">
        <v>669</v>
      </c>
      <c r="BQ70" s="62" t="s">
        <v>670</v>
      </c>
      <c r="BR70" s="62" t="s">
        <v>215</v>
      </c>
      <c r="BS70" s="62" t="s">
        <v>671</v>
      </c>
      <c r="BT70" s="62" t="s">
        <v>280</v>
      </c>
      <c r="BU70" s="62" t="s">
        <v>281</v>
      </c>
      <c r="BV70" s="62" t="s">
        <v>671</v>
      </c>
      <c r="BW70" s="62" t="s">
        <v>280</v>
      </c>
      <c r="BX70" s="62" t="s">
        <v>281</v>
      </c>
      <c r="BY70" s="62">
        <v>2626480455</v>
      </c>
      <c r="BZ70" s="62" t="s">
        <v>291</v>
      </c>
      <c r="CA70" s="62">
        <v>421484144099</v>
      </c>
      <c r="CB70" s="62">
        <v>421905990293</v>
      </c>
      <c r="CC70" s="62">
        <v>421484144099</v>
      </c>
      <c r="CD70" s="62" t="s">
        <v>672</v>
      </c>
      <c r="CE70" s="62" t="s">
        <v>673</v>
      </c>
      <c r="CF70" s="62" t="s">
        <v>674</v>
      </c>
      <c r="CG70" s="62" t="s">
        <v>236</v>
      </c>
      <c r="CH70" s="62">
        <v>421905265563</v>
      </c>
      <c r="CI70" s="62" t="s">
        <v>675</v>
      </c>
      <c r="CJ70" s="62">
        <v>421905990293</v>
      </c>
    </row>
    <row r="71" spans="1:88" s="7" customFormat="1" ht="13.5" thickBot="1">
      <c r="A71" s="8"/>
      <c r="B71" s="9" t="s">
        <v>188</v>
      </c>
      <c r="C71" s="9"/>
      <c r="D71" s="10"/>
      <c r="E71" s="9"/>
      <c r="F71" s="10">
        <f>SUM(F21:F70)</f>
        <v>0</v>
      </c>
      <c r="G71" s="10">
        <f>SUM(G21:G70)</f>
        <v>0</v>
      </c>
      <c r="H71" s="10">
        <f>SUM(H21:H70)</f>
        <v>0</v>
      </c>
      <c r="I71" s="10">
        <f>SUM(I21:I70)</f>
        <v>0</v>
      </c>
      <c r="J71" s="11">
        <f>SUM(J21:J70)</f>
        <v>0</v>
      </c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62">
        <v>2</v>
      </c>
      <c r="BP71" s="62" t="s">
        <v>676</v>
      </c>
      <c r="BQ71" s="62" t="s">
        <v>677</v>
      </c>
      <c r="BR71" s="62" t="s">
        <v>215</v>
      </c>
      <c r="BS71" s="62" t="s">
        <v>678</v>
      </c>
      <c r="BT71" s="62" t="s">
        <v>679</v>
      </c>
      <c r="BU71" s="62" t="s">
        <v>680</v>
      </c>
      <c r="BV71" s="62" t="s">
        <v>678</v>
      </c>
      <c r="BW71" s="62" t="s">
        <v>679</v>
      </c>
      <c r="BX71" s="62" t="s">
        <v>680</v>
      </c>
      <c r="BY71" s="62">
        <v>2066263451</v>
      </c>
      <c r="BZ71" s="62" t="s">
        <v>219</v>
      </c>
      <c r="CA71" s="62">
        <v>421415623450</v>
      </c>
      <c r="CB71" s="62">
        <v>421903494618</v>
      </c>
      <c r="CC71" s="62">
        <v>421415623450</v>
      </c>
      <c r="CD71" s="62" t="s">
        <v>681</v>
      </c>
      <c r="CE71" s="62" t="s">
        <v>682</v>
      </c>
      <c r="CF71" s="62" t="s">
        <v>683</v>
      </c>
      <c r="CG71" s="62" t="s">
        <v>236</v>
      </c>
      <c r="CH71" s="62">
        <v>421903711181</v>
      </c>
      <c r="CI71" s="62" t="s">
        <v>684</v>
      </c>
      <c r="CJ71" s="62">
        <v>421907933644</v>
      </c>
    </row>
    <row r="72" spans="67:88" ht="12.75">
      <c r="BO72" s="50">
        <v>2</v>
      </c>
      <c r="BP72" s="62" t="s">
        <v>685</v>
      </c>
      <c r="BQ72" s="62" t="s">
        <v>686</v>
      </c>
      <c r="BR72" s="62" t="s">
        <v>215</v>
      </c>
      <c r="BS72" s="62" t="s">
        <v>687</v>
      </c>
      <c r="BT72" s="62" t="s">
        <v>688</v>
      </c>
      <c r="BU72" s="62" t="s">
        <v>689</v>
      </c>
      <c r="BV72" s="62" t="s">
        <v>687</v>
      </c>
      <c r="BW72" s="62" t="s">
        <v>688</v>
      </c>
      <c r="BX72" s="62" t="s">
        <v>689</v>
      </c>
      <c r="BY72" s="62" t="s">
        <v>690</v>
      </c>
      <c r="BZ72" s="62" t="s">
        <v>291</v>
      </c>
      <c r="CA72" s="62">
        <v>421905220595</v>
      </c>
      <c r="CB72" s="62">
        <v>421905220595</v>
      </c>
      <c r="CC72" s="62"/>
      <c r="CD72" s="62" t="s">
        <v>691</v>
      </c>
      <c r="CE72" s="62" t="s">
        <v>692</v>
      </c>
      <c r="CF72" s="62" t="s">
        <v>693</v>
      </c>
      <c r="CG72" s="62" t="s">
        <v>236</v>
      </c>
      <c r="CH72" s="62">
        <v>421905220595</v>
      </c>
      <c r="CI72" s="62" t="s">
        <v>694</v>
      </c>
      <c r="CJ72" s="62">
        <v>421905602706</v>
      </c>
    </row>
    <row r="73" spans="67:88" ht="12.75">
      <c r="BO73" s="50">
        <v>2</v>
      </c>
      <c r="BP73" s="62" t="s">
        <v>695</v>
      </c>
      <c r="BQ73" s="62" t="s">
        <v>696</v>
      </c>
      <c r="BR73" s="62" t="s">
        <v>215</v>
      </c>
      <c r="BS73" s="62" t="s">
        <v>697</v>
      </c>
      <c r="BT73" s="62" t="s">
        <v>679</v>
      </c>
      <c r="BU73" s="62" t="s">
        <v>680</v>
      </c>
      <c r="BV73" s="62" t="s">
        <v>697</v>
      </c>
      <c r="BW73" s="62" t="s">
        <v>679</v>
      </c>
      <c r="BX73" s="62" t="s">
        <v>680</v>
      </c>
      <c r="BY73" s="62">
        <v>1177761854</v>
      </c>
      <c r="BZ73" s="62" t="s">
        <v>219</v>
      </c>
      <c r="CA73" s="62">
        <v>421417232204</v>
      </c>
      <c r="CB73" s="62">
        <v>421903548185</v>
      </c>
      <c r="CC73" s="62">
        <v>421417232204</v>
      </c>
      <c r="CD73" s="62" t="s">
        <v>698</v>
      </c>
      <c r="CE73" s="62" t="s">
        <v>699</v>
      </c>
      <c r="CF73" s="62" t="s">
        <v>700</v>
      </c>
      <c r="CG73" s="62" t="s">
        <v>236</v>
      </c>
      <c r="CH73" s="62">
        <v>421903901440</v>
      </c>
      <c r="CI73" s="62" t="s">
        <v>701</v>
      </c>
      <c r="CJ73" s="62">
        <v>421417232204</v>
      </c>
    </row>
    <row r="74" spans="67:88" ht="12.75">
      <c r="BO74" s="50">
        <v>2</v>
      </c>
      <c r="BP74" s="62" t="s">
        <v>702</v>
      </c>
      <c r="BQ74" s="62" t="s">
        <v>703</v>
      </c>
      <c r="BR74" s="62" t="s">
        <v>215</v>
      </c>
      <c r="BS74" s="62" t="s">
        <v>704</v>
      </c>
      <c r="BT74" s="62" t="s">
        <v>705</v>
      </c>
      <c r="BU74" s="62" t="s">
        <v>706</v>
      </c>
      <c r="BV74" s="62" t="s">
        <v>704</v>
      </c>
      <c r="BW74" s="62" t="s">
        <v>705</v>
      </c>
      <c r="BX74" s="62" t="s">
        <v>706</v>
      </c>
      <c r="BY74" s="62" t="s">
        <v>707</v>
      </c>
      <c r="BZ74" s="62" t="s">
        <v>219</v>
      </c>
      <c r="CA74" s="62">
        <v>421903719112</v>
      </c>
      <c r="CB74" s="62">
        <v>421903719112</v>
      </c>
      <c r="CC74" s="62">
        <v>421315529576</v>
      </c>
      <c r="CD74" s="62" t="s">
        <v>708</v>
      </c>
      <c r="CE74" s="62" t="s">
        <v>709</v>
      </c>
      <c r="CF74" s="62" t="s">
        <v>710</v>
      </c>
      <c r="CG74" s="62" t="s">
        <v>236</v>
      </c>
      <c r="CH74" s="62">
        <v>421903719112</v>
      </c>
      <c r="CI74" s="62" t="s">
        <v>711</v>
      </c>
      <c r="CJ74" s="62">
        <v>421903719112</v>
      </c>
    </row>
    <row r="75" spans="67:88" ht="12.75">
      <c r="BO75" s="50">
        <v>2</v>
      </c>
      <c r="BP75" s="62" t="s">
        <v>712</v>
      </c>
      <c r="BQ75" s="62" t="s">
        <v>713</v>
      </c>
      <c r="BR75" s="62" t="s">
        <v>215</v>
      </c>
      <c r="BS75" s="62" t="s">
        <v>714</v>
      </c>
      <c r="BT75" s="62" t="s">
        <v>472</v>
      </c>
      <c r="BU75" s="62" t="s">
        <v>473</v>
      </c>
      <c r="BV75" s="62" t="s">
        <v>714</v>
      </c>
      <c r="BW75" s="62" t="s">
        <v>472</v>
      </c>
      <c r="BX75" s="62" t="s">
        <v>473</v>
      </c>
      <c r="BY75" s="62">
        <v>361789457</v>
      </c>
      <c r="BZ75" s="62" t="s">
        <v>282</v>
      </c>
      <c r="CA75" s="62">
        <v>421424260331</v>
      </c>
      <c r="CB75" s="62">
        <v>421905601243</v>
      </c>
      <c r="CC75" s="62">
        <v>421424260332</v>
      </c>
      <c r="CD75" s="62" t="s">
        <v>715</v>
      </c>
      <c r="CE75" s="62" t="s">
        <v>716</v>
      </c>
      <c r="CF75" s="62" t="s">
        <v>717</v>
      </c>
      <c r="CG75" s="62" t="s">
        <v>236</v>
      </c>
      <c r="CH75" s="62">
        <v>421424260331</v>
      </c>
      <c r="CI75" s="62" t="s">
        <v>718</v>
      </c>
      <c r="CJ75" s="62">
        <v>421905601243</v>
      </c>
    </row>
    <row r="76" spans="67:88" ht="12.75">
      <c r="BO76" s="50">
        <v>2</v>
      </c>
      <c r="BP76" s="62" t="s">
        <v>719</v>
      </c>
      <c r="BQ76" s="62" t="s">
        <v>720</v>
      </c>
      <c r="BR76" s="62" t="s">
        <v>215</v>
      </c>
      <c r="BS76" s="62" t="s">
        <v>721</v>
      </c>
      <c r="BT76" s="62" t="s">
        <v>722</v>
      </c>
      <c r="BU76" s="62" t="s">
        <v>723</v>
      </c>
      <c r="BV76" s="62" t="s">
        <v>721</v>
      </c>
      <c r="BW76" s="62" t="s">
        <v>722</v>
      </c>
      <c r="BX76" s="62" t="s">
        <v>723</v>
      </c>
      <c r="BY76" s="62">
        <v>4220121718</v>
      </c>
      <c r="BZ76" s="62" t="s">
        <v>552</v>
      </c>
      <c r="CA76" s="62">
        <v>421376554696</v>
      </c>
      <c r="CB76" s="62">
        <v>421903403105</v>
      </c>
      <c r="CC76" s="62">
        <v>421376554696</v>
      </c>
      <c r="CD76" s="62" t="s">
        <v>724</v>
      </c>
      <c r="CE76" s="62" t="s">
        <v>725</v>
      </c>
      <c r="CF76" s="62" t="s">
        <v>726</v>
      </c>
      <c r="CG76" s="62" t="s">
        <v>236</v>
      </c>
      <c r="CH76" s="62">
        <v>421903700267</v>
      </c>
      <c r="CI76" s="62" t="s">
        <v>727</v>
      </c>
      <c r="CJ76" s="62">
        <v>421903403105</v>
      </c>
    </row>
    <row r="77" spans="1:88" ht="12.75">
      <c r="A77" s="5" t="str">
        <f ca="1">"V ....................................... dňa "&amp;TEXT(NOW(),"d.m.yyyy")</f>
        <v>V ....................................... dňa 9.3.2012</v>
      </c>
      <c r="BO77" s="50">
        <v>2</v>
      </c>
      <c r="BP77" s="62" t="s">
        <v>728</v>
      </c>
      <c r="BQ77" s="62" t="s">
        <v>729</v>
      </c>
      <c r="BR77" s="62" t="s">
        <v>215</v>
      </c>
      <c r="BS77" s="62" t="s">
        <v>216</v>
      </c>
      <c r="BT77" s="62" t="s">
        <v>217</v>
      </c>
      <c r="BU77" s="62" t="s">
        <v>218</v>
      </c>
      <c r="BV77" s="62" t="s">
        <v>216</v>
      </c>
      <c r="BW77" s="62" t="s">
        <v>217</v>
      </c>
      <c r="BX77" s="62" t="s">
        <v>218</v>
      </c>
      <c r="BY77" s="62" t="s">
        <v>730</v>
      </c>
      <c r="BZ77" s="62" t="s">
        <v>219</v>
      </c>
      <c r="CA77" s="62">
        <v>421249249225</v>
      </c>
      <c r="CB77" s="62">
        <v>421905462372</v>
      </c>
      <c r="CC77" s="62">
        <v>421249249225</v>
      </c>
      <c r="CD77" s="62" t="s">
        <v>731</v>
      </c>
      <c r="CE77" s="62" t="s">
        <v>732</v>
      </c>
      <c r="CF77" s="62" t="s">
        <v>733</v>
      </c>
      <c r="CG77" s="62" t="s">
        <v>236</v>
      </c>
      <c r="CH77" s="62">
        <v>421908752783</v>
      </c>
      <c r="CI77" s="62" t="s">
        <v>734</v>
      </c>
      <c r="CJ77" s="62">
        <v>421905462372</v>
      </c>
    </row>
    <row r="78" spans="7:88" ht="12.75">
      <c r="G78" s="35"/>
      <c r="H78" s="35"/>
      <c r="I78" s="35"/>
      <c r="J78" s="35"/>
      <c r="BO78" s="50">
        <v>2</v>
      </c>
      <c r="BP78" s="62" t="s">
        <v>735</v>
      </c>
      <c r="BQ78" s="62" t="s">
        <v>736</v>
      </c>
      <c r="BR78" s="62" t="s">
        <v>215</v>
      </c>
      <c r="BS78" s="62" t="s">
        <v>216</v>
      </c>
      <c r="BT78" s="62" t="s">
        <v>217</v>
      </c>
      <c r="BU78" s="62" t="s">
        <v>218</v>
      </c>
      <c r="BV78" s="62" t="s">
        <v>216</v>
      </c>
      <c r="BW78" s="62" t="s">
        <v>217</v>
      </c>
      <c r="BX78" s="62" t="s">
        <v>218</v>
      </c>
      <c r="BY78" s="62">
        <v>2628762843</v>
      </c>
      <c r="BZ78" s="62" t="s">
        <v>291</v>
      </c>
      <c r="CA78" s="62">
        <v>421249249207</v>
      </c>
      <c r="CB78" s="62">
        <v>421905263146</v>
      </c>
      <c r="CC78" s="62">
        <v>421249249207</v>
      </c>
      <c r="CD78" s="62" t="s">
        <v>737</v>
      </c>
      <c r="CE78" s="62" t="s">
        <v>738</v>
      </c>
      <c r="CF78" s="62" t="s">
        <v>739</v>
      </c>
      <c r="CG78" s="62" t="s">
        <v>254</v>
      </c>
      <c r="CH78" s="62">
        <v>421905164820</v>
      </c>
      <c r="CI78" s="62" t="s">
        <v>740</v>
      </c>
      <c r="CJ78" s="62">
        <v>421905263146</v>
      </c>
    </row>
    <row r="79" spans="8:88" ht="12.75">
      <c r="H79" s="111" t="str">
        <f>Poziadavky!CF5</f>
        <v>René Šimanský</v>
      </c>
      <c r="I79" s="111"/>
      <c r="BO79" s="50">
        <v>2</v>
      </c>
      <c r="BP79" s="62" t="s">
        <v>741</v>
      </c>
      <c r="BQ79" s="62" t="s">
        <v>742</v>
      </c>
      <c r="BR79" s="62" t="s">
        <v>215</v>
      </c>
      <c r="BS79" s="62" t="s">
        <v>216</v>
      </c>
      <c r="BT79" s="62" t="s">
        <v>217</v>
      </c>
      <c r="BU79" s="62" t="s">
        <v>218</v>
      </c>
      <c r="BV79" s="62" t="s">
        <v>216</v>
      </c>
      <c r="BW79" s="62" t="s">
        <v>217</v>
      </c>
      <c r="BX79" s="62" t="s">
        <v>218</v>
      </c>
      <c r="BY79" s="62">
        <v>1785152753</v>
      </c>
      <c r="BZ79" s="62" t="s">
        <v>219</v>
      </c>
      <c r="CA79" s="62">
        <v>421249249220</v>
      </c>
      <c r="CB79" s="62">
        <v>421918737877</v>
      </c>
      <c r="CC79" s="62">
        <v>421249249220</v>
      </c>
      <c r="CD79" s="62" t="s">
        <v>743</v>
      </c>
      <c r="CE79" s="62" t="s">
        <v>744</v>
      </c>
      <c r="CF79" s="62" t="s">
        <v>745</v>
      </c>
      <c r="CG79" s="62" t="s">
        <v>236</v>
      </c>
      <c r="CH79" s="62">
        <v>421903728885</v>
      </c>
      <c r="CI79" s="62" t="s">
        <v>746</v>
      </c>
      <c r="CJ79" s="62">
        <v>421918737877</v>
      </c>
    </row>
    <row r="80" spans="8:88" ht="12.75">
      <c r="H80" s="104" t="s">
        <v>214</v>
      </c>
      <c r="I80" s="104"/>
      <c r="BO80" s="50">
        <v>2</v>
      </c>
      <c r="BP80" s="62" t="s">
        <v>747</v>
      </c>
      <c r="BQ80" s="62" t="s">
        <v>748</v>
      </c>
      <c r="BR80" s="62" t="s">
        <v>215</v>
      </c>
      <c r="BS80" s="62" t="s">
        <v>749</v>
      </c>
      <c r="BT80" s="62" t="s">
        <v>631</v>
      </c>
      <c r="BU80" s="62" t="s">
        <v>290</v>
      </c>
      <c r="BV80" s="62" t="s">
        <v>749</v>
      </c>
      <c r="BW80" s="62" t="s">
        <v>631</v>
      </c>
      <c r="BX80" s="62" t="s">
        <v>290</v>
      </c>
      <c r="BY80" s="62">
        <v>11473305</v>
      </c>
      <c r="BZ80" s="62" t="s">
        <v>282</v>
      </c>
      <c r="CA80" s="62">
        <v>421244453795</v>
      </c>
      <c r="CB80" s="62">
        <v>421911880779</v>
      </c>
      <c r="CC80" s="62">
        <v>421244453795</v>
      </c>
      <c r="CD80" s="62" t="s">
        <v>750</v>
      </c>
      <c r="CE80" s="62" t="s">
        <v>751</v>
      </c>
      <c r="CF80" s="62" t="s">
        <v>752</v>
      </c>
      <c r="CG80" s="62" t="s">
        <v>236</v>
      </c>
      <c r="CH80" s="62">
        <v>421903716032</v>
      </c>
      <c r="CI80" s="62" t="s">
        <v>753</v>
      </c>
      <c r="CJ80" s="62">
        <v>421911880779</v>
      </c>
    </row>
    <row r="81" spans="67:88" ht="12.75">
      <c r="BO81" s="50">
        <v>2</v>
      </c>
      <c r="BP81" s="62" t="s">
        <v>754</v>
      </c>
      <c r="BQ81" s="62" t="s">
        <v>755</v>
      </c>
      <c r="BR81" s="62" t="s">
        <v>215</v>
      </c>
      <c r="BS81" s="62" t="s">
        <v>756</v>
      </c>
      <c r="BT81" s="62" t="s">
        <v>757</v>
      </c>
      <c r="BU81" s="62" t="s">
        <v>758</v>
      </c>
      <c r="BV81" s="62" t="s">
        <v>756</v>
      </c>
      <c r="BW81" s="62" t="s">
        <v>757</v>
      </c>
      <c r="BX81" s="62" t="s">
        <v>758</v>
      </c>
      <c r="BY81" s="62">
        <v>1225225002</v>
      </c>
      <c r="BZ81" s="62" t="s">
        <v>274</v>
      </c>
      <c r="CA81" s="62">
        <v>421534433285</v>
      </c>
      <c r="CB81" s="62">
        <v>421903904948</v>
      </c>
      <c r="CC81" s="62">
        <v>421534433285</v>
      </c>
      <c r="CD81" s="62" t="s">
        <v>759</v>
      </c>
      <c r="CE81" s="62" t="s">
        <v>760</v>
      </c>
      <c r="CF81" s="62" t="s">
        <v>761</v>
      </c>
      <c r="CG81" s="62" t="s">
        <v>236</v>
      </c>
      <c r="CH81" s="62">
        <v>421903904948</v>
      </c>
      <c r="CI81" s="62" t="s">
        <v>762</v>
      </c>
      <c r="CJ81" s="62">
        <v>421903104593</v>
      </c>
    </row>
    <row r="82" spans="67:88" ht="12.75">
      <c r="BO82" s="50">
        <v>2</v>
      </c>
      <c r="BP82" s="62" t="s">
        <v>763</v>
      </c>
      <c r="BQ82" s="62" t="s">
        <v>764</v>
      </c>
      <c r="BR82" s="62" t="s">
        <v>215</v>
      </c>
      <c r="BS82" s="62" t="s">
        <v>407</v>
      </c>
      <c r="BT82" s="62" t="s">
        <v>408</v>
      </c>
      <c r="BU82" s="62" t="s">
        <v>256</v>
      </c>
      <c r="BV82" s="62" t="s">
        <v>407</v>
      </c>
      <c r="BW82" s="62" t="s">
        <v>408</v>
      </c>
      <c r="BX82" s="62" t="s">
        <v>256</v>
      </c>
      <c r="BY82" s="62" t="s">
        <v>765</v>
      </c>
      <c r="BZ82" s="62" t="s">
        <v>219</v>
      </c>
      <c r="CA82" s="62">
        <v>421262247501</v>
      </c>
      <c r="CB82" s="62">
        <v>421905533719</v>
      </c>
      <c r="CC82" s="62">
        <v>421262247501</v>
      </c>
      <c r="CD82" s="62" t="s">
        <v>766</v>
      </c>
      <c r="CE82" s="62" t="s">
        <v>767</v>
      </c>
      <c r="CF82" s="62" t="s">
        <v>768</v>
      </c>
      <c r="CG82" s="62" t="s">
        <v>236</v>
      </c>
      <c r="CH82" s="62">
        <v>421905533719</v>
      </c>
      <c r="CI82" s="62" t="s">
        <v>768</v>
      </c>
      <c r="CJ82" s="62">
        <v>421905533719</v>
      </c>
    </row>
    <row r="83" spans="67:88" ht="12.75">
      <c r="BO83" s="50">
        <v>2</v>
      </c>
      <c r="BP83" s="62" t="s">
        <v>769</v>
      </c>
      <c r="BQ83" s="62" t="s">
        <v>770</v>
      </c>
      <c r="BR83" s="62" t="s">
        <v>215</v>
      </c>
      <c r="BS83" s="62" t="s">
        <v>407</v>
      </c>
      <c r="BT83" s="62" t="s">
        <v>408</v>
      </c>
      <c r="BU83" s="62" t="s">
        <v>256</v>
      </c>
      <c r="BV83" s="62" t="s">
        <v>407</v>
      </c>
      <c r="BW83" s="62" t="s">
        <v>408</v>
      </c>
      <c r="BX83" s="62" t="s">
        <v>256</v>
      </c>
      <c r="BY83" s="62" t="s">
        <v>771</v>
      </c>
      <c r="BZ83" s="62" t="s">
        <v>321</v>
      </c>
      <c r="CA83" s="62">
        <v>421262244068</v>
      </c>
      <c r="CB83" s="62">
        <v>421903457074</v>
      </c>
      <c r="CC83" s="62">
        <v>421262244068</v>
      </c>
      <c r="CD83" s="62" t="s">
        <v>772</v>
      </c>
      <c r="CE83" s="62" t="s">
        <v>773</v>
      </c>
      <c r="CF83" s="62" t="s">
        <v>774</v>
      </c>
      <c r="CG83" s="62" t="s">
        <v>236</v>
      </c>
      <c r="CH83" s="62">
        <v>421903719108</v>
      </c>
      <c r="CI83" s="62" t="s">
        <v>775</v>
      </c>
      <c r="CJ83" s="62">
        <v>421903457074</v>
      </c>
    </row>
    <row r="84" spans="67:88" ht="12.75">
      <c r="BO84" s="50">
        <v>2</v>
      </c>
      <c r="BP84" s="62" t="s">
        <v>776</v>
      </c>
      <c r="BQ84" s="62" t="s">
        <v>777</v>
      </c>
      <c r="BR84" s="62" t="s">
        <v>215</v>
      </c>
      <c r="BS84" s="62" t="s">
        <v>778</v>
      </c>
      <c r="BT84" s="62" t="s">
        <v>779</v>
      </c>
      <c r="BU84" s="62" t="s">
        <v>680</v>
      </c>
      <c r="BV84" s="62" t="s">
        <v>778</v>
      </c>
      <c r="BW84" s="62" t="s">
        <v>779</v>
      </c>
      <c r="BX84" s="62" t="s">
        <v>680</v>
      </c>
      <c r="BY84" s="62" t="s">
        <v>780</v>
      </c>
      <c r="BZ84" s="62" t="s">
        <v>219</v>
      </c>
      <c r="CA84" s="62">
        <v>421415073611</v>
      </c>
      <c r="CB84" s="62">
        <v>421905802350</v>
      </c>
      <c r="CC84" s="62">
        <v>421415626906</v>
      </c>
      <c r="CD84" s="62" t="s">
        <v>781</v>
      </c>
      <c r="CE84" s="62" t="s">
        <v>782</v>
      </c>
      <c r="CF84" s="62" t="s">
        <v>783</v>
      </c>
      <c r="CG84" s="62" t="s">
        <v>784</v>
      </c>
      <c r="CH84" s="62">
        <v>421905802350</v>
      </c>
      <c r="CI84" s="62" t="s">
        <v>785</v>
      </c>
      <c r="CJ84" s="62">
        <v>421415073620</v>
      </c>
    </row>
    <row r="85" spans="67:88" ht="12.75">
      <c r="BO85" s="50">
        <v>2</v>
      </c>
      <c r="BP85" s="62" t="s">
        <v>786</v>
      </c>
      <c r="BQ85" s="62" t="s">
        <v>787</v>
      </c>
      <c r="BR85" s="62" t="s">
        <v>215</v>
      </c>
      <c r="BS85" s="62" t="s">
        <v>788</v>
      </c>
      <c r="BT85" s="62" t="s">
        <v>789</v>
      </c>
      <c r="BU85" s="62" t="s">
        <v>790</v>
      </c>
      <c r="BV85" s="62" t="s">
        <v>788</v>
      </c>
      <c r="BW85" s="62" t="s">
        <v>789</v>
      </c>
      <c r="BX85" s="62" t="s">
        <v>790</v>
      </c>
      <c r="BY85" s="62" t="s">
        <v>791</v>
      </c>
      <c r="BZ85" s="62" t="s">
        <v>219</v>
      </c>
      <c r="CA85" s="62">
        <v>421356424469</v>
      </c>
      <c r="CB85" s="62">
        <v>421905235472</v>
      </c>
      <c r="CC85" s="62">
        <v>421356424781</v>
      </c>
      <c r="CD85" s="62" t="s">
        <v>792</v>
      </c>
      <c r="CE85" s="62"/>
      <c r="CF85" s="62" t="s">
        <v>793</v>
      </c>
      <c r="CG85" s="62" t="s">
        <v>236</v>
      </c>
      <c r="CH85" s="62">
        <v>421905235472</v>
      </c>
      <c r="CI85" s="62" t="s">
        <v>793</v>
      </c>
      <c r="CJ85" s="62">
        <v>421905235472</v>
      </c>
    </row>
    <row r="86" spans="67:88" ht="12.75">
      <c r="BO86" s="50">
        <v>2</v>
      </c>
      <c r="BP86" s="62" t="s">
        <v>794</v>
      </c>
      <c r="BQ86" s="62" t="s">
        <v>795</v>
      </c>
      <c r="BR86" s="62" t="s">
        <v>215</v>
      </c>
      <c r="BS86" s="62" t="s">
        <v>796</v>
      </c>
      <c r="BT86" s="62" t="s">
        <v>280</v>
      </c>
      <c r="BU86" s="62" t="s">
        <v>281</v>
      </c>
      <c r="BV86" s="62" t="s">
        <v>797</v>
      </c>
      <c r="BW86" s="62" t="s">
        <v>280</v>
      </c>
      <c r="BX86" s="62" t="s">
        <v>281</v>
      </c>
      <c r="BY86" s="62">
        <v>2620098466</v>
      </c>
      <c r="BZ86" s="62" t="s">
        <v>291</v>
      </c>
      <c r="CA86" s="62">
        <v>421903445791</v>
      </c>
      <c r="CB86" s="62">
        <v>421903445791</v>
      </c>
      <c r="CC86" s="62">
        <v>421903445791</v>
      </c>
      <c r="CD86" s="62" t="s">
        <v>798</v>
      </c>
      <c r="CE86" s="62" t="s">
        <v>799</v>
      </c>
      <c r="CF86" s="62" t="s">
        <v>800</v>
      </c>
      <c r="CG86" s="62" t="s">
        <v>236</v>
      </c>
      <c r="CH86" s="62">
        <v>421903445791</v>
      </c>
      <c r="CI86" s="62" t="s">
        <v>800</v>
      </c>
      <c r="CJ86" s="62">
        <v>421903445791</v>
      </c>
    </row>
    <row r="87" spans="67:88" ht="12.75">
      <c r="BO87" s="50">
        <v>2</v>
      </c>
      <c r="BP87" s="62" t="s">
        <v>801</v>
      </c>
      <c r="BQ87" s="62" t="s">
        <v>802</v>
      </c>
      <c r="BR87" s="62" t="s">
        <v>215</v>
      </c>
      <c r="BS87" s="62" t="s">
        <v>216</v>
      </c>
      <c r="BT87" s="62" t="s">
        <v>217</v>
      </c>
      <c r="BU87" s="62" t="s">
        <v>218</v>
      </c>
      <c r="BV87" s="62" t="s">
        <v>803</v>
      </c>
      <c r="BW87" s="62" t="s">
        <v>804</v>
      </c>
      <c r="BX87" s="62" t="s">
        <v>421</v>
      </c>
      <c r="BY87" s="62">
        <v>1788495655</v>
      </c>
      <c r="BZ87" s="62" t="s">
        <v>219</v>
      </c>
      <c r="CA87" s="62">
        <v>421905655025</v>
      </c>
      <c r="CB87" s="62">
        <v>421905655025</v>
      </c>
      <c r="CC87" s="62"/>
      <c r="CD87" s="62" t="s">
        <v>805</v>
      </c>
      <c r="CE87" s="62" t="s">
        <v>806</v>
      </c>
      <c r="CF87" s="62" t="s">
        <v>807</v>
      </c>
      <c r="CG87" s="62" t="s">
        <v>236</v>
      </c>
      <c r="CH87" s="62">
        <v>421917271277</v>
      </c>
      <c r="CI87" s="62" t="s">
        <v>808</v>
      </c>
      <c r="CJ87" s="62">
        <v>421905655025</v>
      </c>
    </row>
    <row r="88" spans="67:88" ht="12.75">
      <c r="BO88" s="50">
        <v>2</v>
      </c>
      <c r="BP88" s="62" t="s">
        <v>809</v>
      </c>
      <c r="BQ88" s="62" t="s">
        <v>810</v>
      </c>
      <c r="BR88" s="62" t="s">
        <v>215</v>
      </c>
      <c r="BS88" s="62" t="s">
        <v>216</v>
      </c>
      <c r="BT88" s="62" t="s">
        <v>811</v>
      </c>
      <c r="BU88" s="62" t="s">
        <v>218</v>
      </c>
      <c r="BV88" s="62" t="s">
        <v>216</v>
      </c>
      <c r="BW88" s="62" t="s">
        <v>811</v>
      </c>
      <c r="BX88" s="62" t="s">
        <v>218</v>
      </c>
      <c r="BY88" s="62">
        <v>1785818455</v>
      </c>
      <c r="BZ88" s="62" t="s">
        <v>219</v>
      </c>
      <c r="CA88" s="62">
        <v>421249249321</v>
      </c>
      <c r="CB88" s="62">
        <v>421905858223</v>
      </c>
      <c r="CC88" s="62">
        <v>421249249321</v>
      </c>
      <c r="CD88" s="62" t="s">
        <v>812</v>
      </c>
      <c r="CE88" s="62" t="s">
        <v>813</v>
      </c>
      <c r="CF88" s="62" t="s">
        <v>814</v>
      </c>
      <c r="CG88" s="62" t="s">
        <v>236</v>
      </c>
      <c r="CH88" s="62">
        <v>421902347315</v>
      </c>
      <c r="CI88" s="62" t="s">
        <v>815</v>
      </c>
      <c r="CJ88" s="62">
        <v>421905858223</v>
      </c>
    </row>
    <row r="89" spans="67:88" ht="12.75">
      <c r="BO89" s="50">
        <v>2</v>
      </c>
      <c r="BP89" s="62" t="s">
        <v>816</v>
      </c>
      <c r="BQ89" s="62" t="s">
        <v>817</v>
      </c>
      <c r="BR89" s="62" t="s">
        <v>215</v>
      </c>
      <c r="BS89" s="62" t="s">
        <v>818</v>
      </c>
      <c r="BT89" s="62" t="s">
        <v>819</v>
      </c>
      <c r="BU89" s="62" t="s">
        <v>820</v>
      </c>
      <c r="BV89" s="62" t="s">
        <v>818</v>
      </c>
      <c r="BW89" s="62" t="s">
        <v>819</v>
      </c>
      <c r="BX89" s="62" t="s">
        <v>820</v>
      </c>
      <c r="BY89" s="62">
        <v>4000205012</v>
      </c>
      <c r="BZ89" s="62" t="s">
        <v>552</v>
      </c>
      <c r="CA89" s="62">
        <v>421908835357</v>
      </c>
      <c r="CB89" s="62">
        <v>421908835357</v>
      </c>
      <c r="CC89" s="62">
        <v>421908835357</v>
      </c>
      <c r="CD89" s="62" t="s">
        <v>821</v>
      </c>
      <c r="CE89" s="62" t="s">
        <v>822</v>
      </c>
      <c r="CF89" s="62" t="s">
        <v>823</v>
      </c>
      <c r="CG89" s="62" t="s">
        <v>236</v>
      </c>
      <c r="CH89" s="62">
        <v>421908835357</v>
      </c>
      <c r="CI89" s="62" t="s">
        <v>823</v>
      </c>
      <c r="CJ89" s="62">
        <v>421908835357</v>
      </c>
    </row>
    <row r="90" spans="67:88" ht="12.75">
      <c r="BO90" s="50">
        <v>2</v>
      </c>
      <c r="BP90" s="62" t="s">
        <v>824</v>
      </c>
      <c r="BQ90" s="62" t="s">
        <v>825</v>
      </c>
      <c r="BR90" s="62" t="s">
        <v>215</v>
      </c>
      <c r="BS90" s="62" t="s">
        <v>826</v>
      </c>
      <c r="BT90" s="62" t="s">
        <v>827</v>
      </c>
      <c r="BU90" s="62" t="s">
        <v>231</v>
      </c>
      <c r="BV90" s="62" t="s">
        <v>826</v>
      </c>
      <c r="BW90" s="62" t="s">
        <v>827</v>
      </c>
      <c r="BX90" s="62" t="s">
        <v>231</v>
      </c>
      <c r="BY90" s="62">
        <v>4110048003</v>
      </c>
      <c r="BZ90" s="62" t="s">
        <v>552</v>
      </c>
      <c r="CA90" s="62">
        <v>421376921915</v>
      </c>
      <c r="CB90" s="62">
        <v>421905726261</v>
      </c>
      <c r="CC90" s="62">
        <v>421376921933</v>
      </c>
      <c r="CD90" s="62" t="s">
        <v>828</v>
      </c>
      <c r="CE90" s="62" t="s">
        <v>829</v>
      </c>
      <c r="CF90" s="62" t="s">
        <v>830</v>
      </c>
      <c r="CG90" s="62" t="s">
        <v>254</v>
      </c>
      <c r="CH90" s="62">
        <v>421905532677</v>
      </c>
      <c r="CI90" s="62" t="s">
        <v>831</v>
      </c>
      <c r="CJ90" s="62">
        <v>421905726261</v>
      </c>
    </row>
    <row r="91" spans="67:88" ht="12.75">
      <c r="BO91" s="50">
        <v>2</v>
      </c>
      <c r="BP91" s="62" t="s">
        <v>832</v>
      </c>
      <c r="BQ91" s="62" t="s">
        <v>833</v>
      </c>
      <c r="BR91" s="62" t="s">
        <v>215</v>
      </c>
      <c r="BS91" s="62" t="s">
        <v>216</v>
      </c>
      <c r="BT91" s="62" t="s">
        <v>217</v>
      </c>
      <c r="BU91" s="62" t="s">
        <v>218</v>
      </c>
      <c r="BV91" s="62" t="s">
        <v>834</v>
      </c>
      <c r="BW91" s="62" t="s">
        <v>835</v>
      </c>
      <c r="BX91" s="62" t="s">
        <v>836</v>
      </c>
      <c r="BY91" s="62">
        <v>6601147013</v>
      </c>
      <c r="BZ91" s="62" t="s">
        <v>321</v>
      </c>
      <c r="CA91" s="62">
        <v>421465430038</v>
      </c>
      <c r="CB91" s="62">
        <v>421948640046</v>
      </c>
      <c r="CC91" s="62">
        <v>421465430037</v>
      </c>
      <c r="CD91" s="62" t="s">
        <v>837</v>
      </c>
      <c r="CE91" s="62" t="s">
        <v>838</v>
      </c>
      <c r="CF91" s="62" t="s">
        <v>839</v>
      </c>
      <c r="CG91" s="62" t="s">
        <v>236</v>
      </c>
      <c r="CH91" s="62">
        <v>421903509115</v>
      </c>
      <c r="CI91" s="62" t="s">
        <v>839</v>
      </c>
      <c r="CJ91" s="62">
        <v>421903509115</v>
      </c>
    </row>
    <row r="92" spans="67:88" ht="12.75">
      <c r="BO92" s="50">
        <v>2</v>
      </c>
      <c r="BP92" s="62" t="s">
        <v>840</v>
      </c>
      <c r="BQ92" s="62" t="s">
        <v>841</v>
      </c>
      <c r="BR92" s="62" t="s">
        <v>215</v>
      </c>
      <c r="BS92" s="62" t="s">
        <v>842</v>
      </c>
      <c r="BT92" s="62" t="s">
        <v>843</v>
      </c>
      <c r="BU92" s="62" t="s">
        <v>231</v>
      </c>
      <c r="BV92" s="62" t="s">
        <v>844</v>
      </c>
      <c r="BW92" s="62" t="s">
        <v>845</v>
      </c>
      <c r="BX92" s="62" t="s">
        <v>231</v>
      </c>
      <c r="BY92" s="62">
        <v>2629731053</v>
      </c>
      <c r="BZ92" s="62" t="s">
        <v>291</v>
      </c>
      <c r="CA92" s="62">
        <v>421245259712</v>
      </c>
      <c r="CB92" s="62">
        <v>421903455587</v>
      </c>
      <c r="CC92" s="62">
        <v>421245259713</v>
      </c>
      <c r="CD92" s="62" t="s">
        <v>846</v>
      </c>
      <c r="CE92" s="62" t="s">
        <v>847</v>
      </c>
      <c r="CF92" s="62" t="s">
        <v>848</v>
      </c>
      <c r="CG92" s="62" t="s">
        <v>254</v>
      </c>
      <c r="CH92" s="62">
        <v>421337320056</v>
      </c>
      <c r="CI92" s="62" t="s">
        <v>849</v>
      </c>
      <c r="CJ92" s="62">
        <v>421903455587</v>
      </c>
    </row>
    <row r="93" spans="67:88" ht="12.75">
      <c r="BO93" s="50">
        <v>2</v>
      </c>
      <c r="BP93" s="62" t="s">
        <v>850</v>
      </c>
      <c r="BQ93" s="62" t="s">
        <v>851</v>
      </c>
      <c r="BR93" s="62" t="s">
        <v>215</v>
      </c>
      <c r="BS93" s="62" t="s">
        <v>852</v>
      </c>
      <c r="BT93" s="62" t="s">
        <v>853</v>
      </c>
      <c r="BU93" s="62" t="s">
        <v>421</v>
      </c>
      <c r="BV93" s="62" t="s">
        <v>854</v>
      </c>
      <c r="BW93" s="62" t="s">
        <v>853</v>
      </c>
      <c r="BX93" s="62" t="s">
        <v>421</v>
      </c>
      <c r="BY93" s="62">
        <v>575362504</v>
      </c>
      <c r="BZ93" s="62" t="s">
        <v>282</v>
      </c>
      <c r="CA93" s="62">
        <v>421556253545</v>
      </c>
      <c r="CB93" s="62">
        <v>421905700790</v>
      </c>
      <c r="CC93" s="62">
        <v>421556253664</v>
      </c>
      <c r="CD93" s="62" t="s">
        <v>855</v>
      </c>
      <c r="CE93" s="62" t="s">
        <v>856</v>
      </c>
      <c r="CF93" s="62" t="s">
        <v>857</v>
      </c>
      <c r="CG93" s="62" t="s">
        <v>254</v>
      </c>
      <c r="CH93" s="62">
        <v>421905700790</v>
      </c>
      <c r="CI93" s="62" t="s">
        <v>858</v>
      </c>
      <c r="CJ93" s="62">
        <v>421905600790</v>
      </c>
    </row>
    <row r="94" spans="67:88" ht="12.75">
      <c r="BO94" s="50">
        <v>2</v>
      </c>
      <c r="BP94" s="62" t="s">
        <v>859</v>
      </c>
      <c r="BQ94" s="62" t="s">
        <v>860</v>
      </c>
      <c r="BR94" s="62" t="s">
        <v>215</v>
      </c>
      <c r="BS94" s="62" t="s">
        <v>861</v>
      </c>
      <c r="BT94" s="62" t="s">
        <v>862</v>
      </c>
      <c r="BU94" s="62" t="s">
        <v>863</v>
      </c>
      <c r="BV94" s="62" t="s">
        <v>864</v>
      </c>
      <c r="BW94" s="62" t="s">
        <v>865</v>
      </c>
      <c r="BX94" s="62" t="s">
        <v>866</v>
      </c>
      <c r="BY94" s="62">
        <v>2629039227</v>
      </c>
      <c r="BZ94" s="62" t="s">
        <v>291</v>
      </c>
      <c r="CA94" s="62">
        <v>421908553335</v>
      </c>
      <c r="CB94" s="62">
        <v>421908553335</v>
      </c>
      <c r="CC94" s="62">
        <v>421335579002</v>
      </c>
      <c r="CD94" s="62" t="s">
        <v>867</v>
      </c>
      <c r="CE94" s="62" t="s">
        <v>868</v>
      </c>
      <c r="CF94" s="62" t="s">
        <v>869</v>
      </c>
      <c r="CG94" s="62" t="s">
        <v>236</v>
      </c>
      <c r="CH94" s="62">
        <v>421908553335</v>
      </c>
      <c r="CI94" s="62" t="s">
        <v>869</v>
      </c>
      <c r="CJ94" s="62">
        <v>421908553335</v>
      </c>
    </row>
    <row r="95" spans="67:88" ht="12.75">
      <c r="BO95" s="50">
        <v>2</v>
      </c>
      <c r="BP95" s="62" t="s">
        <v>870</v>
      </c>
      <c r="BQ95" s="62" t="s">
        <v>871</v>
      </c>
      <c r="BR95" s="62" t="s">
        <v>215</v>
      </c>
      <c r="BS95" s="62" t="s">
        <v>872</v>
      </c>
      <c r="BT95" s="62" t="s">
        <v>559</v>
      </c>
      <c r="BU95" s="62" t="s">
        <v>218</v>
      </c>
      <c r="BV95" s="62" t="s">
        <v>872</v>
      </c>
      <c r="BW95" s="62" t="s">
        <v>559</v>
      </c>
      <c r="BX95" s="62" t="s">
        <v>218</v>
      </c>
      <c r="BY95" s="62">
        <v>1978148953</v>
      </c>
      <c r="BZ95" s="62" t="s">
        <v>219</v>
      </c>
      <c r="CA95" s="62">
        <v>421244457850</v>
      </c>
      <c r="CB95" s="62">
        <v>421903255225</v>
      </c>
      <c r="CC95" s="62">
        <v>421244634935</v>
      </c>
      <c r="CD95" s="62" t="s">
        <v>873</v>
      </c>
      <c r="CE95" s="62" t="s">
        <v>874</v>
      </c>
      <c r="CF95" s="62" t="s">
        <v>875</v>
      </c>
      <c r="CG95" s="62" t="s">
        <v>236</v>
      </c>
      <c r="CH95" s="62">
        <v>421905414927</v>
      </c>
      <c r="CI95" s="62" t="s">
        <v>876</v>
      </c>
      <c r="CJ95" s="62">
        <v>421903255225</v>
      </c>
    </row>
    <row r="96" spans="67:88" ht="12.75">
      <c r="BO96" s="50">
        <v>2</v>
      </c>
      <c r="BP96" s="62" t="s">
        <v>877</v>
      </c>
      <c r="BQ96" s="62" t="s">
        <v>878</v>
      </c>
      <c r="BR96" s="62" t="s">
        <v>215</v>
      </c>
      <c r="BS96" s="62" t="s">
        <v>879</v>
      </c>
      <c r="BT96" s="62" t="s">
        <v>880</v>
      </c>
      <c r="BU96" s="62" t="s">
        <v>281</v>
      </c>
      <c r="BV96" s="62" t="s">
        <v>879</v>
      </c>
      <c r="BW96" s="62" t="s">
        <v>880</v>
      </c>
      <c r="BX96" s="62" t="s">
        <v>281</v>
      </c>
      <c r="BY96" s="62">
        <v>2623756874</v>
      </c>
      <c r="BZ96" s="62" t="s">
        <v>291</v>
      </c>
      <c r="CA96" s="62">
        <v>421902683514</v>
      </c>
      <c r="CB96" s="62">
        <v>421905499615</v>
      </c>
      <c r="CC96" s="62">
        <v>421484134555</v>
      </c>
      <c r="CD96" s="62" t="s">
        <v>881</v>
      </c>
      <c r="CE96" s="62" t="s">
        <v>882</v>
      </c>
      <c r="CF96" s="62" t="s">
        <v>883</v>
      </c>
      <c r="CG96" s="62" t="s">
        <v>236</v>
      </c>
      <c r="CH96" s="62">
        <v>421902683514</v>
      </c>
      <c r="CI96" s="62" t="s">
        <v>884</v>
      </c>
      <c r="CJ96" s="62">
        <v>421905499615</v>
      </c>
    </row>
    <row r="97" spans="67:88" ht="12.75">
      <c r="BO97" s="50">
        <v>2</v>
      </c>
      <c r="BP97" s="62" t="s">
        <v>885</v>
      </c>
      <c r="BQ97" s="62" t="s">
        <v>886</v>
      </c>
      <c r="BR97" s="62" t="s">
        <v>215</v>
      </c>
      <c r="BS97" s="62" t="s">
        <v>887</v>
      </c>
      <c r="BT97" s="62" t="s">
        <v>428</v>
      </c>
      <c r="BU97" s="62" t="s">
        <v>218</v>
      </c>
      <c r="BV97" s="62" t="s">
        <v>887</v>
      </c>
      <c r="BW97" s="62" t="s">
        <v>428</v>
      </c>
      <c r="BX97" s="62" t="s">
        <v>218</v>
      </c>
      <c r="BY97" s="62">
        <v>171527595</v>
      </c>
      <c r="BZ97" s="62" t="s">
        <v>282</v>
      </c>
      <c r="CA97" s="62">
        <v>421244454088</v>
      </c>
      <c r="CB97" s="62">
        <v>421908733781</v>
      </c>
      <c r="CC97" s="62">
        <v>421244451141</v>
      </c>
      <c r="CD97" s="62" t="s">
        <v>888</v>
      </c>
      <c r="CE97" s="62" t="s">
        <v>889</v>
      </c>
      <c r="CF97" s="62" t="s">
        <v>890</v>
      </c>
      <c r="CG97" s="62" t="s">
        <v>254</v>
      </c>
      <c r="CH97" s="62">
        <v>421907299258</v>
      </c>
      <c r="CI97" s="62" t="s">
        <v>891</v>
      </c>
      <c r="CJ97" s="62">
        <v>421908733781</v>
      </c>
    </row>
    <row r="98" spans="67:88" ht="12.75">
      <c r="BO98" s="50">
        <v>2</v>
      </c>
      <c r="BP98" s="62" t="s">
        <v>892</v>
      </c>
      <c r="BQ98" s="62" t="s">
        <v>893</v>
      </c>
      <c r="BR98" s="62" t="s">
        <v>215</v>
      </c>
      <c r="BS98" s="62" t="s">
        <v>216</v>
      </c>
      <c r="BT98" s="62" t="s">
        <v>217</v>
      </c>
      <c r="BU98" s="62" t="s">
        <v>218</v>
      </c>
      <c r="BV98" s="62" t="s">
        <v>216</v>
      </c>
      <c r="BW98" s="62" t="s">
        <v>217</v>
      </c>
      <c r="BX98" s="62" t="s">
        <v>218</v>
      </c>
      <c r="BY98" s="62">
        <v>1781653358</v>
      </c>
      <c r="BZ98" s="62" t="s">
        <v>219</v>
      </c>
      <c r="CA98" s="62">
        <v>421249249170</v>
      </c>
      <c r="CB98" s="62">
        <v>421905712830</v>
      </c>
      <c r="CC98" s="62">
        <v>421249249170</v>
      </c>
      <c r="CD98" s="62" t="s">
        <v>894</v>
      </c>
      <c r="CE98" s="62" t="s">
        <v>895</v>
      </c>
      <c r="CF98" s="62" t="s">
        <v>896</v>
      </c>
      <c r="CG98" s="62" t="s">
        <v>254</v>
      </c>
      <c r="CH98" s="62">
        <v>421903623112</v>
      </c>
      <c r="CI98" s="62" t="s">
        <v>897</v>
      </c>
      <c r="CJ98" s="62">
        <v>421905712830</v>
      </c>
    </row>
    <row r="99" spans="67:88" ht="12.75">
      <c r="BO99" s="50">
        <v>2</v>
      </c>
      <c r="BP99" s="62" t="s">
        <v>898</v>
      </c>
      <c r="BQ99" s="62" t="s">
        <v>899</v>
      </c>
      <c r="BR99" s="62" t="s">
        <v>215</v>
      </c>
      <c r="BS99" s="62" t="s">
        <v>216</v>
      </c>
      <c r="BT99" s="62" t="s">
        <v>217</v>
      </c>
      <c r="BU99" s="62" t="s">
        <v>218</v>
      </c>
      <c r="BV99" s="62" t="s">
        <v>216</v>
      </c>
      <c r="BW99" s="62" t="s">
        <v>217</v>
      </c>
      <c r="BX99" s="62" t="s">
        <v>218</v>
      </c>
      <c r="BY99" s="62">
        <v>1785315153</v>
      </c>
      <c r="BZ99" s="62" t="s">
        <v>219</v>
      </c>
      <c r="CA99" s="62">
        <v>421249200350</v>
      </c>
      <c r="CB99" s="62">
        <v>421905645948</v>
      </c>
      <c r="CC99" s="62">
        <v>421249200350</v>
      </c>
      <c r="CD99" s="62" t="s">
        <v>900</v>
      </c>
      <c r="CE99" s="62" t="s">
        <v>901</v>
      </c>
      <c r="CF99" s="62" t="s">
        <v>902</v>
      </c>
      <c r="CG99" s="62" t="s">
        <v>254</v>
      </c>
      <c r="CH99" s="62">
        <v>421905645948</v>
      </c>
      <c r="CI99" s="62" t="s">
        <v>903</v>
      </c>
      <c r="CJ99" s="62">
        <v>421905501429</v>
      </c>
    </row>
    <row r="100" spans="67:88" ht="12.75">
      <c r="BO100" s="50">
        <v>2</v>
      </c>
      <c r="BP100" s="62" t="s">
        <v>37</v>
      </c>
      <c r="BQ100" s="62" t="s">
        <v>456</v>
      </c>
      <c r="BR100" s="62" t="s">
        <v>215</v>
      </c>
      <c r="BS100" s="62" t="s">
        <v>216</v>
      </c>
      <c r="BT100" s="62" t="s">
        <v>217</v>
      </c>
      <c r="BU100" s="62" t="s">
        <v>218</v>
      </c>
      <c r="BV100" s="62" t="s">
        <v>457</v>
      </c>
      <c r="BW100" s="62" t="s">
        <v>458</v>
      </c>
      <c r="BX100" s="62" t="s">
        <v>459</v>
      </c>
      <c r="BY100" s="62">
        <v>2751406</v>
      </c>
      <c r="BZ100" s="62" t="s">
        <v>460</v>
      </c>
      <c r="CA100" s="62">
        <v>421527721012</v>
      </c>
      <c r="CB100" s="62">
        <v>421903732864</v>
      </c>
      <c r="CC100" s="62">
        <v>421527721012</v>
      </c>
      <c r="CD100" s="62" t="s">
        <v>461</v>
      </c>
      <c r="CE100" s="62" t="s">
        <v>462</v>
      </c>
      <c r="CF100" s="62" t="s">
        <v>463</v>
      </c>
      <c r="CG100" s="62" t="s">
        <v>254</v>
      </c>
      <c r="CH100" s="62">
        <v>421527721012</v>
      </c>
      <c r="CI100" s="62" t="s">
        <v>463</v>
      </c>
      <c r="CJ100" s="62">
        <v>421903732864</v>
      </c>
    </row>
    <row r="101" spans="67:88" ht="12.75">
      <c r="BO101" s="50">
        <v>2</v>
      </c>
      <c r="BP101" s="62" t="s">
        <v>904</v>
      </c>
      <c r="BQ101" s="62" t="s">
        <v>905</v>
      </c>
      <c r="BR101" s="62" t="s">
        <v>215</v>
      </c>
      <c r="BS101" s="62" t="s">
        <v>906</v>
      </c>
      <c r="BT101" s="62" t="s">
        <v>907</v>
      </c>
      <c r="BU101" s="62" t="s">
        <v>484</v>
      </c>
      <c r="BV101" s="62" t="s">
        <v>906</v>
      </c>
      <c r="BW101" s="62" t="s">
        <v>907</v>
      </c>
      <c r="BX101" s="62" t="s">
        <v>484</v>
      </c>
      <c r="BY101" s="62" t="s">
        <v>908</v>
      </c>
      <c r="BZ101" s="62" t="s">
        <v>219</v>
      </c>
      <c r="CA101" s="62">
        <v>421233553047</v>
      </c>
      <c r="CB101" s="62">
        <v>421905918812</v>
      </c>
      <c r="CC101" s="62">
        <v>421233553055</v>
      </c>
      <c r="CD101" s="62" t="s">
        <v>909</v>
      </c>
      <c r="CE101" s="62" t="s">
        <v>910</v>
      </c>
      <c r="CF101" s="62" t="s">
        <v>911</v>
      </c>
      <c r="CG101" s="62" t="s">
        <v>236</v>
      </c>
      <c r="CH101" s="62">
        <v>421905918812</v>
      </c>
      <c r="CI101" s="62" t="s">
        <v>912</v>
      </c>
      <c r="CJ101" s="62">
        <v>421905841053</v>
      </c>
    </row>
    <row r="102" spans="67:88" ht="12.75">
      <c r="BO102" s="50">
        <v>2</v>
      </c>
      <c r="BP102" s="62" t="s">
        <v>38</v>
      </c>
      <c r="BQ102" s="62" t="s">
        <v>464</v>
      </c>
      <c r="BR102" s="62" t="s">
        <v>215</v>
      </c>
      <c r="BS102" s="62" t="s">
        <v>465</v>
      </c>
      <c r="BT102" s="62" t="s">
        <v>466</v>
      </c>
      <c r="BU102" s="62" t="s">
        <v>290</v>
      </c>
      <c r="BV102" s="62" t="s">
        <v>465</v>
      </c>
      <c r="BW102" s="62" t="s">
        <v>466</v>
      </c>
      <c r="BX102" s="62" t="s">
        <v>290</v>
      </c>
      <c r="BY102" s="62">
        <v>2920829179</v>
      </c>
      <c r="BZ102" s="62" t="s">
        <v>291</v>
      </c>
      <c r="CA102" s="62">
        <v>421917216181</v>
      </c>
      <c r="CB102" s="62">
        <v>421917216181</v>
      </c>
      <c r="CC102" s="62"/>
      <c r="CD102" s="62" t="s">
        <v>467</v>
      </c>
      <c r="CE102" s="62" t="s">
        <v>468</v>
      </c>
      <c r="CF102" s="62" t="s">
        <v>469</v>
      </c>
      <c r="CG102" s="62" t="s">
        <v>254</v>
      </c>
      <c r="CH102" s="62">
        <v>421917216181</v>
      </c>
      <c r="CI102" s="62" t="s">
        <v>469</v>
      </c>
      <c r="CJ102" s="62">
        <v>421917216181</v>
      </c>
    </row>
    <row r="103" spans="67:88" ht="12.75">
      <c r="BO103" s="50">
        <v>2</v>
      </c>
      <c r="BP103" s="62" t="s">
        <v>39</v>
      </c>
      <c r="BQ103" s="62" t="s">
        <v>470</v>
      </c>
      <c r="BR103" s="62" t="s">
        <v>215</v>
      </c>
      <c r="BS103" s="62" t="s">
        <v>471</v>
      </c>
      <c r="BT103" s="62" t="s">
        <v>472</v>
      </c>
      <c r="BU103" s="62" t="s">
        <v>473</v>
      </c>
      <c r="BV103" s="62" t="s">
        <v>471</v>
      </c>
      <c r="BW103" s="62" t="s">
        <v>472</v>
      </c>
      <c r="BX103" s="62" t="s">
        <v>473</v>
      </c>
      <c r="BY103" s="62">
        <v>2664040055</v>
      </c>
      <c r="BZ103" s="62" t="s">
        <v>291</v>
      </c>
      <c r="CA103" s="62">
        <v>421424323081</v>
      </c>
      <c r="CB103" s="62">
        <v>421903234973</v>
      </c>
      <c r="CC103" s="62">
        <v>421424323081</v>
      </c>
      <c r="CD103" s="62" t="s">
        <v>474</v>
      </c>
      <c r="CE103" s="62"/>
      <c r="CF103" s="62" t="s">
        <v>475</v>
      </c>
      <c r="CG103" s="62" t="s">
        <v>220</v>
      </c>
      <c r="CH103" s="62">
        <v>421904373633</v>
      </c>
      <c r="CI103" s="62" t="s">
        <v>476</v>
      </c>
      <c r="CJ103" s="62">
        <v>421903234973</v>
      </c>
    </row>
    <row r="104" spans="67:88" ht="12.75">
      <c r="BO104" s="50">
        <v>2</v>
      </c>
      <c r="BP104" s="62" t="s">
        <v>40</v>
      </c>
      <c r="BQ104" s="62" t="s">
        <v>477</v>
      </c>
      <c r="BR104" s="62" t="s">
        <v>215</v>
      </c>
      <c r="BS104" s="62" t="s">
        <v>216</v>
      </c>
      <c r="BT104" s="62" t="s">
        <v>217</v>
      </c>
      <c r="BU104" s="62" t="s">
        <v>218</v>
      </c>
      <c r="BV104" s="62" t="s">
        <v>216</v>
      </c>
      <c r="BW104" s="62" t="s">
        <v>217</v>
      </c>
      <c r="BX104" s="62" t="s">
        <v>218</v>
      </c>
      <c r="BY104" s="62">
        <v>11479408</v>
      </c>
      <c r="BZ104" s="62" t="s">
        <v>282</v>
      </c>
      <c r="CA104" s="62">
        <v>421249249263</v>
      </c>
      <c r="CB104" s="62">
        <v>421905788436</v>
      </c>
      <c r="CC104" s="62">
        <v>421249249576</v>
      </c>
      <c r="CD104" s="62" t="s">
        <v>478</v>
      </c>
      <c r="CE104" s="62" t="s">
        <v>479</v>
      </c>
      <c r="CF104" s="62" t="s">
        <v>480</v>
      </c>
      <c r="CG104" s="62" t="s">
        <v>254</v>
      </c>
      <c r="CH104" s="62">
        <v>421905788436</v>
      </c>
      <c r="CI104" s="62" t="s">
        <v>481</v>
      </c>
      <c r="CJ104" s="62">
        <v>421249249263</v>
      </c>
    </row>
  </sheetData>
  <sheetProtection selectLockedCells="1"/>
  <mergeCells count="5">
    <mergeCell ref="H80:I80"/>
    <mergeCell ref="A15:J15"/>
    <mergeCell ref="G19:I19"/>
    <mergeCell ref="B18:C18"/>
    <mergeCell ref="H79:I79"/>
  </mergeCells>
  <dataValidations count="1">
    <dataValidation type="list" allowBlank="1" showInputMessage="1" showErrorMessage="1" sqref="C21:C70">
      <formula1>OFFSET($Q$1,1,0,$Q$1,1)</formula1>
    </dataValidation>
  </dataValidations>
  <printOptions/>
  <pageMargins left="0.3937007874015748" right="0.3937007874015748" top="0.3937007874015748" bottom="0.4724409448818898" header="0.31496062992125984" footer="0.31496062992125984"/>
  <pageSetup horizontalDpi="600" verticalDpi="600" orientation="landscape" paperSize="9" r:id="rId1"/>
  <headerFooter>
    <oddFooter>&amp;C&amp;8strana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2012-02-08T11:25:29Z</cp:lastPrinted>
  <dcterms:created xsi:type="dcterms:W3CDTF">2011-06-21T12:51:20Z</dcterms:created>
  <dcterms:modified xsi:type="dcterms:W3CDTF">2012-03-09T10:22:57Z</dcterms:modified>
  <cp:category/>
  <cp:version/>
  <cp:contentType/>
  <cp:contentStatus/>
</cp:coreProperties>
</file>