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3\Rozhodnutia_2023\SOSV_SPV_2023\"/>
    </mc:Choice>
  </mc:AlternateContent>
  <xr:revisionPtr revIDLastSave="0" documentId="13_ncr:1_{692C5FF1-0125-4D54-94E0-9598FD559249}" xr6:coauthVersionLast="36" xr6:coauthVersionMax="36" xr10:uidLastSave="{00000000-0000-0000-0000-000000000000}"/>
  <bookViews>
    <workbookView xWindow="0" yWindow="13680" windowWidth="23040" windowHeight="9288" xr2:uid="{BCF5AAC4-078E-40F8-9A63-CFA7802BFE06}"/>
  </bookViews>
  <sheets>
    <sheet name="SPV 2023" sheetId="1" r:id="rId1"/>
    <sheet name="Hárok1" sheetId="2" state="hidden" r:id="rId2"/>
  </sheets>
  <definedNames>
    <definedName name="_xlnm.Print_Titles" localSheetId="0">'SPV 2023'!$4:$4</definedName>
    <definedName name="_xlnm.Print_Area" localSheetId="0">'SPV 2023'!$A$1:$G$69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D15" i="2"/>
  <c r="B15" i="2"/>
  <c r="C14" i="2" s="1"/>
  <c r="E14" i="2"/>
  <c r="E13" i="2"/>
  <c r="C13" i="2"/>
  <c r="E12" i="2"/>
  <c r="E11" i="2"/>
  <c r="C11" i="2"/>
  <c r="E10" i="2"/>
  <c r="E9" i="2"/>
  <c r="C9" i="2"/>
  <c r="E8" i="2"/>
  <c r="E7" i="2"/>
  <c r="C7" i="2"/>
  <c r="E6" i="2"/>
  <c r="E5" i="2"/>
  <c r="C5" i="2"/>
  <c r="E4" i="2"/>
  <c r="E3" i="2"/>
  <c r="C3" i="2"/>
  <c r="E2" i="2"/>
  <c r="E15" i="2" s="1"/>
  <c r="C2" i="2" l="1"/>
  <c r="C4" i="2"/>
  <c r="C6" i="2"/>
  <c r="C8" i="2"/>
  <c r="C10" i="2"/>
  <c r="C12" i="2"/>
  <c r="C15" i="2" l="1"/>
  <c r="D34" i="1" l="1"/>
  <c r="F26" i="1" l="1"/>
  <c r="F27" i="1"/>
  <c r="F29" i="1"/>
  <c r="F30" i="1"/>
  <c r="F31" i="1"/>
  <c r="F32" i="1"/>
  <c r="F33" i="1"/>
  <c r="F25" i="1"/>
  <c r="F24" i="1"/>
  <c r="F7" i="1"/>
  <c r="F6" i="1"/>
  <c r="F5" i="1"/>
  <c r="G34" i="1" l="1"/>
  <c r="E34" i="1" l="1"/>
  <c r="F34" i="1" l="1"/>
</calcChain>
</file>

<file path=xl/sharedStrings.xml><?xml version="1.0" encoding="utf-8"?>
<sst xmlns="http://schemas.openxmlformats.org/spreadsheetml/2006/main" count="72" uniqueCount="54">
  <si>
    <t>PČ</t>
  </si>
  <si>
    <t>SPOLU</t>
  </si>
  <si>
    <t>Slovenský paralympijský výbor</t>
  </si>
  <si>
    <t>Deaflympijský výbor Slovenska</t>
  </si>
  <si>
    <t>Slovenská asociácia zrakovo postihnutých športovcov</t>
  </si>
  <si>
    <t>Slovenský zväz telesne postihnutých športovcov</t>
  </si>
  <si>
    <t>Špeciálne olympiády Slovensko</t>
  </si>
  <si>
    <t>Subjekt</t>
  </si>
  <si>
    <t>Rozhodnutie Ministerstva školstva, vedy, výskumu a športu Slovenskej republiky o poskytnutí finančných prostriedkov v oblasti športu v roku 2023</t>
  </si>
  <si>
    <t>zabezpečenie činnosti a úloh v roku 2023</t>
  </si>
  <si>
    <t>Zväz slovenského lyžovania</t>
  </si>
  <si>
    <t>Slovenská asociácia taekwondo WT</t>
  </si>
  <si>
    <t>Slovenský zväz tanečných športov</t>
  </si>
  <si>
    <t>Slovenský veslársky zväz</t>
  </si>
  <si>
    <t>Slovenská golfová asociácia</t>
  </si>
  <si>
    <t>Slovenský zväz cyklistiky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</si>
  <si>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</si>
  <si>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zabezpečenie a rozvoj športu taekwondo zdravotne postihnutých športovcov</t>
  </si>
  <si>
    <t>zabezpečenie a rozvoj športu golf zdravotne postihnutých športovcov</t>
  </si>
  <si>
    <t>zabezpečenie a rozvoj športu curling zdravotne postihnutých športovcov</t>
  </si>
  <si>
    <t>zabezpečenie a rozvoj športu atletika zdravotne postihnutých športovcov</t>
  </si>
  <si>
    <t>zabezpečenie a rozvoj športu parahokej zdravotne postihnutých športovcov</t>
  </si>
  <si>
    <t>zabezpečenie a rozvoj športu plavecké športy zdravotne postihnutých športovcov</t>
  </si>
  <si>
    <t>zabezpečenie a rozvoj športu streľba zdravotne postihnutých športovcov</t>
  </si>
  <si>
    <t>zabezpečenie a rozvoj športu triatlon zdravotne postihnutých športovcov</t>
  </si>
  <si>
    <t>zabezpečenie a rozvoj športu stolný tenis zdravotne postihnutých športovcov</t>
  </si>
  <si>
    <t>zabezpečenie a rozvoj športu tenis zdravotne postihnutých športovcov</t>
  </si>
  <si>
    <t>zabezpečenie a rozvoj športu veslovanie zdravotne postihnutých športovcov</t>
  </si>
  <si>
    <t>zabezpečenie a rozvoj športu cyklistika zdravotne postihnutých športovcov</t>
  </si>
  <si>
    <t>zabezpečenie a rozvoj športu tanečných športov zdravotne postihnutých športovcov</t>
  </si>
  <si>
    <t>zabezpečenie a rozvoj športu boccia zdravotne postihnutých športovcov</t>
  </si>
  <si>
    <t>zabezpečenie a rozvoj športu lukostreľba zdravotne postihnutých športovcov</t>
  </si>
  <si>
    <t>zabezpečenie a rozvoj športu biliard zdravotne postihnutých športovcov</t>
  </si>
  <si>
    <t>zabezpečenie a rozvoj športu hokej na vozíkoch zdravotne postihnutých športovcov</t>
  </si>
  <si>
    <t>zabezpečenie a rozvoj športu jazdectvo zdravotne postihnutých športovcov</t>
  </si>
  <si>
    <t>zabezpečenie a rozvoj športu karate zdravotne postihnutých športovcov</t>
  </si>
  <si>
    <t>zabezpečenie a rozvoj športu šach zdravotne postihnutých športovcov</t>
  </si>
  <si>
    <t>zabezpečenie a rozvoj športu volejbal zdravotne postihnutých športovcov</t>
  </si>
  <si>
    <t>zabezpečenie a rozvoj športu lyžovanie zdravotne postihnutých športovcov</t>
  </si>
  <si>
    <t>zabezpečenie a rozvoj športu silový trojboj zdravotne postihnutých športovcov</t>
  </si>
  <si>
    <t>Účel poskytnutia finančných prostriedkov</t>
  </si>
  <si>
    <t>účel: príspevok Slovenskému paralympijskému výboru - podľa § 75 ods. 3 písm. c) a ods. 6 zákona č. 440/2015 Z. z. na zabezpečenie prípravy zdravotne postihnutých športovcov a plnenie úloh Slovenského paralympijského výboru</t>
  </si>
  <si>
    <t>zabezpečenie činnosti a úloh SZTPŠ v roku 2023</t>
  </si>
  <si>
    <t>zabezpečenie činnosti a úloh SPV v roku 2023</t>
  </si>
  <si>
    <t>Slovenský šachový zväz</t>
  </si>
  <si>
    <t>Slovenský zväz karate</t>
  </si>
  <si>
    <t>Zvýšenie o*
(eur)</t>
  </si>
  <si>
    <t>Pôvodný výpočet podľa účelu
(eur)</t>
  </si>
  <si>
    <t>Schválený výpočet
(eur)</t>
  </si>
  <si>
    <t>Pôvodný výpočet príspevku
(eur)</t>
  </si>
  <si>
    <t>Slovenský tenisový zväz</t>
  </si>
  <si>
    <t>suma (eur)</t>
  </si>
  <si>
    <t>%</t>
  </si>
  <si>
    <t>kontrola na cele cisla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</si>
</sst>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3">
    <xf numFmtId="0" fontId="0" fillId="0" borderId="0" xfId="0"/>
    <xf numFmtId="0" fontId="4" fillId="2" borderId="0" xfId="0" applyFont="1" applyFill="1"/>
    <xf numFmtId="0" fontId="4" fillId="2" borderId="0" xfId="0" applyFont="1" applyFill="1" applyAlignment="1"/>
    <xf numFmtId="0" fontId="7" fillId="4" borderId="0" xfId="2" applyFont="1" applyFill="1" applyAlignment="1">
      <alignment vertical="top" wrapText="1"/>
    </xf>
    <xf numFmtId="0" fontId="1" fillId="2" borderId="1" xfId="1" applyFont="1" applyFill="1" applyBorder="1" applyAlignment="1">
      <alignment vertical="center" wrapText="1"/>
    </xf>
    <xf numFmtId="0" fontId="1" fillId="2" borderId="2" xfId="1" applyFont="1" applyFill="1" applyBorder="1" applyAlignment="1">
      <alignment vertical="center" wrapText="1"/>
    </xf>
    <xf numFmtId="0" fontId="1" fillId="2" borderId="4" xfId="1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 vertical="center" wrapText="1"/>
    </xf>
    <xf numFmtId="4" fontId="3" fillId="3" borderId="6" xfId="1" applyNumberFormat="1" applyFont="1" applyFill="1" applyBorder="1" applyAlignment="1">
      <alignment horizontal="center" vertical="center" wrapText="1"/>
    </xf>
    <xf numFmtId="4" fontId="3" fillId="3" borderId="7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vertical="center" wrapText="1"/>
    </xf>
    <xf numFmtId="0" fontId="1" fillId="2" borderId="11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vertical="center" wrapText="1"/>
    </xf>
    <xf numFmtId="0" fontId="1" fillId="2" borderId="17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vertical="center"/>
    </xf>
    <xf numFmtId="0" fontId="3" fillId="3" borderId="6" xfId="1" applyFont="1" applyFill="1" applyBorder="1" applyAlignment="1">
      <alignment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15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left" vertical="center" wrapText="1"/>
    </xf>
    <xf numFmtId="0" fontId="1" fillId="2" borderId="19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4" fontId="1" fillId="2" borderId="9" xfId="1" applyNumberFormat="1" applyFont="1" applyFill="1" applyBorder="1" applyAlignment="1">
      <alignment horizontal="right" vertical="center" wrapText="1"/>
    </xf>
    <xf numFmtId="4" fontId="1" fillId="2" borderId="9" xfId="1" applyNumberFormat="1" applyFont="1" applyFill="1" applyBorder="1" applyAlignment="1">
      <alignment horizontal="right" vertical="center"/>
    </xf>
    <xf numFmtId="4" fontId="1" fillId="2" borderId="4" xfId="1" applyNumberFormat="1" applyFont="1" applyFill="1" applyBorder="1" applyAlignment="1">
      <alignment horizontal="right" vertical="center"/>
    </xf>
    <xf numFmtId="4" fontId="1" fillId="2" borderId="10" xfId="1" applyNumberFormat="1" applyFont="1" applyFill="1" applyBorder="1" applyAlignment="1">
      <alignment horizontal="right" vertical="center"/>
    </xf>
    <xf numFmtId="4" fontId="1" fillId="2" borderId="1" xfId="1" applyNumberFormat="1" applyFont="1" applyFill="1" applyBorder="1" applyAlignment="1">
      <alignment horizontal="right" vertical="center" wrapText="1"/>
    </xf>
    <xf numFmtId="4" fontId="1" fillId="2" borderId="1" xfId="1" applyNumberFormat="1" applyFont="1" applyFill="1" applyBorder="1" applyAlignment="1">
      <alignment horizontal="right" vertical="center"/>
    </xf>
    <xf numFmtId="4" fontId="1" fillId="2" borderId="12" xfId="1" applyNumberFormat="1" applyFont="1" applyFill="1" applyBorder="1" applyAlignment="1">
      <alignment horizontal="right" vertical="center"/>
    </xf>
    <xf numFmtId="4" fontId="1" fillId="2" borderId="2" xfId="1" applyNumberFormat="1" applyFont="1" applyFill="1" applyBorder="1" applyAlignment="1">
      <alignment horizontal="right" vertical="center"/>
    </xf>
    <xf numFmtId="4" fontId="1" fillId="2" borderId="13" xfId="1" applyNumberFormat="1" applyFont="1" applyFill="1" applyBorder="1" applyAlignment="1">
      <alignment horizontal="right" vertical="center" wrapText="1"/>
    </xf>
    <xf numFmtId="4" fontId="1" fillId="2" borderId="13" xfId="1" applyNumberFormat="1" applyFont="1" applyFill="1" applyBorder="1" applyAlignment="1">
      <alignment horizontal="right" vertical="center"/>
    </xf>
    <xf numFmtId="4" fontId="1" fillId="2" borderId="14" xfId="1" applyNumberFormat="1" applyFont="1" applyFill="1" applyBorder="1" applyAlignment="1">
      <alignment horizontal="right" vertical="center"/>
    </xf>
    <xf numFmtId="4" fontId="1" fillId="2" borderId="4" xfId="1" applyNumberFormat="1" applyFont="1" applyFill="1" applyBorder="1" applyAlignment="1">
      <alignment horizontal="right" vertical="center" wrapText="1"/>
    </xf>
    <xf numFmtId="4" fontId="1" fillId="2" borderId="18" xfId="1" applyNumberFormat="1" applyFont="1" applyFill="1" applyBorder="1" applyAlignment="1">
      <alignment horizontal="right" vertical="center"/>
    </xf>
    <xf numFmtId="4" fontId="1" fillId="2" borderId="2" xfId="1" applyNumberFormat="1" applyFont="1" applyFill="1" applyBorder="1" applyAlignment="1">
      <alignment horizontal="right" vertical="center" wrapText="1"/>
    </xf>
    <xf numFmtId="4" fontId="1" fillId="2" borderId="16" xfId="1" applyNumberFormat="1" applyFont="1" applyFill="1" applyBorder="1" applyAlignment="1">
      <alignment horizontal="right" vertical="center"/>
    </xf>
    <xf numFmtId="4" fontId="3" fillId="3" borderId="6" xfId="1" applyNumberFormat="1" applyFont="1" applyFill="1" applyBorder="1" applyAlignment="1">
      <alignment horizontal="right" vertical="center"/>
    </xf>
    <xf numFmtId="4" fontId="1" fillId="2" borderId="12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4" fontId="9" fillId="0" borderId="0" xfId="0" applyNumberFormat="1" applyFont="1"/>
    <xf numFmtId="4" fontId="0" fillId="0" borderId="0" xfId="0" applyNumberFormat="1"/>
    <xf numFmtId="4" fontId="0" fillId="0" borderId="0" xfId="0" applyNumberFormat="1" applyFont="1"/>
    <xf numFmtId="0" fontId="8" fillId="0" borderId="0" xfId="0" applyFont="1"/>
    <xf numFmtId="4" fontId="8" fillId="0" borderId="0" xfId="0" applyNumberFormat="1" applyFont="1"/>
    <xf numFmtId="4" fontId="1" fillId="2" borderId="20" xfId="1" applyNumberFormat="1" applyFont="1" applyFill="1" applyBorder="1" applyAlignment="1">
      <alignment horizontal="center" vertical="center"/>
    </xf>
    <xf numFmtId="4" fontId="1" fillId="2" borderId="18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top" wrapText="1"/>
    </xf>
    <xf numFmtId="0" fontId="5" fillId="2" borderId="0" xfId="1" applyFont="1" applyFill="1" applyBorder="1" applyAlignment="1">
      <alignment horizontal="center" wrapText="1"/>
    </xf>
    <xf numFmtId="0" fontId="7" fillId="4" borderId="0" xfId="2" applyFont="1" applyFill="1" applyAlignment="1">
      <alignment horizontal="justify" vertical="top" wrapText="1"/>
    </xf>
    <xf numFmtId="0" fontId="1" fillId="2" borderId="1" xfId="1" applyFont="1" applyFill="1" applyBorder="1" applyAlignment="1">
      <alignment horizontal="left" vertical="center" wrapText="1"/>
    </xf>
    <xf numFmtId="4" fontId="1" fillId="2" borderId="2" xfId="1" applyNumberFormat="1" applyFont="1" applyFill="1" applyBorder="1" applyAlignment="1">
      <alignment horizontal="right" vertical="center"/>
    </xf>
    <xf numFmtId="4" fontId="1" fillId="2" borderId="3" xfId="1" applyNumberFormat="1" applyFont="1" applyFill="1" applyBorder="1" applyAlignment="1">
      <alignment horizontal="right" vertical="center"/>
    </xf>
    <xf numFmtId="4" fontId="1" fillId="2" borderId="4" xfId="1" applyNumberFormat="1" applyFont="1" applyFill="1" applyBorder="1" applyAlignment="1">
      <alignment horizontal="right" vertical="center"/>
    </xf>
    <xf numFmtId="4" fontId="1" fillId="2" borderId="16" xfId="1" applyNumberFormat="1" applyFont="1" applyFill="1" applyBorder="1" applyAlignment="1">
      <alignment horizontal="right" vertical="center"/>
    </xf>
    <xf numFmtId="4" fontId="1" fillId="2" borderId="20" xfId="1" applyNumberFormat="1" applyFont="1" applyFill="1" applyBorder="1" applyAlignment="1">
      <alignment horizontal="right" vertical="center"/>
    </xf>
    <xf numFmtId="4" fontId="1" fillId="2" borderId="18" xfId="1" applyNumberFormat="1" applyFont="1" applyFill="1" applyBorder="1" applyAlignment="1">
      <alignment horizontal="right" vertical="center"/>
    </xf>
    <xf numFmtId="4" fontId="1" fillId="2" borderId="2" xfId="1" applyNumberFormat="1" applyFont="1" applyFill="1" applyBorder="1" applyAlignment="1">
      <alignment horizontal="right" vertical="center" wrapText="1"/>
    </xf>
    <xf numFmtId="4" fontId="1" fillId="2" borderId="3" xfId="1" applyNumberFormat="1" applyFont="1" applyFill="1" applyBorder="1" applyAlignment="1">
      <alignment horizontal="right" vertical="center" wrapText="1"/>
    </xf>
    <xf numFmtId="4" fontId="1" fillId="2" borderId="4" xfId="1" applyNumberFormat="1" applyFont="1" applyFill="1" applyBorder="1" applyAlignment="1">
      <alignment horizontal="right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4" fontId="1" fillId="2" borderId="4" xfId="1" applyNumberFormat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/>
    </xf>
  </cellXfs>
  <cellStyles count="3">
    <cellStyle name="Normálna" xfId="0" builtinId="0"/>
    <cellStyle name="Normálna 3" xfId="2" xr:uid="{EF7ECCF6-3A97-496E-AE3D-E644CAD37FE3}"/>
    <cellStyle name="Normálna 5" xfId="1" xr:uid="{8F8F2068-B9D7-4416-A1A9-F4701C016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CDE1B-DDBA-4517-9100-97E706A48664}">
  <sheetPr>
    <pageSetUpPr fitToPage="1"/>
  </sheetPr>
  <dimension ref="A1:I36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8.88671875" defaultRowHeight="13.8" x14ac:dyDescent="0.25"/>
  <cols>
    <col min="1" max="1" width="3.5546875" style="1" customWidth="1"/>
    <col min="2" max="2" width="26.44140625" style="1" customWidth="1"/>
    <col min="3" max="3" width="35.6640625" style="1" customWidth="1"/>
    <col min="4" max="4" width="11.77734375" style="1" customWidth="1"/>
    <col min="5" max="6" width="11.6640625" style="1" customWidth="1"/>
    <col min="7" max="7" width="11.6640625" style="1" bestFit="1" customWidth="1"/>
    <col min="8" max="16384" width="8.88671875" style="1"/>
  </cols>
  <sheetData>
    <row r="1" spans="1:7" ht="33.6" customHeight="1" x14ac:dyDescent="0.25">
      <c r="A1" s="52" t="s">
        <v>8</v>
      </c>
      <c r="B1" s="52"/>
      <c r="C1" s="52"/>
      <c r="D1" s="52"/>
      <c r="E1" s="52"/>
      <c r="F1" s="52"/>
      <c r="G1" s="52"/>
    </row>
    <row r="2" spans="1:7" ht="48.6" customHeight="1" x14ac:dyDescent="0.3">
      <c r="A2" s="53" t="s">
        <v>41</v>
      </c>
      <c r="B2" s="53"/>
      <c r="C2" s="53"/>
      <c r="D2" s="53"/>
      <c r="E2" s="53"/>
      <c r="F2" s="53"/>
      <c r="G2" s="53"/>
    </row>
    <row r="3" spans="1:7" ht="14.4" thickBot="1" x14ac:dyDescent="0.3">
      <c r="A3" s="8"/>
      <c r="B3" s="8"/>
      <c r="C3" s="8"/>
      <c r="D3" s="8"/>
      <c r="E3" s="8"/>
      <c r="F3" s="8"/>
      <c r="G3" s="8"/>
    </row>
    <row r="4" spans="1:7" ht="53.4" thickBot="1" x14ac:dyDescent="0.3">
      <c r="A4" s="21" t="s">
        <v>0</v>
      </c>
      <c r="B4" s="9" t="s">
        <v>7</v>
      </c>
      <c r="C4" s="9" t="s">
        <v>40</v>
      </c>
      <c r="D4" s="9" t="s">
        <v>49</v>
      </c>
      <c r="E4" s="10" t="s">
        <v>47</v>
      </c>
      <c r="F4" s="10" t="s">
        <v>46</v>
      </c>
      <c r="G4" s="11" t="s">
        <v>48</v>
      </c>
    </row>
    <row r="5" spans="1:7" x14ac:dyDescent="0.25">
      <c r="A5" s="22">
        <v>1</v>
      </c>
      <c r="B5" s="23" t="s">
        <v>3</v>
      </c>
      <c r="C5" s="12" t="s">
        <v>9</v>
      </c>
      <c r="D5" s="27">
        <v>300000</v>
      </c>
      <c r="E5" s="28">
        <v>300000</v>
      </c>
      <c r="F5" s="29">
        <f>G5-D5</f>
        <v>29391</v>
      </c>
      <c r="G5" s="30">
        <v>329391</v>
      </c>
    </row>
    <row r="6" spans="1:7" ht="26.4" x14ac:dyDescent="0.25">
      <c r="A6" s="13">
        <v>2</v>
      </c>
      <c r="B6" s="7" t="s">
        <v>4</v>
      </c>
      <c r="C6" s="4" t="s">
        <v>9</v>
      </c>
      <c r="D6" s="31">
        <v>178000</v>
      </c>
      <c r="E6" s="32">
        <v>178000</v>
      </c>
      <c r="F6" s="29">
        <f>G6-D6</f>
        <v>17439</v>
      </c>
      <c r="G6" s="33">
        <v>195439</v>
      </c>
    </row>
    <row r="7" spans="1:7" ht="26.4" x14ac:dyDescent="0.25">
      <c r="A7" s="13">
        <v>3</v>
      </c>
      <c r="B7" s="55" t="s">
        <v>2</v>
      </c>
      <c r="C7" s="4" t="s">
        <v>20</v>
      </c>
      <c r="D7" s="62">
        <v>971245</v>
      </c>
      <c r="E7" s="32">
        <v>51000</v>
      </c>
      <c r="F7" s="56">
        <f>G7-D7</f>
        <v>95152</v>
      </c>
      <c r="G7" s="59">
        <v>1066397</v>
      </c>
    </row>
    <row r="8" spans="1:7" ht="26.4" x14ac:dyDescent="0.25">
      <c r="A8" s="13">
        <v>4</v>
      </c>
      <c r="B8" s="55"/>
      <c r="C8" s="4" t="s">
        <v>21</v>
      </c>
      <c r="D8" s="63"/>
      <c r="E8" s="32">
        <v>89000</v>
      </c>
      <c r="F8" s="57"/>
      <c r="G8" s="60"/>
    </row>
    <row r="9" spans="1:7" ht="26.4" x14ac:dyDescent="0.25">
      <c r="A9" s="13">
        <v>5</v>
      </c>
      <c r="B9" s="55"/>
      <c r="C9" s="4" t="s">
        <v>22</v>
      </c>
      <c r="D9" s="63"/>
      <c r="E9" s="32">
        <v>41000</v>
      </c>
      <c r="F9" s="57"/>
      <c r="G9" s="60"/>
    </row>
    <row r="10" spans="1:7" ht="26.4" x14ac:dyDescent="0.25">
      <c r="A10" s="13">
        <v>6</v>
      </c>
      <c r="B10" s="55"/>
      <c r="C10" s="4" t="s">
        <v>39</v>
      </c>
      <c r="D10" s="63"/>
      <c r="E10" s="32">
        <v>11000</v>
      </c>
      <c r="F10" s="57"/>
      <c r="G10" s="60"/>
    </row>
    <row r="11" spans="1:7" ht="26.4" x14ac:dyDescent="0.25">
      <c r="A11" s="13">
        <v>7</v>
      </c>
      <c r="B11" s="55"/>
      <c r="C11" s="4" t="s">
        <v>23</v>
      </c>
      <c r="D11" s="63"/>
      <c r="E11" s="32">
        <v>64000</v>
      </c>
      <c r="F11" s="57"/>
      <c r="G11" s="60"/>
    </row>
    <row r="12" spans="1:7" ht="26.4" x14ac:dyDescent="0.25">
      <c r="A12" s="13">
        <v>8</v>
      </c>
      <c r="B12" s="55"/>
      <c r="C12" s="4" t="s">
        <v>24</v>
      </c>
      <c r="D12" s="63"/>
      <c r="E12" s="32">
        <v>6000</v>
      </c>
      <c r="F12" s="57"/>
      <c r="G12" s="60"/>
    </row>
    <row r="13" spans="1:7" ht="26.4" x14ac:dyDescent="0.25">
      <c r="A13" s="13">
        <v>9</v>
      </c>
      <c r="B13" s="55"/>
      <c r="C13" s="4" t="s">
        <v>43</v>
      </c>
      <c r="D13" s="64"/>
      <c r="E13" s="32">
        <v>709245</v>
      </c>
      <c r="F13" s="58"/>
      <c r="G13" s="61"/>
    </row>
    <row r="14" spans="1:7" ht="26.4" x14ac:dyDescent="0.25">
      <c r="A14" s="13">
        <v>10</v>
      </c>
      <c r="B14" s="65" t="s">
        <v>5</v>
      </c>
      <c r="C14" s="4" t="s">
        <v>26</v>
      </c>
      <c r="D14" s="67">
        <v>464000</v>
      </c>
      <c r="E14" s="32">
        <v>0</v>
      </c>
      <c r="F14" s="70">
        <v>63131</v>
      </c>
      <c r="G14" s="43">
        <v>18000</v>
      </c>
    </row>
    <row r="15" spans="1:7" ht="26.4" x14ac:dyDescent="0.25">
      <c r="A15" s="13">
        <v>11</v>
      </c>
      <c r="B15" s="66"/>
      <c r="C15" s="4" t="s">
        <v>32</v>
      </c>
      <c r="D15" s="68"/>
      <c r="E15" s="32">
        <v>5000</v>
      </c>
      <c r="F15" s="71"/>
      <c r="G15" s="50">
        <v>511221</v>
      </c>
    </row>
    <row r="16" spans="1:7" ht="26.4" x14ac:dyDescent="0.25">
      <c r="A16" s="13">
        <v>12</v>
      </c>
      <c r="B16" s="66"/>
      <c r="C16" s="4" t="s">
        <v>30</v>
      </c>
      <c r="D16" s="68"/>
      <c r="E16" s="32">
        <v>55000</v>
      </c>
      <c r="F16" s="71"/>
      <c r="G16" s="50"/>
    </row>
    <row r="17" spans="1:7" ht="26.4" x14ac:dyDescent="0.25">
      <c r="A17" s="13">
        <v>13</v>
      </c>
      <c r="B17" s="66"/>
      <c r="C17" s="4" t="s">
        <v>19</v>
      </c>
      <c r="D17" s="68"/>
      <c r="E17" s="32">
        <v>32000</v>
      </c>
      <c r="F17" s="71"/>
      <c r="G17" s="50"/>
    </row>
    <row r="18" spans="1:7" ht="39.6" x14ac:dyDescent="0.25">
      <c r="A18" s="13">
        <v>14</v>
      </c>
      <c r="B18" s="66"/>
      <c r="C18" s="4" t="s">
        <v>33</v>
      </c>
      <c r="D18" s="68"/>
      <c r="E18" s="32">
        <v>6000</v>
      </c>
      <c r="F18" s="71"/>
      <c r="G18" s="50"/>
    </row>
    <row r="19" spans="1:7" ht="26.4" x14ac:dyDescent="0.25">
      <c r="A19" s="13">
        <v>15</v>
      </c>
      <c r="B19" s="66"/>
      <c r="C19" s="4" t="s">
        <v>34</v>
      </c>
      <c r="D19" s="68"/>
      <c r="E19" s="32">
        <v>6000</v>
      </c>
      <c r="F19" s="71"/>
      <c r="G19" s="50"/>
    </row>
    <row r="20" spans="1:7" ht="26.4" x14ac:dyDescent="0.25">
      <c r="A20" s="13">
        <v>16</v>
      </c>
      <c r="B20" s="66"/>
      <c r="C20" s="4" t="s">
        <v>31</v>
      </c>
      <c r="D20" s="68"/>
      <c r="E20" s="32">
        <v>34000</v>
      </c>
      <c r="F20" s="71"/>
      <c r="G20" s="50"/>
    </row>
    <row r="21" spans="1:7" ht="26.4" x14ac:dyDescent="0.25">
      <c r="A21" s="13">
        <v>17</v>
      </c>
      <c r="B21" s="66"/>
      <c r="C21" s="4" t="s">
        <v>25</v>
      </c>
      <c r="D21" s="68"/>
      <c r="E21" s="32">
        <v>67000</v>
      </c>
      <c r="F21" s="71"/>
      <c r="G21" s="50"/>
    </row>
    <row r="22" spans="1:7" ht="26.4" x14ac:dyDescent="0.25">
      <c r="A22" s="13">
        <v>18</v>
      </c>
      <c r="B22" s="66"/>
      <c r="C22" s="4" t="s">
        <v>37</v>
      </c>
      <c r="D22" s="68"/>
      <c r="E22" s="32">
        <v>5000</v>
      </c>
      <c r="F22" s="71"/>
      <c r="G22" s="50"/>
    </row>
    <row r="23" spans="1:7" ht="26.4" x14ac:dyDescent="0.25">
      <c r="A23" s="13">
        <v>19</v>
      </c>
      <c r="B23" s="66"/>
      <c r="C23" s="4" t="s">
        <v>42</v>
      </c>
      <c r="D23" s="69"/>
      <c r="E23" s="32">
        <v>254000</v>
      </c>
      <c r="F23" s="72"/>
      <c r="G23" s="51"/>
    </row>
    <row r="24" spans="1:7" ht="27" thickBot="1" x14ac:dyDescent="0.3">
      <c r="A24" s="24">
        <v>20</v>
      </c>
      <c r="B24" s="25" t="s">
        <v>6</v>
      </c>
      <c r="C24" s="14" t="s">
        <v>9</v>
      </c>
      <c r="D24" s="35">
        <v>404000</v>
      </c>
      <c r="E24" s="36">
        <v>404000</v>
      </c>
      <c r="F24" s="36">
        <f>G24-D24</f>
        <v>39580</v>
      </c>
      <c r="G24" s="37">
        <v>443580</v>
      </c>
    </row>
    <row r="25" spans="1:7" ht="26.4" x14ac:dyDescent="0.25">
      <c r="A25" s="15">
        <v>21</v>
      </c>
      <c r="B25" s="20" t="s">
        <v>11</v>
      </c>
      <c r="C25" s="6" t="s">
        <v>17</v>
      </c>
      <c r="D25" s="38">
        <v>8000</v>
      </c>
      <c r="E25" s="29">
        <v>8000</v>
      </c>
      <c r="F25" s="29">
        <f>G25-D25</f>
        <v>784</v>
      </c>
      <c r="G25" s="39">
        <v>8784</v>
      </c>
    </row>
    <row r="26" spans="1:7" ht="26.4" x14ac:dyDescent="0.25">
      <c r="A26" s="13">
        <v>22</v>
      </c>
      <c r="B26" s="7" t="s">
        <v>14</v>
      </c>
      <c r="C26" s="4" t="s">
        <v>18</v>
      </c>
      <c r="D26" s="31">
        <v>4000</v>
      </c>
      <c r="E26" s="32">
        <v>4000</v>
      </c>
      <c r="F26" s="29">
        <f t="shared" ref="F26:F33" si="0">G26-D26</f>
        <v>392</v>
      </c>
      <c r="G26" s="33">
        <v>4392</v>
      </c>
    </row>
    <row r="27" spans="1:7" ht="26.4" x14ac:dyDescent="0.25">
      <c r="A27" s="13">
        <v>23</v>
      </c>
      <c r="B27" s="7" t="s">
        <v>44</v>
      </c>
      <c r="C27" s="4" t="s">
        <v>36</v>
      </c>
      <c r="D27" s="31">
        <v>5000</v>
      </c>
      <c r="E27" s="32">
        <v>5000</v>
      </c>
      <c r="F27" s="29">
        <f t="shared" si="0"/>
        <v>490</v>
      </c>
      <c r="G27" s="33">
        <v>5490</v>
      </c>
    </row>
    <row r="28" spans="1:7" ht="26.4" x14ac:dyDescent="0.25">
      <c r="A28" s="13">
        <v>24</v>
      </c>
      <c r="B28" s="26" t="s">
        <v>50</v>
      </c>
      <c r="C28" s="4" t="s">
        <v>26</v>
      </c>
      <c r="D28" s="31">
        <v>18000</v>
      </c>
      <c r="E28" s="32">
        <v>18000</v>
      </c>
      <c r="F28" s="29">
        <v>0</v>
      </c>
      <c r="G28" s="33">
        <v>0</v>
      </c>
    </row>
    <row r="29" spans="1:7" ht="26.4" x14ac:dyDescent="0.25">
      <c r="A29" s="13">
        <v>25</v>
      </c>
      <c r="B29" s="7" t="s">
        <v>13</v>
      </c>
      <c r="C29" s="4" t="s">
        <v>27</v>
      </c>
      <c r="D29" s="31">
        <v>6000</v>
      </c>
      <c r="E29" s="32">
        <v>6000</v>
      </c>
      <c r="F29" s="29">
        <f t="shared" si="0"/>
        <v>588</v>
      </c>
      <c r="G29" s="33">
        <v>6588</v>
      </c>
    </row>
    <row r="30" spans="1:7" ht="26.4" x14ac:dyDescent="0.25">
      <c r="A30" s="13">
        <v>26</v>
      </c>
      <c r="B30" s="7" t="s">
        <v>15</v>
      </c>
      <c r="C30" s="4" t="s">
        <v>28</v>
      </c>
      <c r="D30" s="31">
        <v>53000</v>
      </c>
      <c r="E30" s="32">
        <v>53000</v>
      </c>
      <c r="F30" s="29">
        <f t="shared" si="0"/>
        <v>5192</v>
      </c>
      <c r="G30" s="33">
        <v>58192</v>
      </c>
    </row>
    <row r="31" spans="1:7" ht="26.4" x14ac:dyDescent="0.25">
      <c r="A31" s="13">
        <v>27</v>
      </c>
      <c r="B31" s="7" t="s">
        <v>45</v>
      </c>
      <c r="C31" s="4" t="s">
        <v>35</v>
      </c>
      <c r="D31" s="31">
        <v>8000</v>
      </c>
      <c r="E31" s="32">
        <v>8000</v>
      </c>
      <c r="F31" s="29">
        <f t="shared" si="0"/>
        <v>784</v>
      </c>
      <c r="G31" s="33">
        <v>8784</v>
      </c>
    </row>
    <row r="32" spans="1:7" ht="26.4" x14ac:dyDescent="0.25">
      <c r="A32" s="13">
        <v>28</v>
      </c>
      <c r="B32" s="7" t="s">
        <v>12</v>
      </c>
      <c r="C32" s="4" t="s">
        <v>29</v>
      </c>
      <c r="D32" s="31">
        <v>7000</v>
      </c>
      <c r="E32" s="32">
        <v>7000</v>
      </c>
      <c r="F32" s="29">
        <f t="shared" si="0"/>
        <v>686</v>
      </c>
      <c r="G32" s="33">
        <v>7686</v>
      </c>
    </row>
    <row r="33" spans="1:9" ht="27" thickBot="1" x14ac:dyDescent="0.3">
      <c r="A33" s="19">
        <v>29</v>
      </c>
      <c r="B33" s="18" t="s">
        <v>10</v>
      </c>
      <c r="C33" s="5" t="s">
        <v>38</v>
      </c>
      <c r="D33" s="40">
        <v>120000</v>
      </c>
      <c r="E33" s="34">
        <v>120000</v>
      </c>
      <c r="F33" s="29">
        <f t="shared" si="0"/>
        <v>11756</v>
      </c>
      <c r="G33" s="41">
        <v>131756</v>
      </c>
    </row>
    <row r="34" spans="1:9" ht="14.4" thickBot="1" x14ac:dyDescent="0.3">
      <c r="A34" s="16"/>
      <c r="B34" s="17" t="s">
        <v>1</v>
      </c>
      <c r="C34" s="17"/>
      <c r="D34" s="42">
        <f>SUM(D5:D33)</f>
        <v>2546245</v>
      </c>
      <c r="E34" s="42">
        <f>SUM(E5:E33)</f>
        <v>2546245</v>
      </c>
      <c r="F34" s="42">
        <f t="shared" ref="F34:G34" si="1">SUM(F5:F33)</f>
        <v>265365</v>
      </c>
      <c r="G34" s="42">
        <f t="shared" si="1"/>
        <v>2795700</v>
      </c>
    </row>
    <row r="35" spans="1:9" ht="29.4" customHeight="1" x14ac:dyDescent="0.25">
      <c r="A35" s="54" t="s">
        <v>16</v>
      </c>
      <c r="B35" s="54"/>
      <c r="C35" s="54"/>
      <c r="D35" s="54"/>
      <c r="E35" s="54"/>
      <c r="F35" s="54"/>
      <c r="G35" s="54"/>
      <c r="H35" s="3"/>
      <c r="I35" s="3"/>
    </row>
    <row r="36" spans="1:9" x14ac:dyDescent="0.25">
      <c r="A36" s="2"/>
      <c r="B36" s="2"/>
      <c r="C36" s="2"/>
      <c r="D36" s="2"/>
      <c r="E36" s="2"/>
      <c r="F36" s="2"/>
      <c r="G36" s="2"/>
    </row>
  </sheetData>
  <sortState ref="A5:G5">
    <sortCondition ref="B5"/>
  </sortState>
  <mergeCells count="11">
    <mergeCell ref="G15:G23"/>
    <mergeCell ref="A1:G1"/>
    <mergeCell ref="A2:G2"/>
    <mergeCell ref="A35:G35"/>
    <mergeCell ref="B7:B13"/>
    <mergeCell ref="F7:F13"/>
    <mergeCell ref="G7:G13"/>
    <mergeCell ref="D7:D13"/>
    <mergeCell ref="B14:B23"/>
    <mergeCell ref="D14:D23"/>
    <mergeCell ref="F14:F23"/>
  </mergeCells>
  <pageMargins left="0.25" right="0.25" top="0.75" bottom="0.75" header="0.3" footer="0.3"/>
  <pageSetup paperSize="9" scale="88" fitToHeight="0" orientation="portrait" r:id="rId1"/>
  <headerFoot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FC97D-935A-4430-8C66-338D1EECF028}">
  <dimension ref="A1:K15"/>
  <sheetViews>
    <sheetView workbookViewId="0">
      <selection activeCell="A11" sqref="A11"/>
    </sheetView>
  </sheetViews>
  <sheetFormatPr defaultRowHeight="14.4" x14ac:dyDescent="0.3"/>
  <cols>
    <col min="1" max="1" width="47.44140625" bestFit="1" customWidth="1"/>
    <col min="2" max="2" width="11.44140625" bestFit="1" customWidth="1"/>
    <col min="4" max="4" width="12.33203125" bestFit="1" customWidth="1"/>
    <col min="5" max="5" width="11.44140625" bestFit="1" customWidth="1"/>
    <col min="6" max="6" width="19.109375" bestFit="1" customWidth="1"/>
    <col min="11" max="11" width="11.33203125" bestFit="1" customWidth="1"/>
  </cols>
  <sheetData>
    <row r="1" spans="1:11" x14ac:dyDescent="0.3">
      <c r="B1" s="44" t="s">
        <v>51</v>
      </c>
      <c r="C1" s="44" t="s">
        <v>52</v>
      </c>
      <c r="D1" s="44" t="s">
        <v>52</v>
      </c>
      <c r="E1" s="44" t="s">
        <v>51</v>
      </c>
      <c r="F1" s="44" t="s">
        <v>53</v>
      </c>
      <c r="J1">
        <v>100</v>
      </c>
      <c r="K1" s="45">
        <v>2795700</v>
      </c>
    </row>
    <row r="2" spans="1:11" x14ac:dyDescent="0.3">
      <c r="A2" t="s">
        <v>3</v>
      </c>
      <c r="B2" s="46">
        <v>300000</v>
      </c>
      <c r="C2" s="46">
        <f t="shared" ref="C2:C14" si="0">($J$1*B2)/$B$15</f>
        <v>11.782055536682448</v>
      </c>
      <c r="D2" s="46">
        <v>11.782055536682448</v>
      </c>
      <c r="E2" s="46">
        <f>($K$1*D2)/$J$1</f>
        <v>329390.92663903115</v>
      </c>
      <c r="F2" s="46">
        <v>329391</v>
      </c>
      <c r="G2" s="46"/>
    </row>
    <row r="3" spans="1:11" x14ac:dyDescent="0.3">
      <c r="A3" t="s">
        <v>4</v>
      </c>
      <c r="B3" s="46">
        <v>178000</v>
      </c>
      <c r="C3" s="46">
        <f t="shared" si="0"/>
        <v>6.9906862850982527</v>
      </c>
      <c r="D3" s="46">
        <v>6.9906862850982527</v>
      </c>
      <c r="E3" s="46">
        <f t="shared" ref="E3:E14" si="1">($K$1*D3)/$J$1</f>
        <v>195438.61647249185</v>
      </c>
      <c r="F3" s="46">
        <v>195439</v>
      </c>
      <c r="G3" s="46"/>
    </row>
    <row r="4" spans="1:11" x14ac:dyDescent="0.3">
      <c r="A4" t="s">
        <v>2</v>
      </c>
      <c r="B4" s="46">
        <v>971245</v>
      </c>
      <c r="C4" s="46">
        <f t="shared" si="0"/>
        <v>38.144208432417145</v>
      </c>
      <c r="D4" s="46">
        <v>38.144208432417145</v>
      </c>
      <c r="E4" s="46">
        <f t="shared" si="1"/>
        <v>1066397.6351450861</v>
      </c>
      <c r="F4" s="46">
        <v>1066397</v>
      </c>
      <c r="G4" s="46"/>
    </row>
    <row r="5" spans="1:11" x14ac:dyDescent="0.3">
      <c r="A5" t="s">
        <v>5</v>
      </c>
      <c r="B5" s="46">
        <v>482000</v>
      </c>
      <c r="C5" s="46">
        <f t="shared" si="0"/>
        <v>18.929835895603134</v>
      </c>
      <c r="D5" s="47">
        <v>18.929835895603134</v>
      </c>
      <c r="E5" s="46">
        <f t="shared" si="1"/>
        <v>529221.42213337682</v>
      </c>
      <c r="F5" s="46">
        <v>529221</v>
      </c>
      <c r="G5" s="46"/>
    </row>
    <row r="6" spans="1:11" x14ac:dyDescent="0.3">
      <c r="A6" t="s">
        <v>6</v>
      </c>
      <c r="B6" s="46">
        <v>404000</v>
      </c>
      <c r="C6" s="46">
        <f t="shared" si="0"/>
        <v>15.866501456065697</v>
      </c>
      <c r="D6" s="46">
        <v>15.866501456065697</v>
      </c>
      <c r="E6" s="46">
        <f t="shared" si="1"/>
        <v>443579.78120722866</v>
      </c>
      <c r="F6" s="46">
        <v>443580</v>
      </c>
      <c r="G6" s="46"/>
    </row>
    <row r="7" spans="1:11" x14ac:dyDescent="0.3">
      <c r="A7" t="s">
        <v>11</v>
      </c>
      <c r="B7" s="46">
        <v>8000</v>
      </c>
      <c r="C7" s="46">
        <f t="shared" si="0"/>
        <v>0.3141881476448653</v>
      </c>
      <c r="D7" s="46">
        <v>0.3141881476448653</v>
      </c>
      <c r="E7" s="46">
        <f t="shared" si="1"/>
        <v>8783.7580437074994</v>
      </c>
      <c r="F7" s="46">
        <v>8784</v>
      </c>
      <c r="G7" s="46"/>
    </row>
    <row r="8" spans="1:11" x14ac:dyDescent="0.3">
      <c r="A8" t="s">
        <v>14</v>
      </c>
      <c r="B8" s="46">
        <v>4000</v>
      </c>
      <c r="C8" s="46">
        <f t="shared" si="0"/>
        <v>0.15709407382243265</v>
      </c>
      <c r="D8" s="46">
        <v>0.15709407382243265</v>
      </c>
      <c r="E8" s="46">
        <f t="shared" si="1"/>
        <v>4391.8790218537497</v>
      </c>
      <c r="F8" s="46">
        <v>4392</v>
      </c>
      <c r="G8" s="46"/>
    </row>
    <row r="9" spans="1:11" x14ac:dyDescent="0.3">
      <c r="A9" t="s">
        <v>44</v>
      </c>
      <c r="B9" s="46">
        <v>5000</v>
      </c>
      <c r="C9" s="46">
        <f t="shared" si="0"/>
        <v>0.19636759227804079</v>
      </c>
      <c r="D9" s="46">
        <v>0.19636759227804079</v>
      </c>
      <c r="E9" s="46">
        <f t="shared" si="1"/>
        <v>5489.8487773171855</v>
      </c>
      <c r="F9" s="46">
        <v>5490</v>
      </c>
      <c r="G9" s="46"/>
    </row>
    <row r="10" spans="1:11" x14ac:dyDescent="0.3">
      <c r="A10" t="s">
        <v>13</v>
      </c>
      <c r="B10" s="46">
        <v>6000</v>
      </c>
      <c r="C10" s="46">
        <f t="shared" si="0"/>
        <v>0.23564111073364896</v>
      </c>
      <c r="D10" s="46">
        <v>0.23564111073364896</v>
      </c>
      <c r="E10" s="46">
        <f t="shared" si="1"/>
        <v>6587.8185327806241</v>
      </c>
      <c r="F10" s="46">
        <v>6588</v>
      </c>
      <c r="G10" s="46"/>
    </row>
    <row r="11" spans="1:11" x14ac:dyDescent="0.3">
      <c r="A11" t="s">
        <v>15</v>
      </c>
      <c r="B11" s="46">
        <v>53000</v>
      </c>
      <c r="C11" s="46">
        <f t="shared" si="0"/>
        <v>2.0814964781472325</v>
      </c>
      <c r="D11" s="46">
        <v>2.0814964781472325</v>
      </c>
      <c r="E11" s="46">
        <f t="shared" si="1"/>
        <v>58192.397039562173</v>
      </c>
      <c r="F11" s="46">
        <v>58192</v>
      </c>
      <c r="G11" s="46"/>
    </row>
    <row r="12" spans="1:11" x14ac:dyDescent="0.3">
      <c r="A12" t="s">
        <v>45</v>
      </c>
      <c r="B12" s="46">
        <v>8000</v>
      </c>
      <c r="C12" s="46">
        <f t="shared" si="0"/>
        <v>0.3141881476448653</v>
      </c>
      <c r="D12" s="46">
        <v>0.3141881476448653</v>
      </c>
      <c r="E12" s="46">
        <f t="shared" si="1"/>
        <v>8783.7580437074994</v>
      </c>
      <c r="F12" s="46">
        <v>8784</v>
      </c>
      <c r="G12" s="46"/>
    </row>
    <row r="13" spans="1:11" x14ac:dyDescent="0.3">
      <c r="A13" t="s">
        <v>12</v>
      </c>
      <c r="B13" s="46">
        <v>7000</v>
      </c>
      <c r="C13" s="46">
        <f t="shared" si="0"/>
        <v>0.27491462918925713</v>
      </c>
      <c r="D13" s="46">
        <v>0.27491462918925713</v>
      </c>
      <c r="E13" s="46">
        <f t="shared" si="1"/>
        <v>7685.7882882440617</v>
      </c>
      <c r="F13" s="46">
        <v>7686</v>
      </c>
      <c r="G13" s="46"/>
    </row>
    <row r="14" spans="1:11" x14ac:dyDescent="0.3">
      <c r="A14" t="s">
        <v>10</v>
      </c>
      <c r="B14" s="46">
        <v>120000</v>
      </c>
      <c r="C14" s="46">
        <f t="shared" si="0"/>
        <v>4.712822214672979</v>
      </c>
      <c r="D14" s="46">
        <v>4.712822214672979</v>
      </c>
      <c r="E14" s="46">
        <f t="shared" si="1"/>
        <v>131756.37065561247</v>
      </c>
      <c r="F14" s="46">
        <v>131756</v>
      </c>
      <c r="G14" s="46"/>
    </row>
    <row r="15" spans="1:11" x14ac:dyDescent="0.3">
      <c r="A15" s="48"/>
      <c r="B15" s="49">
        <f>SUM(B2:B14)</f>
        <v>2546245</v>
      </c>
      <c r="C15" s="49">
        <f>SUM(C2:C14)</f>
        <v>100</v>
      </c>
      <c r="D15" s="49">
        <f t="shared" ref="D15:F15" si="2">SUM(D2:D14)</f>
        <v>100</v>
      </c>
      <c r="E15" s="49">
        <f t="shared" si="2"/>
        <v>2795699.9999999991</v>
      </c>
      <c r="F15" s="49">
        <f t="shared" si="2"/>
        <v>2795700</v>
      </c>
      <c r="G15" s="4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3071DA-5697-41A3-A281-2093CE1B5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6AB3A7-639B-4F6E-B860-F385B9B2E380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C4C9A1F-B203-4CC1-8BF9-34874E112C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SPV 2023</vt:lpstr>
      <vt:lpstr>Hárok1</vt:lpstr>
      <vt:lpstr>'SPV 2023'!Názvy_tlače</vt:lpstr>
      <vt:lpstr>'SPV 2023'!Oblasť_tlače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2023-05-15T11:55:26Z</cp:lastPrinted>
  <dcterms:created xsi:type="dcterms:W3CDTF">2021-11-18T09:40:09Z</dcterms:created>
  <dcterms:modified xsi:type="dcterms:W3CDTF">2023-06-08T12:09:31Z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