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guska\Downloads\"/>
    </mc:Choice>
  </mc:AlternateContent>
  <xr:revisionPtr revIDLastSave="0" documentId="13_ncr:1_{F58CE93C-F678-4557-94AC-A7596A16BF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-AS-Spolu-2022-30-09-V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5" i="1" l="1"/>
  <c r="L85" i="1"/>
  <c r="K85" i="1"/>
  <c r="J85" i="1"/>
  <c r="I85" i="1"/>
  <c r="H85" i="1"/>
  <c r="G85" i="1"/>
  <c r="E85" i="1"/>
  <c r="D85" i="1"/>
  <c r="M76" i="1"/>
  <c r="N76" i="1" s="1"/>
  <c r="M75" i="1"/>
  <c r="N75" i="1" s="1"/>
  <c r="M73" i="1"/>
  <c r="N73" i="1" s="1"/>
  <c r="M68" i="1"/>
  <c r="N68" i="1" s="1"/>
  <c r="M67" i="1"/>
  <c r="N67" i="1" s="1"/>
  <c r="M66" i="1"/>
  <c r="N66" i="1" s="1"/>
  <c r="M65" i="1"/>
  <c r="N65" i="1" s="1"/>
  <c r="M60" i="1"/>
  <c r="N60" i="1" s="1"/>
  <c r="M59" i="1"/>
  <c r="N59" i="1" s="1"/>
  <c r="M58" i="1"/>
  <c r="N58" i="1" s="1"/>
  <c r="M57" i="1"/>
  <c r="N57" i="1" s="1"/>
  <c r="M53" i="1"/>
  <c r="N53" i="1" s="1"/>
  <c r="M52" i="1"/>
  <c r="N52" i="1" s="1"/>
  <c r="M51" i="1"/>
  <c r="N51" i="1" s="1"/>
  <c r="M50" i="1"/>
  <c r="N50" i="1" s="1"/>
  <c r="M49" i="1"/>
  <c r="N49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39" i="1"/>
  <c r="N39" i="1" s="1"/>
  <c r="M38" i="1"/>
  <c r="N38" i="1" s="1"/>
  <c r="M37" i="1"/>
  <c r="N37" i="1" s="1"/>
  <c r="M35" i="1"/>
  <c r="N35" i="1" s="1"/>
  <c r="M34" i="1"/>
  <c r="N34" i="1" s="1"/>
  <c r="M33" i="1"/>
  <c r="N33" i="1" s="1"/>
  <c r="M30" i="1"/>
  <c r="N30" i="1" s="1"/>
  <c r="M29" i="1"/>
  <c r="N29" i="1" s="1"/>
  <c r="M28" i="1"/>
  <c r="N28" i="1" s="1"/>
  <c r="M26" i="1"/>
  <c r="N26" i="1" s="1"/>
  <c r="M25" i="1"/>
  <c r="N25" i="1" s="1"/>
  <c r="M22" i="1"/>
  <c r="N22" i="1" s="1"/>
  <c r="M19" i="1"/>
  <c r="N19" i="1" s="1"/>
  <c r="M17" i="1"/>
  <c r="N17" i="1" s="1"/>
  <c r="M16" i="1"/>
  <c r="N16" i="1" s="1"/>
  <c r="M15" i="1"/>
  <c r="N15" i="1" s="1"/>
  <c r="M14" i="1"/>
  <c r="N14" i="1" s="1"/>
  <c r="M12" i="1"/>
  <c r="N12" i="1" s="1"/>
  <c r="M11" i="1"/>
  <c r="N11" i="1" s="1"/>
  <c r="M8" i="1"/>
  <c r="N8" i="1" s="1"/>
  <c r="M7" i="1"/>
  <c r="N7" i="1" s="1"/>
  <c r="M5" i="1"/>
  <c r="N5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N85" i="1" l="1"/>
  <c r="M6" i="1"/>
  <c r="N6" i="1" s="1"/>
  <c r="M36" i="1"/>
  <c r="N36" i="1" s="1"/>
  <c r="M9" i="1"/>
  <c r="N9" i="1" s="1"/>
  <c r="M40" i="1"/>
  <c r="N40" i="1" s="1"/>
  <c r="M10" i="1"/>
  <c r="N10" i="1" s="1"/>
  <c r="M18" i="1"/>
  <c r="N18" i="1" s="1"/>
  <c r="M20" i="1"/>
  <c r="N20" i="1" s="1"/>
  <c r="M21" i="1"/>
  <c r="N21" i="1" s="1"/>
  <c r="M27" i="1"/>
  <c r="N27" i="1" s="1"/>
  <c r="F77" i="1"/>
  <c r="F27" i="1"/>
  <c r="M4" i="1"/>
  <c r="M32" i="1"/>
  <c r="N32" i="1" s="1"/>
  <c r="F62" i="1"/>
  <c r="M13" i="1"/>
  <c r="N13" i="1" s="1"/>
  <c r="F32" i="1"/>
  <c r="F46" i="1"/>
  <c r="F71" i="1"/>
  <c r="M24" i="1"/>
  <c r="N24" i="1" s="1"/>
  <c r="M31" i="1"/>
  <c r="N31" i="1" s="1"/>
  <c r="M47" i="1"/>
  <c r="N47" i="1" s="1"/>
  <c r="M54" i="1"/>
  <c r="N54" i="1" s="1"/>
  <c r="F55" i="1"/>
  <c r="F61" i="1"/>
  <c r="M23" i="1"/>
  <c r="N23" i="1" s="1"/>
  <c r="F24" i="1"/>
  <c r="F39" i="1"/>
  <c r="F47" i="1"/>
  <c r="F53" i="1"/>
  <c r="F54" i="1"/>
  <c r="F56" i="1"/>
  <c r="F70" i="1"/>
  <c r="M61" i="1"/>
  <c r="N61" i="1" s="1"/>
  <c r="M69" i="1"/>
  <c r="N69" i="1" s="1"/>
  <c r="M77" i="1"/>
  <c r="N77" i="1" s="1"/>
  <c r="M62" i="1"/>
  <c r="N62" i="1" s="1"/>
  <c r="M70" i="1"/>
  <c r="N70" i="1" s="1"/>
  <c r="M78" i="1"/>
  <c r="N78" i="1" s="1"/>
  <c r="M55" i="1"/>
  <c r="N55" i="1" s="1"/>
  <c r="M63" i="1"/>
  <c r="N63" i="1" s="1"/>
  <c r="M71" i="1"/>
  <c r="N71" i="1" s="1"/>
  <c r="M48" i="1"/>
  <c r="N48" i="1" s="1"/>
  <c r="M56" i="1"/>
  <c r="N56" i="1" s="1"/>
  <c r="M64" i="1"/>
  <c r="N64" i="1" s="1"/>
  <c r="M72" i="1"/>
  <c r="N72" i="1" s="1"/>
  <c r="M74" i="1"/>
  <c r="N74" i="1" s="1"/>
  <c r="F78" i="1" l="1"/>
  <c r="F23" i="1"/>
  <c r="F69" i="1"/>
  <c r="F13" i="1"/>
  <c r="M79" i="1"/>
  <c r="N79" i="1" s="1"/>
  <c r="N4" i="1"/>
  <c r="F48" i="1"/>
  <c r="F75" i="1"/>
  <c r="F67" i="1"/>
  <c r="F59" i="1"/>
  <c r="F66" i="1"/>
  <c r="F58" i="1"/>
  <c r="F50" i="1"/>
  <c r="F42" i="1"/>
  <c r="F34" i="1"/>
  <c r="F73" i="1"/>
  <c r="F65" i="1"/>
  <c r="F57" i="1"/>
  <c r="F49" i="1"/>
  <c r="F41" i="1"/>
  <c r="F33" i="1"/>
  <c r="F25" i="1"/>
  <c r="F72" i="1"/>
  <c r="F79" i="1"/>
  <c r="F76" i="1"/>
  <c r="F68" i="1"/>
  <c r="F60" i="1"/>
  <c r="F4" i="1"/>
  <c r="F52" i="1"/>
  <c r="F30" i="1"/>
  <c r="F43" i="1"/>
  <c r="F12" i="1"/>
  <c r="F45" i="1"/>
  <c r="F38" i="1"/>
  <c r="F28" i="1"/>
  <c r="F22" i="1"/>
  <c r="F21" i="1"/>
  <c r="F20" i="1"/>
  <c r="F19" i="1"/>
  <c r="F11" i="1"/>
  <c r="F51" i="1"/>
  <c r="F18" i="1"/>
  <c r="F10" i="1"/>
  <c r="F26" i="1"/>
  <c r="F44" i="1"/>
  <c r="F37" i="1"/>
  <c r="F35" i="1"/>
  <c r="F29" i="1"/>
  <c r="F16" i="1"/>
  <c r="F8" i="1"/>
  <c r="F15" i="1"/>
  <c r="F7" i="1"/>
  <c r="F14" i="1"/>
  <c r="F5" i="1"/>
  <c r="F74" i="1"/>
  <c r="F6" i="1"/>
  <c r="F64" i="1"/>
  <c r="F40" i="1"/>
  <c r="F31" i="1"/>
  <c r="F17" i="1"/>
  <c r="F63" i="1"/>
  <c r="F36" i="1"/>
  <c r="F9" i="1"/>
</calcChain>
</file>

<file path=xl/sharedStrings.xml><?xml version="1.0" encoding="utf-8"?>
<sst xmlns="http://schemas.openxmlformats.org/spreadsheetml/2006/main" count="96" uniqueCount="96">
  <si>
    <t>Počet aktívnych športovcov do 23rokov s 3 účasťami v súťaži k 30.9.2022</t>
  </si>
  <si>
    <t>počet športovcov</t>
  </si>
  <si>
    <t xml:space="preserve">                               neakceptovaní športovci</t>
  </si>
  <si>
    <t>šport</t>
  </si>
  <si>
    <t>priem. vek</t>
  </si>
  <si>
    <t>všetci v zoz name</t>
  </si>
  <si>
    <t>akceptovaní</t>
  </si>
  <si>
    <t>podiel AS23</t>
  </si>
  <si>
    <t>T1 - správnosť RČ</t>
  </si>
  <si>
    <t>T3 - max. vek do 24 rokov</t>
  </si>
  <si>
    <t>T4- vylúčenie nena rod. špor tovcov</t>
  </si>
  <si>
    <t>T5-dátum posl. účasti v súťaži</t>
  </si>
  <si>
    <t>T6- kontro la duplicity osoby</t>
  </si>
  <si>
    <t>spolu</t>
  </si>
  <si>
    <t>americký futbal</t>
  </si>
  <si>
    <t>atletika</t>
  </si>
  <si>
    <t>automobilový šport</t>
  </si>
  <si>
    <t>baseball</t>
  </si>
  <si>
    <t>basketbal</t>
  </si>
  <si>
    <t>bedminton</t>
  </si>
  <si>
    <t>biatlon</t>
  </si>
  <si>
    <t>biliard</t>
  </si>
  <si>
    <t>boby a skeleton</t>
  </si>
  <si>
    <t>boccia</t>
  </si>
  <si>
    <t>boule lyonnaise</t>
  </si>
  <si>
    <t>bowling</t>
  </si>
  <si>
    <t>box</t>
  </si>
  <si>
    <t>bridž</t>
  </si>
  <si>
    <t>curling</t>
  </si>
  <si>
    <t>cyklistika</t>
  </si>
  <si>
    <t>dráhový golf</t>
  </si>
  <si>
    <t>florbal</t>
  </si>
  <si>
    <t>go</t>
  </si>
  <si>
    <t>golf</t>
  </si>
  <si>
    <t>gymnastika</t>
  </si>
  <si>
    <t>hádzaná</t>
  </si>
  <si>
    <t>horolezectvo</t>
  </si>
  <si>
    <t>jachting</t>
  </si>
  <si>
    <t>jazdectvo</t>
  </si>
  <si>
    <t>judo</t>
  </si>
  <si>
    <t>ju-jitsu</t>
  </si>
  <si>
    <t>kanoistika</t>
  </si>
  <si>
    <t>karate</t>
  </si>
  <si>
    <t>kickbox</t>
  </si>
  <si>
    <t>kolieskové korčuľovanie</t>
  </si>
  <si>
    <t>korfbal</t>
  </si>
  <si>
    <t>krasokorčuľovanie</t>
  </si>
  <si>
    <t>kulturistika a fitnes</t>
  </si>
  <si>
    <t>lakros</t>
  </si>
  <si>
    <t>letecké športy</t>
  </si>
  <si>
    <t>lukostreľba</t>
  </si>
  <si>
    <t>lyžovanie</t>
  </si>
  <si>
    <t>moderný päťboj</t>
  </si>
  <si>
    <t>motocyklový šport</t>
  </si>
  <si>
    <t>orientačné športy</t>
  </si>
  <si>
    <t>petanque</t>
  </si>
  <si>
    <t>plavecké športy</t>
  </si>
  <si>
    <t>potápačské športy</t>
  </si>
  <si>
    <t>pozemný hokej</t>
  </si>
  <si>
    <t>pretláčanie rukou</t>
  </si>
  <si>
    <t>psie záprahy</t>
  </si>
  <si>
    <t>rugby</t>
  </si>
  <si>
    <t>rybolovná technika</t>
  </si>
  <si>
    <t>rýchlokorčuľovanie</t>
  </si>
  <si>
    <t>sánkovanie</t>
  </si>
  <si>
    <t>silové športy</t>
  </si>
  <si>
    <t>skialpinizmus</t>
  </si>
  <si>
    <t>softball</t>
  </si>
  <si>
    <t>squash</t>
  </si>
  <si>
    <t>stolný tenis</t>
  </si>
  <si>
    <t>streľba</t>
  </si>
  <si>
    <t>šach</t>
  </si>
  <si>
    <t>šerm</t>
  </si>
  <si>
    <t>šípky</t>
  </si>
  <si>
    <t>športové lezenie</t>
  </si>
  <si>
    <t>športové rybárstvo</t>
  </si>
  <si>
    <t>športy s lietajúcim diskom</t>
  </si>
  <si>
    <t>taekwondo</t>
  </si>
  <si>
    <t>tanečný šport</t>
  </si>
  <si>
    <t>tenis</t>
  </si>
  <si>
    <t>thajský box</t>
  </si>
  <si>
    <t>triatlon</t>
  </si>
  <si>
    <t>veslovanie</t>
  </si>
  <si>
    <t>vodné lyžovanie</t>
  </si>
  <si>
    <t>vodný motorizmus</t>
  </si>
  <si>
    <t>volejbal</t>
  </si>
  <si>
    <t>vzpieranie</t>
  </si>
  <si>
    <t>wushu</t>
  </si>
  <si>
    <t>zápasenie</t>
  </si>
  <si>
    <t>Kontrolný súčet</t>
  </si>
  <si>
    <t>futbal</t>
  </si>
  <si>
    <t>ľadový hokej</t>
  </si>
  <si>
    <t>%neakcep tovaných</t>
  </si>
  <si>
    <t>Spolu</t>
  </si>
  <si>
    <t>predbežná verzia, 31.10.2022</t>
  </si>
  <si>
    <t>T2 - zhoda RČ a dátumu narodenia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</si>
</sst>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4" fillId="0" borderId="2" xfId="0" applyFont="1" applyBorder="1"/>
    <xf numFmtId="0" fontId="2" fillId="0" borderId="3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top" wrapText="1"/>
    </xf>
    <xf numFmtId="3" fontId="3" fillId="3" borderId="5" xfId="0" applyNumberFormat="1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3" fontId="1" fillId="0" borderId="7" xfId="0" applyNumberFormat="1" applyFont="1" applyBorder="1"/>
    <xf numFmtId="3" fontId="2" fillId="2" borderId="7" xfId="0" applyNumberFormat="1" applyFont="1" applyFill="1" applyBorder="1"/>
    <xf numFmtId="10" fontId="3" fillId="0" borderId="7" xfId="0" applyNumberFormat="1" applyFont="1" applyBorder="1"/>
    <xf numFmtId="0" fontId="1" fillId="0" borderId="8" xfId="0" applyFont="1" applyBorder="1" applyAlignment="1">
      <alignment horizontal="center"/>
    </xf>
    <xf numFmtId="3" fontId="1" fillId="0" borderId="9" xfId="0" applyNumberFormat="1" applyFont="1" applyBorder="1"/>
    <xf numFmtId="3" fontId="2" fillId="2" borderId="9" xfId="0" applyNumberFormat="1" applyFont="1" applyFill="1" applyBorder="1"/>
    <xf numFmtId="10" fontId="3" fillId="0" borderId="9" xfId="0" applyNumberFormat="1" applyFont="1" applyBorder="1"/>
    <xf numFmtId="0" fontId="1" fillId="0" borderId="10" xfId="0" applyFont="1" applyBorder="1" applyAlignment="1">
      <alignment horizontal="center"/>
    </xf>
    <xf numFmtId="3" fontId="1" fillId="0" borderId="11" xfId="0" applyNumberFormat="1" applyFont="1" applyBorder="1"/>
    <xf numFmtId="3" fontId="2" fillId="2" borderId="11" xfId="0" applyNumberFormat="1" applyFont="1" applyFill="1" applyBorder="1"/>
    <xf numFmtId="10" fontId="3" fillId="0" borderId="11" xfId="0" applyNumberFormat="1" applyFont="1" applyBorder="1"/>
    <xf numFmtId="0" fontId="2" fillId="0" borderId="12" xfId="0" applyFont="1" applyBorder="1" applyAlignment="1">
      <alignment horizontal="center"/>
    </xf>
    <xf numFmtId="3" fontId="2" fillId="2" borderId="13" xfId="0" applyNumberFormat="1" applyFont="1" applyFill="1" applyBorder="1"/>
    <xf numFmtId="3" fontId="2" fillId="0" borderId="13" xfId="0" applyNumberFormat="1" applyFont="1" applyBorder="1"/>
    <xf numFmtId="10" fontId="6" fillId="0" borderId="13" xfId="0" applyNumberFormat="1" applyFont="1" applyBorder="1"/>
    <xf numFmtId="3" fontId="1" fillId="0" borderId="0" xfId="0" applyNumberFormat="1" applyFont="1"/>
    <xf numFmtId="3" fontId="1" fillId="0" borderId="1" xfId="0" applyNumberFormat="1" applyFont="1" applyBorder="1"/>
    <xf numFmtId="3" fontId="2" fillId="2" borderId="1" xfId="0" applyNumberFormat="1" applyFont="1" applyFill="1" applyBorder="1"/>
    <xf numFmtId="0" fontId="7" fillId="0" borderId="0" xfId="0" applyFont="1"/>
    <xf numFmtId="3" fontId="2" fillId="0" borderId="14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2" fillId="0" borderId="5" xfId="0" applyFont="1" applyBorder="1"/>
    <xf numFmtId="0" fontId="5" fillId="0" borderId="2" xfId="0" applyFont="1" applyBorder="1"/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0" fontId="1" fillId="0" borderId="7" xfId="0" applyNumberFormat="1" applyFont="1" applyBorder="1"/>
    <xf numFmtId="10" fontId="1" fillId="0" borderId="9" xfId="0" applyNumberFormat="1" applyFont="1" applyBorder="1"/>
    <xf numFmtId="10" fontId="1" fillId="0" borderId="11" xfId="0" applyNumberFormat="1" applyFont="1" applyBorder="1"/>
    <xf numFmtId="10" fontId="1" fillId="0" borderId="13" xfId="0" applyNumberFormat="1" applyFont="1" applyBorder="1"/>
    <xf numFmtId="3" fontId="7" fillId="0" borderId="13" xfId="0" applyNumberFormat="1" applyFont="1" applyBorder="1"/>
    <xf numFmtId="0" fontId="1" fillId="0" borderId="1" xfId="0" applyFont="1" applyBorder="1" applyAlignment="1">
      <alignment shrinkToFit="1"/>
    </xf>
    <xf numFmtId="0" fontId="1" fillId="0" borderId="5" xfId="0" applyFont="1" applyBorder="1" applyAlignment="1">
      <alignment vertical="center" shrinkToFit="1"/>
    </xf>
    <xf numFmtId="0" fontId="1" fillId="5" borderId="7" xfId="0" applyFont="1" applyFill="1" applyBorder="1" applyAlignment="1">
      <alignment shrinkToFit="1"/>
    </xf>
    <xf numFmtId="0" fontId="1" fillId="5" borderId="9" xfId="0" applyFont="1" applyFill="1" applyBorder="1" applyAlignment="1">
      <alignment shrinkToFit="1"/>
    </xf>
    <xf numFmtId="0" fontId="1" fillId="5" borderId="11" xfId="0" applyFont="1" applyFill="1" applyBorder="1" applyAlignment="1">
      <alignment shrinkToFit="1"/>
    </xf>
    <xf numFmtId="0" fontId="2" fillId="6" borderId="13" xfId="0" applyFont="1" applyFill="1" applyBorder="1" applyAlignment="1">
      <alignment vertical="center" shrinkToFit="1"/>
    </xf>
    <xf numFmtId="0" fontId="1" fillId="0" borderId="0" xfId="0" applyFont="1" applyAlignment="1">
      <alignment shrinkToFit="1"/>
    </xf>
    <xf numFmtId="0" fontId="1" fillId="5" borderId="1" xfId="0" applyFont="1" applyFill="1" applyBorder="1" applyAlignment="1">
      <alignment shrinkToFit="1"/>
    </xf>
    <xf numFmtId="0" fontId="1" fillId="0" borderId="5" xfId="0" applyFont="1" applyBorder="1" applyAlignment="1">
      <alignment shrinkToFit="1"/>
    </xf>
    <xf numFmtId="0" fontId="1" fillId="0" borderId="1" xfId="0" applyFont="1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shrinkToFit="1"/>
    </xf>
    <xf numFmtId="2" fontId="2" fillId="0" borderId="14" xfId="0" applyNumberFormat="1" applyFont="1" applyBorder="1" applyAlignment="1">
      <alignment horizontal="center"/>
    </xf>
    <xf numFmtId="3" fontId="7" fillId="0" borderId="14" xfId="0" applyNumberFormat="1" applyFont="1" applyBorder="1"/>
    <xf numFmtId="0" fontId="8" fillId="4" borderId="5" xfId="0" applyFont="1" applyFill="1" applyBorder="1" applyAlignment="1">
      <alignment horizontal="center" vertical="center" wrapText="1"/>
    </xf>
    <xf numFmtId="10" fontId="3" fillId="0" borderId="1" xfId="0" applyNumberFormat="1" applyFont="1" applyBorder="1"/>
    <xf numFmtId="10" fontId="3" fillId="0" borderId="5" xfId="0" applyNumberFormat="1" applyFont="1" applyBorder="1"/>
    <xf numFmtId="10" fontId="6" fillId="0" borderId="14" xfId="0" applyNumberFormat="1" applyFont="1" applyBorder="1"/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"/>
  <sheetViews>
    <sheetView tabSelected="1" topLeftCell="A67" workbookViewId="0">
      <selection activeCell="P87" sqref="P87"/>
    </sheetView>
  </sheetViews>
  <sheetFormatPr defaultColWidth="9.109375" defaultRowHeight="13.8" x14ac:dyDescent="0.3"/>
  <cols>
    <col min="1" max="1" width="4.44140625" style="1" customWidth="1"/>
    <col min="2" max="2" width="19.6640625" style="61" customWidth="1"/>
    <col min="3" max="3" width="8.33203125" style="42" customWidth="1"/>
    <col min="4" max="4" width="7.6640625" style="3" customWidth="1"/>
    <col min="5" max="5" width="7.6640625" style="2" customWidth="1"/>
    <col min="6" max="6" width="7.88671875" style="3" customWidth="1"/>
    <col min="7" max="13" width="6.33203125" style="3" customWidth="1"/>
    <col min="14" max="14" width="6.33203125" style="4" customWidth="1"/>
    <col min="15" max="16384" width="9.109375" style="3"/>
  </cols>
  <sheetData>
    <row r="1" spans="1:14" x14ac:dyDescent="0.3">
      <c r="B1" s="2" t="s">
        <v>0</v>
      </c>
      <c r="K1" s="36" t="s">
        <v>94</v>
      </c>
      <c r="L1" s="2"/>
    </row>
    <row r="2" spans="1:14" x14ac:dyDescent="0.3">
      <c r="A2" s="5"/>
      <c r="B2" s="55"/>
      <c r="C2" s="43"/>
      <c r="D2" s="6" t="s">
        <v>1</v>
      </c>
      <c r="E2" s="7"/>
      <c r="F2" s="8"/>
      <c r="G2" s="41" t="s">
        <v>2</v>
      </c>
      <c r="H2" s="8"/>
      <c r="I2" s="8"/>
      <c r="J2" s="8"/>
      <c r="K2" s="8"/>
      <c r="L2" s="8"/>
      <c r="M2" s="9"/>
      <c r="N2" s="10"/>
    </row>
    <row r="3" spans="1:14" ht="72.599999999999994" thickBot="1" x14ac:dyDescent="0.35">
      <c r="A3" s="11"/>
      <c r="B3" s="56" t="s">
        <v>3</v>
      </c>
      <c r="C3" s="44" t="s">
        <v>4</v>
      </c>
      <c r="D3" s="12" t="s">
        <v>5</v>
      </c>
      <c r="E3" s="13" t="s">
        <v>6</v>
      </c>
      <c r="F3" s="12" t="s">
        <v>7</v>
      </c>
      <c r="G3" s="14" t="s">
        <v>8</v>
      </c>
      <c r="H3" s="14" t="s">
        <v>95</v>
      </c>
      <c r="I3" s="14" t="s">
        <v>9</v>
      </c>
      <c r="J3" s="15" t="s">
        <v>10</v>
      </c>
      <c r="K3" s="14" t="s">
        <v>11</v>
      </c>
      <c r="L3" s="14" t="s">
        <v>12</v>
      </c>
      <c r="M3" s="16" t="s">
        <v>13</v>
      </c>
      <c r="N3" s="69" t="s">
        <v>92</v>
      </c>
    </row>
    <row r="4" spans="1:14" ht="14.4" thickTop="1" x14ac:dyDescent="0.3">
      <c r="A4" s="17">
        <v>1</v>
      </c>
      <c r="B4" s="57" t="s">
        <v>14</v>
      </c>
      <c r="C4" s="45">
        <v>16.601163471542968</v>
      </c>
      <c r="D4" s="18">
        <v>65</v>
      </c>
      <c r="E4" s="19">
        <v>58</v>
      </c>
      <c r="F4" s="50">
        <f>+E4/E$79</f>
        <v>9.7390603485911947E-4</v>
      </c>
      <c r="G4" s="18">
        <v>2</v>
      </c>
      <c r="H4" s="18">
        <v>4</v>
      </c>
      <c r="I4" s="18">
        <v>0</v>
      </c>
      <c r="J4" s="18">
        <v>0</v>
      </c>
      <c r="K4" s="18">
        <v>0</v>
      </c>
      <c r="L4" s="18">
        <v>2</v>
      </c>
      <c r="M4" s="18">
        <f t="shared" ref="M4:M67" si="0">+D4-E4</f>
        <v>7</v>
      </c>
      <c r="N4" s="20">
        <f>+M4/D4</f>
        <v>0.1076923076923077</v>
      </c>
    </row>
    <row r="5" spans="1:14" x14ac:dyDescent="0.3">
      <c r="A5" s="21">
        <f>1+A4</f>
        <v>2</v>
      </c>
      <c r="B5" s="58" t="s">
        <v>15</v>
      </c>
      <c r="C5" s="46">
        <v>10.780841475731995</v>
      </c>
      <c r="D5" s="22">
        <v>9812</v>
      </c>
      <c r="E5" s="23">
        <v>9675</v>
      </c>
      <c r="F5" s="51">
        <f t="shared" ref="F5:F68" si="1">+E5/E$79</f>
        <v>0.16245760150451691</v>
      </c>
      <c r="G5" s="22">
        <v>42</v>
      </c>
      <c r="H5" s="22">
        <v>103</v>
      </c>
      <c r="I5" s="22">
        <v>0</v>
      </c>
      <c r="J5" s="22">
        <v>0</v>
      </c>
      <c r="K5" s="22">
        <v>0</v>
      </c>
      <c r="L5" s="22">
        <v>2</v>
      </c>
      <c r="M5" s="22">
        <f t="shared" si="0"/>
        <v>137</v>
      </c>
      <c r="N5" s="24">
        <f t="shared" ref="N5:N68" si="2">+M5/D5</f>
        <v>1.396249490419894E-2</v>
      </c>
    </row>
    <row r="6" spans="1:14" x14ac:dyDescent="0.3">
      <c r="A6" s="21">
        <f t="shared" ref="A6:A69" si="3">1+A5</f>
        <v>3</v>
      </c>
      <c r="B6" s="58" t="s">
        <v>16</v>
      </c>
      <c r="C6" s="46">
        <v>32.690003040490026</v>
      </c>
      <c r="D6" s="22">
        <v>536</v>
      </c>
      <c r="E6" s="23">
        <v>162</v>
      </c>
      <c r="F6" s="51">
        <f t="shared" si="1"/>
        <v>2.7202203042616785E-3</v>
      </c>
      <c r="G6" s="22">
        <v>5</v>
      </c>
      <c r="H6" s="22">
        <v>6</v>
      </c>
      <c r="I6" s="22">
        <v>367</v>
      </c>
      <c r="J6" s="22">
        <v>0</v>
      </c>
      <c r="K6" s="22">
        <v>0</v>
      </c>
      <c r="L6" s="22">
        <v>7</v>
      </c>
      <c r="M6" s="22">
        <f t="shared" si="0"/>
        <v>374</v>
      </c>
      <c r="N6" s="24">
        <f t="shared" si="2"/>
        <v>0.69776119402985071</v>
      </c>
    </row>
    <row r="7" spans="1:14" x14ac:dyDescent="0.3">
      <c r="A7" s="21">
        <f t="shared" si="3"/>
        <v>4</v>
      </c>
      <c r="B7" s="58" t="s">
        <v>17</v>
      </c>
      <c r="C7" s="46">
        <v>15.086585972041668</v>
      </c>
      <c r="D7" s="22">
        <v>519</v>
      </c>
      <c r="E7" s="23">
        <v>484</v>
      </c>
      <c r="F7" s="51">
        <f t="shared" si="1"/>
        <v>8.1270779460657552E-3</v>
      </c>
      <c r="G7" s="22">
        <v>15</v>
      </c>
      <c r="H7" s="22">
        <v>29</v>
      </c>
      <c r="I7" s="22">
        <v>0</v>
      </c>
      <c r="J7" s="22">
        <v>0</v>
      </c>
      <c r="K7" s="22">
        <v>0</v>
      </c>
      <c r="L7" s="22">
        <v>0</v>
      </c>
      <c r="M7" s="22">
        <f t="shared" si="0"/>
        <v>35</v>
      </c>
      <c r="N7" s="24">
        <f t="shared" si="2"/>
        <v>6.7437379576107903E-2</v>
      </c>
    </row>
    <row r="8" spans="1:14" x14ac:dyDescent="0.3">
      <c r="A8" s="21">
        <f t="shared" si="3"/>
        <v>5</v>
      </c>
      <c r="B8" s="58" t="s">
        <v>18</v>
      </c>
      <c r="C8" s="46">
        <v>14.131645682798817</v>
      </c>
      <c r="D8" s="22">
        <v>3959</v>
      </c>
      <c r="E8" s="23">
        <v>3838</v>
      </c>
      <c r="F8" s="51">
        <f t="shared" si="1"/>
        <v>6.4445713134298283E-2</v>
      </c>
      <c r="G8" s="22">
        <v>56</v>
      </c>
      <c r="H8" s="22">
        <v>109</v>
      </c>
      <c r="I8" s="22">
        <v>0</v>
      </c>
      <c r="J8" s="22">
        <v>0</v>
      </c>
      <c r="K8" s="22">
        <v>4</v>
      </c>
      <c r="L8" s="22">
        <v>4</v>
      </c>
      <c r="M8" s="22">
        <f t="shared" si="0"/>
        <v>121</v>
      </c>
      <c r="N8" s="24">
        <f t="shared" si="2"/>
        <v>3.056327355392776E-2</v>
      </c>
    </row>
    <row r="9" spans="1:14" x14ac:dyDescent="0.3">
      <c r="A9" s="21">
        <f t="shared" si="3"/>
        <v>6</v>
      </c>
      <c r="B9" s="58" t="s">
        <v>19</v>
      </c>
      <c r="C9" s="46">
        <v>14.44796822879837</v>
      </c>
      <c r="D9" s="22">
        <v>575</v>
      </c>
      <c r="E9" s="23">
        <v>569</v>
      </c>
      <c r="F9" s="51">
        <f t="shared" si="1"/>
        <v>9.5543540316351538E-3</v>
      </c>
      <c r="G9" s="22">
        <v>6</v>
      </c>
      <c r="H9" s="22">
        <v>1</v>
      </c>
      <c r="I9" s="22">
        <v>0</v>
      </c>
      <c r="J9" s="22">
        <v>0</v>
      </c>
      <c r="K9" s="22">
        <v>0</v>
      </c>
      <c r="L9" s="22">
        <v>0</v>
      </c>
      <c r="M9" s="22">
        <f t="shared" si="0"/>
        <v>6</v>
      </c>
      <c r="N9" s="24">
        <f t="shared" si="2"/>
        <v>1.0434782608695653E-2</v>
      </c>
    </row>
    <row r="10" spans="1:14" x14ac:dyDescent="0.3">
      <c r="A10" s="21">
        <f t="shared" si="3"/>
        <v>7</v>
      </c>
      <c r="B10" s="58" t="s">
        <v>20</v>
      </c>
      <c r="C10" s="46">
        <v>13.993778565817342</v>
      </c>
      <c r="D10" s="22">
        <v>333</v>
      </c>
      <c r="E10" s="23">
        <v>324</v>
      </c>
      <c r="F10" s="51">
        <f t="shared" si="1"/>
        <v>5.4404406085233571E-3</v>
      </c>
      <c r="G10" s="22">
        <v>8</v>
      </c>
      <c r="H10" s="22">
        <v>0</v>
      </c>
      <c r="I10" s="22">
        <v>2</v>
      </c>
      <c r="J10" s="22">
        <v>0</v>
      </c>
      <c r="K10" s="22">
        <v>0</v>
      </c>
      <c r="L10" s="22">
        <v>0</v>
      </c>
      <c r="M10" s="22">
        <f t="shared" si="0"/>
        <v>9</v>
      </c>
      <c r="N10" s="24">
        <f t="shared" si="2"/>
        <v>2.7027027027027029E-2</v>
      </c>
    </row>
    <row r="11" spans="1:14" x14ac:dyDescent="0.3">
      <c r="A11" s="21">
        <f t="shared" si="3"/>
        <v>8</v>
      </c>
      <c r="B11" s="58" t="s">
        <v>21</v>
      </c>
      <c r="C11" s="46">
        <v>16.52503347919809</v>
      </c>
      <c r="D11" s="22">
        <v>66</v>
      </c>
      <c r="E11" s="23">
        <v>62</v>
      </c>
      <c r="F11" s="51">
        <f t="shared" si="1"/>
        <v>1.0410719682976794E-3</v>
      </c>
      <c r="G11" s="22">
        <v>2</v>
      </c>
      <c r="H11" s="22">
        <v>3</v>
      </c>
      <c r="I11" s="22">
        <v>0</v>
      </c>
      <c r="J11" s="22">
        <v>0</v>
      </c>
      <c r="K11" s="22">
        <v>0</v>
      </c>
      <c r="L11" s="22">
        <v>0</v>
      </c>
      <c r="M11" s="22">
        <f t="shared" si="0"/>
        <v>4</v>
      </c>
      <c r="N11" s="24">
        <f t="shared" si="2"/>
        <v>6.0606060606060608E-2</v>
      </c>
    </row>
    <row r="12" spans="1:14" x14ac:dyDescent="0.3">
      <c r="A12" s="21">
        <f t="shared" si="3"/>
        <v>9</v>
      </c>
      <c r="B12" s="58" t="s">
        <v>22</v>
      </c>
      <c r="C12" s="46">
        <v>20.938782911894105</v>
      </c>
      <c r="D12" s="22">
        <v>61</v>
      </c>
      <c r="E12" s="23">
        <v>59</v>
      </c>
      <c r="F12" s="51">
        <f t="shared" si="1"/>
        <v>9.9069751821875937E-4</v>
      </c>
      <c r="G12" s="22">
        <v>0</v>
      </c>
      <c r="H12" s="22">
        <v>2</v>
      </c>
      <c r="I12" s="22">
        <v>0</v>
      </c>
      <c r="J12" s="22">
        <v>0</v>
      </c>
      <c r="K12" s="22">
        <v>0</v>
      </c>
      <c r="L12" s="22">
        <v>0</v>
      </c>
      <c r="M12" s="22">
        <f t="shared" si="0"/>
        <v>2</v>
      </c>
      <c r="N12" s="24">
        <f t="shared" si="2"/>
        <v>3.2786885245901641E-2</v>
      </c>
    </row>
    <row r="13" spans="1:14" x14ac:dyDescent="0.3">
      <c r="A13" s="21">
        <f t="shared" si="3"/>
        <v>10</v>
      </c>
      <c r="B13" s="58" t="s">
        <v>23</v>
      </c>
      <c r="C13" s="46">
        <v>13.811380285012614</v>
      </c>
      <c r="D13" s="22">
        <v>52</v>
      </c>
      <c r="E13" s="23">
        <v>49</v>
      </c>
      <c r="F13" s="51">
        <f t="shared" si="1"/>
        <v>8.2278268462235955E-4</v>
      </c>
      <c r="G13" s="22">
        <v>0</v>
      </c>
      <c r="H13" s="22">
        <v>0</v>
      </c>
      <c r="I13" s="22">
        <v>3</v>
      </c>
      <c r="J13" s="22">
        <v>0</v>
      </c>
      <c r="K13" s="22">
        <v>0</v>
      </c>
      <c r="L13" s="22">
        <v>0</v>
      </c>
      <c r="M13" s="22">
        <f t="shared" si="0"/>
        <v>3</v>
      </c>
      <c r="N13" s="24">
        <f t="shared" si="2"/>
        <v>5.7692307692307696E-2</v>
      </c>
    </row>
    <row r="14" spans="1:14" x14ac:dyDescent="0.3">
      <c r="A14" s="21">
        <f t="shared" si="3"/>
        <v>11</v>
      </c>
      <c r="B14" s="58" t="s">
        <v>24</v>
      </c>
      <c r="C14" s="46">
        <v>15.72218701839204</v>
      </c>
      <c r="D14" s="22">
        <v>35</v>
      </c>
      <c r="E14" s="23">
        <v>32</v>
      </c>
      <c r="F14" s="51">
        <f t="shared" si="1"/>
        <v>5.3732746750847972E-4</v>
      </c>
      <c r="G14" s="22">
        <v>0</v>
      </c>
      <c r="H14" s="22">
        <v>0</v>
      </c>
      <c r="I14" s="22">
        <v>3</v>
      </c>
      <c r="J14" s="22">
        <v>0</v>
      </c>
      <c r="K14" s="22">
        <v>0</v>
      </c>
      <c r="L14" s="22">
        <v>0</v>
      </c>
      <c r="M14" s="22">
        <f t="shared" si="0"/>
        <v>3</v>
      </c>
      <c r="N14" s="24">
        <f t="shared" si="2"/>
        <v>8.5714285714285715E-2</v>
      </c>
    </row>
    <row r="15" spans="1:14" x14ac:dyDescent="0.3">
      <c r="A15" s="21">
        <f t="shared" si="3"/>
        <v>12</v>
      </c>
      <c r="B15" s="58" t="s">
        <v>25</v>
      </c>
      <c r="C15" s="46">
        <v>18.360333430835542</v>
      </c>
      <c r="D15" s="22">
        <v>41</v>
      </c>
      <c r="E15" s="23">
        <v>38</v>
      </c>
      <c r="F15" s="51">
        <f t="shared" si="1"/>
        <v>6.380763676663196E-4</v>
      </c>
      <c r="G15" s="22">
        <v>3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f t="shared" si="0"/>
        <v>3</v>
      </c>
      <c r="N15" s="24">
        <f t="shared" si="2"/>
        <v>7.3170731707317069E-2</v>
      </c>
    </row>
    <row r="16" spans="1:14" x14ac:dyDescent="0.3">
      <c r="A16" s="21">
        <f t="shared" si="3"/>
        <v>13</v>
      </c>
      <c r="B16" s="58" t="s">
        <v>26</v>
      </c>
      <c r="C16" s="46">
        <v>16.290134512976472</v>
      </c>
      <c r="D16" s="22">
        <v>205</v>
      </c>
      <c r="E16" s="23">
        <v>200</v>
      </c>
      <c r="F16" s="51">
        <f t="shared" si="1"/>
        <v>3.3582966719279982E-3</v>
      </c>
      <c r="G16" s="22">
        <v>1</v>
      </c>
      <c r="H16" s="22">
        <v>2</v>
      </c>
      <c r="I16" s="22">
        <v>2</v>
      </c>
      <c r="J16" s="22">
        <v>0</v>
      </c>
      <c r="K16" s="22">
        <v>0</v>
      </c>
      <c r="L16" s="22">
        <v>0</v>
      </c>
      <c r="M16" s="22">
        <f t="shared" si="0"/>
        <v>5</v>
      </c>
      <c r="N16" s="24">
        <f t="shared" si="2"/>
        <v>2.4390243902439025E-2</v>
      </c>
    </row>
    <row r="17" spans="1:14" x14ac:dyDescent="0.3">
      <c r="A17" s="21">
        <f t="shared" si="3"/>
        <v>14</v>
      </c>
      <c r="B17" s="58" t="s">
        <v>27</v>
      </c>
      <c r="C17" s="46">
        <v>18.007468101418315</v>
      </c>
      <c r="D17" s="22">
        <v>48</v>
      </c>
      <c r="E17" s="23">
        <v>30</v>
      </c>
      <c r="F17" s="51">
        <f t="shared" si="1"/>
        <v>5.0374450078919969E-4</v>
      </c>
      <c r="G17" s="22">
        <v>18</v>
      </c>
      <c r="H17" s="22">
        <v>16</v>
      </c>
      <c r="I17" s="22">
        <v>0</v>
      </c>
      <c r="J17" s="22">
        <v>0</v>
      </c>
      <c r="K17" s="22">
        <v>0</v>
      </c>
      <c r="L17" s="22">
        <v>0</v>
      </c>
      <c r="M17" s="22">
        <f t="shared" si="0"/>
        <v>18</v>
      </c>
      <c r="N17" s="24">
        <f t="shared" si="2"/>
        <v>0.375</v>
      </c>
    </row>
    <row r="18" spans="1:14" x14ac:dyDescent="0.3">
      <c r="A18" s="21">
        <f t="shared" si="3"/>
        <v>15</v>
      </c>
      <c r="B18" s="58" t="s">
        <v>28</v>
      </c>
      <c r="C18" s="46">
        <v>15.969701948016388</v>
      </c>
      <c r="D18" s="22">
        <v>22</v>
      </c>
      <c r="E18" s="23">
        <v>22</v>
      </c>
      <c r="F18" s="51">
        <f t="shared" si="1"/>
        <v>3.6941263391207979E-4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f t="shared" si="0"/>
        <v>0</v>
      </c>
      <c r="N18" s="24">
        <f t="shared" si="2"/>
        <v>0</v>
      </c>
    </row>
    <row r="19" spans="1:14" x14ac:dyDescent="0.3">
      <c r="A19" s="21">
        <f t="shared" si="3"/>
        <v>16</v>
      </c>
      <c r="B19" s="58" t="s">
        <v>29</v>
      </c>
      <c r="C19" s="46">
        <v>14.14419590199403</v>
      </c>
      <c r="D19" s="22">
        <v>849</v>
      </c>
      <c r="E19" s="23">
        <v>843</v>
      </c>
      <c r="F19" s="51">
        <f t="shared" si="1"/>
        <v>1.4155220472176513E-2</v>
      </c>
      <c r="G19" s="22">
        <v>5</v>
      </c>
      <c r="H19" s="22">
        <v>4</v>
      </c>
      <c r="I19" s="22">
        <v>0</v>
      </c>
      <c r="J19" s="22">
        <v>0</v>
      </c>
      <c r="K19" s="22">
        <v>0</v>
      </c>
      <c r="L19" s="22">
        <v>0</v>
      </c>
      <c r="M19" s="22">
        <f t="shared" si="0"/>
        <v>6</v>
      </c>
      <c r="N19" s="24">
        <f t="shared" si="2"/>
        <v>7.0671378091872791E-3</v>
      </c>
    </row>
    <row r="20" spans="1:14" x14ac:dyDescent="0.3">
      <c r="A20" s="21">
        <f t="shared" si="3"/>
        <v>17</v>
      </c>
      <c r="B20" s="58" t="s">
        <v>30</v>
      </c>
      <c r="C20" s="46">
        <v>16.270406269584846</v>
      </c>
      <c r="D20" s="22">
        <v>18</v>
      </c>
      <c r="E20" s="23">
        <v>17</v>
      </c>
      <c r="F20" s="51">
        <f t="shared" si="1"/>
        <v>2.8545521711387982E-4</v>
      </c>
      <c r="G20" s="22">
        <v>1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f t="shared" si="0"/>
        <v>1</v>
      </c>
      <c r="N20" s="24">
        <f t="shared" si="2"/>
        <v>5.5555555555555552E-2</v>
      </c>
    </row>
    <row r="21" spans="1:14" x14ac:dyDescent="0.3">
      <c r="A21" s="21">
        <f t="shared" si="3"/>
        <v>18</v>
      </c>
      <c r="B21" s="58" t="s">
        <v>31</v>
      </c>
      <c r="C21" s="46">
        <v>14.467489012143794</v>
      </c>
      <c r="D21" s="22">
        <v>3893</v>
      </c>
      <c r="E21" s="23">
        <v>3703</v>
      </c>
      <c r="F21" s="51">
        <f t="shared" si="1"/>
        <v>6.2178862880746887E-2</v>
      </c>
      <c r="G21" s="22">
        <v>145</v>
      </c>
      <c r="H21" s="22">
        <v>67</v>
      </c>
      <c r="I21" s="22">
        <v>0</v>
      </c>
      <c r="J21" s="22">
        <v>0</v>
      </c>
      <c r="K21" s="22">
        <v>12</v>
      </c>
      <c r="L21" s="22">
        <v>0</v>
      </c>
      <c r="M21" s="22">
        <f t="shared" si="0"/>
        <v>190</v>
      </c>
      <c r="N21" s="24">
        <f t="shared" si="2"/>
        <v>4.8805548420241457E-2</v>
      </c>
    </row>
    <row r="22" spans="1:14" x14ac:dyDescent="0.3">
      <c r="A22" s="21">
        <f t="shared" si="3"/>
        <v>19</v>
      </c>
      <c r="B22" s="58" t="s">
        <v>32</v>
      </c>
      <c r="C22" s="46">
        <v>32.413247088590204</v>
      </c>
      <c r="D22" s="22">
        <v>118</v>
      </c>
      <c r="E22" s="23">
        <v>36</v>
      </c>
      <c r="F22" s="51">
        <f t="shared" si="1"/>
        <v>6.0449340094703968E-4</v>
      </c>
      <c r="G22" s="22">
        <v>7</v>
      </c>
      <c r="H22" s="22">
        <v>3</v>
      </c>
      <c r="I22" s="22">
        <v>77</v>
      </c>
      <c r="J22" s="22">
        <v>0</v>
      </c>
      <c r="K22" s="22">
        <v>2</v>
      </c>
      <c r="L22" s="22">
        <v>0</v>
      </c>
      <c r="M22" s="22">
        <f t="shared" si="0"/>
        <v>82</v>
      </c>
      <c r="N22" s="24">
        <f t="shared" si="2"/>
        <v>0.69491525423728817</v>
      </c>
    </row>
    <row r="23" spans="1:14" x14ac:dyDescent="0.3">
      <c r="A23" s="21">
        <f t="shared" si="3"/>
        <v>20</v>
      </c>
      <c r="B23" s="58" t="s">
        <v>33</v>
      </c>
      <c r="C23" s="46">
        <v>15.640060012513098</v>
      </c>
      <c r="D23" s="22">
        <v>287</v>
      </c>
      <c r="E23" s="23">
        <v>278</v>
      </c>
      <c r="F23" s="51">
        <f t="shared" si="1"/>
        <v>4.6680323739799173E-3</v>
      </c>
      <c r="G23" s="22">
        <v>8</v>
      </c>
      <c r="H23" s="22">
        <v>3</v>
      </c>
      <c r="I23" s="22">
        <v>0</v>
      </c>
      <c r="J23" s="22">
        <v>0</v>
      </c>
      <c r="K23" s="22">
        <v>0</v>
      </c>
      <c r="L23" s="22">
        <v>0</v>
      </c>
      <c r="M23" s="22">
        <f t="shared" si="0"/>
        <v>9</v>
      </c>
      <c r="N23" s="24">
        <f t="shared" si="2"/>
        <v>3.1358885017421602E-2</v>
      </c>
    </row>
    <row r="24" spans="1:14" x14ac:dyDescent="0.3">
      <c r="A24" s="21">
        <f t="shared" si="3"/>
        <v>21</v>
      </c>
      <c r="B24" s="58" t="s">
        <v>34</v>
      </c>
      <c r="C24" s="46">
        <v>10.374330022198841</v>
      </c>
      <c r="D24" s="22">
        <v>2615</v>
      </c>
      <c r="E24" s="23">
        <v>2501</v>
      </c>
      <c r="F24" s="51">
        <f t="shared" si="1"/>
        <v>4.1995499882459618E-2</v>
      </c>
      <c r="G24" s="22">
        <v>61</v>
      </c>
      <c r="H24" s="22">
        <v>42</v>
      </c>
      <c r="I24" s="22">
        <v>0</v>
      </c>
      <c r="J24" s="22">
        <v>0</v>
      </c>
      <c r="K24" s="22">
        <v>41</v>
      </c>
      <c r="L24" s="22">
        <v>0</v>
      </c>
      <c r="M24" s="22">
        <f t="shared" si="0"/>
        <v>114</v>
      </c>
      <c r="N24" s="24">
        <f t="shared" si="2"/>
        <v>4.3594646271510516E-2</v>
      </c>
    </row>
    <row r="25" spans="1:14" x14ac:dyDescent="0.3">
      <c r="A25" s="21">
        <f t="shared" si="3"/>
        <v>22</v>
      </c>
      <c r="B25" s="58" t="s">
        <v>35</v>
      </c>
      <c r="C25" s="46">
        <v>13.823236276603623</v>
      </c>
      <c r="D25" s="22">
        <v>5525</v>
      </c>
      <c r="E25" s="23">
        <v>5460</v>
      </c>
      <c r="F25" s="51">
        <f t="shared" si="1"/>
        <v>9.1681499143634354E-2</v>
      </c>
      <c r="G25" s="22">
        <v>53</v>
      </c>
      <c r="H25" s="22">
        <v>0</v>
      </c>
      <c r="I25" s="22">
        <v>2</v>
      </c>
      <c r="J25" s="22">
        <v>2</v>
      </c>
      <c r="K25" s="22">
        <v>2</v>
      </c>
      <c r="L25" s="22">
        <v>9</v>
      </c>
      <c r="M25" s="22">
        <f t="shared" si="0"/>
        <v>65</v>
      </c>
      <c r="N25" s="24">
        <f t="shared" si="2"/>
        <v>1.1764705882352941E-2</v>
      </c>
    </row>
    <row r="26" spans="1:14" x14ac:dyDescent="0.3">
      <c r="A26" s="21">
        <f t="shared" si="3"/>
        <v>23</v>
      </c>
      <c r="B26" s="58" t="s">
        <v>36</v>
      </c>
      <c r="C26" s="46">
        <v>11.399893807617079</v>
      </c>
      <c r="D26" s="22">
        <v>1072</v>
      </c>
      <c r="E26" s="23">
        <v>1072</v>
      </c>
      <c r="F26" s="51">
        <f t="shared" si="1"/>
        <v>1.8000470161534068E-2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f t="shared" si="0"/>
        <v>0</v>
      </c>
      <c r="N26" s="24">
        <f t="shared" si="2"/>
        <v>0</v>
      </c>
    </row>
    <row r="27" spans="1:14" x14ac:dyDescent="0.3">
      <c r="A27" s="21">
        <f t="shared" si="3"/>
        <v>24</v>
      </c>
      <c r="B27" s="58" t="s">
        <v>37</v>
      </c>
      <c r="C27" s="46">
        <v>13.8432044412968</v>
      </c>
      <c r="D27" s="22">
        <v>119</v>
      </c>
      <c r="E27" s="23">
        <v>118</v>
      </c>
      <c r="F27" s="51">
        <f t="shared" si="1"/>
        <v>1.9813950364375187E-3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1</v>
      </c>
      <c r="M27" s="22">
        <f t="shared" si="0"/>
        <v>1</v>
      </c>
      <c r="N27" s="24">
        <f t="shared" si="2"/>
        <v>8.4033613445378148E-3</v>
      </c>
    </row>
    <row r="28" spans="1:14" x14ac:dyDescent="0.3">
      <c r="A28" s="21">
        <f t="shared" si="3"/>
        <v>25</v>
      </c>
      <c r="B28" s="58" t="s">
        <v>38</v>
      </c>
      <c r="C28" s="46">
        <v>15.993781751255174</v>
      </c>
      <c r="D28" s="22">
        <v>486</v>
      </c>
      <c r="E28" s="23">
        <v>466</v>
      </c>
      <c r="F28" s="51">
        <f t="shared" si="1"/>
        <v>7.8248312455922349E-3</v>
      </c>
      <c r="G28" s="22">
        <v>3</v>
      </c>
      <c r="H28" s="22">
        <v>9</v>
      </c>
      <c r="I28" s="22">
        <v>0</v>
      </c>
      <c r="J28" s="22">
        <v>0</v>
      </c>
      <c r="K28" s="22">
        <v>9</v>
      </c>
      <c r="L28" s="22">
        <v>0</v>
      </c>
      <c r="M28" s="22">
        <f t="shared" si="0"/>
        <v>20</v>
      </c>
      <c r="N28" s="24">
        <f t="shared" si="2"/>
        <v>4.1152263374485597E-2</v>
      </c>
    </row>
    <row r="29" spans="1:14" x14ac:dyDescent="0.3">
      <c r="A29" s="21">
        <f t="shared" si="3"/>
        <v>26</v>
      </c>
      <c r="B29" s="58" t="s">
        <v>39</v>
      </c>
      <c r="C29" s="46">
        <v>11.857568468899734</v>
      </c>
      <c r="D29" s="22">
        <v>813</v>
      </c>
      <c r="E29" s="23">
        <v>772</v>
      </c>
      <c r="F29" s="51">
        <f t="shared" si="1"/>
        <v>1.2963025153642073E-2</v>
      </c>
      <c r="G29" s="22">
        <v>6</v>
      </c>
      <c r="H29" s="22">
        <v>34</v>
      </c>
      <c r="I29" s="22">
        <v>0</v>
      </c>
      <c r="J29" s="22">
        <v>0</v>
      </c>
      <c r="K29" s="22">
        <v>0</v>
      </c>
      <c r="L29" s="22">
        <v>4</v>
      </c>
      <c r="M29" s="22">
        <f t="shared" si="0"/>
        <v>41</v>
      </c>
      <c r="N29" s="24">
        <f t="shared" si="2"/>
        <v>5.0430504305043047E-2</v>
      </c>
    </row>
    <row r="30" spans="1:14" x14ac:dyDescent="0.3">
      <c r="A30" s="21">
        <f t="shared" si="3"/>
        <v>27</v>
      </c>
      <c r="B30" s="58" t="s">
        <v>40</v>
      </c>
      <c r="C30" s="46">
        <v>14.323347781948076</v>
      </c>
      <c r="D30" s="22">
        <v>52</v>
      </c>
      <c r="E30" s="23">
        <v>52</v>
      </c>
      <c r="F30" s="51">
        <f t="shared" si="1"/>
        <v>8.7315713470127948E-4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f t="shared" si="0"/>
        <v>0</v>
      </c>
      <c r="N30" s="24">
        <f t="shared" si="2"/>
        <v>0</v>
      </c>
    </row>
    <row r="31" spans="1:14" x14ac:dyDescent="0.3">
      <c r="A31" s="21">
        <f t="shared" si="3"/>
        <v>28</v>
      </c>
      <c r="B31" s="58" t="s">
        <v>41</v>
      </c>
      <c r="C31" s="46">
        <v>14.153968134523796</v>
      </c>
      <c r="D31" s="22">
        <v>727</v>
      </c>
      <c r="E31" s="23">
        <v>706</v>
      </c>
      <c r="F31" s="51">
        <f t="shared" si="1"/>
        <v>1.1854787251905833E-2</v>
      </c>
      <c r="G31" s="22">
        <v>11</v>
      </c>
      <c r="H31" s="22">
        <v>9</v>
      </c>
      <c r="I31" s="22">
        <v>1</v>
      </c>
      <c r="J31" s="22">
        <v>0</v>
      </c>
      <c r="K31" s="22">
        <v>3</v>
      </c>
      <c r="L31" s="22">
        <v>2</v>
      </c>
      <c r="M31" s="22">
        <f t="shared" si="0"/>
        <v>21</v>
      </c>
      <c r="N31" s="24">
        <f t="shared" si="2"/>
        <v>2.8885832187070151E-2</v>
      </c>
    </row>
    <row r="32" spans="1:14" x14ac:dyDescent="0.3">
      <c r="A32" s="21">
        <f t="shared" si="3"/>
        <v>29</v>
      </c>
      <c r="B32" s="58" t="s">
        <v>42</v>
      </c>
      <c r="C32" s="46">
        <v>11.594841125503828</v>
      </c>
      <c r="D32" s="22">
        <v>2481</v>
      </c>
      <c r="E32" s="23">
        <v>2428</v>
      </c>
      <c r="F32" s="51">
        <f t="shared" si="1"/>
        <v>4.0769721597205898E-2</v>
      </c>
      <c r="G32" s="22">
        <v>36</v>
      </c>
      <c r="H32" s="22">
        <v>1</v>
      </c>
      <c r="I32" s="22">
        <v>3</v>
      </c>
      <c r="J32" s="22">
        <v>1</v>
      </c>
      <c r="K32" s="22">
        <v>0</v>
      </c>
      <c r="L32" s="22">
        <v>15</v>
      </c>
      <c r="M32" s="22">
        <f t="shared" si="0"/>
        <v>53</v>
      </c>
      <c r="N32" s="24">
        <f t="shared" si="2"/>
        <v>2.1362353889560662E-2</v>
      </c>
    </row>
    <row r="33" spans="1:14" x14ac:dyDescent="0.3">
      <c r="A33" s="21">
        <f t="shared" si="3"/>
        <v>30</v>
      </c>
      <c r="B33" s="58" t="s">
        <v>43</v>
      </c>
      <c r="C33" s="46">
        <v>16.724242845484834</v>
      </c>
      <c r="D33" s="22">
        <v>143</v>
      </c>
      <c r="E33" s="23">
        <v>134</v>
      </c>
      <c r="F33" s="51">
        <f t="shared" si="1"/>
        <v>2.2500587701917586E-3</v>
      </c>
      <c r="G33" s="22">
        <v>2</v>
      </c>
      <c r="H33" s="22">
        <v>7</v>
      </c>
      <c r="I33" s="22">
        <v>0</v>
      </c>
      <c r="J33" s="22">
        <v>0</v>
      </c>
      <c r="K33" s="22">
        <v>1</v>
      </c>
      <c r="L33" s="22">
        <v>0</v>
      </c>
      <c r="M33" s="22">
        <f t="shared" si="0"/>
        <v>9</v>
      </c>
      <c r="N33" s="24">
        <f t="shared" si="2"/>
        <v>6.2937062937062943E-2</v>
      </c>
    </row>
    <row r="34" spans="1:14" x14ac:dyDescent="0.3">
      <c r="A34" s="21">
        <f t="shared" si="3"/>
        <v>31</v>
      </c>
      <c r="B34" s="58" t="s">
        <v>44</v>
      </c>
      <c r="C34" s="46">
        <v>14.505687107646194</v>
      </c>
      <c r="D34" s="22">
        <v>176</v>
      </c>
      <c r="E34" s="23">
        <v>168</v>
      </c>
      <c r="F34" s="51">
        <f t="shared" si="1"/>
        <v>2.8209692044195186E-3</v>
      </c>
      <c r="G34" s="22">
        <v>7</v>
      </c>
      <c r="H34" s="22">
        <v>0</v>
      </c>
      <c r="I34" s="22">
        <v>0</v>
      </c>
      <c r="J34" s="22">
        <v>0</v>
      </c>
      <c r="K34" s="22">
        <v>1</v>
      </c>
      <c r="L34" s="22">
        <v>0</v>
      </c>
      <c r="M34" s="22">
        <f t="shared" si="0"/>
        <v>8</v>
      </c>
      <c r="N34" s="24">
        <f t="shared" si="2"/>
        <v>4.5454545454545456E-2</v>
      </c>
    </row>
    <row r="35" spans="1:14" x14ac:dyDescent="0.3">
      <c r="A35" s="21">
        <f t="shared" si="3"/>
        <v>32</v>
      </c>
      <c r="B35" s="58" t="s">
        <v>45</v>
      </c>
      <c r="C35" s="46">
        <v>14.60236295931219</v>
      </c>
      <c r="D35" s="22">
        <v>120</v>
      </c>
      <c r="E35" s="23">
        <v>117</v>
      </c>
      <c r="F35" s="51">
        <f t="shared" si="1"/>
        <v>1.9646035530778787E-3</v>
      </c>
      <c r="G35" s="22">
        <v>1</v>
      </c>
      <c r="H35" s="22">
        <v>2</v>
      </c>
      <c r="I35" s="22">
        <v>0</v>
      </c>
      <c r="J35" s="22">
        <v>0</v>
      </c>
      <c r="K35" s="22">
        <v>0</v>
      </c>
      <c r="L35" s="22">
        <v>0</v>
      </c>
      <c r="M35" s="22">
        <f t="shared" si="0"/>
        <v>3</v>
      </c>
      <c r="N35" s="24">
        <f t="shared" si="2"/>
        <v>2.5000000000000001E-2</v>
      </c>
    </row>
    <row r="36" spans="1:14" x14ac:dyDescent="0.3">
      <c r="A36" s="21">
        <f t="shared" si="3"/>
        <v>33</v>
      </c>
      <c r="B36" s="58" t="s">
        <v>46</v>
      </c>
      <c r="C36" s="46">
        <v>12.091181731398585</v>
      </c>
      <c r="D36" s="22">
        <v>273</v>
      </c>
      <c r="E36" s="23">
        <v>259</v>
      </c>
      <c r="F36" s="51">
        <f t="shared" si="1"/>
        <v>4.3489941901467578E-3</v>
      </c>
      <c r="G36" s="22">
        <v>11</v>
      </c>
      <c r="H36" s="22">
        <v>8</v>
      </c>
      <c r="I36" s="22">
        <v>0</v>
      </c>
      <c r="J36" s="22">
        <v>0</v>
      </c>
      <c r="K36" s="22">
        <v>0</v>
      </c>
      <c r="L36" s="22">
        <v>0</v>
      </c>
      <c r="M36" s="22">
        <f t="shared" si="0"/>
        <v>14</v>
      </c>
      <c r="N36" s="24">
        <f t="shared" si="2"/>
        <v>5.128205128205128E-2</v>
      </c>
    </row>
    <row r="37" spans="1:14" x14ac:dyDescent="0.3">
      <c r="A37" s="21">
        <f t="shared" si="3"/>
        <v>34</v>
      </c>
      <c r="B37" s="58" t="s">
        <v>47</v>
      </c>
      <c r="C37" s="46">
        <v>14.704053461913725</v>
      </c>
      <c r="D37" s="22">
        <v>597</v>
      </c>
      <c r="E37" s="23">
        <v>563</v>
      </c>
      <c r="F37" s="51">
        <f t="shared" si="1"/>
        <v>9.4536051314773155E-3</v>
      </c>
      <c r="G37" s="22">
        <v>17</v>
      </c>
      <c r="H37" s="22">
        <v>18</v>
      </c>
      <c r="I37" s="22">
        <v>0</v>
      </c>
      <c r="J37" s="22">
        <v>0</v>
      </c>
      <c r="K37" s="22">
        <v>0</v>
      </c>
      <c r="L37" s="22">
        <v>0</v>
      </c>
      <c r="M37" s="22">
        <f t="shared" si="0"/>
        <v>34</v>
      </c>
      <c r="N37" s="24">
        <f t="shared" si="2"/>
        <v>5.6951423785594639E-2</v>
      </c>
    </row>
    <row r="38" spans="1:14" x14ac:dyDescent="0.3">
      <c r="A38" s="21">
        <f t="shared" si="3"/>
        <v>35</v>
      </c>
      <c r="B38" s="58" t="s">
        <v>48</v>
      </c>
      <c r="C38" s="46">
        <v>21.092309658105609</v>
      </c>
      <c r="D38" s="22">
        <v>18</v>
      </c>
      <c r="E38" s="23">
        <v>17</v>
      </c>
      <c r="F38" s="51">
        <f t="shared" si="1"/>
        <v>2.8545521711387982E-4</v>
      </c>
      <c r="G38" s="22">
        <v>1</v>
      </c>
      <c r="H38" s="22">
        <v>1</v>
      </c>
      <c r="I38" s="22">
        <v>0</v>
      </c>
      <c r="J38" s="22">
        <v>0</v>
      </c>
      <c r="K38" s="22">
        <v>0</v>
      </c>
      <c r="L38" s="22">
        <v>0</v>
      </c>
      <c r="M38" s="22">
        <f t="shared" si="0"/>
        <v>1</v>
      </c>
      <c r="N38" s="24">
        <f t="shared" si="2"/>
        <v>5.5555555555555552E-2</v>
      </c>
    </row>
    <row r="39" spans="1:14" x14ac:dyDescent="0.3">
      <c r="A39" s="21">
        <f t="shared" si="3"/>
        <v>36</v>
      </c>
      <c r="B39" s="58" t="s">
        <v>49</v>
      </c>
      <c r="C39" s="46">
        <v>15.260664804775196</v>
      </c>
      <c r="D39" s="22">
        <v>100</v>
      </c>
      <c r="E39" s="23">
        <v>98</v>
      </c>
      <c r="F39" s="51">
        <f t="shared" si="1"/>
        <v>1.6455653692447191E-3</v>
      </c>
      <c r="G39" s="22">
        <v>1</v>
      </c>
      <c r="H39" s="22">
        <v>2</v>
      </c>
      <c r="I39" s="22">
        <v>0</v>
      </c>
      <c r="J39" s="22">
        <v>0</v>
      </c>
      <c r="K39" s="22">
        <v>0</v>
      </c>
      <c r="L39" s="22">
        <v>0</v>
      </c>
      <c r="M39" s="22">
        <f t="shared" si="0"/>
        <v>2</v>
      </c>
      <c r="N39" s="24">
        <f t="shared" si="2"/>
        <v>0.02</v>
      </c>
    </row>
    <row r="40" spans="1:14" x14ac:dyDescent="0.3">
      <c r="A40" s="21">
        <f t="shared" si="3"/>
        <v>37</v>
      </c>
      <c r="B40" s="58" t="s">
        <v>50</v>
      </c>
      <c r="C40" s="46">
        <v>14.810047849722567</v>
      </c>
      <c r="D40" s="22">
        <v>148</v>
      </c>
      <c r="E40" s="23">
        <v>147</v>
      </c>
      <c r="F40" s="51">
        <f t="shared" si="1"/>
        <v>2.4683480538670787E-3</v>
      </c>
      <c r="G40" s="22">
        <v>1</v>
      </c>
      <c r="H40" s="22">
        <v>1</v>
      </c>
      <c r="I40" s="22">
        <v>0</v>
      </c>
      <c r="J40" s="22">
        <v>0</v>
      </c>
      <c r="K40" s="22">
        <v>0</v>
      </c>
      <c r="L40" s="22">
        <v>0</v>
      </c>
      <c r="M40" s="22">
        <f t="shared" si="0"/>
        <v>1</v>
      </c>
      <c r="N40" s="24">
        <f t="shared" si="2"/>
        <v>6.7567567567567571E-3</v>
      </c>
    </row>
    <row r="41" spans="1:14" x14ac:dyDescent="0.3">
      <c r="A41" s="21">
        <f t="shared" si="3"/>
        <v>38</v>
      </c>
      <c r="B41" s="58" t="s">
        <v>51</v>
      </c>
      <c r="C41" s="46">
        <v>12.907776319254511</v>
      </c>
      <c r="D41" s="22">
        <v>921</v>
      </c>
      <c r="E41" s="23">
        <v>908</v>
      </c>
      <c r="F41" s="51">
        <f t="shared" si="1"/>
        <v>1.5246666890553111E-2</v>
      </c>
      <c r="G41" s="22">
        <v>7</v>
      </c>
      <c r="H41" s="22">
        <v>6</v>
      </c>
      <c r="I41" s="22">
        <v>0</v>
      </c>
      <c r="J41" s="22">
        <v>0</v>
      </c>
      <c r="K41" s="22">
        <v>0</v>
      </c>
      <c r="L41" s="22">
        <v>1</v>
      </c>
      <c r="M41" s="22">
        <f t="shared" si="0"/>
        <v>13</v>
      </c>
      <c r="N41" s="24">
        <f t="shared" si="2"/>
        <v>1.4115092290988056E-2</v>
      </c>
    </row>
    <row r="42" spans="1:14" x14ac:dyDescent="0.3">
      <c r="A42" s="21">
        <f t="shared" si="3"/>
        <v>39</v>
      </c>
      <c r="B42" s="58" t="s">
        <v>52</v>
      </c>
      <c r="C42" s="46">
        <v>10.716381787749137</v>
      </c>
      <c r="D42" s="22">
        <v>92</v>
      </c>
      <c r="E42" s="23">
        <v>81</v>
      </c>
      <c r="F42" s="51">
        <f t="shared" si="1"/>
        <v>1.3601101521308393E-3</v>
      </c>
      <c r="G42" s="22">
        <v>3</v>
      </c>
      <c r="H42" s="22">
        <v>6</v>
      </c>
      <c r="I42" s="22">
        <v>0</v>
      </c>
      <c r="J42" s="22">
        <v>0</v>
      </c>
      <c r="K42" s="22">
        <v>0</v>
      </c>
      <c r="L42" s="22">
        <v>3</v>
      </c>
      <c r="M42" s="22">
        <f t="shared" si="0"/>
        <v>11</v>
      </c>
      <c r="N42" s="24">
        <f t="shared" si="2"/>
        <v>0.11956521739130435</v>
      </c>
    </row>
    <row r="43" spans="1:14" x14ac:dyDescent="0.3">
      <c r="A43" s="21">
        <f t="shared" si="3"/>
        <v>40</v>
      </c>
      <c r="B43" s="58" t="s">
        <v>53</v>
      </c>
      <c r="C43" s="46">
        <v>15.646634983782313</v>
      </c>
      <c r="D43" s="22">
        <v>278</v>
      </c>
      <c r="E43" s="23">
        <v>255</v>
      </c>
      <c r="F43" s="51">
        <f t="shared" si="1"/>
        <v>4.2818282567081978E-3</v>
      </c>
      <c r="G43" s="22">
        <v>22</v>
      </c>
      <c r="H43" s="22">
        <v>23</v>
      </c>
      <c r="I43" s="22">
        <v>0</v>
      </c>
      <c r="J43" s="22">
        <v>0</v>
      </c>
      <c r="K43" s="22">
        <v>0</v>
      </c>
      <c r="L43" s="22">
        <v>0</v>
      </c>
      <c r="M43" s="22">
        <f t="shared" si="0"/>
        <v>23</v>
      </c>
      <c r="N43" s="24">
        <f t="shared" si="2"/>
        <v>8.2733812949640287E-2</v>
      </c>
    </row>
    <row r="44" spans="1:14" x14ac:dyDescent="0.3">
      <c r="A44" s="21">
        <f t="shared" si="3"/>
        <v>41</v>
      </c>
      <c r="B44" s="58" t="s">
        <v>54</v>
      </c>
      <c r="C44" s="46">
        <v>15.94637662919507</v>
      </c>
      <c r="D44" s="22">
        <v>171</v>
      </c>
      <c r="E44" s="23">
        <v>170</v>
      </c>
      <c r="F44" s="51">
        <f t="shared" si="1"/>
        <v>2.8545521711387982E-3</v>
      </c>
      <c r="G44" s="22">
        <v>1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f t="shared" si="0"/>
        <v>1</v>
      </c>
      <c r="N44" s="24">
        <f t="shared" si="2"/>
        <v>5.8479532163742687E-3</v>
      </c>
    </row>
    <row r="45" spans="1:14" x14ac:dyDescent="0.3">
      <c r="A45" s="21">
        <f t="shared" si="3"/>
        <v>42</v>
      </c>
      <c r="B45" s="58" t="s">
        <v>55</v>
      </c>
      <c r="C45" s="46">
        <v>15.657750970713019</v>
      </c>
      <c r="D45" s="22">
        <v>21</v>
      </c>
      <c r="E45" s="23">
        <v>18</v>
      </c>
      <c r="F45" s="51">
        <f t="shared" si="1"/>
        <v>3.0224670047351984E-4</v>
      </c>
      <c r="G45" s="22">
        <v>1</v>
      </c>
      <c r="H45" s="22">
        <v>3</v>
      </c>
      <c r="I45" s="22">
        <v>0</v>
      </c>
      <c r="J45" s="22">
        <v>0</v>
      </c>
      <c r="K45" s="22">
        <v>0</v>
      </c>
      <c r="L45" s="22">
        <v>0</v>
      </c>
      <c r="M45" s="22">
        <f t="shared" si="0"/>
        <v>3</v>
      </c>
      <c r="N45" s="24">
        <f t="shared" si="2"/>
        <v>0.14285714285714285</v>
      </c>
    </row>
    <row r="46" spans="1:14" x14ac:dyDescent="0.3">
      <c r="A46" s="21">
        <f t="shared" si="3"/>
        <v>43</v>
      </c>
      <c r="B46" s="58" t="s">
        <v>56</v>
      </c>
      <c r="C46" s="46">
        <v>13.532355675874314</v>
      </c>
      <c r="D46" s="22">
        <v>3147</v>
      </c>
      <c r="E46" s="23">
        <v>3116</v>
      </c>
      <c r="F46" s="51">
        <f t="shared" si="1"/>
        <v>5.2322262148638207E-2</v>
      </c>
      <c r="G46" s="22">
        <v>31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f t="shared" si="0"/>
        <v>31</v>
      </c>
      <c r="N46" s="24">
        <f t="shared" si="2"/>
        <v>9.850651414045123E-3</v>
      </c>
    </row>
    <row r="47" spans="1:14" x14ac:dyDescent="0.3">
      <c r="A47" s="21">
        <f t="shared" si="3"/>
        <v>44</v>
      </c>
      <c r="B47" s="58" t="s">
        <v>57</v>
      </c>
      <c r="C47" s="46">
        <v>15.056221820637781</v>
      </c>
      <c r="D47" s="22">
        <v>126</v>
      </c>
      <c r="E47" s="23">
        <v>126</v>
      </c>
      <c r="F47" s="51">
        <f t="shared" si="1"/>
        <v>2.1157269033146389E-3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f t="shared" si="0"/>
        <v>0</v>
      </c>
      <c r="N47" s="24">
        <f t="shared" si="2"/>
        <v>0</v>
      </c>
    </row>
    <row r="48" spans="1:14" x14ac:dyDescent="0.3">
      <c r="A48" s="21">
        <f t="shared" si="3"/>
        <v>45</v>
      </c>
      <c r="B48" s="58" t="s">
        <v>58</v>
      </c>
      <c r="C48" s="46">
        <v>12.97167440275213</v>
      </c>
      <c r="D48" s="22">
        <v>134</v>
      </c>
      <c r="E48" s="23">
        <v>134</v>
      </c>
      <c r="F48" s="51">
        <f t="shared" si="1"/>
        <v>2.2500587701917586E-3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f t="shared" si="0"/>
        <v>0</v>
      </c>
      <c r="N48" s="24">
        <f t="shared" si="2"/>
        <v>0</v>
      </c>
    </row>
    <row r="49" spans="1:14" x14ac:dyDescent="0.3">
      <c r="A49" s="21">
        <f t="shared" si="3"/>
        <v>46</v>
      </c>
      <c r="B49" s="58" t="s">
        <v>59</v>
      </c>
      <c r="C49" s="46">
        <v>19.203847377122962</v>
      </c>
      <c r="D49" s="22">
        <v>151</v>
      </c>
      <c r="E49" s="23">
        <v>133</v>
      </c>
      <c r="F49" s="51">
        <f t="shared" si="1"/>
        <v>2.2332672868321185E-3</v>
      </c>
      <c r="G49" s="22">
        <v>10</v>
      </c>
      <c r="H49" s="22">
        <v>9</v>
      </c>
      <c r="I49" s="22">
        <v>0</v>
      </c>
      <c r="J49" s="22">
        <v>1</v>
      </c>
      <c r="K49" s="22">
        <v>0</v>
      </c>
      <c r="L49" s="22">
        <v>0</v>
      </c>
      <c r="M49" s="22">
        <f t="shared" si="0"/>
        <v>18</v>
      </c>
      <c r="N49" s="24">
        <f t="shared" si="2"/>
        <v>0.11920529801324503</v>
      </c>
    </row>
    <row r="50" spans="1:14" x14ac:dyDescent="0.3">
      <c r="A50" s="21">
        <f t="shared" si="3"/>
        <v>47</v>
      </c>
      <c r="B50" s="58" t="s">
        <v>60</v>
      </c>
      <c r="C50" s="46">
        <v>12.904592806022078</v>
      </c>
      <c r="D50" s="22">
        <v>65</v>
      </c>
      <c r="E50" s="23">
        <v>60</v>
      </c>
      <c r="F50" s="51">
        <f t="shared" si="1"/>
        <v>1.0074890015783994E-3</v>
      </c>
      <c r="G50" s="22">
        <v>4</v>
      </c>
      <c r="H50" s="22">
        <v>2</v>
      </c>
      <c r="I50" s="22">
        <v>0</v>
      </c>
      <c r="J50" s="22">
        <v>0</v>
      </c>
      <c r="K50" s="22">
        <v>0</v>
      </c>
      <c r="L50" s="22">
        <v>1</v>
      </c>
      <c r="M50" s="22">
        <f t="shared" si="0"/>
        <v>5</v>
      </c>
      <c r="N50" s="24">
        <f t="shared" si="2"/>
        <v>7.6923076923076927E-2</v>
      </c>
    </row>
    <row r="51" spans="1:14" x14ac:dyDescent="0.3">
      <c r="A51" s="21">
        <f t="shared" si="3"/>
        <v>48</v>
      </c>
      <c r="B51" s="58" t="s">
        <v>61</v>
      </c>
      <c r="C51" s="46">
        <v>12.515566467294192</v>
      </c>
      <c r="D51" s="22">
        <v>108</v>
      </c>
      <c r="E51" s="23">
        <v>89</v>
      </c>
      <c r="F51" s="51">
        <f t="shared" si="1"/>
        <v>1.4944420190079592E-3</v>
      </c>
      <c r="G51" s="22">
        <v>15</v>
      </c>
      <c r="H51" s="22">
        <v>16</v>
      </c>
      <c r="I51" s="22">
        <v>1</v>
      </c>
      <c r="J51" s="22">
        <v>0</v>
      </c>
      <c r="K51" s="22">
        <v>0</v>
      </c>
      <c r="L51" s="22">
        <v>1</v>
      </c>
      <c r="M51" s="22">
        <f t="shared" si="0"/>
        <v>19</v>
      </c>
      <c r="N51" s="24">
        <f t="shared" si="2"/>
        <v>0.17592592592592593</v>
      </c>
    </row>
    <row r="52" spans="1:14" x14ac:dyDescent="0.3">
      <c r="A52" s="21">
        <f t="shared" si="3"/>
        <v>49</v>
      </c>
      <c r="B52" s="58" t="s">
        <v>62</v>
      </c>
      <c r="C52" s="46">
        <v>16.487061940487269</v>
      </c>
      <c r="D52" s="22">
        <v>84</v>
      </c>
      <c r="E52" s="23">
        <v>74</v>
      </c>
      <c r="F52" s="51">
        <f t="shared" si="1"/>
        <v>1.2425697686133594E-3</v>
      </c>
      <c r="G52" s="22">
        <v>6</v>
      </c>
      <c r="H52" s="22">
        <v>5</v>
      </c>
      <c r="I52" s="22">
        <v>4</v>
      </c>
      <c r="J52" s="22">
        <v>0</v>
      </c>
      <c r="K52" s="22">
        <v>0</v>
      </c>
      <c r="L52" s="22">
        <v>0</v>
      </c>
      <c r="M52" s="22">
        <f t="shared" si="0"/>
        <v>10</v>
      </c>
      <c r="N52" s="24">
        <f t="shared" si="2"/>
        <v>0.11904761904761904</v>
      </c>
    </row>
    <row r="53" spans="1:14" x14ac:dyDescent="0.3">
      <c r="A53" s="21">
        <f t="shared" si="3"/>
        <v>50</v>
      </c>
      <c r="B53" s="58" t="s">
        <v>63</v>
      </c>
      <c r="C53" s="46">
        <v>11.916157022957476</v>
      </c>
      <c r="D53" s="22">
        <v>106</v>
      </c>
      <c r="E53" s="23">
        <v>92</v>
      </c>
      <c r="F53" s="51">
        <f t="shared" si="1"/>
        <v>1.5448164690868792E-3</v>
      </c>
      <c r="G53" s="22">
        <v>6</v>
      </c>
      <c r="H53" s="22">
        <v>0</v>
      </c>
      <c r="I53" s="22">
        <v>0</v>
      </c>
      <c r="J53" s="22">
        <v>0</v>
      </c>
      <c r="K53" s="22">
        <v>8</v>
      </c>
      <c r="L53" s="22">
        <v>0</v>
      </c>
      <c r="M53" s="22">
        <f t="shared" si="0"/>
        <v>14</v>
      </c>
      <c r="N53" s="24">
        <f t="shared" si="2"/>
        <v>0.13207547169811321</v>
      </c>
    </row>
    <row r="54" spans="1:14" x14ac:dyDescent="0.3">
      <c r="A54" s="21">
        <f t="shared" si="3"/>
        <v>51</v>
      </c>
      <c r="B54" s="58" t="s">
        <v>64</v>
      </c>
      <c r="C54" s="46">
        <v>13.672419846861031</v>
      </c>
      <c r="D54" s="22">
        <v>102</v>
      </c>
      <c r="E54" s="23">
        <v>101</v>
      </c>
      <c r="F54" s="51">
        <f t="shared" si="1"/>
        <v>1.6959398193236391E-3</v>
      </c>
      <c r="G54" s="22">
        <v>1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f t="shared" si="0"/>
        <v>1</v>
      </c>
      <c r="N54" s="24">
        <f t="shared" si="2"/>
        <v>9.8039215686274508E-3</v>
      </c>
    </row>
    <row r="55" spans="1:14" x14ac:dyDescent="0.3">
      <c r="A55" s="21">
        <f t="shared" si="3"/>
        <v>52</v>
      </c>
      <c r="B55" s="58" t="s">
        <v>65</v>
      </c>
      <c r="C55" s="46">
        <v>19.695241224467438</v>
      </c>
      <c r="D55" s="22">
        <v>125</v>
      </c>
      <c r="E55" s="23">
        <v>124</v>
      </c>
      <c r="F55" s="51">
        <f t="shared" si="1"/>
        <v>2.0821439365953588E-3</v>
      </c>
      <c r="G55" s="22">
        <v>0</v>
      </c>
      <c r="H55" s="22">
        <v>1</v>
      </c>
      <c r="I55" s="22">
        <v>0</v>
      </c>
      <c r="J55" s="22">
        <v>0</v>
      </c>
      <c r="K55" s="22">
        <v>0</v>
      </c>
      <c r="L55" s="22">
        <v>0</v>
      </c>
      <c r="M55" s="22">
        <f t="shared" si="0"/>
        <v>1</v>
      </c>
      <c r="N55" s="24">
        <f t="shared" si="2"/>
        <v>8.0000000000000002E-3</v>
      </c>
    </row>
    <row r="56" spans="1:14" x14ac:dyDescent="0.3">
      <c r="A56" s="21">
        <f t="shared" si="3"/>
        <v>53</v>
      </c>
      <c r="B56" s="58" t="s">
        <v>66</v>
      </c>
      <c r="C56" s="46">
        <v>18.865512567767368</v>
      </c>
      <c r="D56" s="22">
        <v>16</v>
      </c>
      <c r="E56" s="23">
        <v>16</v>
      </c>
      <c r="F56" s="51">
        <f t="shared" si="1"/>
        <v>2.6866373375423986E-4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f t="shared" si="0"/>
        <v>0</v>
      </c>
      <c r="N56" s="24">
        <f t="shared" si="2"/>
        <v>0</v>
      </c>
    </row>
    <row r="57" spans="1:14" x14ac:dyDescent="0.3">
      <c r="A57" s="21">
        <f t="shared" si="3"/>
        <v>54</v>
      </c>
      <c r="B57" s="58" t="s">
        <v>67</v>
      </c>
      <c r="C57" s="46">
        <v>17.681906735282247</v>
      </c>
      <c r="D57" s="22">
        <v>271</v>
      </c>
      <c r="E57" s="23">
        <v>253</v>
      </c>
      <c r="F57" s="51">
        <f t="shared" si="1"/>
        <v>4.2482452899889177E-3</v>
      </c>
      <c r="G57" s="22">
        <v>3</v>
      </c>
      <c r="H57" s="22">
        <v>10</v>
      </c>
      <c r="I57" s="22">
        <v>0</v>
      </c>
      <c r="J57" s="22">
        <v>0</v>
      </c>
      <c r="K57" s="22">
        <v>0</v>
      </c>
      <c r="L57" s="22">
        <v>7</v>
      </c>
      <c r="M57" s="22">
        <f t="shared" si="0"/>
        <v>18</v>
      </c>
      <c r="N57" s="24">
        <f t="shared" si="2"/>
        <v>6.6420664206642069E-2</v>
      </c>
    </row>
    <row r="58" spans="1:14" x14ac:dyDescent="0.3">
      <c r="A58" s="21">
        <f t="shared" si="3"/>
        <v>55</v>
      </c>
      <c r="B58" s="58" t="s">
        <v>68</v>
      </c>
      <c r="C58" s="46">
        <v>14.177755873172332</v>
      </c>
      <c r="D58" s="22">
        <v>8</v>
      </c>
      <c r="E58" s="23">
        <v>7</v>
      </c>
      <c r="F58" s="51">
        <f t="shared" si="1"/>
        <v>1.1754038351747993E-4</v>
      </c>
      <c r="G58" s="22">
        <v>0</v>
      </c>
      <c r="H58" s="22">
        <v>1</v>
      </c>
      <c r="I58" s="22">
        <v>0</v>
      </c>
      <c r="J58" s="22">
        <v>0</v>
      </c>
      <c r="K58" s="22">
        <v>0</v>
      </c>
      <c r="L58" s="22">
        <v>0</v>
      </c>
      <c r="M58" s="22">
        <f t="shared" si="0"/>
        <v>1</v>
      </c>
      <c r="N58" s="24">
        <f t="shared" si="2"/>
        <v>0.125</v>
      </c>
    </row>
    <row r="59" spans="1:14" x14ac:dyDescent="0.3">
      <c r="A59" s="21">
        <f t="shared" si="3"/>
        <v>56</v>
      </c>
      <c r="B59" s="58" t="s">
        <v>69</v>
      </c>
      <c r="C59" s="46">
        <v>14.223316994478585</v>
      </c>
      <c r="D59" s="22">
        <v>1913</v>
      </c>
      <c r="E59" s="23">
        <v>1851</v>
      </c>
      <c r="F59" s="51">
        <f t="shared" si="1"/>
        <v>3.1081035698693624E-2</v>
      </c>
      <c r="G59" s="22">
        <v>61</v>
      </c>
      <c r="H59" s="22">
        <v>0</v>
      </c>
      <c r="I59" s="22">
        <v>1</v>
      </c>
      <c r="J59" s="22">
        <v>2</v>
      </c>
      <c r="K59" s="22">
        <v>1</v>
      </c>
      <c r="L59" s="22">
        <v>0</v>
      </c>
      <c r="M59" s="22">
        <f t="shared" si="0"/>
        <v>62</v>
      </c>
      <c r="N59" s="24">
        <f t="shared" si="2"/>
        <v>3.2409827496079457E-2</v>
      </c>
    </row>
    <row r="60" spans="1:14" x14ac:dyDescent="0.3">
      <c r="A60" s="21">
        <f t="shared" si="3"/>
        <v>57</v>
      </c>
      <c r="B60" s="58" t="s">
        <v>70</v>
      </c>
      <c r="C60" s="46">
        <v>15.808425021938895</v>
      </c>
      <c r="D60" s="22">
        <v>519</v>
      </c>
      <c r="E60" s="23">
        <v>499</v>
      </c>
      <c r="F60" s="51">
        <f t="shared" si="1"/>
        <v>8.3789501964603545E-3</v>
      </c>
      <c r="G60" s="22">
        <v>12</v>
      </c>
      <c r="H60" s="22">
        <v>13</v>
      </c>
      <c r="I60" s="22">
        <v>0</v>
      </c>
      <c r="J60" s="22">
        <v>0</v>
      </c>
      <c r="K60" s="22">
        <v>0</v>
      </c>
      <c r="L60" s="22">
        <v>0</v>
      </c>
      <c r="M60" s="22">
        <f t="shared" si="0"/>
        <v>20</v>
      </c>
      <c r="N60" s="24">
        <f t="shared" si="2"/>
        <v>3.8535645472061654E-2</v>
      </c>
    </row>
    <row r="61" spans="1:14" x14ac:dyDescent="0.3">
      <c r="A61" s="21">
        <f t="shared" si="3"/>
        <v>58</v>
      </c>
      <c r="B61" s="58" t="s">
        <v>71</v>
      </c>
      <c r="C61" s="46">
        <v>14.805617688811399</v>
      </c>
      <c r="D61" s="22">
        <v>585</v>
      </c>
      <c r="E61" s="23">
        <v>578</v>
      </c>
      <c r="F61" s="51">
        <f t="shared" si="1"/>
        <v>9.7054773818719148E-3</v>
      </c>
      <c r="G61" s="22">
        <v>7</v>
      </c>
      <c r="H61" s="22">
        <v>7</v>
      </c>
      <c r="I61" s="22">
        <v>0</v>
      </c>
      <c r="J61" s="22">
        <v>0</v>
      </c>
      <c r="K61" s="22">
        <v>0</v>
      </c>
      <c r="L61" s="22">
        <v>0</v>
      </c>
      <c r="M61" s="22">
        <f t="shared" si="0"/>
        <v>7</v>
      </c>
      <c r="N61" s="24">
        <f t="shared" si="2"/>
        <v>1.1965811965811967E-2</v>
      </c>
    </row>
    <row r="62" spans="1:14" x14ac:dyDescent="0.3">
      <c r="A62" s="21">
        <f t="shared" si="3"/>
        <v>59</v>
      </c>
      <c r="B62" s="58" t="s">
        <v>72</v>
      </c>
      <c r="C62" s="46">
        <v>14.321431831042473</v>
      </c>
      <c r="D62" s="22">
        <v>150</v>
      </c>
      <c r="E62" s="23">
        <v>133</v>
      </c>
      <c r="F62" s="51">
        <f t="shared" si="1"/>
        <v>2.2332672868321185E-3</v>
      </c>
      <c r="G62" s="22">
        <v>12</v>
      </c>
      <c r="H62" s="22">
        <v>9</v>
      </c>
      <c r="I62" s="22">
        <v>0</v>
      </c>
      <c r="J62" s="22">
        <v>0</v>
      </c>
      <c r="K62" s="22">
        <v>3</v>
      </c>
      <c r="L62" s="22">
        <v>0</v>
      </c>
      <c r="M62" s="22">
        <f t="shared" si="0"/>
        <v>17</v>
      </c>
      <c r="N62" s="24">
        <f t="shared" si="2"/>
        <v>0.11333333333333333</v>
      </c>
    </row>
    <row r="63" spans="1:14" x14ac:dyDescent="0.3">
      <c r="A63" s="21">
        <f t="shared" si="3"/>
        <v>60</v>
      </c>
      <c r="B63" s="58" t="s">
        <v>73</v>
      </c>
      <c r="C63" s="46">
        <v>17.911132356931425</v>
      </c>
      <c r="D63" s="22">
        <v>133</v>
      </c>
      <c r="E63" s="23">
        <v>129</v>
      </c>
      <c r="F63" s="51">
        <f t="shared" si="1"/>
        <v>2.1661013533935589E-3</v>
      </c>
      <c r="G63" s="22">
        <v>0</v>
      </c>
      <c r="H63" s="22">
        <v>4</v>
      </c>
      <c r="I63" s="22">
        <v>0</v>
      </c>
      <c r="J63" s="22">
        <v>0</v>
      </c>
      <c r="K63" s="22">
        <v>0</v>
      </c>
      <c r="L63" s="22">
        <v>0</v>
      </c>
      <c r="M63" s="22">
        <f t="shared" si="0"/>
        <v>4</v>
      </c>
      <c r="N63" s="24">
        <f t="shared" si="2"/>
        <v>3.007518796992481E-2</v>
      </c>
    </row>
    <row r="64" spans="1:14" x14ac:dyDescent="0.3">
      <c r="A64" s="21">
        <f t="shared" si="3"/>
        <v>61</v>
      </c>
      <c r="B64" s="58" t="s">
        <v>74</v>
      </c>
      <c r="C64" s="46">
        <v>12.521795479238643</v>
      </c>
      <c r="D64" s="22">
        <v>138</v>
      </c>
      <c r="E64" s="23">
        <v>136</v>
      </c>
      <c r="F64" s="51">
        <f t="shared" si="1"/>
        <v>2.2836417369110386E-3</v>
      </c>
      <c r="G64" s="22">
        <v>1</v>
      </c>
      <c r="H64" s="22">
        <v>1</v>
      </c>
      <c r="I64" s="22">
        <v>0</v>
      </c>
      <c r="J64" s="22">
        <v>0</v>
      </c>
      <c r="K64" s="22">
        <v>0</v>
      </c>
      <c r="L64" s="22">
        <v>1</v>
      </c>
      <c r="M64" s="22">
        <f t="shared" si="0"/>
        <v>2</v>
      </c>
      <c r="N64" s="24">
        <f t="shared" si="2"/>
        <v>1.4492753623188406E-2</v>
      </c>
    </row>
    <row r="65" spans="1:14" x14ac:dyDescent="0.3">
      <c r="A65" s="21">
        <f t="shared" si="3"/>
        <v>62</v>
      </c>
      <c r="B65" s="58" t="s">
        <v>75</v>
      </c>
      <c r="C65" s="46">
        <v>16.781649833105469</v>
      </c>
      <c r="D65" s="22">
        <v>171</v>
      </c>
      <c r="E65" s="23">
        <v>164</v>
      </c>
      <c r="F65" s="51">
        <f t="shared" si="1"/>
        <v>2.7538032709809586E-3</v>
      </c>
      <c r="G65" s="22">
        <v>0</v>
      </c>
      <c r="H65" s="22">
        <v>0</v>
      </c>
      <c r="I65" s="22">
        <v>0</v>
      </c>
      <c r="J65" s="22">
        <v>0</v>
      </c>
      <c r="K65" s="22">
        <v>1</v>
      </c>
      <c r="L65" s="22">
        <v>6</v>
      </c>
      <c r="M65" s="22">
        <f t="shared" si="0"/>
        <v>7</v>
      </c>
      <c r="N65" s="24">
        <f t="shared" si="2"/>
        <v>4.0935672514619881E-2</v>
      </c>
    </row>
    <row r="66" spans="1:14" x14ac:dyDescent="0.3">
      <c r="A66" s="21">
        <f t="shared" si="3"/>
        <v>63</v>
      </c>
      <c r="B66" s="58" t="s">
        <v>76</v>
      </c>
      <c r="C66" s="46">
        <v>17.790030666447624</v>
      </c>
      <c r="D66" s="22">
        <v>40</v>
      </c>
      <c r="E66" s="23">
        <v>29</v>
      </c>
      <c r="F66" s="51">
        <f t="shared" si="1"/>
        <v>4.8695301742955973E-4</v>
      </c>
      <c r="G66" s="22">
        <v>0</v>
      </c>
      <c r="H66" s="22">
        <v>0</v>
      </c>
      <c r="I66" s="22">
        <v>0</v>
      </c>
      <c r="J66" s="22">
        <v>0</v>
      </c>
      <c r="K66" s="22">
        <v>11</v>
      </c>
      <c r="L66" s="22">
        <v>0</v>
      </c>
      <c r="M66" s="22">
        <f t="shared" si="0"/>
        <v>11</v>
      </c>
      <c r="N66" s="24">
        <f t="shared" si="2"/>
        <v>0.27500000000000002</v>
      </c>
    </row>
    <row r="67" spans="1:14" x14ac:dyDescent="0.3">
      <c r="A67" s="21">
        <f t="shared" si="3"/>
        <v>64</v>
      </c>
      <c r="B67" s="58" t="s">
        <v>77</v>
      </c>
      <c r="C67" s="46">
        <v>13.214147423431944</v>
      </c>
      <c r="D67" s="22">
        <v>141</v>
      </c>
      <c r="E67" s="23">
        <v>138</v>
      </c>
      <c r="F67" s="51">
        <f t="shared" si="1"/>
        <v>2.3172247036303186E-3</v>
      </c>
      <c r="G67" s="22">
        <v>1</v>
      </c>
      <c r="H67" s="22">
        <v>2</v>
      </c>
      <c r="I67" s="22">
        <v>0</v>
      </c>
      <c r="J67" s="22">
        <v>0</v>
      </c>
      <c r="K67" s="22">
        <v>0</v>
      </c>
      <c r="L67" s="22">
        <v>0</v>
      </c>
      <c r="M67" s="22">
        <f t="shared" si="0"/>
        <v>3</v>
      </c>
      <c r="N67" s="24">
        <f t="shared" si="2"/>
        <v>2.1276595744680851E-2</v>
      </c>
    </row>
    <row r="68" spans="1:14" x14ac:dyDescent="0.3">
      <c r="A68" s="21">
        <f t="shared" si="3"/>
        <v>65</v>
      </c>
      <c r="B68" s="58" t="s">
        <v>78</v>
      </c>
      <c r="C68" s="46">
        <v>13.919893482185012</v>
      </c>
      <c r="D68" s="22">
        <v>1847</v>
      </c>
      <c r="E68" s="23">
        <v>1818</v>
      </c>
      <c r="F68" s="51">
        <f t="shared" si="1"/>
        <v>3.0526916747825504E-2</v>
      </c>
      <c r="G68" s="22">
        <v>29</v>
      </c>
      <c r="H68" s="22">
        <v>29</v>
      </c>
      <c r="I68" s="22">
        <v>0</v>
      </c>
      <c r="J68" s="22">
        <v>0</v>
      </c>
      <c r="K68" s="22">
        <v>0</v>
      </c>
      <c r="L68" s="22">
        <v>0</v>
      </c>
      <c r="M68" s="22">
        <f t="shared" ref="M68:M78" si="4">+D68-E68</f>
        <v>29</v>
      </c>
      <c r="N68" s="24">
        <f t="shared" si="2"/>
        <v>1.5701136978884679E-2</v>
      </c>
    </row>
    <row r="69" spans="1:14" x14ac:dyDescent="0.3">
      <c r="A69" s="21">
        <f t="shared" si="3"/>
        <v>66</v>
      </c>
      <c r="B69" s="58" t="s">
        <v>79</v>
      </c>
      <c r="C69" s="46">
        <v>12.325740872546115</v>
      </c>
      <c r="D69" s="22">
        <v>2909</v>
      </c>
      <c r="E69" s="23">
        <v>2909</v>
      </c>
      <c r="F69" s="51">
        <f t="shared" ref="F69:F78" si="5">+E69/E$79</f>
        <v>4.884642509319273E-2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f t="shared" si="4"/>
        <v>0</v>
      </c>
      <c r="N69" s="24">
        <f t="shared" ref="N69:N79" si="6">+M69/D69</f>
        <v>0</v>
      </c>
    </row>
    <row r="70" spans="1:14" x14ac:dyDescent="0.3">
      <c r="A70" s="21">
        <f t="shared" ref="A70:A78" si="7">1+A69</f>
        <v>67</v>
      </c>
      <c r="B70" s="58" t="s">
        <v>80</v>
      </c>
      <c r="C70" s="46">
        <v>29.393242429220741</v>
      </c>
      <c r="D70" s="22">
        <v>5</v>
      </c>
      <c r="E70" s="23">
        <v>1</v>
      </c>
      <c r="F70" s="51">
        <f t="shared" si="5"/>
        <v>1.6791483359639991E-5</v>
      </c>
      <c r="G70" s="22">
        <v>0</v>
      </c>
      <c r="H70" s="22">
        <v>1</v>
      </c>
      <c r="I70" s="22">
        <v>4</v>
      </c>
      <c r="J70" s="22">
        <v>0</v>
      </c>
      <c r="K70" s="22">
        <v>0</v>
      </c>
      <c r="L70" s="22">
        <v>0</v>
      </c>
      <c r="M70" s="22">
        <f t="shared" si="4"/>
        <v>4</v>
      </c>
      <c r="N70" s="24">
        <f t="shared" si="6"/>
        <v>0.8</v>
      </c>
    </row>
    <row r="71" spans="1:14" x14ac:dyDescent="0.3">
      <c r="A71" s="21">
        <f t="shared" si="7"/>
        <v>68</v>
      </c>
      <c r="B71" s="58" t="s">
        <v>81</v>
      </c>
      <c r="C71" s="46">
        <v>13.368241754918515</v>
      </c>
      <c r="D71" s="22">
        <v>335</v>
      </c>
      <c r="E71" s="23">
        <v>334</v>
      </c>
      <c r="F71" s="51">
        <f t="shared" si="5"/>
        <v>5.6083554421197572E-3</v>
      </c>
      <c r="G71" s="22">
        <v>1</v>
      </c>
      <c r="H71" s="22">
        <v>1</v>
      </c>
      <c r="I71" s="22">
        <v>0</v>
      </c>
      <c r="J71" s="22">
        <v>0</v>
      </c>
      <c r="K71" s="22">
        <v>0</v>
      </c>
      <c r="L71" s="22">
        <v>0</v>
      </c>
      <c r="M71" s="22">
        <f t="shared" si="4"/>
        <v>1</v>
      </c>
      <c r="N71" s="24">
        <f t="shared" si="6"/>
        <v>2.9850746268656717E-3</v>
      </c>
    </row>
    <row r="72" spans="1:14" x14ac:dyDescent="0.3">
      <c r="A72" s="21">
        <f t="shared" si="7"/>
        <v>69</v>
      </c>
      <c r="B72" s="58" t="s">
        <v>82</v>
      </c>
      <c r="C72" s="46">
        <v>15.618194302275135</v>
      </c>
      <c r="D72" s="22">
        <v>91</v>
      </c>
      <c r="E72" s="23">
        <v>91</v>
      </c>
      <c r="F72" s="51">
        <f t="shared" si="5"/>
        <v>1.5280249857272392E-3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f t="shared" si="4"/>
        <v>0</v>
      </c>
      <c r="N72" s="24">
        <f t="shared" si="6"/>
        <v>0</v>
      </c>
    </row>
    <row r="73" spans="1:14" x14ac:dyDescent="0.3">
      <c r="A73" s="21">
        <f t="shared" si="7"/>
        <v>70</v>
      </c>
      <c r="B73" s="58" t="s">
        <v>83</v>
      </c>
      <c r="C73" s="46">
        <v>15.595385891909096</v>
      </c>
      <c r="D73" s="22">
        <v>79</v>
      </c>
      <c r="E73" s="23">
        <v>77</v>
      </c>
      <c r="F73" s="51">
        <f t="shared" si="5"/>
        <v>1.2929442186922792E-3</v>
      </c>
      <c r="G73" s="22">
        <v>0</v>
      </c>
      <c r="H73" s="22">
        <v>2</v>
      </c>
      <c r="I73" s="22">
        <v>0</v>
      </c>
      <c r="J73" s="22">
        <v>0</v>
      </c>
      <c r="K73" s="22">
        <v>0</v>
      </c>
      <c r="L73" s="22">
        <v>0</v>
      </c>
      <c r="M73" s="22">
        <f t="shared" si="4"/>
        <v>2</v>
      </c>
      <c r="N73" s="24">
        <f t="shared" si="6"/>
        <v>2.5316455696202531E-2</v>
      </c>
    </row>
    <row r="74" spans="1:14" x14ac:dyDescent="0.3">
      <c r="A74" s="21">
        <f t="shared" si="7"/>
        <v>71</v>
      </c>
      <c r="B74" s="58" t="s">
        <v>84</v>
      </c>
      <c r="C74" s="46">
        <v>14.644660005675284</v>
      </c>
      <c r="D74" s="22">
        <v>44</v>
      </c>
      <c r="E74" s="23">
        <v>41</v>
      </c>
      <c r="F74" s="51">
        <f t="shared" si="5"/>
        <v>6.8845081774523964E-4</v>
      </c>
      <c r="G74" s="22">
        <v>0</v>
      </c>
      <c r="H74" s="22">
        <v>1</v>
      </c>
      <c r="I74" s="22">
        <v>1</v>
      </c>
      <c r="J74" s="22">
        <v>0</v>
      </c>
      <c r="K74" s="22">
        <v>0</v>
      </c>
      <c r="L74" s="22">
        <v>1</v>
      </c>
      <c r="M74" s="22">
        <f t="shared" si="4"/>
        <v>3</v>
      </c>
      <c r="N74" s="24">
        <f t="shared" si="6"/>
        <v>6.8181818181818177E-2</v>
      </c>
    </row>
    <row r="75" spans="1:14" x14ac:dyDescent="0.3">
      <c r="A75" s="21">
        <f t="shared" si="7"/>
        <v>72</v>
      </c>
      <c r="B75" s="58" t="s">
        <v>85</v>
      </c>
      <c r="C75" s="46">
        <v>17.04315410092747</v>
      </c>
      <c r="D75" s="22">
        <v>8775</v>
      </c>
      <c r="E75" s="23">
        <v>8617</v>
      </c>
      <c r="F75" s="51">
        <f t="shared" si="5"/>
        <v>0.14469221211001779</v>
      </c>
      <c r="G75" s="22">
        <v>107</v>
      </c>
      <c r="H75" s="22">
        <v>61</v>
      </c>
      <c r="I75" s="22">
        <v>0</v>
      </c>
      <c r="J75" s="22">
        <v>0</v>
      </c>
      <c r="K75" s="22">
        <v>0</v>
      </c>
      <c r="L75" s="22">
        <v>0</v>
      </c>
      <c r="M75" s="22">
        <f t="shared" si="4"/>
        <v>158</v>
      </c>
      <c r="N75" s="24">
        <f t="shared" si="6"/>
        <v>1.8005698005698005E-2</v>
      </c>
    </row>
    <row r="76" spans="1:14" x14ac:dyDescent="0.3">
      <c r="A76" s="21">
        <f t="shared" si="7"/>
        <v>73</v>
      </c>
      <c r="B76" s="58" t="s">
        <v>86</v>
      </c>
      <c r="C76" s="46">
        <v>15.415948650012176</v>
      </c>
      <c r="D76" s="22">
        <v>188</v>
      </c>
      <c r="E76" s="23">
        <v>166</v>
      </c>
      <c r="F76" s="51">
        <f t="shared" si="5"/>
        <v>2.7873862377002386E-3</v>
      </c>
      <c r="G76" s="22">
        <v>11</v>
      </c>
      <c r="H76" s="22">
        <v>14</v>
      </c>
      <c r="I76" s="22">
        <v>0</v>
      </c>
      <c r="J76" s="22">
        <v>0</v>
      </c>
      <c r="K76" s="22">
        <v>2</v>
      </c>
      <c r="L76" s="22">
        <v>0</v>
      </c>
      <c r="M76" s="22">
        <f t="shared" si="4"/>
        <v>22</v>
      </c>
      <c r="N76" s="24">
        <f t="shared" si="6"/>
        <v>0.11702127659574468</v>
      </c>
    </row>
    <row r="77" spans="1:14" x14ac:dyDescent="0.3">
      <c r="A77" s="21">
        <f t="shared" si="7"/>
        <v>74</v>
      </c>
      <c r="B77" s="58" t="s">
        <v>87</v>
      </c>
      <c r="C77" s="46">
        <v>12.011216346608965</v>
      </c>
      <c r="D77" s="22">
        <v>129</v>
      </c>
      <c r="E77" s="23">
        <v>120</v>
      </c>
      <c r="F77" s="51">
        <f t="shared" si="5"/>
        <v>2.0149780031567988E-3</v>
      </c>
      <c r="G77" s="22">
        <v>4</v>
      </c>
      <c r="H77" s="22">
        <v>9</v>
      </c>
      <c r="I77" s="22">
        <v>0</v>
      </c>
      <c r="J77" s="22">
        <v>0</v>
      </c>
      <c r="K77" s="22">
        <v>0</v>
      </c>
      <c r="L77" s="22">
        <v>0</v>
      </c>
      <c r="M77" s="22">
        <f t="shared" si="4"/>
        <v>9</v>
      </c>
      <c r="N77" s="24">
        <f t="shared" si="6"/>
        <v>6.9767441860465115E-2</v>
      </c>
    </row>
    <row r="78" spans="1:14" ht="14.4" thickBot="1" x14ac:dyDescent="0.35">
      <c r="A78" s="25">
        <f t="shared" si="7"/>
        <v>75</v>
      </c>
      <c r="B78" s="59" t="s">
        <v>88</v>
      </c>
      <c r="C78" s="47">
        <v>13.657001194477383</v>
      </c>
      <c r="D78" s="26">
        <v>421</v>
      </c>
      <c r="E78" s="27">
        <v>409</v>
      </c>
      <c r="F78" s="52">
        <f t="shared" si="5"/>
        <v>6.8677166940927558E-3</v>
      </c>
      <c r="G78" s="26">
        <v>8</v>
      </c>
      <c r="H78" s="26">
        <v>4</v>
      </c>
      <c r="I78" s="26">
        <v>3</v>
      </c>
      <c r="J78" s="26">
        <v>0</v>
      </c>
      <c r="K78" s="26">
        <v>0</v>
      </c>
      <c r="L78" s="26">
        <v>0</v>
      </c>
      <c r="M78" s="26">
        <f t="shared" si="4"/>
        <v>12</v>
      </c>
      <c r="N78" s="28">
        <f t="shared" si="6"/>
        <v>2.8503562945368172E-2</v>
      </c>
    </row>
    <row r="79" spans="1:14" s="2" customFormat="1" ht="14.4" thickTop="1" x14ac:dyDescent="0.3">
      <c r="A79" s="29"/>
      <c r="B79" s="60" t="s">
        <v>89</v>
      </c>
      <c r="C79" s="48">
        <v>13.866823713844068</v>
      </c>
      <c r="D79" s="31">
        <v>61498</v>
      </c>
      <c r="E79" s="30">
        <v>59554</v>
      </c>
      <c r="F79" s="53">
        <f>+E79/E$79</f>
        <v>1</v>
      </c>
      <c r="G79" s="54">
        <v>899</v>
      </c>
      <c r="H79" s="54">
        <v>726</v>
      </c>
      <c r="I79" s="54">
        <v>474</v>
      </c>
      <c r="J79" s="54">
        <v>6</v>
      </c>
      <c r="K79" s="54">
        <v>101</v>
      </c>
      <c r="L79" s="54">
        <v>67</v>
      </c>
      <c r="M79" s="54">
        <f t="shared" ref="M79" si="8">SUM(M4:M78)</f>
        <v>1944</v>
      </c>
      <c r="N79" s="32">
        <f t="shared" si="6"/>
        <v>3.161078409053953E-2</v>
      </c>
    </row>
    <row r="82" spans="1:14" x14ac:dyDescent="0.3">
      <c r="A82" s="5">
        <v>76</v>
      </c>
      <c r="B82" s="62" t="s">
        <v>90</v>
      </c>
      <c r="C82" s="43">
        <v>14.048563107641884</v>
      </c>
      <c r="D82" s="34">
        <v>70019</v>
      </c>
      <c r="E82" s="35">
        <v>69944</v>
      </c>
      <c r="F82" s="64"/>
      <c r="G82" s="64">
        <v>0</v>
      </c>
      <c r="H82" s="64">
        <v>75</v>
      </c>
      <c r="I82" s="64">
        <v>0</v>
      </c>
      <c r="J82" s="64">
        <v>0</v>
      </c>
      <c r="K82" s="64">
        <v>0</v>
      </c>
      <c r="L82" s="64">
        <v>0</v>
      </c>
      <c r="M82" s="64">
        <v>75</v>
      </c>
      <c r="N82" s="70">
        <v>1.0711378340164813E-3</v>
      </c>
    </row>
    <row r="83" spans="1:14" x14ac:dyDescent="0.3">
      <c r="A83" s="5">
        <v>77</v>
      </c>
      <c r="B83" s="62" t="s">
        <v>91</v>
      </c>
      <c r="C83" s="43">
        <v>13.973323745183208</v>
      </c>
      <c r="D83" s="34">
        <v>7063</v>
      </c>
      <c r="E83" s="35">
        <v>7021</v>
      </c>
      <c r="F83" s="64"/>
      <c r="G83" s="64">
        <v>40</v>
      </c>
      <c r="H83" s="64">
        <v>4</v>
      </c>
      <c r="I83" s="64">
        <v>0</v>
      </c>
      <c r="J83" s="64">
        <v>0</v>
      </c>
      <c r="K83" s="64">
        <v>0</v>
      </c>
      <c r="L83" s="64">
        <v>0</v>
      </c>
      <c r="M83" s="64">
        <v>42</v>
      </c>
      <c r="N83" s="70">
        <v>5.9464816650148661E-3</v>
      </c>
    </row>
    <row r="84" spans="1:14" ht="14.4" thickBot="1" x14ac:dyDescent="0.35">
      <c r="A84" s="38"/>
      <c r="B84" s="63"/>
      <c r="C84" s="49"/>
      <c r="D84" s="39"/>
      <c r="E84" s="40"/>
      <c r="F84" s="39"/>
      <c r="G84" s="39"/>
      <c r="H84" s="39"/>
      <c r="I84" s="39"/>
      <c r="J84" s="39"/>
      <c r="K84" s="39"/>
      <c r="L84" s="39"/>
      <c r="M84" s="39"/>
      <c r="N84" s="71"/>
    </row>
    <row r="85" spans="1:14" ht="14.4" thickTop="1" x14ac:dyDescent="0.3">
      <c r="A85" s="65"/>
      <c r="B85" s="66" t="s">
        <v>93</v>
      </c>
      <c r="C85" s="67"/>
      <c r="D85" s="37">
        <f>+D79+D82+D83</f>
        <v>138580</v>
      </c>
      <c r="E85" s="37">
        <f>+E79+E82+E83</f>
        <v>136519</v>
      </c>
      <c r="F85" s="37"/>
      <c r="G85" s="68">
        <f t="shared" ref="G85:M85" si="9">+G79+G82+G83</f>
        <v>939</v>
      </c>
      <c r="H85" s="68">
        <f t="shared" si="9"/>
        <v>805</v>
      </c>
      <c r="I85" s="68">
        <f t="shared" si="9"/>
        <v>474</v>
      </c>
      <c r="J85" s="68">
        <f t="shared" si="9"/>
        <v>6</v>
      </c>
      <c r="K85" s="68">
        <f t="shared" si="9"/>
        <v>101</v>
      </c>
      <c r="L85" s="68">
        <f t="shared" si="9"/>
        <v>67</v>
      </c>
      <c r="M85" s="68">
        <f t="shared" si="9"/>
        <v>2061</v>
      </c>
      <c r="N85" s="72">
        <f>+M85/D85</f>
        <v>1.4872275941694327E-2</v>
      </c>
    </row>
    <row r="87" spans="1:14" x14ac:dyDescent="0.3">
      <c r="D87" s="33"/>
    </row>
  </sheetData>
  <conditionalFormatting sqref="G4:M4">
    <cfRule type="cellIs" dxfId="3" priority="11" stopIfTrue="1" operator="greaterThan">
      <formula>0</formula>
    </cfRule>
  </conditionalFormatting>
  <conditionalFormatting sqref="N4:N78">
    <cfRule type="cellIs" dxfId="2" priority="10" stopIfTrue="1" operator="equal">
      <formula>0</formula>
    </cfRule>
  </conditionalFormatting>
  <conditionalFormatting sqref="G5:M78">
    <cfRule type="cellIs" dxfId="1" priority="8" stopIfTrue="1" operator="greaterThan">
      <formula>0</formula>
    </cfRule>
  </conditionalFormatting>
  <conditionalFormatting sqref="G82:M83">
    <cfRule type="cellIs" dxfId="0" priority="1" operator="greaterThan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EF174F-1C63-443C-A606-25558DCEB2F3}"/>
</file>

<file path=customXml/itemProps2.xml><?xml version="1.0" encoding="utf-8"?>
<ds:datastoreItem xmlns:ds="http://schemas.openxmlformats.org/officeDocument/2006/customXml" ds:itemID="{053FEADA-EBB1-4764-9258-6B319A6EAA75}"/>
</file>

<file path=customXml/itemProps3.xml><?xml version="1.0" encoding="utf-8"?>
<ds:datastoreItem xmlns:ds="http://schemas.openxmlformats.org/officeDocument/2006/customXml" ds:itemID="{711E55EC-7786-4A03-9369-AC5B241523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Reg-AS-Spolu-2022-30-09-V1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Ivan Greguška</cp:lastModifiedBy>
  <cp:lastPrinted>2022-10-31T12:03:34Z</cp:lastPrinted>
  <dcterms:created xsi:type="dcterms:W3CDTF">2022-10-31T11:42:27Z</dcterms:created>
  <dcterms:modified xsi:type="dcterms:W3CDTF">2022-11-03T12:17:58Z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