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lompartova\Documents\LOMPARTOVA 2022\Tabuľky na WEB\"/>
    </mc:Choice>
  </mc:AlternateContent>
  <bookViews>
    <workbookView xWindow="0" yWindow="0" windowWidth="28800" windowHeight="13200" activeTab="1"/>
  </bookViews>
  <sheets>
    <sheet name="KV havárie" sheetId="5" r:id="rId1"/>
    <sheet name="BV havárie" sheetId="6" r:id="rId2"/>
  </sheets>
  <definedNames>
    <definedName name="_xlnm._FilterDatabase" localSheetId="1" hidden="1">'BV havárie'!$A$3:$I$134</definedName>
    <definedName name="_xlnm._FilterDatabase" localSheetId="0" hidden="1">'KV havárie'!$A$4:$H$90</definedName>
    <definedName name="_xlnm.Print_Titles" localSheetId="1">'BV havárie'!$3:$3</definedName>
    <definedName name="_xlnm.Print_Titles" localSheetId="0">'KV havárie'!$4:$4</definedName>
    <definedName name="_xlnm.Print_Area" localSheetId="1">'BV havárie'!$A$1:$I$134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6" l="1"/>
  <c r="F48" i="5" l="1"/>
  <c r="F120" i="6" l="1"/>
  <c r="F121" i="6"/>
  <c r="F124" i="6"/>
  <c r="F122" i="6"/>
  <c r="F110" i="6"/>
  <c r="F65" i="5" l="1"/>
  <c r="F64" i="5"/>
  <c r="F63" i="5"/>
  <c r="F109" i="6" l="1"/>
  <c r="F105" i="6"/>
  <c r="F103" i="6"/>
  <c r="F45" i="6"/>
  <c r="F11" i="6"/>
  <c r="F134" i="6" s="1"/>
  <c r="F13" i="5" l="1"/>
  <c r="F90" i="5" s="1"/>
</calcChain>
</file>

<file path=xl/sharedStrings.xml><?xml version="1.0" encoding="utf-8"?>
<sst xmlns="http://schemas.openxmlformats.org/spreadsheetml/2006/main" count="1530" uniqueCount="757">
  <si>
    <t>Kraj sídla zriaď.</t>
  </si>
  <si>
    <t>Zriaďovateľ</t>
  </si>
  <si>
    <t>Škola</t>
  </si>
  <si>
    <t>Ulica</t>
  </si>
  <si>
    <t>Obec</t>
  </si>
  <si>
    <t>Dôvod</t>
  </si>
  <si>
    <t>ZA</t>
  </si>
  <si>
    <t>BA</t>
  </si>
  <si>
    <t>Základná škola</t>
  </si>
  <si>
    <t>Základná škola s materskou školou</t>
  </si>
  <si>
    <t>TV</t>
  </si>
  <si>
    <t>TC</t>
  </si>
  <si>
    <t>NR</t>
  </si>
  <si>
    <t>Havarijná situácia strešnej konštrukcie so zateplením</t>
  </si>
  <si>
    <t>BB</t>
  </si>
  <si>
    <t>PO</t>
  </si>
  <si>
    <t>KE</t>
  </si>
  <si>
    <t xml:space="preserve">Poznámka </t>
  </si>
  <si>
    <t>Bratislava-Staré Mesto</t>
  </si>
  <si>
    <t>Kvartál</t>
  </si>
  <si>
    <t>1Q</t>
  </si>
  <si>
    <t>Havárie bežné výdavky spolu</t>
  </si>
  <si>
    <t>Havárie kapitálové výdavky spolu</t>
  </si>
  <si>
    <t>Obec Nižný Mirošov</t>
  </si>
  <si>
    <t>Nižný Mirošov 56</t>
  </si>
  <si>
    <t>Nižný Mirošov</t>
  </si>
  <si>
    <t>Bratislavský samosprávny kraj</t>
  </si>
  <si>
    <t>Malacky</t>
  </si>
  <si>
    <t>Bratislava-Petržalka</t>
  </si>
  <si>
    <t>Mesto Sereď</t>
  </si>
  <si>
    <t>Základná škola Jana Amosa Komenského</t>
  </si>
  <si>
    <t>Ulica Komenského 1227/8</t>
  </si>
  <si>
    <t>Sereď</t>
  </si>
  <si>
    <t>Rímskokatolícka cirkev, Bratislavská arcidiecéza</t>
  </si>
  <si>
    <t>Spojená škola sv. Františka Assiského</t>
  </si>
  <si>
    <t>Kláštorné nám. 1</t>
  </si>
  <si>
    <t>Havarijný stav fasády južného krídla budovy školy</t>
  </si>
  <si>
    <t>Havarijná situácia strešnej konštrukcie</t>
  </si>
  <si>
    <t>Základná škola s vyučovacím jazykom maďarským - Alapiskola</t>
  </si>
  <si>
    <t>Obchodná akadémia Imricha Karvaša</t>
  </si>
  <si>
    <t>Hrobákova 11</t>
  </si>
  <si>
    <t>Havarijný stav sociálnych zariadení v budove Obchodnej akadémie I. Karvaša - BA</t>
  </si>
  <si>
    <t>Rímskokatolícka cirkev, Žilinská diecéza</t>
  </si>
  <si>
    <t>Žilina</t>
  </si>
  <si>
    <t>Zoznam škôl, ktorým boli pridelené finančné prostriedky v zmysle § 4c (Havárie) zákona č. 597/2003 Z. z.  - rok 2022 - kapitálové výdavky</t>
  </si>
  <si>
    <t>Gymnázium Jána Papánka</t>
  </si>
  <si>
    <t>Vazovova 6</t>
  </si>
  <si>
    <t>Havarijný stav veľkej a malej telocvične</t>
  </si>
  <si>
    <t>Obec Trstín</t>
  </si>
  <si>
    <t>Obec Veľké Úľany</t>
  </si>
  <si>
    <t>Obec Vrakúň</t>
  </si>
  <si>
    <t>Trstín 457</t>
  </si>
  <si>
    <t>Trstín</t>
  </si>
  <si>
    <t>Havarijná situácia kotolne - výmena plynového vykurovacieho kotla v budove ZŠ Trstín</t>
  </si>
  <si>
    <t>Š. Majora 560</t>
  </si>
  <si>
    <t>Veľké Úľany</t>
  </si>
  <si>
    <t>Havarijný stav elektroinštalácie ZŠ</t>
  </si>
  <si>
    <t>Základná škola Ferenca Móru s vyučovacím jazykom maďarským - Móra Ferenc Alapiskola</t>
  </si>
  <si>
    <t>Školská 204</t>
  </si>
  <si>
    <t>Vrakúň</t>
  </si>
  <si>
    <t>Havária kotolne pri Základnej škole Ferenca Móru s vyučovacím jazykom maďarským</t>
  </si>
  <si>
    <t>Havarijný stav elektroinštalácie a štruktúrovanej kabeláže</t>
  </si>
  <si>
    <t>Hlavná 3/16</t>
  </si>
  <si>
    <t>Ružindol</t>
  </si>
  <si>
    <t>Havarijný stav kanalizácie v ZŠ</t>
  </si>
  <si>
    <t>Obec Čajkov</t>
  </si>
  <si>
    <t>Čajkov 285</t>
  </si>
  <si>
    <t>Čajkov</t>
  </si>
  <si>
    <t>Havarijná situácia strešnej konštrukcie školy</t>
  </si>
  <si>
    <t>Obec Bobrovec</t>
  </si>
  <si>
    <t>Spojená škola Kráľovnej pokoja</t>
  </si>
  <si>
    <t>Na Závaží 2</t>
  </si>
  <si>
    <t>Bobrovec 490</t>
  </si>
  <si>
    <t>Bobrovec</t>
  </si>
  <si>
    <t>HS plynovej kotolne a rozvodov ÚK v ZŠ</t>
  </si>
  <si>
    <t>Obec Drnava</t>
  </si>
  <si>
    <t>Drnava 105</t>
  </si>
  <si>
    <t>Drnava</t>
  </si>
  <si>
    <t>Mestská časť Bratislava - Petržalka</t>
  </si>
  <si>
    <t xml:space="preserve">Pankúchova 4 </t>
  </si>
  <si>
    <t>Odstránenie havarijného stavu statiky v priestore sociálnych zariadení objektu B1</t>
  </si>
  <si>
    <t>Regionálny úrad školskej správy v Bratislave</t>
  </si>
  <si>
    <t>Zoznam škôl, ktorým boli pridelené finančné prostriedky v zmysle § 4c (Havárie) zákona č. 597/2003 Z. z. - rok 2022 - bežné výdavky</t>
  </si>
  <si>
    <t>Mesto Bánovce nad Bebravou</t>
  </si>
  <si>
    <t>J. A. Komenského 1290/1</t>
  </si>
  <si>
    <t>Bánovce nad Bebravou</t>
  </si>
  <si>
    <t>Havarijný stav strechy telocvične</t>
  </si>
  <si>
    <t>Regionálny úrad školskej správy v Nitre</t>
  </si>
  <si>
    <t>Spojená škola</t>
  </si>
  <si>
    <t>J. Kráľa 39</t>
  </si>
  <si>
    <t>Zlaté Moravce</t>
  </si>
  <si>
    <t>Havarijný stav - asanácia stavby bývalej OŠ na Chyzeroveckej 80 ZM</t>
  </si>
  <si>
    <t>Obec Turany</t>
  </si>
  <si>
    <t>Komenského 10</t>
  </si>
  <si>
    <t>Turany</t>
  </si>
  <si>
    <t>Havarijná situácia výplňových konštrukcií objektu telocvične</t>
  </si>
  <si>
    <t>Mesto Rimavská Sobota</t>
  </si>
  <si>
    <t>Základná škola Pavla Dobšinského</t>
  </si>
  <si>
    <t>P. Dobšinského 1744/2</t>
  </si>
  <si>
    <t>Rimavská Sobota</t>
  </si>
  <si>
    <t>Havária vykurovacích telies s termostatickými ventilmi</t>
  </si>
  <si>
    <t>Základná škola Mihálya Tompu s vyučovacím jazykom maďarským - Tompa Mihály Alapiskola</t>
  </si>
  <si>
    <t>Šrobárova 11/12</t>
  </si>
  <si>
    <t>Havária strechy v objekte (telocv., kotolňa, učebne)</t>
  </si>
  <si>
    <t>Mesto Trebišov</t>
  </si>
  <si>
    <t>Pribinova 34</t>
  </si>
  <si>
    <t>Trebišov</t>
  </si>
  <si>
    <t>Odstránenie havarijného stavu kotolne na tuhé palivo plynofikáciou</t>
  </si>
  <si>
    <t>Odstránenie havarijného stavu sociálnych zariadení</t>
  </si>
  <si>
    <t>Mestská časť Bratislava - Staré Mesto</t>
  </si>
  <si>
    <t>Hlboká cesta 4</t>
  </si>
  <si>
    <t>Základná škola s materskou školou M. R. Štefánika</t>
  </si>
  <si>
    <t>Grösslingová 48</t>
  </si>
  <si>
    <t>J. Valašťana Dolinského 1</t>
  </si>
  <si>
    <t>Bratislava-Dúbravka</t>
  </si>
  <si>
    <t>Diagnostické centrum pre mládež</t>
  </si>
  <si>
    <t>Trstínska 2</t>
  </si>
  <si>
    <t xml:space="preserve">Bratislava-Záhorská Bystrica </t>
  </si>
  <si>
    <t>Sanácia plotu Hlboká - Čapková</t>
  </si>
  <si>
    <t>Havarijný stav fasádnej omietky</t>
  </si>
  <si>
    <t>Havarijný stav krovov a podkrovia</t>
  </si>
  <si>
    <t>Havarijná situácia kotlov</t>
  </si>
  <si>
    <t>Havarijná situácia podláh a priečok</t>
  </si>
  <si>
    <t>Obec Horné Otrokovce</t>
  </si>
  <si>
    <t>Trnavský samosprávny kraj</t>
  </si>
  <si>
    <t>Základná škola Juraja Fándlyho</t>
  </si>
  <si>
    <t>Ulica Fándlyho 763/7A</t>
  </si>
  <si>
    <t>Horné Otrokovce 137</t>
  </si>
  <si>
    <t>Horné Otrokovce</t>
  </si>
  <si>
    <t>Hotelová akadémia Ľudovíta Wintera</t>
  </si>
  <si>
    <t>Stromová 34</t>
  </si>
  <si>
    <t>Piešťany</t>
  </si>
  <si>
    <t xml:space="preserve">Havarijný stav rozvodov teplej a teplej úžitkovej vody </t>
  </si>
  <si>
    <t xml:space="preserve">Havarijný stav podlahy a obkladu telocvične ZŠ s MŠ </t>
  </si>
  <si>
    <t>Havarijný stav fasády obvodového plášťa</t>
  </si>
  <si>
    <t>Obec Plášťovce</t>
  </si>
  <si>
    <t>Obec Vyškovce nad Ipľom</t>
  </si>
  <si>
    <t>Obec Hronské Kľačany</t>
  </si>
  <si>
    <t>Plášťovce 634</t>
  </si>
  <si>
    <t>Plášťovce</t>
  </si>
  <si>
    <t>Základná škola - Alapiskola</t>
  </si>
  <si>
    <t>Vyškovce nad Ipľom 34</t>
  </si>
  <si>
    <t>Vyškovce nad Ipľom</t>
  </si>
  <si>
    <t>Hronské Kľačany 322</t>
  </si>
  <si>
    <t>Hronské Kľačany</t>
  </si>
  <si>
    <t>Havarijný stav fasády telocvične ZŠ Plášťovce</t>
  </si>
  <si>
    <t>Havarijný stav strechy na ZŠ s VJM</t>
  </si>
  <si>
    <t>Havarijný stav strešnej konštrukcie so zateplením na telocvični ZŠ</t>
  </si>
  <si>
    <t>Mesto Martin</t>
  </si>
  <si>
    <t>Regionálny úrad školskej správy v Žiline</t>
  </si>
  <si>
    <t>Obec Teplička nad Váhom</t>
  </si>
  <si>
    <t>Obec Terchová</t>
  </si>
  <si>
    <t>J.V.Dolinského 2</t>
  </si>
  <si>
    <t>Martin</t>
  </si>
  <si>
    <t>Diagnostické centrum</t>
  </si>
  <si>
    <t>J. Jančeka 32</t>
  </si>
  <si>
    <t>Ružomberok</t>
  </si>
  <si>
    <t>Školská 490</t>
  </si>
  <si>
    <t>Teplička nad Váhom</t>
  </si>
  <si>
    <t>Základná škola s materskou školou Adama Františka Kollára</t>
  </si>
  <si>
    <t>Školská 86</t>
  </si>
  <si>
    <t>Terchová</t>
  </si>
  <si>
    <t>Havarijná situácia kotlov ÚK</t>
  </si>
  <si>
    <t>Havarijná situácia kotolne</t>
  </si>
  <si>
    <t>Havarijná situácia plynových kotlov</t>
  </si>
  <si>
    <t>Obec Bušince</t>
  </si>
  <si>
    <t>Regionálny úrad školskej správy v Banskej Bystrici</t>
  </si>
  <si>
    <t>Krtíšska 26</t>
  </si>
  <si>
    <t>Bušince</t>
  </si>
  <si>
    <t>Gymnázium Mikuláša Kováča</t>
  </si>
  <si>
    <t>Mládežnícka 51</t>
  </si>
  <si>
    <t>Banská Bystrica</t>
  </si>
  <si>
    <t>Havária sociálnych zariadení telocvične ZŠ s MŠ - II.etapa</t>
  </si>
  <si>
    <t>Havária splaškovej kanalizácie - 2.etapa</t>
  </si>
  <si>
    <t>Mesto Levoča</t>
  </si>
  <si>
    <t>Obec Kružlová</t>
  </si>
  <si>
    <t>Rímskokatolícka cirkev Biskupstvo Spišské Podhradie</t>
  </si>
  <si>
    <t>Nám. Štefana Kluberta 10</t>
  </si>
  <si>
    <t>Levoča</t>
  </si>
  <si>
    <t>Kružlová 103</t>
  </si>
  <si>
    <t>Kružlová</t>
  </si>
  <si>
    <t>Gymnázium sv. Andreja</t>
  </si>
  <si>
    <t>Námestie A. Hlinku 5</t>
  </si>
  <si>
    <t xml:space="preserve">Havarijný stav plynovej kotolne </t>
  </si>
  <si>
    <t>HS izolácia a odvodnenie základov budovy - kotolňa ZŠ</t>
  </si>
  <si>
    <t>HS rozvodov ÚK a vykurovacích telies Gymnázium Ružomberok</t>
  </si>
  <si>
    <t>Mesto Rožňava</t>
  </si>
  <si>
    <t>Obec Boľ</t>
  </si>
  <si>
    <t>Obec Buzica</t>
  </si>
  <si>
    <t>Obec Gemerská Poloma</t>
  </si>
  <si>
    <t>Obec Leles</t>
  </si>
  <si>
    <t>Obec Somotor</t>
  </si>
  <si>
    <t>Regionálny úrad školskej správy v Košiciach</t>
  </si>
  <si>
    <t>Obec Jasov</t>
  </si>
  <si>
    <t>Mesto Veľké Kapušany</t>
  </si>
  <si>
    <t>Pionierov 1</t>
  </si>
  <si>
    <t>Rožňava</t>
  </si>
  <si>
    <t>Základná škola s materskou školou s vyučovacím jazykom maďarským - Alapiskola és Óvoda</t>
  </si>
  <si>
    <t>Školská 233</t>
  </si>
  <si>
    <t>Boľ</t>
  </si>
  <si>
    <t>Buzica 327</t>
  </si>
  <si>
    <t>Buzica</t>
  </si>
  <si>
    <t>Sládkovičova 487</t>
  </si>
  <si>
    <t>Gemerská Poloma</t>
  </si>
  <si>
    <t>Leles 211</t>
  </si>
  <si>
    <t>Leles</t>
  </si>
  <si>
    <t>Somotor 40</t>
  </si>
  <si>
    <t>Somotor</t>
  </si>
  <si>
    <t>Centrum pedagogicko-psychologického poradenstva a prevencie</t>
  </si>
  <si>
    <t>Zuzkin park 10</t>
  </si>
  <si>
    <t>Košice-Západ</t>
  </si>
  <si>
    <t>Školská 3</t>
  </si>
  <si>
    <t>Jasov</t>
  </si>
  <si>
    <t>Základná škola Jánosa Erdélyiho s vyučovacím jazykom maďarským - Erdélyi János Alapiskola</t>
  </si>
  <si>
    <t>Fábryho 36</t>
  </si>
  <si>
    <t>Veľké Kapušany</t>
  </si>
  <si>
    <t>odstránenie havarijného stavu hlavných rozvodov zdravotechniky, požiarnej vody a hydrantov</t>
  </si>
  <si>
    <t>odstránenie havarijného stavu plynovej kotolne</t>
  </si>
  <si>
    <t>odstránenie havarijného stavu sociálnych zariadení</t>
  </si>
  <si>
    <t>odstránenie havarijného stavu kotolne na tuhé palivo plynofikáciou</t>
  </si>
  <si>
    <t>odstránenie havarijného stavu plochej strechy - budova 1. stupňa</t>
  </si>
  <si>
    <t>odstránenie havarijného stavu kanalizácie a sociálnych zariadení</t>
  </si>
  <si>
    <t xml:space="preserve">odstránenie havarijného stavu plynovej kotolne </t>
  </si>
  <si>
    <t>Mestská časť Bratislava - Vrakuňa</t>
  </si>
  <si>
    <t>Komenského 25</t>
  </si>
  <si>
    <t>Pezinok</t>
  </si>
  <si>
    <t>Rajčianska 3</t>
  </si>
  <si>
    <t>Bratislava-Vrakuňa</t>
  </si>
  <si>
    <t>Havarijná situácia elektroinštalácie</t>
  </si>
  <si>
    <t>Zatekanie strechy na objektoch školy - telocvičňa, sklad</t>
  </si>
  <si>
    <t>Havarijný stav elektroinštalácie bloku C</t>
  </si>
  <si>
    <t>2Q</t>
  </si>
  <si>
    <t>Obec Sekule</t>
  </si>
  <si>
    <t>Sekule 119</t>
  </si>
  <si>
    <t>Sekule</t>
  </si>
  <si>
    <t>Havarijný stav elektroinštalácie školy 4.etapa</t>
  </si>
  <si>
    <t>Mesto Komárno</t>
  </si>
  <si>
    <t>Obec Bátovce</t>
  </si>
  <si>
    <t>Pohraničná 9</t>
  </si>
  <si>
    <t>Komárno</t>
  </si>
  <si>
    <t>Bátovce 368</t>
  </si>
  <si>
    <t>Bátovce</t>
  </si>
  <si>
    <t>Špeciálna základná škola - Speciális Alapiskola</t>
  </si>
  <si>
    <t>Krátka 11</t>
  </si>
  <si>
    <t>Šaľa</t>
  </si>
  <si>
    <t>Spojená škola internátna</t>
  </si>
  <si>
    <t>F. Rákócziho II. 1</t>
  </si>
  <si>
    <t>Šahy</t>
  </si>
  <si>
    <t>Odstránenie havarijného stavu vnútorného vodovodného potrubia</t>
  </si>
  <si>
    <t>Odstránenie havarijnej situácie okenných konštrukcií školy - 3.etapa</t>
  </si>
  <si>
    <t>Oprava zadnej steny prístavby ŠZŠ</t>
  </si>
  <si>
    <t>Odstránenie havarijnej situácie pôvodnej šikmej schodiskovej plošiny</t>
  </si>
  <si>
    <t>Mesto Dolný Kubín</t>
  </si>
  <si>
    <t>Obec Liptovská Osada</t>
  </si>
  <si>
    <t>Obec Skalité</t>
  </si>
  <si>
    <t>Obec Slovenské Pravno</t>
  </si>
  <si>
    <t>Žilinský samosprávny kraj</t>
  </si>
  <si>
    <t>Základná škola Petra Škrabáka</t>
  </si>
  <si>
    <t>Ul. Martina Hattalu 2151</t>
  </si>
  <si>
    <t>Dolný Kubín</t>
  </si>
  <si>
    <t>Školská 57</t>
  </si>
  <si>
    <t>Liptovská Osada</t>
  </si>
  <si>
    <t>Kudlov 781</t>
  </si>
  <si>
    <t>Skalité</t>
  </si>
  <si>
    <t>Slovenské Pravno 366</t>
  </si>
  <si>
    <t>Slovenské Pravno</t>
  </si>
  <si>
    <t>Stredná odborná škola obchodu a služieb</t>
  </si>
  <si>
    <t>Pelhřimovská 1186/10</t>
  </si>
  <si>
    <t>Bilingválne gymnázium Milana Hodžu</t>
  </si>
  <si>
    <t>Komenského 215</t>
  </si>
  <si>
    <t>Sučany</t>
  </si>
  <si>
    <t>Skalka 36</t>
  </si>
  <si>
    <t>Lietavská Lúčka</t>
  </si>
  <si>
    <t>Podhájska 10A</t>
  </si>
  <si>
    <t>Priehradná 11</t>
  </si>
  <si>
    <t>Havarijná situácia strešného plášťa</t>
  </si>
  <si>
    <t>Havarijná situácia podláh</t>
  </si>
  <si>
    <t>Havarijná situácia okien telocvične</t>
  </si>
  <si>
    <t>Havarijná situácia palubovky telocvične</t>
  </si>
  <si>
    <t>Havarijná situácia okien a dverí budovy školy</t>
  </si>
  <si>
    <t>Havarijná situácia inžinierskych sieti</t>
  </si>
  <si>
    <t>Havarijný stav elektroinštalácie</t>
  </si>
  <si>
    <t>Havarijná situácia kanalizačnej siete</t>
  </si>
  <si>
    <t>Havarijná situácia kanalizačnej siete a rekonštrukcia podlahy</t>
  </si>
  <si>
    <t>Havarijná situácia sociálnych zariadení, spŕch a šatní v telocvični školy</t>
  </si>
  <si>
    <t>Havarijná situácia drevených okien budovy školy</t>
  </si>
  <si>
    <t>Mesto Lučenec</t>
  </si>
  <si>
    <t>Obec Horná Ždaňa</t>
  </si>
  <si>
    <t>Haličská cesta 1493/7</t>
  </si>
  <si>
    <t>Lučenec</t>
  </si>
  <si>
    <t>Horná Ždaňa 107</t>
  </si>
  <si>
    <t>Horná Ždaňa</t>
  </si>
  <si>
    <t>Špeciálna základná škola</t>
  </si>
  <si>
    <t>Zvolenská cesta 2396/39</t>
  </si>
  <si>
    <t xml:space="preserve">Havária vonkajších výplní otvorov v objekte školy </t>
  </si>
  <si>
    <t>Havária strešnej krytiny v objekte telocvične</t>
  </si>
  <si>
    <t>Havária kanalizačnej prípojky a rozvodov ústredného vykurovania (živelná udalosť)</t>
  </si>
  <si>
    <t>Obec Nižný Hrabovec</t>
  </si>
  <si>
    <t>Nižný Hrabovec 155</t>
  </si>
  <si>
    <t>Nižný Hrabovec</t>
  </si>
  <si>
    <t>Cirkevná základná škola sv. Gorazda</t>
  </si>
  <si>
    <t>Komenského 1096</t>
  </si>
  <si>
    <t>Námestovo</t>
  </si>
  <si>
    <t>Odstránenie HS sociálnych zariadení v ZŠ</t>
  </si>
  <si>
    <t>Odstránenie HS na strešnej konštrukcii CZŠ</t>
  </si>
  <si>
    <t>Obec Veľký Horeš</t>
  </si>
  <si>
    <t>Školská 348</t>
  </si>
  <si>
    <t>Veľký Horeš</t>
  </si>
  <si>
    <t>Breziny 256</t>
  </si>
  <si>
    <t>Prakovce</t>
  </si>
  <si>
    <t>odstránenie havarijného stavu okenných a dverných konštrukcií -II. etapa</t>
  </si>
  <si>
    <t>odstránenie havarijného stavu odkvapového systému</t>
  </si>
  <si>
    <t>Mesto Stupava</t>
  </si>
  <si>
    <t>Základná škola kpt. Jána Nálepku</t>
  </si>
  <si>
    <t>Školská 2</t>
  </si>
  <si>
    <t>Stupava</t>
  </si>
  <si>
    <t>Havarijný stav vykurovacích telies a kotlov v hlavnej budove ZŠ</t>
  </si>
  <si>
    <t>Obec Budmerice</t>
  </si>
  <si>
    <t>Budmerice 430</t>
  </si>
  <si>
    <t>Budmerice</t>
  </si>
  <si>
    <t>Havarijná situácia telocvične v ZŠsMŠ Budmerice</t>
  </si>
  <si>
    <t>Havarijná situácia podlahových konštrukcií</t>
  </si>
  <si>
    <t>Obec Horná Ves</t>
  </si>
  <si>
    <t>Horná Ves 360</t>
  </si>
  <si>
    <t>Horná Ves</t>
  </si>
  <si>
    <t>Odstránenie havarijnej situácie na 1NP budovy školy - F. Rákocziho 1 Šahy</t>
  </si>
  <si>
    <t>Mesto Ružomberok</t>
  </si>
  <si>
    <t>Bystrická cesta 14</t>
  </si>
  <si>
    <t xml:space="preserve">Havarijná situácia strešnej konštrukcie I. etapa </t>
  </si>
  <si>
    <t>Obec Jasenie</t>
  </si>
  <si>
    <t>Partizánska cesta 407</t>
  </si>
  <si>
    <t>Jasenie</t>
  </si>
  <si>
    <t>Havária vykurovacieho systému ZŠ - II.etapa</t>
  </si>
  <si>
    <t xml:space="preserve">Havarijný stav okenných konštrukcií školy </t>
  </si>
  <si>
    <t xml:space="preserve">Švabinského 7 </t>
  </si>
  <si>
    <t>Odstránenie havarijnej situácie po vytopení bloku A - steny, podlahy, elektroinštalácie</t>
  </si>
  <si>
    <t>Obec Čiližská Radvaň</t>
  </si>
  <si>
    <t>Obec Okoč</t>
  </si>
  <si>
    <t>Základná škola Móra Kóczána s vyučovacím jazykom maďarským - Kóczán Mór Alapiskola</t>
  </si>
  <si>
    <t>Hlavná 258</t>
  </si>
  <si>
    <t>Čiližská Radvaň</t>
  </si>
  <si>
    <t>Základná škola Jánosa Aranya s vyučovacím jazykom maďarským - Arany János Alapiskola</t>
  </si>
  <si>
    <t>Hlavná 509/22</t>
  </si>
  <si>
    <t>Okoč</t>
  </si>
  <si>
    <t xml:space="preserve">Havarijný stav vstupnej haly ZŠ </t>
  </si>
  <si>
    <t xml:space="preserve">Havarijný stav kotolne </t>
  </si>
  <si>
    <t>Mesto Myjava</t>
  </si>
  <si>
    <t>Obec Rybany</t>
  </si>
  <si>
    <t>Štúrova 18</t>
  </si>
  <si>
    <t>Myjava</t>
  </si>
  <si>
    <t xml:space="preserve">Základná škola </t>
  </si>
  <si>
    <t>Rybany 355</t>
  </si>
  <si>
    <t>Rybany</t>
  </si>
  <si>
    <t>Havarijný stav plynovej kotolne</t>
  </si>
  <si>
    <t>Havárijná situácia vykurovania ZŠ Rybany</t>
  </si>
  <si>
    <t>Obec Turie</t>
  </si>
  <si>
    <t>Turie 394</t>
  </si>
  <si>
    <t>Turie</t>
  </si>
  <si>
    <t>Gymnázium Martina Hattalu</t>
  </si>
  <si>
    <t>Železničiarov 278</t>
  </si>
  <si>
    <t>Trstená</t>
  </si>
  <si>
    <t>Havarijná situácia kotlov ústredného kúrenia</t>
  </si>
  <si>
    <t>Havarijná situácia obvodového plášťa telocvične</t>
  </si>
  <si>
    <t>Obec Cinobaňa</t>
  </si>
  <si>
    <t xml:space="preserve">Špeciálna základná škola </t>
  </si>
  <si>
    <t>Štúrova 60</t>
  </si>
  <si>
    <t xml:space="preserve"> Polomka</t>
  </si>
  <si>
    <t xml:space="preserve">Základná škola s materskou školou </t>
  </si>
  <si>
    <t>Banská 116/47</t>
  </si>
  <si>
    <t>Cinobaňa</t>
  </si>
  <si>
    <t xml:space="preserve">Havária strechy, strešného krovu a stropu školy </t>
  </si>
  <si>
    <t>Havária strešnej konštrukcie školy</t>
  </si>
  <si>
    <t>Obec Zámutov</t>
  </si>
  <si>
    <t>Mesto Spišské Podhradie</t>
  </si>
  <si>
    <t>Regionálny úrad školskej správy v Prešove</t>
  </si>
  <si>
    <t>Zámutov 531</t>
  </si>
  <si>
    <t>Zámutov</t>
  </si>
  <si>
    <t xml:space="preserve">Palešovo námestie 9 </t>
  </si>
  <si>
    <t>Spišské Podhradie</t>
  </si>
  <si>
    <t>Levočská 24</t>
  </si>
  <si>
    <t>Stará Ľubovňa</t>
  </si>
  <si>
    <t>Odstránenie HS plynovej kotolne v ZŠ SO 01</t>
  </si>
  <si>
    <t>Odstránenie HS plynovej kotolne v ZŠ SO 02</t>
  </si>
  <si>
    <t>Odstránenie HS plynovej kotolne v TV SO 03</t>
  </si>
  <si>
    <t>Odstránenie HS elektroinštalácie v triedach</t>
  </si>
  <si>
    <t>Odstránenie HS kotlov</t>
  </si>
  <si>
    <t>Odstránenie HS sanácia omietok</t>
  </si>
  <si>
    <t>Odstránenie HS obvodových stien TV - dofinancovanie</t>
  </si>
  <si>
    <t>Mesto Sečovce</t>
  </si>
  <si>
    <t>Obec Veľká Ida</t>
  </si>
  <si>
    <t>Obchodná 5</t>
  </si>
  <si>
    <t>Sečovce</t>
  </si>
  <si>
    <t>Veľká Ida 1</t>
  </si>
  <si>
    <t>Veľká Ida</t>
  </si>
  <si>
    <t xml:space="preserve">Zuzkin park 10 </t>
  </si>
  <si>
    <t>odstránenie havarijného stavu kanalizácie a sociálnych zariadení - dofinancovanie</t>
  </si>
  <si>
    <t>3Q</t>
  </si>
  <si>
    <t>Mesto Modra</t>
  </si>
  <si>
    <t>Mesto Senec</t>
  </si>
  <si>
    <t>Obec Gajary</t>
  </si>
  <si>
    <t>Obec Vištuk</t>
  </si>
  <si>
    <t>Vajanského 93</t>
  </si>
  <si>
    <t>Modra</t>
  </si>
  <si>
    <t>M. R. Štefánika 15</t>
  </si>
  <si>
    <t>Špeciálna základná škola s materskou školou</t>
  </si>
  <si>
    <t>Nevädzová 3</t>
  </si>
  <si>
    <t>Bratislava-Ružinov</t>
  </si>
  <si>
    <t>Základná škola s materskou školou pre deti a žiakov so sluchovým postihnutím internátna</t>
  </si>
  <si>
    <t>Drotárska cesta 48</t>
  </si>
  <si>
    <t>Bratislava - Staré Mesto</t>
  </si>
  <si>
    <t>Vlastenecké nám. 1</t>
  </si>
  <si>
    <t>Bratislava - Petržalka</t>
  </si>
  <si>
    <t>Vištuk 44</t>
  </si>
  <si>
    <t>Vištuk</t>
  </si>
  <si>
    <t xml:space="preserve">Havarijná situácia plochej strechy </t>
  </si>
  <si>
    <t>Havarijná situácia sociálnych zariadení a stupačiek</t>
  </si>
  <si>
    <t>Havarijný stav elektroinštalácie pavilónu 5-9. ročníka - 2. etapa</t>
  </si>
  <si>
    <t>Výmena 4 ks okien na budove CPPPaP</t>
  </si>
  <si>
    <t>Výmena prasknutých a starých radiátorov v telocvični</t>
  </si>
  <si>
    <t>Odstránenie havarijného stavu po zatekaní - oprava stien a maľovky</t>
  </si>
  <si>
    <t>VI. Etapa výmeny okien</t>
  </si>
  <si>
    <t>Havarijná situácia podlahovej konštrukcie v škole</t>
  </si>
  <si>
    <t>Obec Čata</t>
  </si>
  <si>
    <t>Základná škola Gábora Barossa s vyučovacím jazykom maďarským - Baross Gábor Alapiskola</t>
  </si>
  <si>
    <t>Školská 4</t>
  </si>
  <si>
    <t>Čata</t>
  </si>
  <si>
    <t xml:space="preserve">Odstránenie havarijnej situácie zdravotechniky na ZŠ s VJM </t>
  </si>
  <si>
    <t>I. Houdeka 2351</t>
  </si>
  <si>
    <t>Medvedzie 132</t>
  </si>
  <si>
    <t>Tvrdošín</t>
  </si>
  <si>
    <t>Havarijná situácia sociálnych zariadení</t>
  </si>
  <si>
    <t>Havarijná situácia vnútorných priestorov CPPPaP</t>
  </si>
  <si>
    <t>Havarijná situácia sanácia vlhkých omietok a odvodnenie základových pásov</t>
  </si>
  <si>
    <t>Havarijná situácia netesniaceho plášťa telocvične</t>
  </si>
  <si>
    <t>Obec Víťaz</t>
  </si>
  <si>
    <t>Obec Kamienka</t>
  </si>
  <si>
    <t>Duchnovičova 479</t>
  </si>
  <si>
    <t>Medzilaborce</t>
  </si>
  <si>
    <t>Víťaz 263</t>
  </si>
  <si>
    <t>Víťaz</t>
  </si>
  <si>
    <t>Kamienka 113</t>
  </si>
  <si>
    <t>Kamienka</t>
  </si>
  <si>
    <t>Odstránenie HS vonkajšej kanalizácie</t>
  </si>
  <si>
    <t>Odstránenie HS elektrickej inštalácie</t>
  </si>
  <si>
    <t>Obec Olcnava</t>
  </si>
  <si>
    <t>Centrum špeciálno-pedagogického poradenstva</t>
  </si>
  <si>
    <t>Bocatiova 1</t>
  </si>
  <si>
    <t>Košice-Staré Mesto</t>
  </si>
  <si>
    <t>Letná 44</t>
  </si>
  <si>
    <t>Karpatská 8</t>
  </si>
  <si>
    <t>Gymnázium Milana Rastislava Štefánika</t>
  </si>
  <si>
    <t>Nám. L. Novomeského 4</t>
  </si>
  <si>
    <t>Košice- staré Mesto</t>
  </si>
  <si>
    <t>Lúčna 3</t>
  </si>
  <si>
    <t>Olcnava</t>
  </si>
  <si>
    <t>odstránenie havarijného stavu kanalizácie elok. pracovisko Gelnica</t>
  </si>
  <si>
    <t>odstránenie havarijného stavu poklopov kanalizácie</t>
  </si>
  <si>
    <t>odstránenie havarijného stavu vonkajšej kanalizačnej prípojky</t>
  </si>
  <si>
    <t>Odstránenie havarijného stavu osvetlenia interiérových priestorov</t>
  </si>
  <si>
    <t>odstránenie havarijného stavu strechy</t>
  </si>
  <si>
    <t>odstránenie havarijného stavu odkvapových žľabov a podstrešného priestoru elok. pracovisko Gelnica</t>
  </si>
  <si>
    <t>Havarijný stav okenných konštrukcií školy</t>
  </si>
  <si>
    <t>Základná škola J. G. Tajovského</t>
  </si>
  <si>
    <t>Tajovského 1</t>
  </si>
  <si>
    <t>Senec</t>
  </si>
  <si>
    <t>Skuteckého 438</t>
  </si>
  <si>
    <t>Gajary</t>
  </si>
  <si>
    <t>Havarijný stav kanalizačnej prípojky</t>
  </si>
  <si>
    <t>Obec Blatné</t>
  </si>
  <si>
    <t>Obec Studienka</t>
  </si>
  <si>
    <t>Mlynská 50</t>
  </si>
  <si>
    <t>Havarijný stav vodovodného potrubia</t>
  </si>
  <si>
    <t>Havarijný stav potrubných rozvodov ZŠ Stupava</t>
  </si>
  <si>
    <t>Šarfická 301</t>
  </si>
  <si>
    <t>Blatné</t>
  </si>
  <si>
    <t>Havarijná situácia kanalizačných a stúpacích rozvodov</t>
  </si>
  <si>
    <t>Studienka 222</t>
  </si>
  <si>
    <t>Studienka</t>
  </si>
  <si>
    <t>Havarijný stav telocvične - zatekanie telocvične a priľahlých priestorov</t>
  </si>
  <si>
    <t>Mestská časť Bratislava - Nové Mesto</t>
  </si>
  <si>
    <t>Havarijný stav školských šatní</t>
  </si>
  <si>
    <t>Sibírska 39</t>
  </si>
  <si>
    <t>Bratislava-Nové Mesto</t>
  </si>
  <si>
    <t>Havarijná situácia v sociálnych zariadeniach a stúpacích potrubiach</t>
  </si>
  <si>
    <t>Žitavská 1</t>
  </si>
  <si>
    <t xml:space="preserve">Havarijná situácia po zatečení spoločných priestorov </t>
  </si>
  <si>
    <t>Mesto Senica</t>
  </si>
  <si>
    <t>V. Paulínyho-Tótha 32</t>
  </si>
  <si>
    <t>Senica</t>
  </si>
  <si>
    <t>Odstránenie havarijného stavu elektroinštalácie</t>
  </si>
  <si>
    <t>Obec Dojč</t>
  </si>
  <si>
    <t>Dojč 137</t>
  </si>
  <si>
    <t>Dojč</t>
  </si>
  <si>
    <t>Oprava elektroinštalácie telocvične</t>
  </si>
  <si>
    <t>Obec Borský Mikuláš</t>
  </si>
  <si>
    <t>Obec Čáry</t>
  </si>
  <si>
    <t>Základná škola Jána Hollého</t>
  </si>
  <si>
    <t>Záhorácka 919/33</t>
  </si>
  <si>
    <t>Borský Mikuláš</t>
  </si>
  <si>
    <t>Havarijná situácia podlahy v telocvični Základnej školy</t>
  </si>
  <si>
    <t>Školská 285</t>
  </si>
  <si>
    <t>Čáry</t>
  </si>
  <si>
    <t>Lomonosovova 2797/6</t>
  </si>
  <si>
    <t>Trnava</t>
  </si>
  <si>
    <t>Havarijný stav telocvične - podlahy,obklady stien a radiátorové kryty</t>
  </si>
  <si>
    <t>Obec Dolná Poruba</t>
  </si>
  <si>
    <t>Obec Chrenovec - Brusno</t>
  </si>
  <si>
    <t>Obec Valaská Belá</t>
  </si>
  <si>
    <t>Dolná Poruba 88</t>
  </si>
  <si>
    <t>Dolná Poruba</t>
  </si>
  <si>
    <t>Havarijný stav vykurovania telocvične</t>
  </si>
  <si>
    <t>Základná škola Gašpara Drozda s materskou školou</t>
  </si>
  <si>
    <t>Chrenovec-Brusno 395</t>
  </si>
  <si>
    <t>Chrenovec-Brusno</t>
  </si>
  <si>
    <t>Havarijný stav okenných konštrukcií telocvične</t>
  </si>
  <si>
    <t>Valaská Belá 242</t>
  </si>
  <si>
    <t>Valaská Belá</t>
  </si>
  <si>
    <t>Havarijný stav podláh telocvične</t>
  </si>
  <si>
    <t>Obec Pukanec</t>
  </si>
  <si>
    <t>Štiavnická cesta 26</t>
  </si>
  <si>
    <t>Pukanec</t>
  </si>
  <si>
    <t>Havarijný stav okenných konštrukcií telocviční ZŠ</t>
  </si>
  <si>
    <t>Obec Farná</t>
  </si>
  <si>
    <t>Obec Moča</t>
  </si>
  <si>
    <t>Obec Plavé Vozokany</t>
  </si>
  <si>
    <t>Obec Salka</t>
  </si>
  <si>
    <t>Obec Svodín</t>
  </si>
  <si>
    <t>Rozmarínová 1</t>
  </si>
  <si>
    <t>Odstránenie havarijného stavu okien školy</t>
  </si>
  <si>
    <t>Farná 151</t>
  </si>
  <si>
    <t>Farná</t>
  </si>
  <si>
    <t>Havarijný stav okenných konštrukcií na telocvični ZŠ Farná</t>
  </si>
  <si>
    <t>Havarijný stav kanal. potrubia a podlahy v hl. budove školy</t>
  </si>
  <si>
    <t>Moča 417</t>
  </si>
  <si>
    <t>Moča</t>
  </si>
  <si>
    <t>Odstránenie havarijného stavu vykurovania a hydraulického vyregulovania v budove školy</t>
  </si>
  <si>
    <t>Plavé Vozokany 114</t>
  </si>
  <si>
    <t>Plavé Vozokany</t>
  </si>
  <si>
    <t>Havarijný stav okenných konštrukcií ZŠ Plavé Vozokany</t>
  </si>
  <si>
    <t>Základná škola s materskou školou Lajosa Turczela s vyučovacím jazykom maďarským - Alapiskola és Óvoda</t>
  </si>
  <si>
    <t>Salka 428</t>
  </si>
  <si>
    <t>Salka</t>
  </si>
  <si>
    <t>Havarijný stav okenných konštrukcií ZŠ Salka</t>
  </si>
  <si>
    <t>Základná škola Lajosa Csongrádyho s vyučovacím jazykom maďarským - Csongrády Lajos Alapiskola</t>
  </si>
  <si>
    <t>Školská 1</t>
  </si>
  <si>
    <t>Svodín</t>
  </si>
  <si>
    <t>Havarijný stav okenných konštrukcií na telocvični</t>
  </si>
  <si>
    <t>Mesto Turčianske Teplice</t>
  </si>
  <si>
    <t>Mesto Žilina</t>
  </si>
  <si>
    <t>Obec Likavka</t>
  </si>
  <si>
    <t>Obec Oravská Jasenica</t>
  </si>
  <si>
    <t>Školská 447/2</t>
  </si>
  <si>
    <t>Turčianske Teplice</t>
  </si>
  <si>
    <t>Havarijná situácia - výmena termoregulačných ventilov, meranie a regulácia</t>
  </si>
  <si>
    <t>Martinská 20</t>
  </si>
  <si>
    <t>Havarijná situácia odpadového potrubia</t>
  </si>
  <si>
    <t>Školská 480</t>
  </si>
  <si>
    <t>Likavka</t>
  </si>
  <si>
    <t>Havarijná situácia výplňových konštrukcií</t>
  </si>
  <si>
    <t>Základná škola s materskou školou Martina Hamuljaka</t>
  </si>
  <si>
    <t>Oravská Jasenica 141</t>
  </si>
  <si>
    <t>Oravská Jasenica</t>
  </si>
  <si>
    <t>Mesto Trstená</t>
  </si>
  <si>
    <t>Obec Ďurčiná</t>
  </si>
  <si>
    <t>Obec Ochodnica</t>
  </si>
  <si>
    <t>Základná škola Pavla Országha Hviezdoslava</t>
  </si>
  <si>
    <t>Hviezdoslavova 822/8</t>
  </si>
  <si>
    <t>Havarijná situácia rozvodov ÚK</t>
  </si>
  <si>
    <t>Ďurčiná 225</t>
  </si>
  <si>
    <t>Ďurčiná</t>
  </si>
  <si>
    <t>Ochodnica 19</t>
  </si>
  <si>
    <t>Ochodnica</t>
  </si>
  <si>
    <t>Havarijná situácia obvodového plášťa</t>
  </si>
  <si>
    <t>Spojená škola sv. Jána Bosca</t>
  </si>
  <si>
    <t>Trenčianska 66/28</t>
  </si>
  <si>
    <t>Nová Dubnica</t>
  </si>
  <si>
    <t>Havarijná situácia okenných a dverových výplní</t>
  </si>
  <si>
    <t>Karola Supa 48</t>
  </si>
  <si>
    <t>Havária podlahy v odbornej učebni</t>
  </si>
  <si>
    <t>Československej armády 18</t>
  </si>
  <si>
    <t>Kremnica</t>
  </si>
  <si>
    <t xml:space="preserve">Havária vykurovacieho systému </t>
  </si>
  <si>
    <t>Bottova 13</t>
  </si>
  <si>
    <t>Havária strechy a stromových porastov v objekte školy (živelná udalosť)</t>
  </si>
  <si>
    <t>Mesto Banská Štiavnica</t>
  </si>
  <si>
    <t>Mesto Kremnica</t>
  </si>
  <si>
    <t>Mesto Nová Baňa</t>
  </si>
  <si>
    <t>Mesto Poltár</t>
  </si>
  <si>
    <t>Mesto Sliač</t>
  </si>
  <si>
    <t>Obec Lovinobaňa</t>
  </si>
  <si>
    <t>Základná škola Jozefa Kollára</t>
  </si>
  <si>
    <t>Ludvíka Svobodu 40</t>
  </si>
  <si>
    <t>Banská Štiavnica</t>
  </si>
  <si>
    <t>Havária sociálnych zariadení ZŠ</t>
  </si>
  <si>
    <t>Základná škola Pavla Križku</t>
  </si>
  <si>
    <t>P. Križku 392/8</t>
  </si>
  <si>
    <t>Havária strechy v objekte ZŠ (živelná udalosť)</t>
  </si>
  <si>
    <t>Základná škola Jána Zemana</t>
  </si>
  <si>
    <t>Školská 44/6</t>
  </si>
  <si>
    <t>Nová Baňa</t>
  </si>
  <si>
    <t>Havária spojovacích medziokien v objekte ZŠ</t>
  </si>
  <si>
    <t>Slobody 2</t>
  </si>
  <si>
    <t>Poltár</t>
  </si>
  <si>
    <t>Havária bleskozvodového zariadenia v objekte školy a telocvične</t>
  </si>
  <si>
    <t>Základná škola Andreja Sládkoviča</t>
  </si>
  <si>
    <t>Pionierska 348/9</t>
  </si>
  <si>
    <t>Sliač</t>
  </si>
  <si>
    <t>Havária elektroinštalácie</t>
  </si>
  <si>
    <t>Školská 9</t>
  </si>
  <si>
    <t>Lovinobaňa</t>
  </si>
  <si>
    <t>Havária komínového telesa</t>
  </si>
  <si>
    <t>Banskobystrický samosprávny kraj</t>
  </si>
  <si>
    <t>Obec Hodejov</t>
  </si>
  <si>
    <t>Stredná odborná škola technická a agropotravinárska - Műszaki, Mezőgazdasági és Élelmiszeripari Szakközépiskola</t>
  </si>
  <si>
    <t>Okružná 61</t>
  </si>
  <si>
    <t>Havária strechy telocvične</t>
  </si>
  <si>
    <t>Hodejov 130</t>
  </si>
  <si>
    <t>Hodejov</t>
  </si>
  <si>
    <t>Havária okenných konštrukcií telocvične</t>
  </si>
  <si>
    <t>Obec Stará Lesná</t>
  </si>
  <si>
    <t>Partizánska 2</t>
  </si>
  <si>
    <t>Poprad</t>
  </si>
  <si>
    <t>Odstránenie HS plynového kotla a bojlera</t>
  </si>
  <si>
    <t>Palárikova 1602/1</t>
  </si>
  <si>
    <t>Snina</t>
  </si>
  <si>
    <t xml:space="preserve">Odstránenie HS omietok v školskom internáte </t>
  </si>
  <si>
    <t>Spojená škola Pavla Sabadoša internátna</t>
  </si>
  <si>
    <t>Duklianska 2</t>
  </si>
  <si>
    <t>Prešov</t>
  </si>
  <si>
    <t>Odstránenie HS expanznej nádoby a plynových zariadení</t>
  </si>
  <si>
    <t>Lipovce 125</t>
  </si>
  <si>
    <t>Lipovce</t>
  </si>
  <si>
    <t>Odstránenie HS plynových kotlov</t>
  </si>
  <si>
    <t>Stará Lesná 102</t>
  </si>
  <si>
    <t>Stará Lesná</t>
  </si>
  <si>
    <t>Odstránenie HS plynového kotla</t>
  </si>
  <si>
    <t>Obec Gaboltov</t>
  </si>
  <si>
    <t>Obec Šarišská Poruba</t>
  </si>
  <si>
    <t>Gaboltov 50</t>
  </si>
  <si>
    <t>Gaboltov</t>
  </si>
  <si>
    <t>Odstránenie HS v pav. vedenia školy, ŠJ a v učebniach</t>
  </si>
  <si>
    <t>Šarišská Poruba 67</t>
  </si>
  <si>
    <t>Šarišská Poruba</t>
  </si>
  <si>
    <t>Odstránenie HS sociálnych zariadení</t>
  </si>
  <si>
    <t>Mesto Krompachy</t>
  </si>
  <si>
    <t>Obec Kluknava</t>
  </si>
  <si>
    <t>Obec Malá Ida</t>
  </si>
  <si>
    <t>Obec Vyšná Rybnica</t>
  </si>
  <si>
    <t>Obec Margecany</t>
  </si>
  <si>
    <t>Obec Slanec</t>
  </si>
  <si>
    <t>Obec Novosad</t>
  </si>
  <si>
    <t>odstránenie havarijného stavu podláh</t>
  </si>
  <si>
    <t>Richnava 189</t>
  </si>
  <si>
    <t>Richnava</t>
  </si>
  <si>
    <t>odstránenie havarijného stavu hlavného vstupu do budovy ŠZŠ</t>
  </si>
  <si>
    <t>Maurerova 14</t>
  </si>
  <si>
    <t>Krompachy</t>
  </si>
  <si>
    <t>odstránenie havarijného stavu elektroinštalácie, svietidiel objektu telocvičňa</t>
  </si>
  <si>
    <t>Kluknava 43</t>
  </si>
  <si>
    <t>Kluknava</t>
  </si>
  <si>
    <t>odstránenie havarijného stavu rozvodov ÚK</t>
  </si>
  <si>
    <t>Školská 10</t>
  </si>
  <si>
    <t>Malá Ida</t>
  </si>
  <si>
    <t>odstránenie havarijného stavu rozvodov vonkajšej kanalizácie</t>
  </si>
  <si>
    <t>Vyšná Rybnica 138</t>
  </si>
  <si>
    <t>Vyšná Rybnica</t>
  </si>
  <si>
    <t>odstránenie havarijného stavu stropu učebne</t>
  </si>
  <si>
    <t>odstránenie havarijného stavu šatní, sociálnych zariadení objektu telocvičňa</t>
  </si>
  <si>
    <t>Školská 20</t>
  </si>
  <si>
    <t>Margecany</t>
  </si>
  <si>
    <t>odstránenie havarijného stavu strechy ZŠ -administratívna budova a strechy objektu telocvičňa</t>
  </si>
  <si>
    <t>Hlavná 320/79</t>
  </si>
  <si>
    <t>Slanec</t>
  </si>
  <si>
    <t>odstránenie havarijného stavu vstupného schodiska, chodby a sociálneho zariadenia</t>
  </si>
  <si>
    <t>Letná 90</t>
  </si>
  <si>
    <t>Novosad</t>
  </si>
  <si>
    <t>odstránenie  havarijného stavu soc. zariadení a podláh v triedach, učebniach</t>
  </si>
  <si>
    <t>ŠKOLA PRE MIMORIADNE NADANÉ DETI a Gymnázium</t>
  </si>
  <si>
    <t>Teplická 7</t>
  </si>
  <si>
    <t>Havarijná situácia 2 telocviční nachádzajúcich sa v jednom objekte</t>
  </si>
  <si>
    <t>Havarijná situácia obvodového plášťa II. etapa</t>
  </si>
  <si>
    <t>Obec Zemianske Sady</t>
  </si>
  <si>
    <t>Zemianske Sady 162</t>
  </si>
  <si>
    <t>Zemianske Sady</t>
  </si>
  <si>
    <t xml:space="preserve">Havarijný stav rozvodov elektroinštalácie </t>
  </si>
  <si>
    <t>Obec Beluša</t>
  </si>
  <si>
    <t>Obec Lazany</t>
  </si>
  <si>
    <t>Obec Svinná</t>
  </si>
  <si>
    <t>Obec Udiča</t>
  </si>
  <si>
    <t>Slatinská 3</t>
  </si>
  <si>
    <t>Beluša</t>
  </si>
  <si>
    <t xml:space="preserve">Havarijná situácia I. časti teplovodných rozvodov ZŠ </t>
  </si>
  <si>
    <t>Lazany 423</t>
  </si>
  <si>
    <t>Lazany</t>
  </si>
  <si>
    <t>Havarijný stav kotolne</t>
  </si>
  <si>
    <t>Svinná 131</t>
  </si>
  <si>
    <t>Svinná</t>
  </si>
  <si>
    <t>Udiča 248</t>
  </si>
  <si>
    <t>Udiča</t>
  </si>
  <si>
    <t>Obec Ivanka pri Nitre</t>
  </si>
  <si>
    <t>Rímskokatolícka cirkev Biskupstvo Nitra</t>
  </si>
  <si>
    <t>Novozámocká 300</t>
  </si>
  <si>
    <t>Ivanka pri Nitre</t>
  </si>
  <si>
    <t>Havarijný stav kotolní v pav. A,B ZŠ Ivanka pri Nitre</t>
  </si>
  <si>
    <t>Základná škola svätého Ladislava</t>
  </si>
  <si>
    <t>Lipová 3868/10</t>
  </si>
  <si>
    <t>Topoľčany</t>
  </si>
  <si>
    <t>Havarijný stav strechy ZŠ sv. Ladislava Topoľčany</t>
  </si>
  <si>
    <t>Obec Divina</t>
  </si>
  <si>
    <t>Obec Liptovské Revúce</t>
  </si>
  <si>
    <t>Obec Vysoká nad Kysucou</t>
  </si>
  <si>
    <t>Divina 538</t>
  </si>
  <si>
    <t>Divina</t>
  </si>
  <si>
    <t>Liptovské Revúce 232</t>
  </si>
  <si>
    <t>Liptovské Revúce</t>
  </si>
  <si>
    <t>Základná škola s materskou školou E. A. Cernana</t>
  </si>
  <si>
    <t>Ústredie 316</t>
  </si>
  <si>
    <t>Vysoká nad Kysucou</t>
  </si>
  <si>
    <t>Mesto Brezno</t>
  </si>
  <si>
    <t>Obec Badín</t>
  </si>
  <si>
    <t>Základná škola s materskou školou Karola Rapoša</t>
  </si>
  <si>
    <t>Pionierska 4</t>
  </si>
  <si>
    <t>Brezno</t>
  </si>
  <si>
    <t>Havária strechy a strešných konštrukcií telocvične a šport.zázemia</t>
  </si>
  <si>
    <t>Tajovského 2</t>
  </si>
  <si>
    <t>Badín</t>
  </si>
  <si>
    <t>Havária plynovej kotolne</t>
  </si>
  <si>
    <t>Mesto Giraltovce</t>
  </si>
  <si>
    <t>Obec Pušovce</t>
  </si>
  <si>
    <t>Dukelská 26/30</t>
  </si>
  <si>
    <t>Giraltovce</t>
  </si>
  <si>
    <t>Odstránenie HS na ÚK v ZŠ</t>
  </si>
  <si>
    <t>Pušovce 1</t>
  </si>
  <si>
    <t>Pušovce</t>
  </si>
  <si>
    <t xml:space="preserve">Odstránenie HS kotolne v ZŠ </t>
  </si>
  <si>
    <t>Košická arcidiecéza</t>
  </si>
  <si>
    <t>Mesto Spišská Nová Ves</t>
  </si>
  <si>
    <t>Obec Michaľany</t>
  </si>
  <si>
    <t>Obec Úbrež</t>
  </si>
  <si>
    <t>Cirkevná spojená škola</t>
  </si>
  <si>
    <t>Duchnovičova 24</t>
  </si>
  <si>
    <t>Humenné</t>
  </si>
  <si>
    <t>odstránenie havarijného stavu fasády objektu telocvičňa</t>
  </si>
  <si>
    <t>Z. Nejedlého 2</t>
  </si>
  <si>
    <t>Spišská Nová Ves</t>
  </si>
  <si>
    <t>odstránenie havarijného stavu školského bazéna</t>
  </si>
  <si>
    <t>Školská 339/2</t>
  </si>
  <si>
    <t>Michaľany</t>
  </si>
  <si>
    <t>Úbrež 141</t>
  </si>
  <si>
    <t>Úbrež</t>
  </si>
  <si>
    <t>odstránenie havarijného stavu vykurovania objektu telocvičňa</t>
  </si>
  <si>
    <t>4Q</t>
  </si>
  <si>
    <t>Obec Lipovce</t>
  </si>
  <si>
    <t>Legenda:</t>
  </si>
  <si>
    <t>suma upravená o presuny, zmeny účelu, vratky</t>
  </si>
  <si>
    <t>Výška pridelených finančných prostriedkov v €</t>
  </si>
  <si>
    <t>Odstránenie HS plynových vykurovacích telies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</si>
</sst>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rgb="FF00B05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color theme="1"/>
      <name val="Arial"/>
      <family val="2"/>
      <charset val="238"/>
    </font>
    <font>
      <sz val="12"/>
      <name val="Calibri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3" fontId="0" fillId="0" borderId="0" xfId="0" applyNumberFormat="1"/>
    <xf numFmtId="0" fontId="3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3" fontId="4" fillId="0" borderId="3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3" fontId="4" fillId="0" borderId="2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3" fontId="4" fillId="0" borderId="7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1" fillId="4" borderId="9" xfId="0" applyNumberFormat="1" applyFont="1" applyFill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3" fontId="4" fillId="4" borderId="7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3" fontId="3" fillId="4" borderId="2" xfId="0" applyNumberFormat="1" applyFont="1" applyFill="1" applyBorder="1" applyAlignment="1">
      <alignment horizontal="right" wrapText="1"/>
    </xf>
    <xf numFmtId="3" fontId="4" fillId="4" borderId="9" xfId="0" applyNumberFormat="1" applyFont="1" applyFill="1" applyBorder="1" applyAlignment="1">
      <alignment horizontal="right" wrapText="1"/>
    </xf>
    <xf numFmtId="0" fontId="4" fillId="0" borderId="7" xfId="0" applyFont="1" applyBorder="1" applyAlignment="1">
      <alignment horizontal="left" wrapText="1"/>
    </xf>
    <xf numFmtId="3" fontId="8" fillId="0" borderId="7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3" fontId="8" fillId="0" borderId="3" xfId="0" applyNumberFormat="1" applyFont="1" applyFill="1" applyBorder="1" applyAlignment="1">
      <alignment horizontal="right" wrapText="1"/>
    </xf>
    <xf numFmtId="3" fontId="8" fillId="0" borderId="7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3" fontId="3" fillId="4" borderId="1" xfId="0" applyNumberFormat="1" applyFont="1" applyFill="1" applyBorder="1" applyAlignment="1">
      <alignment horizontal="right" wrapText="1"/>
    </xf>
    <xf numFmtId="0" fontId="10" fillId="0" borderId="0" xfId="0" applyFont="1"/>
    <xf numFmtId="0" fontId="7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FFFFFF"/>
      <color rgb="FFFFCCCC"/>
      <color rgb="FFFFCC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130"/>
  <sheetViews>
    <sheetView zoomScale="80" zoomScaleNormal="80" workbookViewId="0">
      <selection activeCell="B96" sqref="B96"/>
    </sheetView>
  </sheetViews>
  <sheetFormatPr defaultRowHeight="15" x14ac:dyDescent="0.25"/>
  <cols>
    <col min="1" max="1" width="8.42578125" customWidth="1"/>
    <col min="2" max="2" width="30.28515625" customWidth="1"/>
    <col min="3" max="3" width="34.7109375" customWidth="1"/>
    <col min="4" max="4" width="31.140625" customWidth="1"/>
    <col min="5" max="5" width="24.140625" customWidth="1"/>
    <col min="6" max="6" width="22.7109375" customWidth="1"/>
    <col min="7" max="7" width="56.7109375" customWidth="1"/>
    <col min="8" max="8" width="9.7109375" customWidth="1"/>
    <col min="9" max="9" width="35.85546875" customWidth="1"/>
  </cols>
  <sheetData>
    <row r="1" spans="1:1016" ht="42" customHeight="1" x14ac:dyDescent="0.35">
      <c r="A1" s="72" t="s">
        <v>44</v>
      </c>
      <c r="B1" s="72"/>
      <c r="C1" s="72"/>
      <c r="D1" s="72"/>
      <c r="E1" s="72"/>
      <c r="F1" s="72"/>
      <c r="G1" s="72"/>
    </row>
    <row r="4" spans="1:1016" ht="113.25" customHeight="1" x14ac:dyDescent="0.25">
      <c r="A4" s="16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8" t="s">
        <v>755</v>
      </c>
      <c r="G4" s="17" t="s">
        <v>5</v>
      </c>
      <c r="H4" s="17" t="s">
        <v>19</v>
      </c>
    </row>
    <row r="5" spans="1:1016" s="1" customFormat="1" ht="33" customHeight="1" x14ac:dyDescent="0.25">
      <c r="A5" s="3" t="s">
        <v>7</v>
      </c>
      <c r="B5" s="4" t="s">
        <v>26</v>
      </c>
      <c r="C5" s="2" t="s">
        <v>45</v>
      </c>
      <c r="D5" s="2" t="s">
        <v>46</v>
      </c>
      <c r="E5" s="65" t="s">
        <v>18</v>
      </c>
      <c r="F5" s="27">
        <v>98835</v>
      </c>
      <c r="G5" s="2" t="s">
        <v>47</v>
      </c>
      <c r="H5" s="11" t="s">
        <v>20</v>
      </c>
    </row>
    <row r="6" spans="1:1016" s="1" customFormat="1" ht="33" customHeight="1" x14ac:dyDescent="0.25">
      <c r="A6" s="3" t="s">
        <v>7</v>
      </c>
      <c r="B6" s="4" t="s">
        <v>78</v>
      </c>
      <c r="C6" s="2" t="s">
        <v>8</v>
      </c>
      <c r="D6" s="2" t="s">
        <v>79</v>
      </c>
      <c r="E6" s="65" t="s">
        <v>28</v>
      </c>
      <c r="F6" s="27">
        <v>130000</v>
      </c>
      <c r="G6" s="2" t="s">
        <v>80</v>
      </c>
      <c r="H6" s="11" t="s">
        <v>20</v>
      </c>
    </row>
    <row r="7" spans="1:1016" s="1" customFormat="1" ht="33" customHeight="1" x14ac:dyDescent="0.25">
      <c r="A7" s="3" t="s">
        <v>7</v>
      </c>
      <c r="B7" s="4" t="s">
        <v>109</v>
      </c>
      <c r="C7" s="2" t="s">
        <v>8</v>
      </c>
      <c r="D7" s="2" t="s">
        <v>110</v>
      </c>
      <c r="E7" s="65" t="s">
        <v>18</v>
      </c>
      <c r="F7" s="27">
        <v>71713</v>
      </c>
      <c r="G7" s="2" t="s">
        <v>118</v>
      </c>
      <c r="H7" s="11" t="s">
        <v>231</v>
      </c>
    </row>
    <row r="8" spans="1:1016" s="1" customFormat="1" ht="33" customHeight="1" x14ac:dyDescent="0.25">
      <c r="A8" s="3" t="s">
        <v>7</v>
      </c>
      <c r="B8" s="4" t="s">
        <v>109</v>
      </c>
      <c r="C8" s="2" t="s">
        <v>111</v>
      </c>
      <c r="D8" s="2" t="s">
        <v>112</v>
      </c>
      <c r="E8" s="65" t="s">
        <v>18</v>
      </c>
      <c r="F8" s="27">
        <v>100000</v>
      </c>
      <c r="G8" s="2" t="s">
        <v>119</v>
      </c>
      <c r="H8" s="11" t="s">
        <v>231</v>
      </c>
    </row>
    <row r="9" spans="1:1016" s="1" customFormat="1" ht="33" customHeight="1" x14ac:dyDescent="0.25">
      <c r="A9" s="3" t="s">
        <v>7</v>
      </c>
      <c r="B9" s="4" t="s">
        <v>109</v>
      </c>
      <c r="C9" s="2" t="s">
        <v>111</v>
      </c>
      <c r="D9" s="2" t="s">
        <v>112</v>
      </c>
      <c r="E9" s="65" t="s">
        <v>18</v>
      </c>
      <c r="F9" s="27">
        <v>97932</v>
      </c>
      <c r="G9" s="2" t="s">
        <v>120</v>
      </c>
      <c r="H9" s="11" t="s">
        <v>231</v>
      </c>
    </row>
    <row r="10" spans="1:1016" s="1" customFormat="1" ht="33" customHeight="1" x14ac:dyDescent="0.25">
      <c r="A10" s="3" t="s">
        <v>7</v>
      </c>
      <c r="B10" s="4" t="s">
        <v>81</v>
      </c>
      <c r="C10" s="2" t="s">
        <v>88</v>
      </c>
      <c r="D10" s="2" t="s">
        <v>113</v>
      </c>
      <c r="E10" s="65" t="s">
        <v>114</v>
      </c>
      <c r="F10" s="27">
        <v>79998</v>
      </c>
      <c r="G10" s="2" t="s">
        <v>121</v>
      </c>
      <c r="H10" s="11" t="s">
        <v>231</v>
      </c>
    </row>
    <row r="11" spans="1:1016" s="1" customFormat="1" ht="33" customHeight="1" x14ac:dyDescent="0.25">
      <c r="A11" s="3" t="s">
        <v>7</v>
      </c>
      <c r="B11" s="4" t="s">
        <v>81</v>
      </c>
      <c r="C11" s="2" t="s">
        <v>115</v>
      </c>
      <c r="D11" s="2" t="s">
        <v>116</v>
      </c>
      <c r="E11" s="65" t="s">
        <v>117</v>
      </c>
      <c r="F11" s="27">
        <v>99163</v>
      </c>
      <c r="G11" s="2" t="s">
        <v>122</v>
      </c>
      <c r="H11" s="11" t="s">
        <v>231</v>
      </c>
    </row>
    <row r="12" spans="1:1016" s="1" customFormat="1" ht="33" customHeight="1" x14ac:dyDescent="0.25">
      <c r="A12" s="20" t="s">
        <v>7</v>
      </c>
      <c r="B12" s="37" t="s">
        <v>312</v>
      </c>
      <c r="C12" s="37" t="s">
        <v>313</v>
      </c>
      <c r="D12" s="37" t="s">
        <v>314</v>
      </c>
      <c r="E12" s="60" t="s">
        <v>315</v>
      </c>
      <c r="F12" s="60">
        <v>131226</v>
      </c>
      <c r="G12" s="37" t="s">
        <v>316</v>
      </c>
      <c r="H12" s="23" t="s">
        <v>231</v>
      </c>
    </row>
    <row r="13" spans="1:1016" s="1" customFormat="1" ht="33" customHeight="1" x14ac:dyDescent="0.25">
      <c r="A13" s="20" t="s">
        <v>7</v>
      </c>
      <c r="B13" s="38" t="s">
        <v>81</v>
      </c>
      <c r="C13" s="38" t="s">
        <v>88</v>
      </c>
      <c r="D13" s="38" t="s">
        <v>334</v>
      </c>
      <c r="E13" s="61" t="s">
        <v>28</v>
      </c>
      <c r="F13" s="61">
        <f>87023+23202</f>
        <v>110225</v>
      </c>
      <c r="G13" s="38" t="s">
        <v>335</v>
      </c>
      <c r="H13" s="11" t="s">
        <v>396</v>
      </c>
    </row>
    <row r="14" spans="1:1016" s="1" customFormat="1" ht="33" customHeight="1" x14ac:dyDescent="0.25">
      <c r="A14" s="20" t="s">
        <v>7</v>
      </c>
      <c r="B14" s="38" t="s">
        <v>26</v>
      </c>
      <c r="C14" s="38" t="s">
        <v>677</v>
      </c>
      <c r="D14" s="38" t="s">
        <v>678</v>
      </c>
      <c r="E14" s="61" t="s">
        <v>482</v>
      </c>
      <c r="F14" s="61">
        <v>150000</v>
      </c>
      <c r="G14" s="38" t="s">
        <v>679</v>
      </c>
      <c r="H14" s="11" t="s">
        <v>751</v>
      </c>
    </row>
    <row r="15" spans="1:1016" s="1" customFormat="1" ht="33" customHeight="1" x14ac:dyDescent="0.25">
      <c r="A15" s="20" t="s">
        <v>7</v>
      </c>
      <c r="B15" s="38" t="s">
        <v>400</v>
      </c>
      <c r="C15" s="38" t="s">
        <v>9</v>
      </c>
      <c r="D15" s="38" t="s">
        <v>412</v>
      </c>
      <c r="E15" s="61" t="s">
        <v>413</v>
      </c>
      <c r="F15" s="61">
        <v>100000</v>
      </c>
      <c r="G15" s="38" t="s">
        <v>680</v>
      </c>
      <c r="H15" s="11" t="s">
        <v>751</v>
      </c>
    </row>
    <row r="16" spans="1:1016" s="8" customFormat="1" ht="33" customHeight="1" x14ac:dyDescent="0.25">
      <c r="A16" s="3" t="s">
        <v>10</v>
      </c>
      <c r="B16" s="4" t="s">
        <v>48</v>
      </c>
      <c r="C16" s="2" t="s">
        <v>9</v>
      </c>
      <c r="D16" s="2" t="s">
        <v>51</v>
      </c>
      <c r="E16" s="65" t="s">
        <v>52</v>
      </c>
      <c r="F16" s="27">
        <v>17323</v>
      </c>
      <c r="G16" s="2" t="s">
        <v>53</v>
      </c>
      <c r="H16" s="11" t="s">
        <v>20</v>
      </c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</row>
    <row r="17" spans="1:1016" s="8" customFormat="1" ht="30.75" customHeight="1" x14ac:dyDescent="0.25">
      <c r="A17" s="3" t="s">
        <v>10</v>
      </c>
      <c r="B17" s="4" t="s">
        <v>49</v>
      </c>
      <c r="C17" s="2" t="s">
        <v>8</v>
      </c>
      <c r="D17" s="2" t="s">
        <v>54</v>
      </c>
      <c r="E17" s="65" t="s">
        <v>55</v>
      </c>
      <c r="F17" s="27">
        <v>111000</v>
      </c>
      <c r="G17" s="2" t="s">
        <v>56</v>
      </c>
      <c r="H17" s="11" t="s">
        <v>20</v>
      </c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</row>
    <row r="18" spans="1:1016" s="8" customFormat="1" ht="47.25" customHeight="1" x14ac:dyDescent="0.25">
      <c r="A18" s="3" t="s">
        <v>10</v>
      </c>
      <c r="B18" s="4" t="s">
        <v>50</v>
      </c>
      <c r="C18" s="2" t="s">
        <v>57</v>
      </c>
      <c r="D18" s="2" t="s">
        <v>58</v>
      </c>
      <c r="E18" s="65" t="s">
        <v>59</v>
      </c>
      <c r="F18" s="27">
        <v>99000</v>
      </c>
      <c r="G18" s="2" t="s">
        <v>60</v>
      </c>
      <c r="H18" s="11" t="s">
        <v>20</v>
      </c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</row>
    <row r="19" spans="1:1016" s="8" customFormat="1" ht="30.75" customHeight="1" x14ac:dyDescent="0.25">
      <c r="A19" s="3" t="s">
        <v>10</v>
      </c>
      <c r="B19" s="4" t="s">
        <v>29</v>
      </c>
      <c r="C19" s="2" t="s">
        <v>30</v>
      </c>
      <c r="D19" s="2" t="s">
        <v>31</v>
      </c>
      <c r="E19" s="65" t="s">
        <v>32</v>
      </c>
      <c r="F19" s="27">
        <v>80000</v>
      </c>
      <c r="G19" s="2" t="s">
        <v>61</v>
      </c>
      <c r="H19" s="11" t="s">
        <v>20</v>
      </c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</row>
    <row r="20" spans="1:1016" s="8" customFormat="1" ht="30.75" customHeight="1" x14ac:dyDescent="0.25">
      <c r="A20" s="3" t="s">
        <v>10</v>
      </c>
      <c r="B20" s="4" t="s">
        <v>81</v>
      </c>
      <c r="C20" s="2" t="s">
        <v>9</v>
      </c>
      <c r="D20" s="2" t="s">
        <v>62</v>
      </c>
      <c r="E20" s="65" t="s">
        <v>63</v>
      </c>
      <c r="F20" s="27">
        <v>30725</v>
      </c>
      <c r="G20" s="2" t="s">
        <v>64</v>
      </c>
      <c r="H20" s="11" t="s">
        <v>20</v>
      </c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</row>
    <row r="21" spans="1:1016" s="8" customFormat="1" ht="30.75" customHeight="1" x14ac:dyDescent="0.25">
      <c r="A21" s="3" t="s">
        <v>10</v>
      </c>
      <c r="B21" s="4" t="s">
        <v>81</v>
      </c>
      <c r="C21" s="2" t="s">
        <v>125</v>
      </c>
      <c r="D21" s="2" t="s">
        <v>126</v>
      </c>
      <c r="E21" s="65" t="s">
        <v>32</v>
      </c>
      <c r="F21" s="27">
        <v>80000</v>
      </c>
      <c r="G21" s="2" t="s">
        <v>132</v>
      </c>
      <c r="H21" s="11" t="s">
        <v>231</v>
      </c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</row>
    <row r="22" spans="1:1016" s="8" customFormat="1" ht="30.75" customHeight="1" x14ac:dyDescent="0.25">
      <c r="A22" s="3" t="s">
        <v>10</v>
      </c>
      <c r="B22" s="4" t="s">
        <v>123</v>
      </c>
      <c r="C22" s="2" t="s">
        <v>9</v>
      </c>
      <c r="D22" s="2" t="s">
        <v>127</v>
      </c>
      <c r="E22" s="65" t="s">
        <v>128</v>
      </c>
      <c r="F22" s="27">
        <v>57263</v>
      </c>
      <c r="G22" s="2" t="s">
        <v>133</v>
      </c>
      <c r="H22" s="11" t="s">
        <v>231</v>
      </c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</row>
    <row r="23" spans="1:1016" s="8" customFormat="1" ht="30.75" customHeight="1" x14ac:dyDescent="0.25">
      <c r="A23" s="3" t="s">
        <v>10</v>
      </c>
      <c r="B23" s="4" t="s">
        <v>124</v>
      </c>
      <c r="C23" s="2" t="s">
        <v>129</v>
      </c>
      <c r="D23" s="2" t="s">
        <v>130</v>
      </c>
      <c r="E23" s="65" t="s">
        <v>131</v>
      </c>
      <c r="F23" s="27">
        <v>80000</v>
      </c>
      <c r="G23" s="2" t="s">
        <v>134</v>
      </c>
      <c r="H23" s="11" t="s">
        <v>231</v>
      </c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</row>
    <row r="24" spans="1:1016" s="8" customFormat="1" ht="30.75" customHeight="1" x14ac:dyDescent="0.25">
      <c r="A24" s="3" t="s">
        <v>10</v>
      </c>
      <c r="B24" s="39" t="s">
        <v>48</v>
      </c>
      <c r="C24" s="37" t="s">
        <v>9</v>
      </c>
      <c r="D24" s="37" t="s">
        <v>51</v>
      </c>
      <c r="E24" s="66" t="s">
        <v>52</v>
      </c>
      <c r="F24" s="60">
        <v>-17323</v>
      </c>
      <c r="G24" s="37" t="s">
        <v>53</v>
      </c>
      <c r="H24" s="11" t="s">
        <v>231</v>
      </c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</row>
    <row r="25" spans="1:1016" s="8" customFormat="1" ht="63.75" customHeight="1" x14ac:dyDescent="0.25">
      <c r="A25" s="3" t="s">
        <v>10</v>
      </c>
      <c r="B25" s="40" t="s">
        <v>336</v>
      </c>
      <c r="C25" s="38" t="s">
        <v>338</v>
      </c>
      <c r="D25" s="38" t="s">
        <v>339</v>
      </c>
      <c r="E25" s="67" t="s">
        <v>340</v>
      </c>
      <c r="F25" s="61">
        <v>118000</v>
      </c>
      <c r="G25" s="38" t="s">
        <v>344</v>
      </c>
      <c r="H25" s="11" t="s">
        <v>396</v>
      </c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</row>
    <row r="26" spans="1:1016" s="8" customFormat="1" ht="61.5" customHeight="1" x14ac:dyDescent="0.25">
      <c r="A26" s="3" t="s">
        <v>10</v>
      </c>
      <c r="B26" s="40" t="s">
        <v>337</v>
      </c>
      <c r="C26" s="38" t="s">
        <v>341</v>
      </c>
      <c r="D26" s="38" t="s">
        <v>342</v>
      </c>
      <c r="E26" s="67" t="s">
        <v>343</v>
      </c>
      <c r="F26" s="61">
        <v>131000</v>
      </c>
      <c r="G26" s="38" t="s">
        <v>345</v>
      </c>
      <c r="H26" s="11" t="s">
        <v>396</v>
      </c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</row>
    <row r="27" spans="1:1016" s="8" customFormat="1" ht="48" customHeight="1" x14ac:dyDescent="0.25">
      <c r="A27" s="3" t="s">
        <v>10</v>
      </c>
      <c r="B27" s="40" t="s">
        <v>681</v>
      </c>
      <c r="C27" s="38" t="s">
        <v>9</v>
      </c>
      <c r="D27" s="38" t="s">
        <v>682</v>
      </c>
      <c r="E27" s="67" t="s">
        <v>683</v>
      </c>
      <c r="F27" s="61">
        <v>40000</v>
      </c>
      <c r="G27" s="38" t="s">
        <v>684</v>
      </c>
      <c r="H27" s="11" t="s">
        <v>751</v>
      </c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</row>
    <row r="28" spans="1:1016" s="8" customFormat="1" ht="30.75" customHeight="1" x14ac:dyDescent="0.25">
      <c r="A28" s="3" t="s">
        <v>11</v>
      </c>
      <c r="B28" s="40" t="s">
        <v>346</v>
      </c>
      <c r="C28" s="38" t="s">
        <v>8</v>
      </c>
      <c r="D28" s="38" t="s">
        <v>348</v>
      </c>
      <c r="E28" s="67" t="s">
        <v>349</v>
      </c>
      <c r="F28" s="61">
        <v>132000</v>
      </c>
      <c r="G28" s="38" t="s">
        <v>353</v>
      </c>
      <c r="H28" s="11" t="s">
        <v>396</v>
      </c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</row>
    <row r="29" spans="1:1016" s="8" customFormat="1" ht="30.75" customHeight="1" x14ac:dyDescent="0.25">
      <c r="A29" s="3" t="s">
        <v>11</v>
      </c>
      <c r="B29" s="40" t="s">
        <v>347</v>
      </c>
      <c r="C29" s="38" t="s">
        <v>350</v>
      </c>
      <c r="D29" s="38" t="s">
        <v>351</v>
      </c>
      <c r="E29" s="67" t="s">
        <v>352</v>
      </c>
      <c r="F29" s="61">
        <v>99997</v>
      </c>
      <c r="G29" s="38" t="s">
        <v>354</v>
      </c>
      <c r="H29" s="11" t="s">
        <v>396</v>
      </c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</row>
    <row r="30" spans="1:1016" s="8" customFormat="1" ht="30.75" customHeight="1" x14ac:dyDescent="0.25">
      <c r="A30" s="3" t="s">
        <v>11</v>
      </c>
      <c r="B30" s="40" t="s">
        <v>685</v>
      </c>
      <c r="C30" s="38" t="s">
        <v>8</v>
      </c>
      <c r="D30" s="38" t="s">
        <v>689</v>
      </c>
      <c r="E30" s="67" t="s">
        <v>690</v>
      </c>
      <c r="F30" s="61">
        <v>80000</v>
      </c>
      <c r="G30" s="38" t="s">
        <v>691</v>
      </c>
      <c r="H30" s="11" t="s">
        <v>751</v>
      </c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</row>
    <row r="31" spans="1:1016" s="8" customFormat="1" ht="30.75" customHeight="1" x14ac:dyDescent="0.25">
      <c r="A31" s="3" t="s">
        <v>11</v>
      </c>
      <c r="B31" s="40" t="s">
        <v>686</v>
      </c>
      <c r="C31" s="38" t="s">
        <v>9</v>
      </c>
      <c r="D31" s="38" t="s">
        <v>692</v>
      </c>
      <c r="E31" s="67" t="s">
        <v>693</v>
      </c>
      <c r="F31" s="61">
        <v>100000</v>
      </c>
      <c r="G31" s="38" t="s">
        <v>694</v>
      </c>
      <c r="H31" s="11" t="s">
        <v>751</v>
      </c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</row>
    <row r="32" spans="1:1016" s="8" customFormat="1" ht="30.75" customHeight="1" x14ac:dyDescent="0.25">
      <c r="A32" s="3" t="s">
        <v>11</v>
      </c>
      <c r="B32" s="40" t="s">
        <v>687</v>
      </c>
      <c r="C32" s="38" t="s">
        <v>9</v>
      </c>
      <c r="D32" s="38" t="s">
        <v>695</v>
      </c>
      <c r="E32" s="67" t="s">
        <v>696</v>
      </c>
      <c r="F32" s="61">
        <v>80000</v>
      </c>
      <c r="G32" s="38" t="s">
        <v>694</v>
      </c>
      <c r="H32" s="11" t="s">
        <v>751</v>
      </c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</row>
    <row r="33" spans="1:1016" s="8" customFormat="1" ht="30.75" customHeight="1" x14ac:dyDescent="0.25">
      <c r="A33" s="3" t="s">
        <v>11</v>
      </c>
      <c r="B33" s="40" t="s">
        <v>688</v>
      </c>
      <c r="C33" s="38" t="s">
        <v>9</v>
      </c>
      <c r="D33" s="38" t="s">
        <v>697</v>
      </c>
      <c r="E33" s="67" t="s">
        <v>698</v>
      </c>
      <c r="F33" s="61">
        <v>80000</v>
      </c>
      <c r="G33" s="38" t="s">
        <v>694</v>
      </c>
      <c r="H33" s="11" t="s">
        <v>751</v>
      </c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</row>
    <row r="34" spans="1:1016" s="8" customFormat="1" ht="33" customHeight="1" x14ac:dyDescent="0.25">
      <c r="A34" s="3" t="s">
        <v>12</v>
      </c>
      <c r="B34" s="4" t="s">
        <v>65</v>
      </c>
      <c r="C34" s="2" t="s">
        <v>9</v>
      </c>
      <c r="D34" s="2" t="s">
        <v>66</v>
      </c>
      <c r="E34" s="65" t="s">
        <v>67</v>
      </c>
      <c r="F34" s="27">
        <v>100000</v>
      </c>
      <c r="G34" s="2" t="s">
        <v>68</v>
      </c>
      <c r="H34" s="11" t="s">
        <v>20</v>
      </c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</row>
    <row r="35" spans="1:1016" s="8" customFormat="1" ht="33" customHeight="1" x14ac:dyDescent="0.25">
      <c r="A35" s="3" t="s">
        <v>12</v>
      </c>
      <c r="B35" s="26" t="s">
        <v>65</v>
      </c>
      <c r="C35" s="22" t="s">
        <v>9</v>
      </c>
      <c r="D35" s="22" t="s">
        <v>66</v>
      </c>
      <c r="E35" s="68" t="s">
        <v>67</v>
      </c>
      <c r="F35" s="62">
        <v>65186</v>
      </c>
      <c r="G35" s="22" t="s">
        <v>68</v>
      </c>
      <c r="H35" s="11" t="s">
        <v>231</v>
      </c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</row>
    <row r="36" spans="1:1016" s="8" customFormat="1" ht="33" customHeight="1" x14ac:dyDescent="0.25">
      <c r="A36" s="3" t="s">
        <v>12</v>
      </c>
      <c r="B36" s="26" t="s">
        <v>135</v>
      </c>
      <c r="C36" s="22" t="s">
        <v>8</v>
      </c>
      <c r="D36" s="22" t="s">
        <v>138</v>
      </c>
      <c r="E36" s="68" t="s">
        <v>139</v>
      </c>
      <c r="F36" s="62">
        <v>120000</v>
      </c>
      <c r="G36" s="22" t="s">
        <v>145</v>
      </c>
      <c r="H36" s="11" t="s">
        <v>231</v>
      </c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</row>
    <row r="37" spans="1:1016" s="8" customFormat="1" ht="33" customHeight="1" x14ac:dyDescent="0.25">
      <c r="A37" s="3" t="s">
        <v>12</v>
      </c>
      <c r="B37" s="26" t="s">
        <v>136</v>
      </c>
      <c r="C37" s="22" t="s">
        <v>140</v>
      </c>
      <c r="D37" s="22" t="s">
        <v>141</v>
      </c>
      <c r="E37" s="68" t="s">
        <v>142</v>
      </c>
      <c r="F37" s="62">
        <v>45795</v>
      </c>
      <c r="G37" s="22" t="s">
        <v>146</v>
      </c>
      <c r="H37" s="11" t="s">
        <v>231</v>
      </c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</row>
    <row r="38" spans="1:1016" s="8" customFormat="1" ht="33" customHeight="1" x14ac:dyDescent="0.25">
      <c r="A38" s="3" t="s">
        <v>12</v>
      </c>
      <c r="B38" s="26" t="s">
        <v>137</v>
      </c>
      <c r="C38" s="22" t="s">
        <v>9</v>
      </c>
      <c r="D38" s="22" t="s">
        <v>143</v>
      </c>
      <c r="E38" s="68" t="s">
        <v>144</v>
      </c>
      <c r="F38" s="63">
        <v>53000</v>
      </c>
      <c r="G38" s="22" t="s">
        <v>147</v>
      </c>
      <c r="H38" s="11" t="s">
        <v>231</v>
      </c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</row>
    <row r="39" spans="1:1016" s="8" customFormat="1" ht="33" customHeight="1" x14ac:dyDescent="0.25">
      <c r="A39" s="3" t="s">
        <v>12</v>
      </c>
      <c r="B39" s="56" t="s">
        <v>699</v>
      </c>
      <c r="C39" s="22" t="s">
        <v>8</v>
      </c>
      <c r="D39" s="22" t="s">
        <v>701</v>
      </c>
      <c r="E39" s="68" t="s">
        <v>702</v>
      </c>
      <c r="F39" s="64">
        <v>51003</v>
      </c>
      <c r="G39" s="22" t="s">
        <v>703</v>
      </c>
      <c r="H39" s="11" t="s">
        <v>751</v>
      </c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</row>
    <row r="40" spans="1:1016" s="8" customFormat="1" ht="33" customHeight="1" x14ac:dyDescent="0.25">
      <c r="A40" s="3" t="s">
        <v>12</v>
      </c>
      <c r="B40" s="56" t="s">
        <v>700</v>
      </c>
      <c r="C40" s="22" t="s">
        <v>704</v>
      </c>
      <c r="D40" s="22" t="s">
        <v>705</v>
      </c>
      <c r="E40" s="68" t="s">
        <v>706</v>
      </c>
      <c r="F40" s="64">
        <v>100000</v>
      </c>
      <c r="G40" s="22" t="s">
        <v>707</v>
      </c>
      <c r="H40" s="11" t="s">
        <v>751</v>
      </c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</row>
    <row r="41" spans="1:1016" s="8" customFormat="1" ht="33" customHeight="1" x14ac:dyDescent="0.25">
      <c r="A41" s="20" t="s">
        <v>6</v>
      </c>
      <c r="B41" s="21" t="s">
        <v>42</v>
      </c>
      <c r="C41" s="22" t="s">
        <v>70</v>
      </c>
      <c r="D41" s="22" t="s">
        <v>71</v>
      </c>
      <c r="E41" s="68" t="s">
        <v>43</v>
      </c>
      <c r="F41" s="28">
        <v>22181</v>
      </c>
      <c r="G41" s="22" t="s">
        <v>13</v>
      </c>
      <c r="H41" s="11" t="s">
        <v>20</v>
      </c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</row>
    <row r="42" spans="1:1016" s="8" customFormat="1" ht="33" customHeight="1" x14ac:dyDescent="0.25">
      <c r="A42" s="3" t="s">
        <v>6</v>
      </c>
      <c r="B42" s="4" t="s">
        <v>69</v>
      </c>
      <c r="C42" s="2" t="s">
        <v>8</v>
      </c>
      <c r="D42" s="2" t="s">
        <v>72</v>
      </c>
      <c r="E42" s="65" t="s">
        <v>73</v>
      </c>
      <c r="F42" s="27">
        <v>100000</v>
      </c>
      <c r="G42" s="2" t="s">
        <v>37</v>
      </c>
      <c r="H42" s="11" t="s">
        <v>20</v>
      </c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</row>
    <row r="43" spans="1:1016" s="8" customFormat="1" ht="33" customHeight="1" x14ac:dyDescent="0.25">
      <c r="A43" s="3" t="s">
        <v>6</v>
      </c>
      <c r="B43" s="21" t="s">
        <v>148</v>
      </c>
      <c r="C43" s="22" t="s">
        <v>9</v>
      </c>
      <c r="D43" s="22" t="s">
        <v>152</v>
      </c>
      <c r="E43" s="68" t="s">
        <v>153</v>
      </c>
      <c r="F43" s="28">
        <v>79231</v>
      </c>
      <c r="G43" s="22" t="s">
        <v>13</v>
      </c>
      <c r="H43" s="11" t="s">
        <v>231</v>
      </c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</row>
    <row r="44" spans="1:1016" s="8" customFormat="1" ht="33" customHeight="1" x14ac:dyDescent="0.25">
      <c r="A44" s="3" t="s">
        <v>6</v>
      </c>
      <c r="B44" s="21" t="s">
        <v>149</v>
      </c>
      <c r="C44" s="22" t="s">
        <v>154</v>
      </c>
      <c r="D44" s="22" t="s">
        <v>155</v>
      </c>
      <c r="E44" s="68" t="s">
        <v>156</v>
      </c>
      <c r="F44" s="28">
        <v>13072</v>
      </c>
      <c r="G44" s="22" t="s">
        <v>162</v>
      </c>
      <c r="H44" s="11" t="s">
        <v>231</v>
      </c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</row>
    <row r="45" spans="1:1016" s="8" customFormat="1" ht="33" customHeight="1" x14ac:dyDescent="0.25">
      <c r="A45" s="3" t="s">
        <v>6</v>
      </c>
      <c r="B45" s="21" t="s">
        <v>150</v>
      </c>
      <c r="C45" s="22" t="s">
        <v>9</v>
      </c>
      <c r="D45" s="22" t="s">
        <v>157</v>
      </c>
      <c r="E45" s="68" t="s">
        <v>158</v>
      </c>
      <c r="F45" s="28">
        <v>162000</v>
      </c>
      <c r="G45" s="22" t="s">
        <v>163</v>
      </c>
      <c r="H45" s="11" t="s">
        <v>231</v>
      </c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</row>
    <row r="46" spans="1:1016" s="8" customFormat="1" ht="33" customHeight="1" x14ac:dyDescent="0.25">
      <c r="A46" s="3" t="s">
        <v>6</v>
      </c>
      <c r="B46" s="21" t="s">
        <v>151</v>
      </c>
      <c r="C46" s="22" t="s">
        <v>159</v>
      </c>
      <c r="D46" s="22" t="s">
        <v>160</v>
      </c>
      <c r="E46" s="68" t="s">
        <v>161</v>
      </c>
      <c r="F46" s="28">
        <v>94630</v>
      </c>
      <c r="G46" s="22" t="s">
        <v>164</v>
      </c>
      <c r="H46" s="11" t="s">
        <v>231</v>
      </c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</row>
    <row r="47" spans="1:1016" s="8" customFormat="1" ht="33" customHeight="1" x14ac:dyDescent="0.25">
      <c r="A47" s="35" t="s">
        <v>6</v>
      </c>
      <c r="B47" s="40" t="s">
        <v>355</v>
      </c>
      <c r="C47" s="22" t="s">
        <v>9</v>
      </c>
      <c r="D47" s="22" t="s">
        <v>356</v>
      </c>
      <c r="E47" s="68" t="s">
        <v>357</v>
      </c>
      <c r="F47" s="28">
        <v>9278</v>
      </c>
      <c r="G47" s="22" t="s">
        <v>361</v>
      </c>
      <c r="H47" s="11" t="s">
        <v>396</v>
      </c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</row>
    <row r="48" spans="1:1016" s="8" customFormat="1" ht="33" customHeight="1" x14ac:dyDescent="0.25">
      <c r="A48" s="35" t="s">
        <v>6</v>
      </c>
      <c r="B48" s="40" t="s">
        <v>69</v>
      </c>
      <c r="C48" s="22" t="s">
        <v>8</v>
      </c>
      <c r="D48" s="22" t="s">
        <v>72</v>
      </c>
      <c r="E48" s="68" t="s">
        <v>73</v>
      </c>
      <c r="F48" s="28">
        <f>82677+17323</f>
        <v>100000</v>
      </c>
      <c r="G48" s="22" t="s">
        <v>37</v>
      </c>
      <c r="H48" s="11" t="s">
        <v>396</v>
      </c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</row>
    <row r="49" spans="1:1016" s="8" customFormat="1" ht="33" customHeight="1" x14ac:dyDescent="0.25">
      <c r="A49" s="29" t="s">
        <v>6</v>
      </c>
      <c r="B49" s="59" t="s">
        <v>149</v>
      </c>
      <c r="C49" s="22" t="s">
        <v>358</v>
      </c>
      <c r="D49" s="22" t="s">
        <v>359</v>
      </c>
      <c r="E49" s="68" t="s">
        <v>360</v>
      </c>
      <c r="F49" s="28">
        <v>15900</v>
      </c>
      <c r="G49" s="22" t="s">
        <v>362</v>
      </c>
      <c r="H49" s="11" t="s">
        <v>396</v>
      </c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</row>
    <row r="50" spans="1:1016" s="8" customFormat="1" ht="33" customHeight="1" x14ac:dyDescent="0.25">
      <c r="A50" s="46" t="s">
        <v>6</v>
      </c>
      <c r="B50" s="6" t="s">
        <v>708</v>
      </c>
      <c r="C50" s="22" t="s">
        <v>9</v>
      </c>
      <c r="D50" s="22" t="s">
        <v>711</v>
      </c>
      <c r="E50" s="68" t="s">
        <v>712</v>
      </c>
      <c r="F50" s="28">
        <v>20000</v>
      </c>
      <c r="G50" s="22" t="s">
        <v>183</v>
      </c>
      <c r="H50" s="11" t="s">
        <v>751</v>
      </c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</row>
    <row r="51" spans="1:1016" s="8" customFormat="1" ht="33" customHeight="1" x14ac:dyDescent="0.25">
      <c r="A51" s="46" t="s">
        <v>6</v>
      </c>
      <c r="B51" s="6" t="s">
        <v>709</v>
      </c>
      <c r="C51" s="22" t="s">
        <v>9</v>
      </c>
      <c r="D51" s="22" t="s">
        <v>713</v>
      </c>
      <c r="E51" s="68" t="s">
        <v>714</v>
      </c>
      <c r="F51" s="28">
        <v>59143</v>
      </c>
      <c r="G51" s="22" t="s">
        <v>163</v>
      </c>
      <c r="H51" s="11" t="s">
        <v>751</v>
      </c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</row>
    <row r="52" spans="1:1016" s="8" customFormat="1" ht="33" customHeight="1" x14ac:dyDescent="0.25">
      <c r="A52" s="46" t="s">
        <v>6</v>
      </c>
      <c r="B52" s="6" t="s">
        <v>710</v>
      </c>
      <c r="C52" s="22" t="s">
        <v>715</v>
      </c>
      <c r="D52" s="22" t="s">
        <v>716</v>
      </c>
      <c r="E52" s="68" t="s">
        <v>717</v>
      </c>
      <c r="F52" s="28">
        <v>44000</v>
      </c>
      <c r="G52" s="22" t="s">
        <v>163</v>
      </c>
      <c r="H52" s="11" t="s">
        <v>751</v>
      </c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</row>
    <row r="53" spans="1:1016" s="8" customFormat="1" ht="33" customHeight="1" x14ac:dyDescent="0.25">
      <c r="A53" s="20" t="s">
        <v>14</v>
      </c>
      <c r="B53" s="21" t="s">
        <v>165</v>
      </c>
      <c r="C53" s="22" t="s">
        <v>9</v>
      </c>
      <c r="D53" s="22" t="s">
        <v>167</v>
      </c>
      <c r="E53" s="68" t="s">
        <v>168</v>
      </c>
      <c r="F53" s="28">
        <v>65298</v>
      </c>
      <c r="G53" s="22" t="s">
        <v>172</v>
      </c>
      <c r="H53" s="11" t="s">
        <v>231</v>
      </c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</row>
    <row r="54" spans="1:1016" s="8" customFormat="1" ht="33" customHeight="1" x14ac:dyDescent="0.25">
      <c r="A54" s="20" t="s">
        <v>14</v>
      </c>
      <c r="B54" s="21" t="s">
        <v>166</v>
      </c>
      <c r="C54" s="22" t="s">
        <v>169</v>
      </c>
      <c r="D54" s="22" t="s">
        <v>170</v>
      </c>
      <c r="E54" s="68" t="s">
        <v>171</v>
      </c>
      <c r="F54" s="28">
        <v>19770</v>
      </c>
      <c r="G54" s="22" t="s">
        <v>173</v>
      </c>
      <c r="H54" s="11" t="s">
        <v>231</v>
      </c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</row>
    <row r="55" spans="1:1016" s="8" customFormat="1" ht="33" customHeight="1" x14ac:dyDescent="0.25">
      <c r="A55" s="20" t="s">
        <v>14</v>
      </c>
      <c r="B55" s="21" t="s">
        <v>166</v>
      </c>
      <c r="C55" s="22" t="s">
        <v>364</v>
      </c>
      <c r="D55" s="22" t="s">
        <v>365</v>
      </c>
      <c r="E55" s="68" t="s">
        <v>366</v>
      </c>
      <c r="F55" s="28">
        <v>99835</v>
      </c>
      <c r="G55" s="22" t="s">
        <v>370</v>
      </c>
      <c r="H55" s="11" t="s">
        <v>396</v>
      </c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</row>
    <row r="56" spans="1:1016" s="8" customFormat="1" ht="33" customHeight="1" x14ac:dyDescent="0.25">
      <c r="A56" s="20" t="s">
        <v>14</v>
      </c>
      <c r="B56" s="21" t="s">
        <v>363</v>
      </c>
      <c r="C56" s="22" t="s">
        <v>367</v>
      </c>
      <c r="D56" s="22" t="s">
        <v>368</v>
      </c>
      <c r="E56" s="68" t="s">
        <v>369</v>
      </c>
      <c r="F56" s="28">
        <v>94822</v>
      </c>
      <c r="G56" s="22" t="s">
        <v>371</v>
      </c>
      <c r="H56" s="11" t="s">
        <v>396</v>
      </c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</row>
    <row r="57" spans="1:1016" s="8" customFormat="1" ht="33" customHeight="1" x14ac:dyDescent="0.25">
      <c r="A57" s="20" t="s">
        <v>14</v>
      </c>
      <c r="B57" s="21" t="s">
        <v>718</v>
      </c>
      <c r="C57" s="22" t="s">
        <v>720</v>
      </c>
      <c r="D57" s="22" t="s">
        <v>721</v>
      </c>
      <c r="E57" s="68" t="s">
        <v>722</v>
      </c>
      <c r="F57" s="28">
        <v>100000</v>
      </c>
      <c r="G57" s="22" t="s">
        <v>723</v>
      </c>
      <c r="H57" s="11" t="s">
        <v>751</v>
      </c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</row>
    <row r="58" spans="1:1016" s="8" customFormat="1" ht="33" customHeight="1" x14ac:dyDescent="0.25">
      <c r="A58" s="20" t="s">
        <v>14</v>
      </c>
      <c r="B58" s="21" t="s">
        <v>719</v>
      </c>
      <c r="C58" s="22" t="s">
        <v>9</v>
      </c>
      <c r="D58" s="22" t="s">
        <v>724</v>
      </c>
      <c r="E58" s="68" t="s">
        <v>725</v>
      </c>
      <c r="F58" s="28">
        <v>54360</v>
      </c>
      <c r="G58" s="22" t="s">
        <v>726</v>
      </c>
      <c r="H58" s="11" t="s">
        <v>751</v>
      </c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</row>
    <row r="59" spans="1:1016" s="8" customFormat="1" ht="33" customHeight="1" x14ac:dyDescent="0.25">
      <c r="A59" s="20" t="s">
        <v>15</v>
      </c>
      <c r="B59" s="21" t="s">
        <v>23</v>
      </c>
      <c r="C59" s="22" t="s">
        <v>8</v>
      </c>
      <c r="D59" s="22" t="s">
        <v>24</v>
      </c>
      <c r="E59" s="68" t="s">
        <v>25</v>
      </c>
      <c r="F59" s="28">
        <v>75000</v>
      </c>
      <c r="G59" s="22" t="s">
        <v>74</v>
      </c>
      <c r="H59" s="23" t="s">
        <v>20</v>
      </c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</row>
    <row r="60" spans="1:1016" s="8" customFormat="1" ht="33" customHeight="1" x14ac:dyDescent="0.25">
      <c r="A60" s="20" t="s">
        <v>15</v>
      </c>
      <c r="B60" s="21" t="s">
        <v>174</v>
      </c>
      <c r="C60" s="22" t="s">
        <v>8</v>
      </c>
      <c r="D60" s="22" t="s">
        <v>177</v>
      </c>
      <c r="E60" s="68" t="s">
        <v>178</v>
      </c>
      <c r="F60" s="28">
        <v>98600</v>
      </c>
      <c r="G60" s="22" t="s">
        <v>183</v>
      </c>
      <c r="H60" s="11" t="s">
        <v>231</v>
      </c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</row>
    <row r="61" spans="1:1016" s="8" customFormat="1" ht="33" customHeight="1" x14ac:dyDescent="0.25">
      <c r="A61" s="20" t="s">
        <v>15</v>
      </c>
      <c r="B61" s="21" t="s">
        <v>175</v>
      </c>
      <c r="C61" s="22" t="s">
        <v>8</v>
      </c>
      <c r="D61" s="22" t="s">
        <v>179</v>
      </c>
      <c r="E61" s="68" t="s">
        <v>180</v>
      </c>
      <c r="F61" s="28">
        <v>56000</v>
      </c>
      <c r="G61" s="22" t="s">
        <v>184</v>
      </c>
      <c r="H61" s="11" t="s">
        <v>231</v>
      </c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</row>
    <row r="62" spans="1:1016" s="8" customFormat="1" ht="33" customHeight="1" x14ac:dyDescent="0.25">
      <c r="A62" s="20" t="s">
        <v>15</v>
      </c>
      <c r="B62" s="21" t="s">
        <v>176</v>
      </c>
      <c r="C62" s="22" t="s">
        <v>181</v>
      </c>
      <c r="D62" s="22" t="s">
        <v>182</v>
      </c>
      <c r="E62" s="68" t="s">
        <v>156</v>
      </c>
      <c r="F62" s="28">
        <v>80000</v>
      </c>
      <c r="G62" s="22" t="s">
        <v>185</v>
      </c>
      <c r="H62" s="11" t="s">
        <v>231</v>
      </c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</row>
    <row r="63" spans="1:1016" s="8" customFormat="1" ht="33" customHeight="1" x14ac:dyDescent="0.25">
      <c r="A63" s="20" t="s">
        <v>15</v>
      </c>
      <c r="B63" s="21" t="s">
        <v>372</v>
      </c>
      <c r="C63" s="22" t="s">
        <v>8</v>
      </c>
      <c r="D63" s="22" t="s">
        <v>375</v>
      </c>
      <c r="E63" s="68" t="s">
        <v>376</v>
      </c>
      <c r="F63" s="57">
        <f>49900-442</f>
        <v>49458</v>
      </c>
      <c r="G63" s="22" t="s">
        <v>381</v>
      </c>
      <c r="H63" s="11" t="s">
        <v>396</v>
      </c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</row>
    <row r="64" spans="1:1016" s="8" customFormat="1" ht="33" customHeight="1" x14ac:dyDescent="0.25">
      <c r="A64" s="20" t="s">
        <v>15</v>
      </c>
      <c r="B64" s="21" t="s">
        <v>372</v>
      </c>
      <c r="C64" s="22" t="s">
        <v>8</v>
      </c>
      <c r="D64" s="22" t="s">
        <v>375</v>
      </c>
      <c r="E64" s="68" t="s">
        <v>376</v>
      </c>
      <c r="F64" s="57">
        <f>45700-327</f>
        <v>45373</v>
      </c>
      <c r="G64" s="22" t="s">
        <v>382</v>
      </c>
      <c r="H64" s="11" t="s">
        <v>396</v>
      </c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</row>
    <row r="65" spans="1:1016" s="8" customFormat="1" ht="33" customHeight="1" x14ac:dyDescent="0.25">
      <c r="A65" s="20" t="s">
        <v>15</v>
      </c>
      <c r="B65" s="21" t="s">
        <v>372</v>
      </c>
      <c r="C65" s="22" t="s">
        <v>8</v>
      </c>
      <c r="D65" s="22" t="s">
        <v>375</v>
      </c>
      <c r="E65" s="68" t="s">
        <v>376</v>
      </c>
      <c r="F65" s="57">
        <f>34000-83</f>
        <v>33917</v>
      </c>
      <c r="G65" s="22" t="s">
        <v>383</v>
      </c>
      <c r="H65" s="11" t="s">
        <v>396</v>
      </c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</row>
    <row r="66" spans="1:1016" s="8" customFormat="1" ht="33" customHeight="1" x14ac:dyDescent="0.25">
      <c r="A66" s="20" t="s">
        <v>15</v>
      </c>
      <c r="B66" s="21" t="s">
        <v>373</v>
      </c>
      <c r="C66" s="22" t="s">
        <v>350</v>
      </c>
      <c r="D66" s="22" t="s">
        <v>377</v>
      </c>
      <c r="E66" s="68" t="s">
        <v>378</v>
      </c>
      <c r="F66" s="28">
        <v>30000</v>
      </c>
      <c r="G66" s="22" t="s">
        <v>384</v>
      </c>
      <c r="H66" s="11" t="s">
        <v>396</v>
      </c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</row>
    <row r="67" spans="1:1016" s="8" customFormat="1" ht="33" customHeight="1" x14ac:dyDescent="0.25">
      <c r="A67" s="20" t="s">
        <v>15</v>
      </c>
      <c r="B67" s="21" t="s">
        <v>373</v>
      </c>
      <c r="C67" s="22" t="s">
        <v>350</v>
      </c>
      <c r="D67" s="22" t="s">
        <v>377</v>
      </c>
      <c r="E67" s="68" t="s">
        <v>378</v>
      </c>
      <c r="F67" s="28">
        <v>60000</v>
      </c>
      <c r="G67" s="22" t="s">
        <v>385</v>
      </c>
      <c r="H67" s="11" t="s">
        <v>396</v>
      </c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</row>
    <row r="68" spans="1:1016" s="8" customFormat="1" ht="33" customHeight="1" x14ac:dyDescent="0.25">
      <c r="A68" s="20" t="s">
        <v>15</v>
      </c>
      <c r="B68" s="21" t="s">
        <v>373</v>
      </c>
      <c r="C68" s="22" t="s">
        <v>350</v>
      </c>
      <c r="D68" s="22" t="s">
        <v>377</v>
      </c>
      <c r="E68" s="68" t="s">
        <v>378</v>
      </c>
      <c r="F68" s="28">
        <v>78000</v>
      </c>
      <c r="G68" s="22" t="s">
        <v>386</v>
      </c>
      <c r="H68" s="11" t="s">
        <v>396</v>
      </c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</row>
    <row r="69" spans="1:1016" s="8" customFormat="1" ht="33" customHeight="1" x14ac:dyDescent="0.25">
      <c r="A69" s="20" t="s">
        <v>15</v>
      </c>
      <c r="B69" s="21" t="s">
        <v>374</v>
      </c>
      <c r="C69" s="22" t="s">
        <v>245</v>
      </c>
      <c r="D69" s="22" t="s">
        <v>379</v>
      </c>
      <c r="E69" s="68" t="s">
        <v>380</v>
      </c>
      <c r="F69" s="28">
        <v>9831</v>
      </c>
      <c r="G69" s="22" t="s">
        <v>387</v>
      </c>
      <c r="H69" s="11" t="s">
        <v>396</v>
      </c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</row>
    <row r="70" spans="1:1016" s="8" customFormat="1" ht="33" customHeight="1" x14ac:dyDescent="0.25">
      <c r="A70" s="20" t="s">
        <v>15</v>
      </c>
      <c r="B70" s="21" t="s">
        <v>727</v>
      </c>
      <c r="C70" s="22" t="s">
        <v>88</v>
      </c>
      <c r="D70" s="22" t="s">
        <v>729</v>
      </c>
      <c r="E70" s="68" t="s">
        <v>730</v>
      </c>
      <c r="F70" s="28">
        <v>70000</v>
      </c>
      <c r="G70" s="22" t="s">
        <v>731</v>
      </c>
      <c r="H70" s="11" t="s">
        <v>751</v>
      </c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</row>
    <row r="71" spans="1:1016" s="8" customFormat="1" ht="33" customHeight="1" x14ac:dyDescent="0.25">
      <c r="A71" s="20" t="s">
        <v>15</v>
      </c>
      <c r="B71" s="21" t="s">
        <v>728</v>
      </c>
      <c r="C71" s="22" t="s">
        <v>8</v>
      </c>
      <c r="D71" s="22" t="s">
        <v>732</v>
      </c>
      <c r="E71" s="68" t="s">
        <v>733</v>
      </c>
      <c r="F71" s="28">
        <v>22999</v>
      </c>
      <c r="G71" s="22" t="s">
        <v>734</v>
      </c>
      <c r="H71" s="11" t="s">
        <v>751</v>
      </c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</row>
    <row r="72" spans="1:1016" s="8" customFormat="1" ht="46.5" customHeight="1" x14ac:dyDescent="0.25">
      <c r="A72" s="3" t="s">
        <v>16</v>
      </c>
      <c r="B72" s="4" t="s">
        <v>75</v>
      </c>
      <c r="C72" s="2" t="s">
        <v>38</v>
      </c>
      <c r="D72" s="2" t="s">
        <v>76</v>
      </c>
      <c r="E72" s="65" t="s">
        <v>77</v>
      </c>
      <c r="F72" s="27">
        <v>100000</v>
      </c>
      <c r="G72" s="2" t="s">
        <v>107</v>
      </c>
      <c r="H72" s="11" t="s">
        <v>20</v>
      </c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</row>
    <row r="73" spans="1:1016" s="8" customFormat="1" ht="33" customHeight="1" x14ac:dyDescent="0.25">
      <c r="A73" s="3" t="s">
        <v>16</v>
      </c>
      <c r="B73" s="4" t="s">
        <v>186</v>
      </c>
      <c r="C73" s="2" t="s">
        <v>8</v>
      </c>
      <c r="D73" s="2" t="s">
        <v>195</v>
      </c>
      <c r="E73" s="65" t="s">
        <v>196</v>
      </c>
      <c r="F73" s="27">
        <v>101710</v>
      </c>
      <c r="G73" s="2" t="s">
        <v>216</v>
      </c>
      <c r="H73" s="11" t="s">
        <v>231</v>
      </c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</row>
    <row r="74" spans="1:1016" s="8" customFormat="1" ht="67.5" customHeight="1" x14ac:dyDescent="0.25">
      <c r="A74" s="3" t="s">
        <v>16</v>
      </c>
      <c r="B74" s="4" t="s">
        <v>187</v>
      </c>
      <c r="C74" s="2" t="s">
        <v>197</v>
      </c>
      <c r="D74" s="2" t="s">
        <v>198</v>
      </c>
      <c r="E74" s="65" t="s">
        <v>199</v>
      </c>
      <c r="F74" s="27">
        <v>55157</v>
      </c>
      <c r="G74" s="2" t="s">
        <v>217</v>
      </c>
      <c r="H74" s="11" t="s">
        <v>231</v>
      </c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</row>
    <row r="75" spans="1:1016" s="8" customFormat="1" ht="51.75" customHeight="1" x14ac:dyDescent="0.25">
      <c r="A75" s="3" t="s">
        <v>16</v>
      </c>
      <c r="B75" s="4" t="s">
        <v>188</v>
      </c>
      <c r="C75" s="2" t="s">
        <v>38</v>
      </c>
      <c r="D75" s="2" t="s">
        <v>200</v>
      </c>
      <c r="E75" s="65" t="s">
        <v>201</v>
      </c>
      <c r="F75" s="27">
        <v>129729</v>
      </c>
      <c r="G75" s="2" t="s">
        <v>218</v>
      </c>
      <c r="H75" s="11" t="s">
        <v>231</v>
      </c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</row>
    <row r="76" spans="1:1016" s="8" customFormat="1" ht="49.5" customHeight="1" x14ac:dyDescent="0.25">
      <c r="A76" s="3" t="s">
        <v>16</v>
      </c>
      <c r="B76" s="4" t="s">
        <v>75</v>
      </c>
      <c r="C76" s="2" t="s">
        <v>38</v>
      </c>
      <c r="D76" s="2" t="s">
        <v>76</v>
      </c>
      <c r="E76" s="65" t="s">
        <v>77</v>
      </c>
      <c r="F76" s="27">
        <v>75739</v>
      </c>
      <c r="G76" s="2" t="s">
        <v>219</v>
      </c>
      <c r="H76" s="11" t="s">
        <v>231</v>
      </c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</row>
    <row r="77" spans="1:1016" s="8" customFormat="1" ht="33" customHeight="1" x14ac:dyDescent="0.25">
      <c r="A77" s="3" t="s">
        <v>16</v>
      </c>
      <c r="B77" s="4" t="s">
        <v>189</v>
      </c>
      <c r="C77" s="2" t="s">
        <v>8</v>
      </c>
      <c r="D77" s="2" t="s">
        <v>202</v>
      </c>
      <c r="E77" s="65" t="s">
        <v>203</v>
      </c>
      <c r="F77" s="27">
        <v>200000</v>
      </c>
      <c r="G77" s="2" t="s">
        <v>220</v>
      </c>
      <c r="H77" s="11" t="s">
        <v>231</v>
      </c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</row>
    <row r="78" spans="1:1016" s="8" customFormat="1" ht="33" customHeight="1" x14ac:dyDescent="0.25">
      <c r="A78" s="3" t="s">
        <v>16</v>
      </c>
      <c r="B78" s="4" t="s">
        <v>190</v>
      </c>
      <c r="C78" s="2" t="s">
        <v>140</v>
      </c>
      <c r="D78" s="2" t="s">
        <v>204</v>
      </c>
      <c r="E78" s="65" t="s">
        <v>205</v>
      </c>
      <c r="F78" s="27">
        <v>49550</v>
      </c>
      <c r="G78" s="2" t="s">
        <v>217</v>
      </c>
      <c r="H78" s="11" t="s">
        <v>231</v>
      </c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</row>
    <row r="79" spans="1:1016" s="8" customFormat="1" ht="46.5" customHeight="1" x14ac:dyDescent="0.25">
      <c r="A79" s="3" t="s">
        <v>16</v>
      </c>
      <c r="B79" s="4" t="s">
        <v>191</v>
      </c>
      <c r="C79" s="2" t="s">
        <v>38</v>
      </c>
      <c r="D79" s="2" t="s">
        <v>206</v>
      </c>
      <c r="E79" s="65" t="s">
        <v>207</v>
      </c>
      <c r="F79" s="27">
        <v>120000</v>
      </c>
      <c r="G79" s="2" t="s">
        <v>217</v>
      </c>
      <c r="H79" s="11" t="s">
        <v>231</v>
      </c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</row>
    <row r="80" spans="1:1016" s="8" customFormat="1" ht="45.75" customHeight="1" x14ac:dyDescent="0.25">
      <c r="A80" s="3" t="s">
        <v>16</v>
      </c>
      <c r="B80" s="4" t="s">
        <v>192</v>
      </c>
      <c r="C80" s="2" t="s">
        <v>208</v>
      </c>
      <c r="D80" s="2" t="s">
        <v>209</v>
      </c>
      <c r="E80" s="65" t="s">
        <v>210</v>
      </c>
      <c r="F80" s="27">
        <v>43435</v>
      </c>
      <c r="G80" s="2" t="s">
        <v>221</v>
      </c>
      <c r="H80" s="11" t="s">
        <v>231</v>
      </c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</row>
    <row r="81" spans="1:1016" s="8" customFormat="1" ht="33" customHeight="1" x14ac:dyDescent="0.25">
      <c r="A81" s="3" t="s">
        <v>16</v>
      </c>
      <c r="B81" s="4" t="s">
        <v>193</v>
      </c>
      <c r="C81" s="2" t="s">
        <v>8</v>
      </c>
      <c r="D81" s="2" t="s">
        <v>211</v>
      </c>
      <c r="E81" s="65" t="s">
        <v>212</v>
      </c>
      <c r="F81" s="27">
        <v>177422</v>
      </c>
      <c r="G81" s="2" t="s">
        <v>217</v>
      </c>
      <c r="H81" s="11" t="s">
        <v>231</v>
      </c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</row>
    <row r="82" spans="1:1016" s="8" customFormat="1" ht="63.75" customHeight="1" x14ac:dyDescent="0.25">
      <c r="A82" s="3" t="s">
        <v>16</v>
      </c>
      <c r="B82" s="4" t="s">
        <v>194</v>
      </c>
      <c r="C82" s="2" t="s">
        <v>213</v>
      </c>
      <c r="D82" s="2" t="s">
        <v>214</v>
      </c>
      <c r="E82" s="65" t="s">
        <v>215</v>
      </c>
      <c r="F82" s="27">
        <v>157751</v>
      </c>
      <c r="G82" s="2" t="s">
        <v>222</v>
      </c>
      <c r="H82" s="11" t="s">
        <v>231</v>
      </c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</row>
    <row r="83" spans="1:1016" s="8" customFormat="1" ht="34.5" customHeight="1" x14ac:dyDescent="0.25">
      <c r="A83" s="29" t="s">
        <v>16</v>
      </c>
      <c r="B83" s="4" t="s">
        <v>388</v>
      </c>
      <c r="C83" s="2" t="s">
        <v>8</v>
      </c>
      <c r="D83" s="2" t="s">
        <v>390</v>
      </c>
      <c r="E83" s="65" t="s">
        <v>391</v>
      </c>
      <c r="F83" s="27">
        <v>165724</v>
      </c>
      <c r="G83" s="2" t="s">
        <v>217</v>
      </c>
      <c r="H83" s="11" t="s">
        <v>396</v>
      </c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</row>
    <row r="84" spans="1:1016" s="8" customFormat="1" ht="34.5" customHeight="1" x14ac:dyDescent="0.25">
      <c r="A84" s="29" t="s">
        <v>16</v>
      </c>
      <c r="B84" s="4" t="s">
        <v>389</v>
      </c>
      <c r="C84" s="2" t="s">
        <v>8</v>
      </c>
      <c r="D84" s="2" t="s">
        <v>392</v>
      </c>
      <c r="E84" s="65" t="s">
        <v>393</v>
      </c>
      <c r="F84" s="27">
        <v>158803</v>
      </c>
      <c r="G84" s="2" t="s">
        <v>217</v>
      </c>
      <c r="H84" s="11" t="s">
        <v>396</v>
      </c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</row>
    <row r="85" spans="1:1016" s="8" customFormat="1" ht="45.75" customHeight="1" x14ac:dyDescent="0.25">
      <c r="A85" s="36" t="s">
        <v>16</v>
      </c>
      <c r="B85" s="4" t="s">
        <v>192</v>
      </c>
      <c r="C85" s="2" t="s">
        <v>208</v>
      </c>
      <c r="D85" s="2" t="s">
        <v>394</v>
      </c>
      <c r="E85" s="65" t="s">
        <v>210</v>
      </c>
      <c r="F85" s="27">
        <v>3872</v>
      </c>
      <c r="G85" s="2" t="s">
        <v>395</v>
      </c>
      <c r="H85" s="11" t="s">
        <v>396</v>
      </c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</row>
    <row r="86" spans="1:1016" s="8" customFormat="1" ht="45.75" customHeight="1" x14ac:dyDescent="0.25">
      <c r="A86" s="36" t="s">
        <v>16</v>
      </c>
      <c r="B86" s="4" t="s">
        <v>735</v>
      </c>
      <c r="C86" s="2" t="s">
        <v>739</v>
      </c>
      <c r="D86" s="2" t="s">
        <v>740</v>
      </c>
      <c r="E86" s="65" t="s">
        <v>741</v>
      </c>
      <c r="F86" s="27">
        <v>87858</v>
      </c>
      <c r="G86" s="2" t="s">
        <v>742</v>
      </c>
      <c r="H86" s="11" t="s">
        <v>751</v>
      </c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</row>
    <row r="87" spans="1:1016" s="8" customFormat="1" ht="45.75" customHeight="1" x14ac:dyDescent="0.25">
      <c r="A87" s="36" t="s">
        <v>16</v>
      </c>
      <c r="B87" s="4" t="s">
        <v>736</v>
      </c>
      <c r="C87" s="2" t="s">
        <v>8</v>
      </c>
      <c r="D87" s="2" t="s">
        <v>743</v>
      </c>
      <c r="E87" s="65" t="s">
        <v>744</v>
      </c>
      <c r="F87" s="27">
        <v>110000</v>
      </c>
      <c r="G87" s="2" t="s">
        <v>745</v>
      </c>
      <c r="H87" s="11" t="s">
        <v>751</v>
      </c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</row>
    <row r="88" spans="1:1016" s="8" customFormat="1" ht="45.75" customHeight="1" x14ac:dyDescent="0.25">
      <c r="A88" s="36" t="s">
        <v>16</v>
      </c>
      <c r="B88" s="4" t="s">
        <v>737</v>
      </c>
      <c r="C88" s="2" t="s">
        <v>8</v>
      </c>
      <c r="D88" s="2" t="s">
        <v>746</v>
      </c>
      <c r="E88" s="65" t="s">
        <v>747</v>
      </c>
      <c r="F88" s="27">
        <v>100000</v>
      </c>
      <c r="G88" s="2" t="s">
        <v>217</v>
      </c>
      <c r="H88" s="11" t="s">
        <v>751</v>
      </c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</row>
    <row r="89" spans="1:1016" s="8" customFormat="1" ht="45.75" customHeight="1" x14ac:dyDescent="0.25">
      <c r="A89" s="36" t="s">
        <v>16</v>
      </c>
      <c r="B89" s="4" t="s">
        <v>738</v>
      </c>
      <c r="C89" s="2" t="s">
        <v>9</v>
      </c>
      <c r="D89" s="2" t="s">
        <v>748</v>
      </c>
      <c r="E89" s="65" t="s">
        <v>749</v>
      </c>
      <c r="F89" s="27">
        <v>55852</v>
      </c>
      <c r="G89" s="2" t="s">
        <v>750</v>
      </c>
      <c r="H89" s="11" t="s">
        <v>751</v>
      </c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</row>
    <row r="90" spans="1:1016" ht="26.25" customHeight="1" x14ac:dyDescent="0.25">
      <c r="A90" s="73" t="s">
        <v>22</v>
      </c>
      <c r="B90" s="73"/>
      <c r="C90" s="73"/>
      <c r="D90" s="73"/>
      <c r="E90" s="73"/>
      <c r="F90" s="19">
        <f>SUM(F5:F89)</f>
        <v>6858361</v>
      </c>
      <c r="G90" s="17"/>
      <c r="H90" s="17"/>
    </row>
    <row r="92" spans="1:1016" ht="30.75" customHeight="1" x14ac:dyDescent="0.25">
      <c r="A92" s="74" t="s">
        <v>753</v>
      </c>
      <c r="B92" s="74"/>
      <c r="F92" s="10"/>
    </row>
    <row r="93" spans="1:1016" ht="15.75" x14ac:dyDescent="0.25">
      <c r="A93" s="70"/>
      <c r="B93" s="71" t="s">
        <v>754</v>
      </c>
      <c r="C93" s="71"/>
      <c r="E93" s="10"/>
    </row>
    <row r="130" spans="6:6" x14ac:dyDescent="0.25">
      <c r="F130" s="10"/>
    </row>
  </sheetData>
  <autoFilter ref="A4:H90"/>
  <sortState ref="A5:H71">
    <sortCondition ref="A5:A71"/>
  </sortState>
  <mergeCells count="3">
    <mergeCell ref="A1:G1"/>
    <mergeCell ref="A90:E90"/>
    <mergeCell ref="A92:B92"/>
  </mergeCells>
  <pageMargins left="0.51181102362204722" right="0.31496062992125984" top="0.47244094488188981" bottom="0.47244094488188981" header="0.31496062992125984" footer="0.31496062992125984"/>
  <pageSetup paperSize="8" scale="59" orientation="portrait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zoomScale="80" zoomScaleNormal="80" workbookViewId="0">
      <selection activeCell="I9" sqref="I9"/>
    </sheetView>
  </sheetViews>
  <sheetFormatPr defaultRowHeight="15" x14ac:dyDescent="0.25"/>
  <cols>
    <col min="1" max="1" width="8" customWidth="1"/>
    <col min="2" max="2" width="33.85546875" customWidth="1"/>
    <col min="3" max="3" width="51.42578125" customWidth="1"/>
    <col min="4" max="4" width="29.7109375" customWidth="1"/>
    <col min="5" max="5" width="22.42578125" customWidth="1"/>
    <col min="6" max="6" width="18.85546875" style="10" customWidth="1"/>
    <col min="7" max="7" width="55" customWidth="1"/>
    <col min="8" max="8" width="17.85546875" hidden="1" customWidth="1"/>
    <col min="9" max="9" width="9.7109375" customWidth="1"/>
  </cols>
  <sheetData>
    <row r="1" spans="1:9" ht="42.75" customHeight="1" x14ac:dyDescent="0.35">
      <c r="A1" s="72" t="s">
        <v>82</v>
      </c>
      <c r="B1" s="72"/>
      <c r="C1" s="72"/>
      <c r="D1" s="72"/>
      <c r="E1" s="72"/>
      <c r="F1" s="72"/>
      <c r="G1" s="72"/>
      <c r="H1" s="72"/>
    </row>
    <row r="3" spans="1:9" ht="101.25" customHeight="1" x14ac:dyDescent="0.25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755</v>
      </c>
      <c r="G3" s="13" t="s">
        <v>5</v>
      </c>
      <c r="H3" s="12" t="s">
        <v>17</v>
      </c>
      <c r="I3" s="12" t="s">
        <v>19</v>
      </c>
    </row>
    <row r="4" spans="1:9" ht="35.450000000000003" customHeight="1" x14ac:dyDescent="0.25">
      <c r="A4" s="5" t="s">
        <v>7</v>
      </c>
      <c r="B4" s="6" t="s">
        <v>81</v>
      </c>
      <c r="C4" s="7" t="s">
        <v>39</v>
      </c>
      <c r="D4" s="7" t="s">
        <v>40</v>
      </c>
      <c r="E4" s="51" t="s">
        <v>28</v>
      </c>
      <c r="F4" s="25">
        <v>101906</v>
      </c>
      <c r="G4" s="7" t="s">
        <v>41</v>
      </c>
      <c r="H4" s="9"/>
      <c r="I4" s="11" t="s">
        <v>20</v>
      </c>
    </row>
    <row r="5" spans="1:9" ht="35.450000000000003" customHeight="1" x14ac:dyDescent="0.25">
      <c r="A5" s="5" t="s">
        <v>7</v>
      </c>
      <c r="B5" s="6" t="s">
        <v>33</v>
      </c>
      <c r="C5" s="7" t="s">
        <v>34</v>
      </c>
      <c r="D5" s="7" t="s">
        <v>35</v>
      </c>
      <c r="E5" s="51" t="s">
        <v>27</v>
      </c>
      <c r="F5" s="25">
        <v>100000</v>
      </c>
      <c r="G5" s="7" t="s">
        <v>36</v>
      </c>
      <c r="H5" s="9"/>
      <c r="I5" s="11" t="s">
        <v>20</v>
      </c>
    </row>
    <row r="6" spans="1:9" ht="35.450000000000003" customHeight="1" x14ac:dyDescent="0.25">
      <c r="A6" s="5" t="s">
        <v>7</v>
      </c>
      <c r="B6" s="6" t="s">
        <v>81</v>
      </c>
      <c r="C6" s="7" t="s">
        <v>39</v>
      </c>
      <c r="D6" s="7" t="s">
        <v>40</v>
      </c>
      <c r="E6" s="51" t="s">
        <v>28</v>
      </c>
      <c r="F6" s="25">
        <v>29503</v>
      </c>
      <c r="G6" s="7" t="s">
        <v>228</v>
      </c>
      <c r="H6" s="9"/>
      <c r="I6" s="11" t="s">
        <v>231</v>
      </c>
    </row>
    <row r="7" spans="1:9" ht="35.450000000000003" customHeight="1" x14ac:dyDescent="0.25">
      <c r="A7" s="5" t="s">
        <v>7</v>
      </c>
      <c r="B7" s="6" t="s">
        <v>81</v>
      </c>
      <c r="C7" s="7" t="s">
        <v>88</v>
      </c>
      <c r="D7" s="7" t="s">
        <v>224</v>
      </c>
      <c r="E7" s="51" t="s">
        <v>225</v>
      </c>
      <c r="F7" s="25">
        <v>6873</v>
      </c>
      <c r="G7" s="7" t="s">
        <v>229</v>
      </c>
      <c r="H7" s="9"/>
      <c r="I7" s="11" t="s">
        <v>231</v>
      </c>
    </row>
    <row r="8" spans="1:9" ht="35.450000000000003" customHeight="1" x14ac:dyDescent="0.25">
      <c r="A8" s="5" t="s">
        <v>7</v>
      </c>
      <c r="B8" s="6" t="s">
        <v>223</v>
      </c>
      <c r="C8" s="7" t="s">
        <v>8</v>
      </c>
      <c r="D8" s="7" t="s">
        <v>226</v>
      </c>
      <c r="E8" s="51" t="s">
        <v>227</v>
      </c>
      <c r="F8" s="25">
        <v>100000</v>
      </c>
      <c r="G8" s="7" t="s">
        <v>230</v>
      </c>
      <c r="H8" s="9"/>
      <c r="I8" s="11" t="s">
        <v>231</v>
      </c>
    </row>
    <row r="9" spans="1:9" ht="35.450000000000003" customHeight="1" x14ac:dyDescent="0.25">
      <c r="A9" s="29" t="s">
        <v>7</v>
      </c>
      <c r="B9" s="30" t="s">
        <v>317</v>
      </c>
      <c r="C9" s="30" t="s">
        <v>9</v>
      </c>
      <c r="D9" s="30" t="s">
        <v>318</v>
      </c>
      <c r="E9" s="34" t="s">
        <v>319</v>
      </c>
      <c r="F9" s="31">
        <v>48000</v>
      </c>
      <c r="G9" s="30" t="s">
        <v>320</v>
      </c>
      <c r="H9" s="32"/>
      <c r="I9" s="33" t="s">
        <v>231</v>
      </c>
    </row>
    <row r="10" spans="1:9" ht="35.450000000000003" customHeight="1" x14ac:dyDescent="0.25">
      <c r="A10" s="29" t="s">
        <v>7</v>
      </c>
      <c r="B10" s="48" t="s">
        <v>81</v>
      </c>
      <c r="C10" s="48" t="s">
        <v>39</v>
      </c>
      <c r="D10" s="48" t="s">
        <v>40</v>
      </c>
      <c r="E10" s="50" t="s">
        <v>28</v>
      </c>
      <c r="F10" s="49">
        <v>88306</v>
      </c>
      <c r="G10" s="34" t="s">
        <v>321</v>
      </c>
      <c r="H10" s="32"/>
      <c r="I10" s="33" t="s">
        <v>231</v>
      </c>
    </row>
    <row r="11" spans="1:9" ht="35.450000000000003" customHeight="1" x14ac:dyDescent="0.25">
      <c r="A11" s="46" t="s">
        <v>7</v>
      </c>
      <c r="B11" s="7" t="s">
        <v>397</v>
      </c>
      <c r="C11" s="7" t="s">
        <v>8</v>
      </c>
      <c r="D11" s="7" t="s">
        <v>401</v>
      </c>
      <c r="E11" s="51" t="s">
        <v>402</v>
      </c>
      <c r="F11" s="53">
        <f>49000-81</f>
        <v>48919</v>
      </c>
      <c r="G11" s="47" t="s">
        <v>414</v>
      </c>
      <c r="H11" s="32"/>
      <c r="I11" s="33" t="s">
        <v>396</v>
      </c>
    </row>
    <row r="12" spans="1:9" ht="35.450000000000003" customHeight="1" x14ac:dyDescent="0.25">
      <c r="A12" s="46" t="s">
        <v>7</v>
      </c>
      <c r="B12" s="7" t="s">
        <v>398</v>
      </c>
      <c r="C12" s="51" t="s">
        <v>462</v>
      </c>
      <c r="D12" s="51" t="s">
        <v>463</v>
      </c>
      <c r="E12" s="51" t="s">
        <v>464</v>
      </c>
      <c r="F12" s="25">
        <v>107791</v>
      </c>
      <c r="G12" s="47" t="s">
        <v>415</v>
      </c>
      <c r="H12" s="32"/>
      <c r="I12" s="33" t="s">
        <v>396</v>
      </c>
    </row>
    <row r="13" spans="1:9" ht="35.450000000000003" customHeight="1" x14ac:dyDescent="0.25">
      <c r="A13" s="46" t="s">
        <v>7</v>
      </c>
      <c r="B13" s="7" t="s">
        <v>399</v>
      </c>
      <c r="C13" s="51" t="s">
        <v>8</v>
      </c>
      <c r="D13" s="51" t="s">
        <v>465</v>
      </c>
      <c r="E13" s="51" t="s">
        <v>466</v>
      </c>
      <c r="F13" s="25">
        <v>88206</v>
      </c>
      <c r="G13" s="47" t="s">
        <v>416</v>
      </c>
      <c r="H13" s="32"/>
      <c r="I13" s="33" t="s">
        <v>396</v>
      </c>
    </row>
    <row r="14" spans="1:9" ht="35.450000000000003" customHeight="1" x14ac:dyDescent="0.25">
      <c r="A14" s="46" t="s">
        <v>7</v>
      </c>
      <c r="B14" s="7" t="s">
        <v>81</v>
      </c>
      <c r="C14" s="7" t="s">
        <v>208</v>
      </c>
      <c r="D14" s="7" t="s">
        <v>403</v>
      </c>
      <c r="E14" s="51" t="s">
        <v>225</v>
      </c>
      <c r="F14" s="25">
        <v>19680</v>
      </c>
      <c r="G14" s="47" t="s">
        <v>417</v>
      </c>
      <c r="H14" s="32"/>
      <c r="I14" s="33" t="s">
        <v>396</v>
      </c>
    </row>
    <row r="15" spans="1:9" ht="35.450000000000003" customHeight="1" x14ac:dyDescent="0.25">
      <c r="A15" s="46" t="s">
        <v>7</v>
      </c>
      <c r="B15" s="7" t="s">
        <v>81</v>
      </c>
      <c r="C15" s="7" t="s">
        <v>404</v>
      </c>
      <c r="D15" s="7" t="s">
        <v>405</v>
      </c>
      <c r="E15" s="51" t="s">
        <v>406</v>
      </c>
      <c r="F15" s="25">
        <v>8814</v>
      </c>
      <c r="G15" s="47" t="s">
        <v>418</v>
      </c>
      <c r="H15" s="32"/>
      <c r="I15" s="33" t="s">
        <v>396</v>
      </c>
    </row>
    <row r="16" spans="1:9" ht="39" customHeight="1" x14ac:dyDescent="0.25">
      <c r="A16" s="46" t="s">
        <v>7</v>
      </c>
      <c r="B16" s="7" t="s">
        <v>81</v>
      </c>
      <c r="C16" s="7" t="s">
        <v>407</v>
      </c>
      <c r="D16" s="7" t="s">
        <v>408</v>
      </c>
      <c r="E16" s="51" t="s">
        <v>409</v>
      </c>
      <c r="F16" s="25">
        <v>52770</v>
      </c>
      <c r="G16" s="47" t="s">
        <v>419</v>
      </c>
      <c r="H16" s="32"/>
      <c r="I16" s="33" t="s">
        <v>396</v>
      </c>
    </row>
    <row r="17" spans="1:9" ht="35.450000000000003" customHeight="1" x14ac:dyDescent="0.25">
      <c r="A17" s="46" t="s">
        <v>7</v>
      </c>
      <c r="B17" s="7" t="s">
        <v>81</v>
      </c>
      <c r="C17" s="7" t="s">
        <v>245</v>
      </c>
      <c r="D17" s="7" t="s">
        <v>410</v>
      </c>
      <c r="E17" s="51" t="s">
        <v>411</v>
      </c>
      <c r="F17" s="25">
        <v>15119</v>
      </c>
      <c r="G17" s="47" t="s">
        <v>420</v>
      </c>
      <c r="H17" s="32"/>
      <c r="I17" s="33" t="s">
        <v>396</v>
      </c>
    </row>
    <row r="18" spans="1:9" ht="35.450000000000003" customHeight="1" x14ac:dyDescent="0.25">
      <c r="A18" s="46" t="s">
        <v>7</v>
      </c>
      <c r="B18" s="7" t="s">
        <v>400</v>
      </c>
      <c r="C18" s="7" t="s">
        <v>9</v>
      </c>
      <c r="D18" s="7" t="s">
        <v>412</v>
      </c>
      <c r="E18" s="51" t="s">
        <v>413</v>
      </c>
      <c r="F18" s="25">
        <v>128000</v>
      </c>
      <c r="G18" s="47" t="s">
        <v>421</v>
      </c>
      <c r="H18" s="32"/>
      <c r="I18" s="33" t="s">
        <v>396</v>
      </c>
    </row>
    <row r="19" spans="1:9" ht="35.450000000000003" customHeight="1" x14ac:dyDescent="0.25">
      <c r="A19" s="46" t="s">
        <v>7</v>
      </c>
      <c r="B19" s="7" t="s">
        <v>81</v>
      </c>
      <c r="C19" s="7" t="s">
        <v>88</v>
      </c>
      <c r="D19" s="7" t="s">
        <v>224</v>
      </c>
      <c r="E19" s="51" t="s">
        <v>225</v>
      </c>
      <c r="F19" s="25">
        <v>10175</v>
      </c>
      <c r="G19" s="47" t="s">
        <v>467</v>
      </c>
      <c r="H19" s="32"/>
      <c r="I19" s="33" t="s">
        <v>751</v>
      </c>
    </row>
    <row r="20" spans="1:9" ht="35.450000000000003" customHeight="1" x14ac:dyDescent="0.25">
      <c r="A20" s="46" t="s">
        <v>7</v>
      </c>
      <c r="B20" s="7" t="s">
        <v>398</v>
      </c>
      <c r="C20" s="7" t="s">
        <v>8</v>
      </c>
      <c r="D20" s="7" t="s">
        <v>470</v>
      </c>
      <c r="E20" s="51" t="s">
        <v>464</v>
      </c>
      <c r="F20" s="25">
        <v>22295</v>
      </c>
      <c r="G20" s="47" t="s">
        <v>471</v>
      </c>
      <c r="H20" s="32"/>
      <c r="I20" s="33" t="s">
        <v>751</v>
      </c>
    </row>
    <row r="21" spans="1:9" ht="35.450000000000003" customHeight="1" x14ac:dyDescent="0.25">
      <c r="A21" s="46" t="s">
        <v>7</v>
      </c>
      <c r="B21" s="7" t="s">
        <v>312</v>
      </c>
      <c r="C21" s="7" t="s">
        <v>313</v>
      </c>
      <c r="D21" s="7" t="s">
        <v>314</v>
      </c>
      <c r="E21" s="51" t="s">
        <v>315</v>
      </c>
      <c r="F21" s="25">
        <v>31454</v>
      </c>
      <c r="G21" s="47" t="s">
        <v>472</v>
      </c>
      <c r="H21" s="32"/>
      <c r="I21" s="33" t="s">
        <v>751</v>
      </c>
    </row>
    <row r="22" spans="1:9" ht="35.450000000000003" customHeight="1" x14ac:dyDescent="0.25">
      <c r="A22" s="46" t="s">
        <v>7</v>
      </c>
      <c r="B22" s="7" t="s">
        <v>468</v>
      </c>
      <c r="C22" s="7" t="s">
        <v>8</v>
      </c>
      <c r="D22" s="7" t="s">
        <v>473</v>
      </c>
      <c r="E22" s="51" t="s">
        <v>474</v>
      </c>
      <c r="F22" s="25">
        <v>82710</v>
      </c>
      <c r="G22" s="47" t="s">
        <v>475</v>
      </c>
      <c r="H22" s="32"/>
      <c r="I22" s="33" t="s">
        <v>751</v>
      </c>
    </row>
    <row r="23" spans="1:9" ht="35.450000000000003" customHeight="1" x14ac:dyDescent="0.25">
      <c r="A23" s="46" t="s">
        <v>7</v>
      </c>
      <c r="B23" s="7" t="s">
        <v>469</v>
      </c>
      <c r="C23" s="7" t="s">
        <v>9</v>
      </c>
      <c r="D23" s="7" t="s">
        <v>476</v>
      </c>
      <c r="E23" s="51" t="s">
        <v>477</v>
      </c>
      <c r="F23" s="25">
        <v>23500</v>
      </c>
      <c r="G23" s="47" t="s">
        <v>478</v>
      </c>
      <c r="H23" s="32"/>
      <c r="I23" s="33" t="s">
        <v>751</v>
      </c>
    </row>
    <row r="24" spans="1:9" ht="35.450000000000003" customHeight="1" x14ac:dyDescent="0.25">
      <c r="A24" s="46" t="s">
        <v>7</v>
      </c>
      <c r="B24" s="7" t="s">
        <v>26</v>
      </c>
      <c r="C24" s="7" t="s">
        <v>45</v>
      </c>
      <c r="D24" s="7" t="s">
        <v>46</v>
      </c>
      <c r="E24" s="51" t="s">
        <v>18</v>
      </c>
      <c r="F24" s="25">
        <v>50000</v>
      </c>
      <c r="G24" s="47" t="s">
        <v>480</v>
      </c>
      <c r="H24" s="32"/>
      <c r="I24" s="33" t="s">
        <v>751</v>
      </c>
    </row>
    <row r="25" spans="1:9" ht="35.450000000000003" customHeight="1" x14ac:dyDescent="0.25">
      <c r="A25" s="46" t="s">
        <v>7</v>
      </c>
      <c r="B25" s="7" t="s">
        <v>479</v>
      </c>
      <c r="C25" s="7" t="s">
        <v>9</v>
      </c>
      <c r="D25" s="7" t="s">
        <v>481</v>
      </c>
      <c r="E25" s="51" t="s">
        <v>482</v>
      </c>
      <c r="F25" s="25">
        <v>100000</v>
      </c>
      <c r="G25" s="47" t="s">
        <v>483</v>
      </c>
      <c r="H25" s="32"/>
      <c r="I25" s="33" t="s">
        <v>751</v>
      </c>
    </row>
    <row r="26" spans="1:9" ht="35.450000000000003" customHeight="1" x14ac:dyDescent="0.25">
      <c r="A26" s="46" t="s">
        <v>7</v>
      </c>
      <c r="B26" s="7" t="s">
        <v>223</v>
      </c>
      <c r="C26" s="7" t="s">
        <v>8</v>
      </c>
      <c r="D26" s="7" t="s">
        <v>484</v>
      </c>
      <c r="E26" s="51" t="s">
        <v>227</v>
      </c>
      <c r="F26" s="25">
        <v>34202</v>
      </c>
      <c r="G26" s="47" t="s">
        <v>485</v>
      </c>
      <c r="H26" s="32"/>
      <c r="I26" s="33" t="s">
        <v>751</v>
      </c>
    </row>
    <row r="27" spans="1:9" ht="35.450000000000003" customHeight="1" x14ac:dyDescent="0.25">
      <c r="A27" s="46" t="s">
        <v>7</v>
      </c>
      <c r="B27" s="7" t="s">
        <v>33</v>
      </c>
      <c r="C27" s="7" t="s">
        <v>34</v>
      </c>
      <c r="D27" s="7" t="s">
        <v>35</v>
      </c>
      <c r="E27" s="51" t="s">
        <v>27</v>
      </c>
      <c r="F27" s="25">
        <v>66793</v>
      </c>
      <c r="G27" s="47" t="s">
        <v>36</v>
      </c>
      <c r="H27" s="32"/>
      <c r="I27" s="33" t="s">
        <v>751</v>
      </c>
    </row>
    <row r="28" spans="1:9" ht="35.450000000000003" customHeight="1" x14ac:dyDescent="0.25">
      <c r="A28" s="5" t="s">
        <v>10</v>
      </c>
      <c r="B28" s="6" t="s">
        <v>232</v>
      </c>
      <c r="C28" s="7" t="s">
        <v>8</v>
      </c>
      <c r="D28" s="7" t="s">
        <v>233</v>
      </c>
      <c r="E28" s="51" t="s">
        <v>234</v>
      </c>
      <c r="F28" s="25">
        <v>40000</v>
      </c>
      <c r="G28" s="66" t="s">
        <v>235</v>
      </c>
      <c r="H28" s="9"/>
      <c r="I28" s="11" t="s">
        <v>231</v>
      </c>
    </row>
    <row r="29" spans="1:9" ht="35.450000000000003" customHeight="1" x14ac:dyDescent="0.25">
      <c r="A29" s="5" t="s">
        <v>10</v>
      </c>
      <c r="B29" s="6" t="s">
        <v>486</v>
      </c>
      <c r="C29" s="7" t="s">
        <v>8</v>
      </c>
      <c r="D29" s="7" t="s">
        <v>487</v>
      </c>
      <c r="E29" s="51" t="s">
        <v>488</v>
      </c>
      <c r="F29" s="25">
        <v>70000</v>
      </c>
      <c r="G29" s="67" t="s">
        <v>489</v>
      </c>
      <c r="H29" s="9"/>
      <c r="I29" s="33" t="s">
        <v>751</v>
      </c>
    </row>
    <row r="30" spans="1:9" ht="35.450000000000003" customHeight="1" x14ac:dyDescent="0.25">
      <c r="A30" s="5" t="s">
        <v>10</v>
      </c>
      <c r="B30" s="6" t="s">
        <v>490</v>
      </c>
      <c r="C30" s="7" t="s">
        <v>9</v>
      </c>
      <c r="D30" s="7" t="s">
        <v>491</v>
      </c>
      <c r="E30" s="51" t="s">
        <v>492</v>
      </c>
      <c r="F30" s="25">
        <v>18361</v>
      </c>
      <c r="G30" s="67" t="s">
        <v>493</v>
      </c>
      <c r="H30" s="9"/>
      <c r="I30" s="33" t="s">
        <v>751</v>
      </c>
    </row>
    <row r="31" spans="1:9" ht="35.450000000000003" customHeight="1" x14ac:dyDescent="0.25">
      <c r="A31" s="5" t="s">
        <v>10</v>
      </c>
      <c r="B31" s="6" t="s">
        <v>494</v>
      </c>
      <c r="C31" s="7" t="s">
        <v>496</v>
      </c>
      <c r="D31" s="7" t="s">
        <v>497</v>
      </c>
      <c r="E31" s="51" t="s">
        <v>498</v>
      </c>
      <c r="F31" s="25">
        <v>46818</v>
      </c>
      <c r="G31" s="67" t="s">
        <v>499</v>
      </c>
      <c r="H31" s="9"/>
      <c r="I31" s="33" t="s">
        <v>751</v>
      </c>
    </row>
    <row r="32" spans="1:9" ht="35.450000000000003" customHeight="1" x14ac:dyDescent="0.25">
      <c r="A32" s="5" t="s">
        <v>10</v>
      </c>
      <c r="B32" s="6" t="s">
        <v>495</v>
      </c>
      <c r="C32" s="7" t="s">
        <v>8</v>
      </c>
      <c r="D32" s="7" t="s">
        <v>500</v>
      </c>
      <c r="E32" s="51" t="s">
        <v>501</v>
      </c>
      <c r="F32" s="25">
        <v>25000</v>
      </c>
      <c r="G32" s="67" t="s">
        <v>430</v>
      </c>
      <c r="H32" s="9"/>
      <c r="I32" s="33" t="s">
        <v>751</v>
      </c>
    </row>
    <row r="33" spans="1:9" ht="35.450000000000003" customHeight="1" x14ac:dyDescent="0.25">
      <c r="A33" s="5" t="s">
        <v>10</v>
      </c>
      <c r="B33" s="6" t="s">
        <v>124</v>
      </c>
      <c r="C33" s="7" t="s">
        <v>266</v>
      </c>
      <c r="D33" s="7" t="s">
        <v>502</v>
      </c>
      <c r="E33" s="51" t="s">
        <v>503</v>
      </c>
      <c r="F33" s="25">
        <v>97466</v>
      </c>
      <c r="G33" s="54" t="s">
        <v>504</v>
      </c>
      <c r="H33" s="9"/>
      <c r="I33" s="33" t="s">
        <v>751</v>
      </c>
    </row>
    <row r="34" spans="1:9" ht="35.450000000000003" customHeight="1" x14ac:dyDescent="0.25">
      <c r="A34" s="5" t="s">
        <v>11</v>
      </c>
      <c r="B34" s="6" t="s">
        <v>83</v>
      </c>
      <c r="C34" s="7" t="s">
        <v>8</v>
      </c>
      <c r="D34" s="7" t="s">
        <v>84</v>
      </c>
      <c r="E34" s="51" t="s">
        <v>85</v>
      </c>
      <c r="F34" s="25">
        <v>6273</v>
      </c>
      <c r="G34" s="7" t="s">
        <v>86</v>
      </c>
      <c r="H34" s="9"/>
      <c r="I34" s="11" t="s">
        <v>20</v>
      </c>
    </row>
    <row r="35" spans="1:9" ht="35.450000000000003" customHeight="1" x14ac:dyDescent="0.25">
      <c r="A35" s="5" t="s">
        <v>11</v>
      </c>
      <c r="B35" s="48" t="s">
        <v>322</v>
      </c>
      <c r="C35" s="48" t="s">
        <v>9</v>
      </c>
      <c r="D35" s="48" t="s">
        <v>323</v>
      </c>
      <c r="E35" s="50" t="s">
        <v>324</v>
      </c>
      <c r="F35" s="49">
        <v>100000</v>
      </c>
      <c r="G35" s="50" t="s">
        <v>333</v>
      </c>
      <c r="H35" s="32"/>
      <c r="I35" s="33" t="s">
        <v>231</v>
      </c>
    </row>
    <row r="36" spans="1:9" ht="35.450000000000003" customHeight="1" x14ac:dyDescent="0.25">
      <c r="A36" s="5" t="s">
        <v>11</v>
      </c>
      <c r="B36" s="38" t="s">
        <v>322</v>
      </c>
      <c r="C36" s="7" t="s">
        <v>9</v>
      </c>
      <c r="D36" s="7" t="s">
        <v>323</v>
      </c>
      <c r="E36" s="51" t="s">
        <v>324</v>
      </c>
      <c r="F36" s="25">
        <v>39354</v>
      </c>
      <c r="G36" s="51" t="s">
        <v>461</v>
      </c>
      <c r="H36" s="32"/>
      <c r="I36" s="33" t="s">
        <v>396</v>
      </c>
    </row>
    <row r="37" spans="1:9" ht="35.450000000000003" customHeight="1" x14ac:dyDescent="0.25">
      <c r="A37" s="5" t="s">
        <v>11</v>
      </c>
      <c r="B37" s="38" t="s">
        <v>505</v>
      </c>
      <c r="C37" s="7" t="s">
        <v>9</v>
      </c>
      <c r="D37" s="7" t="s">
        <v>508</v>
      </c>
      <c r="E37" s="51" t="s">
        <v>509</v>
      </c>
      <c r="F37" s="25">
        <v>33593</v>
      </c>
      <c r="G37" s="51" t="s">
        <v>510</v>
      </c>
      <c r="H37" s="32"/>
      <c r="I37" s="33" t="s">
        <v>751</v>
      </c>
    </row>
    <row r="38" spans="1:9" ht="35.450000000000003" customHeight="1" x14ac:dyDescent="0.25">
      <c r="A38" s="5" t="s">
        <v>11</v>
      </c>
      <c r="B38" s="38" t="s">
        <v>506</v>
      </c>
      <c r="C38" s="7" t="s">
        <v>511</v>
      </c>
      <c r="D38" s="7" t="s">
        <v>512</v>
      </c>
      <c r="E38" s="51" t="s">
        <v>513</v>
      </c>
      <c r="F38" s="25">
        <v>100000</v>
      </c>
      <c r="G38" s="51" t="s">
        <v>514</v>
      </c>
      <c r="H38" s="32"/>
      <c r="I38" s="33" t="s">
        <v>751</v>
      </c>
    </row>
    <row r="39" spans="1:9" ht="35.450000000000003" customHeight="1" x14ac:dyDescent="0.25">
      <c r="A39" s="5" t="s">
        <v>11</v>
      </c>
      <c r="B39" s="38" t="s">
        <v>507</v>
      </c>
      <c r="C39" s="7" t="s">
        <v>9</v>
      </c>
      <c r="D39" s="7" t="s">
        <v>515</v>
      </c>
      <c r="E39" s="51" t="s">
        <v>516</v>
      </c>
      <c r="F39" s="25">
        <v>49638</v>
      </c>
      <c r="G39" s="51" t="s">
        <v>517</v>
      </c>
      <c r="H39" s="32"/>
      <c r="I39" s="33" t="s">
        <v>751</v>
      </c>
    </row>
    <row r="40" spans="1:9" ht="37.5" customHeight="1" x14ac:dyDescent="0.25">
      <c r="A40" s="5" t="s">
        <v>12</v>
      </c>
      <c r="B40" s="6" t="s">
        <v>87</v>
      </c>
      <c r="C40" s="7" t="s">
        <v>88</v>
      </c>
      <c r="D40" s="7" t="s">
        <v>89</v>
      </c>
      <c r="E40" s="51" t="s">
        <v>90</v>
      </c>
      <c r="F40" s="25">
        <v>45214</v>
      </c>
      <c r="G40" s="7" t="s">
        <v>91</v>
      </c>
      <c r="H40" s="9"/>
      <c r="I40" s="11" t="s">
        <v>20</v>
      </c>
    </row>
    <row r="41" spans="1:9" ht="37.5" customHeight="1" x14ac:dyDescent="0.25">
      <c r="A41" s="5" t="s">
        <v>12</v>
      </c>
      <c r="B41" s="6" t="s">
        <v>236</v>
      </c>
      <c r="C41" s="7" t="s">
        <v>8</v>
      </c>
      <c r="D41" s="7" t="s">
        <v>238</v>
      </c>
      <c r="E41" s="51" t="s">
        <v>239</v>
      </c>
      <c r="F41" s="25">
        <v>52200</v>
      </c>
      <c r="G41" s="7" t="s">
        <v>248</v>
      </c>
      <c r="H41" s="9"/>
      <c r="I41" s="11" t="s">
        <v>231</v>
      </c>
    </row>
    <row r="42" spans="1:9" ht="37.5" customHeight="1" x14ac:dyDescent="0.25">
      <c r="A42" s="5" t="s">
        <v>12</v>
      </c>
      <c r="B42" s="6" t="s">
        <v>237</v>
      </c>
      <c r="C42" s="7" t="s">
        <v>8</v>
      </c>
      <c r="D42" s="7" t="s">
        <v>240</v>
      </c>
      <c r="E42" s="51" t="s">
        <v>241</v>
      </c>
      <c r="F42" s="25">
        <v>100000</v>
      </c>
      <c r="G42" s="7" t="s">
        <v>249</v>
      </c>
      <c r="H42" s="9"/>
      <c r="I42" s="11" t="s">
        <v>231</v>
      </c>
    </row>
    <row r="43" spans="1:9" ht="37.5" customHeight="1" x14ac:dyDescent="0.25">
      <c r="A43" s="5" t="s">
        <v>12</v>
      </c>
      <c r="B43" s="6" t="s">
        <v>87</v>
      </c>
      <c r="C43" s="7" t="s">
        <v>242</v>
      </c>
      <c r="D43" s="7" t="s">
        <v>243</v>
      </c>
      <c r="E43" s="51" t="s">
        <v>244</v>
      </c>
      <c r="F43" s="25">
        <v>4946</v>
      </c>
      <c r="G43" s="7" t="s">
        <v>250</v>
      </c>
      <c r="H43" s="9"/>
      <c r="I43" s="11" t="s">
        <v>231</v>
      </c>
    </row>
    <row r="44" spans="1:9" ht="37.5" customHeight="1" x14ac:dyDescent="0.25">
      <c r="A44" s="5" t="s">
        <v>12</v>
      </c>
      <c r="B44" s="6" t="s">
        <v>87</v>
      </c>
      <c r="C44" s="7" t="s">
        <v>245</v>
      </c>
      <c r="D44" s="7" t="s">
        <v>246</v>
      </c>
      <c r="E44" s="51" t="s">
        <v>247</v>
      </c>
      <c r="F44" s="25">
        <v>7644</v>
      </c>
      <c r="G44" s="7" t="s">
        <v>251</v>
      </c>
      <c r="H44" s="9"/>
      <c r="I44" s="11" t="s">
        <v>231</v>
      </c>
    </row>
    <row r="45" spans="1:9" ht="37.5" customHeight="1" x14ac:dyDescent="0.25">
      <c r="A45" s="5" t="s">
        <v>12</v>
      </c>
      <c r="B45" s="48" t="s">
        <v>87</v>
      </c>
      <c r="C45" s="48" t="s">
        <v>245</v>
      </c>
      <c r="D45" s="48" t="s">
        <v>246</v>
      </c>
      <c r="E45" s="50" t="s">
        <v>247</v>
      </c>
      <c r="F45" s="55">
        <f>58969-84</f>
        <v>58885</v>
      </c>
      <c r="G45" s="48" t="s">
        <v>325</v>
      </c>
      <c r="H45" s="32"/>
      <c r="I45" s="33" t="s">
        <v>231</v>
      </c>
    </row>
    <row r="46" spans="1:9" ht="47.25" customHeight="1" x14ac:dyDescent="0.25">
      <c r="A46" s="5" t="s">
        <v>12</v>
      </c>
      <c r="B46" s="38" t="s">
        <v>422</v>
      </c>
      <c r="C46" s="7" t="s">
        <v>423</v>
      </c>
      <c r="D46" s="7" t="s">
        <v>424</v>
      </c>
      <c r="E46" s="51" t="s">
        <v>425</v>
      </c>
      <c r="F46" s="25">
        <v>40000</v>
      </c>
      <c r="G46" s="7" t="s">
        <v>426</v>
      </c>
      <c r="H46" s="32"/>
      <c r="I46" s="33" t="s">
        <v>396</v>
      </c>
    </row>
    <row r="47" spans="1:9" ht="39.75" customHeight="1" x14ac:dyDescent="0.25">
      <c r="A47" s="5" t="s">
        <v>12</v>
      </c>
      <c r="B47" s="38" t="s">
        <v>518</v>
      </c>
      <c r="C47" s="7" t="s">
        <v>8</v>
      </c>
      <c r="D47" s="7" t="s">
        <v>519</v>
      </c>
      <c r="E47" s="51" t="s">
        <v>520</v>
      </c>
      <c r="F47" s="25">
        <v>70000</v>
      </c>
      <c r="G47" s="7" t="s">
        <v>521</v>
      </c>
      <c r="H47" s="32"/>
      <c r="I47" s="33" t="s">
        <v>751</v>
      </c>
    </row>
    <row r="48" spans="1:9" ht="39.75" customHeight="1" x14ac:dyDescent="0.25">
      <c r="A48" s="5" t="s">
        <v>12</v>
      </c>
      <c r="B48" s="38" t="s">
        <v>236</v>
      </c>
      <c r="C48" s="7" t="s">
        <v>8</v>
      </c>
      <c r="D48" s="7" t="s">
        <v>527</v>
      </c>
      <c r="E48" s="51" t="s">
        <v>239</v>
      </c>
      <c r="F48" s="25">
        <v>100000</v>
      </c>
      <c r="G48" s="7" t="s">
        <v>528</v>
      </c>
      <c r="H48" s="32"/>
      <c r="I48" s="33" t="s">
        <v>751</v>
      </c>
    </row>
    <row r="49" spans="1:9" ht="39.75" customHeight="1" x14ac:dyDescent="0.25">
      <c r="A49" s="5" t="s">
        <v>12</v>
      </c>
      <c r="B49" s="38" t="s">
        <v>422</v>
      </c>
      <c r="C49" s="7" t="s">
        <v>423</v>
      </c>
      <c r="D49" s="7" t="s">
        <v>424</v>
      </c>
      <c r="E49" s="51" t="s">
        <v>425</v>
      </c>
      <c r="F49" s="25">
        <v>27000</v>
      </c>
      <c r="G49" s="7" t="s">
        <v>426</v>
      </c>
      <c r="H49" s="32"/>
      <c r="I49" s="33" t="s">
        <v>751</v>
      </c>
    </row>
    <row r="50" spans="1:9" ht="39.75" customHeight="1" x14ac:dyDescent="0.25">
      <c r="A50" s="5" t="s">
        <v>12</v>
      </c>
      <c r="B50" s="38" t="s">
        <v>522</v>
      </c>
      <c r="C50" s="7" t="s">
        <v>8</v>
      </c>
      <c r="D50" s="7" t="s">
        <v>529</v>
      </c>
      <c r="E50" s="51" t="s">
        <v>530</v>
      </c>
      <c r="F50" s="25">
        <v>60082</v>
      </c>
      <c r="G50" s="7" t="s">
        <v>531</v>
      </c>
      <c r="H50" s="32"/>
      <c r="I50" s="33" t="s">
        <v>751</v>
      </c>
    </row>
    <row r="51" spans="1:9" ht="39.75" customHeight="1" x14ac:dyDescent="0.25">
      <c r="A51" s="5" t="s">
        <v>12</v>
      </c>
      <c r="B51" s="38" t="s">
        <v>137</v>
      </c>
      <c r="C51" s="7" t="s">
        <v>9</v>
      </c>
      <c r="D51" s="7" t="s">
        <v>143</v>
      </c>
      <c r="E51" s="51" t="s">
        <v>144</v>
      </c>
      <c r="F51" s="25">
        <v>33624</v>
      </c>
      <c r="G51" s="7" t="s">
        <v>532</v>
      </c>
      <c r="H51" s="32"/>
      <c r="I51" s="33" t="s">
        <v>751</v>
      </c>
    </row>
    <row r="52" spans="1:9" ht="39.75" customHeight="1" x14ac:dyDescent="0.25">
      <c r="A52" s="5" t="s">
        <v>12</v>
      </c>
      <c r="B52" s="38" t="s">
        <v>523</v>
      </c>
      <c r="C52" s="7" t="s">
        <v>38</v>
      </c>
      <c r="D52" s="7" t="s">
        <v>533</v>
      </c>
      <c r="E52" s="51" t="s">
        <v>534</v>
      </c>
      <c r="F52" s="25">
        <v>38203</v>
      </c>
      <c r="G52" s="7" t="s">
        <v>535</v>
      </c>
      <c r="H52" s="32"/>
      <c r="I52" s="33" t="s">
        <v>751</v>
      </c>
    </row>
    <row r="53" spans="1:9" ht="39.75" customHeight="1" x14ac:dyDescent="0.25">
      <c r="A53" s="5" t="s">
        <v>12</v>
      </c>
      <c r="B53" s="38" t="s">
        <v>524</v>
      </c>
      <c r="C53" s="7" t="s">
        <v>8</v>
      </c>
      <c r="D53" s="7" t="s">
        <v>536</v>
      </c>
      <c r="E53" s="51" t="s">
        <v>537</v>
      </c>
      <c r="F53" s="25">
        <v>84000</v>
      </c>
      <c r="G53" s="7" t="s">
        <v>538</v>
      </c>
      <c r="H53" s="32"/>
      <c r="I53" s="33" t="s">
        <v>751</v>
      </c>
    </row>
    <row r="54" spans="1:9" ht="50.25" customHeight="1" x14ac:dyDescent="0.25">
      <c r="A54" s="5" t="s">
        <v>12</v>
      </c>
      <c r="B54" s="38" t="s">
        <v>525</v>
      </c>
      <c r="C54" s="7" t="s">
        <v>539</v>
      </c>
      <c r="D54" s="7" t="s">
        <v>540</v>
      </c>
      <c r="E54" s="51" t="s">
        <v>541</v>
      </c>
      <c r="F54" s="25">
        <v>100000</v>
      </c>
      <c r="G54" s="7" t="s">
        <v>542</v>
      </c>
      <c r="H54" s="32"/>
      <c r="I54" s="33" t="s">
        <v>751</v>
      </c>
    </row>
    <row r="55" spans="1:9" ht="51" customHeight="1" x14ac:dyDescent="0.25">
      <c r="A55" s="5" t="s">
        <v>12</v>
      </c>
      <c r="B55" s="38" t="s">
        <v>526</v>
      </c>
      <c r="C55" s="7" t="s">
        <v>543</v>
      </c>
      <c r="D55" s="7" t="s">
        <v>544</v>
      </c>
      <c r="E55" s="51" t="s">
        <v>545</v>
      </c>
      <c r="F55" s="25">
        <v>70536</v>
      </c>
      <c r="G55" s="7" t="s">
        <v>546</v>
      </c>
      <c r="H55" s="32"/>
      <c r="I55" s="33" t="s">
        <v>751</v>
      </c>
    </row>
    <row r="56" spans="1:9" ht="33" customHeight="1" x14ac:dyDescent="0.25">
      <c r="A56" s="5" t="s">
        <v>6</v>
      </c>
      <c r="B56" s="6" t="s">
        <v>92</v>
      </c>
      <c r="C56" s="7" t="s">
        <v>8</v>
      </c>
      <c r="D56" s="7" t="s">
        <v>93</v>
      </c>
      <c r="E56" s="51" t="s">
        <v>94</v>
      </c>
      <c r="F56" s="25">
        <v>100000</v>
      </c>
      <c r="G56" s="7" t="s">
        <v>95</v>
      </c>
      <c r="H56" s="9"/>
      <c r="I56" s="11" t="s">
        <v>20</v>
      </c>
    </row>
    <row r="57" spans="1:9" ht="33" customHeight="1" x14ac:dyDescent="0.25">
      <c r="A57" s="5" t="s">
        <v>6</v>
      </c>
      <c r="B57" s="6" t="s">
        <v>252</v>
      </c>
      <c r="C57" s="7" t="s">
        <v>257</v>
      </c>
      <c r="D57" s="7" t="s">
        <v>258</v>
      </c>
      <c r="E57" s="51" t="s">
        <v>259</v>
      </c>
      <c r="F57" s="25">
        <v>9000</v>
      </c>
      <c r="G57" s="7" t="s">
        <v>275</v>
      </c>
      <c r="H57" s="9"/>
      <c r="I57" s="11" t="s">
        <v>231</v>
      </c>
    </row>
    <row r="58" spans="1:9" ht="33" customHeight="1" x14ac:dyDescent="0.25">
      <c r="A58" s="5" t="s">
        <v>6</v>
      </c>
      <c r="B58" s="6" t="s">
        <v>148</v>
      </c>
      <c r="C58" s="7" t="s">
        <v>9</v>
      </c>
      <c r="D58" s="7" t="s">
        <v>152</v>
      </c>
      <c r="E58" s="51" t="s">
        <v>153</v>
      </c>
      <c r="F58" s="25">
        <v>138187</v>
      </c>
      <c r="G58" s="7" t="s">
        <v>276</v>
      </c>
      <c r="H58" s="9"/>
      <c r="I58" s="11" t="s">
        <v>231</v>
      </c>
    </row>
    <row r="59" spans="1:9" ht="33" customHeight="1" x14ac:dyDescent="0.25">
      <c r="A59" s="5" t="s">
        <v>6</v>
      </c>
      <c r="B59" s="6" t="s">
        <v>253</v>
      </c>
      <c r="C59" s="7" t="s">
        <v>9</v>
      </c>
      <c r="D59" s="7" t="s">
        <v>260</v>
      </c>
      <c r="E59" s="51" t="s">
        <v>261</v>
      </c>
      <c r="F59" s="25">
        <v>80000</v>
      </c>
      <c r="G59" s="7" t="s">
        <v>37</v>
      </c>
      <c r="H59" s="9"/>
      <c r="I59" s="11" t="s">
        <v>231</v>
      </c>
    </row>
    <row r="60" spans="1:9" ht="33" customHeight="1" x14ac:dyDescent="0.25">
      <c r="A60" s="5" t="s">
        <v>6</v>
      </c>
      <c r="B60" s="6" t="s">
        <v>254</v>
      </c>
      <c r="C60" s="7" t="s">
        <v>9</v>
      </c>
      <c r="D60" s="7" t="s">
        <v>262</v>
      </c>
      <c r="E60" s="51" t="s">
        <v>263</v>
      </c>
      <c r="F60" s="25">
        <v>59418</v>
      </c>
      <c r="G60" s="7" t="s">
        <v>228</v>
      </c>
      <c r="H60" s="9"/>
      <c r="I60" s="11" t="s">
        <v>231</v>
      </c>
    </row>
    <row r="61" spans="1:9" ht="33" customHeight="1" x14ac:dyDescent="0.25">
      <c r="A61" s="5" t="s">
        <v>6</v>
      </c>
      <c r="B61" s="6" t="s">
        <v>255</v>
      </c>
      <c r="C61" s="7" t="s">
        <v>8</v>
      </c>
      <c r="D61" s="7" t="s">
        <v>264</v>
      </c>
      <c r="E61" s="51" t="s">
        <v>265</v>
      </c>
      <c r="F61" s="25">
        <v>65714</v>
      </c>
      <c r="G61" s="7" t="s">
        <v>277</v>
      </c>
      <c r="H61" s="9"/>
      <c r="I61" s="11" t="s">
        <v>231</v>
      </c>
    </row>
    <row r="62" spans="1:9" ht="33" customHeight="1" x14ac:dyDescent="0.25">
      <c r="A62" s="5" t="s">
        <v>6</v>
      </c>
      <c r="B62" s="6" t="s">
        <v>255</v>
      </c>
      <c r="C62" s="7" t="s">
        <v>8</v>
      </c>
      <c r="D62" s="7" t="s">
        <v>264</v>
      </c>
      <c r="E62" s="51" t="s">
        <v>265</v>
      </c>
      <c r="F62" s="25">
        <v>87454</v>
      </c>
      <c r="G62" s="7" t="s">
        <v>278</v>
      </c>
      <c r="H62" s="9"/>
      <c r="I62" s="11" t="s">
        <v>231</v>
      </c>
    </row>
    <row r="63" spans="1:9" ht="33" customHeight="1" x14ac:dyDescent="0.25">
      <c r="A63" s="5" t="s">
        <v>6</v>
      </c>
      <c r="B63" s="6" t="s">
        <v>92</v>
      </c>
      <c r="C63" s="7" t="s">
        <v>8</v>
      </c>
      <c r="D63" s="7" t="s">
        <v>93</v>
      </c>
      <c r="E63" s="51" t="s">
        <v>94</v>
      </c>
      <c r="F63" s="25">
        <v>91424</v>
      </c>
      <c r="G63" s="7" t="s">
        <v>37</v>
      </c>
      <c r="H63" s="9"/>
      <c r="I63" s="11" t="s">
        <v>231</v>
      </c>
    </row>
    <row r="64" spans="1:9" ht="33" customHeight="1" x14ac:dyDescent="0.25">
      <c r="A64" s="5" t="s">
        <v>6</v>
      </c>
      <c r="B64" s="6" t="s">
        <v>256</v>
      </c>
      <c r="C64" s="7" t="s">
        <v>266</v>
      </c>
      <c r="D64" s="7" t="s">
        <v>267</v>
      </c>
      <c r="E64" s="51" t="s">
        <v>259</v>
      </c>
      <c r="F64" s="25">
        <v>100000</v>
      </c>
      <c r="G64" s="7" t="s">
        <v>279</v>
      </c>
      <c r="H64" s="9"/>
      <c r="I64" s="11" t="s">
        <v>231</v>
      </c>
    </row>
    <row r="65" spans="1:9" ht="33" customHeight="1" x14ac:dyDescent="0.25">
      <c r="A65" s="5" t="s">
        <v>6</v>
      </c>
      <c r="B65" s="6" t="s">
        <v>149</v>
      </c>
      <c r="C65" s="7" t="s">
        <v>268</v>
      </c>
      <c r="D65" s="7" t="s">
        <v>269</v>
      </c>
      <c r="E65" s="51" t="s">
        <v>270</v>
      </c>
      <c r="F65" s="25">
        <v>38952</v>
      </c>
      <c r="G65" s="7" t="s">
        <v>280</v>
      </c>
      <c r="H65" s="9"/>
      <c r="I65" s="11" t="s">
        <v>231</v>
      </c>
    </row>
    <row r="66" spans="1:9" ht="33" customHeight="1" x14ac:dyDescent="0.25">
      <c r="A66" s="5" t="s">
        <v>6</v>
      </c>
      <c r="B66" s="6" t="s">
        <v>149</v>
      </c>
      <c r="C66" s="7" t="s">
        <v>154</v>
      </c>
      <c r="D66" s="7" t="s">
        <v>271</v>
      </c>
      <c r="E66" s="51" t="s">
        <v>272</v>
      </c>
      <c r="F66" s="25">
        <v>15800</v>
      </c>
      <c r="G66" s="7" t="s">
        <v>281</v>
      </c>
      <c r="H66" s="9"/>
      <c r="I66" s="11" t="s">
        <v>231</v>
      </c>
    </row>
    <row r="67" spans="1:9" ht="33" customHeight="1" x14ac:dyDescent="0.25">
      <c r="A67" s="5" t="s">
        <v>6</v>
      </c>
      <c r="B67" s="6" t="s">
        <v>149</v>
      </c>
      <c r="C67" s="7" t="s">
        <v>154</v>
      </c>
      <c r="D67" s="7" t="s">
        <v>155</v>
      </c>
      <c r="E67" s="51" t="s">
        <v>156</v>
      </c>
      <c r="F67" s="25">
        <v>9837</v>
      </c>
      <c r="G67" s="7" t="s">
        <v>282</v>
      </c>
      <c r="H67" s="9"/>
      <c r="I67" s="11" t="s">
        <v>231</v>
      </c>
    </row>
    <row r="68" spans="1:9" ht="33" customHeight="1" x14ac:dyDescent="0.25">
      <c r="A68" s="5" t="s">
        <v>6</v>
      </c>
      <c r="B68" s="6" t="s">
        <v>149</v>
      </c>
      <c r="C68" s="7" t="s">
        <v>268</v>
      </c>
      <c r="D68" s="7" t="s">
        <v>269</v>
      </c>
      <c r="E68" s="51" t="s">
        <v>270</v>
      </c>
      <c r="F68" s="25">
        <v>14393</v>
      </c>
      <c r="G68" s="7" t="s">
        <v>283</v>
      </c>
      <c r="H68" s="9"/>
      <c r="I68" s="11" t="s">
        <v>231</v>
      </c>
    </row>
    <row r="69" spans="1:9" ht="33" customHeight="1" x14ac:dyDescent="0.25">
      <c r="A69" s="5" t="s">
        <v>6</v>
      </c>
      <c r="B69" s="6" t="s">
        <v>148</v>
      </c>
      <c r="C69" s="7" t="s">
        <v>9</v>
      </c>
      <c r="D69" s="7" t="s">
        <v>273</v>
      </c>
      <c r="E69" s="51" t="s">
        <v>153</v>
      </c>
      <c r="F69" s="25">
        <v>60247</v>
      </c>
      <c r="G69" s="7" t="s">
        <v>284</v>
      </c>
      <c r="H69" s="9"/>
      <c r="I69" s="11" t="s">
        <v>231</v>
      </c>
    </row>
    <row r="70" spans="1:9" ht="33" customHeight="1" x14ac:dyDescent="0.25">
      <c r="A70" s="5" t="s">
        <v>6</v>
      </c>
      <c r="B70" s="6" t="s">
        <v>148</v>
      </c>
      <c r="C70" s="7" t="s">
        <v>9</v>
      </c>
      <c r="D70" s="7" t="s">
        <v>274</v>
      </c>
      <c r="E70" s="51" t="s">
        <v>153</v>
      </c>
      <c r="F70" s="25">
        <v>98367</v>
      </c>
      <c r="G70" s="7" t="s">
        <v>285</v>
      </c>
      <c r="H70" s="9"/>
      <c r="I70" s="11" t="s">
        <v>231</v>
      </c>
    </row>
    <row r="71" spans="1:9" ht="33" customHeight="1" x14ac:dyDescent="0.25">
      <c r="A71" s="5" t="s">
        <v>6</v>
      </c>
      <c r="B71" s="48" t="s">
        <v>326</v>
      </c>
      <c r="C71" s="48" t="s">
        <v>8</v>
      </c>
      <c r="D71" s="48" t="s">
        <v>327</v>
      </c>
      <c r="E71" s="50" t="s">
        <v>156</v>
      </c>
      <c r="F71" s="49">
        <v>183831</v>
      </c>
      <c r="G71" s="50" t="s">
        <v>328</v>
      </c>
      <c r="H71" s="32"/>
      <c r="I71" s="33" t="s">
        <v>231</v>
      </c>
    </row>
    <row r="72" spans="1:9" ht="33" customHeight="1" x14ac:dyDescent="0.25">
      <c r="A72" s="5" t="s">
        <v>6</v>
      </c>
      <c r="B72" s="7" t="s">
        <v>149</v>
      </c>
      <c r="C72" s="7" t="s">
        <v>208</v>
      </c>
      <c r="D72" s="7" t="s">
        <v>427</v>
      </c>
      <c r="E72" s="51" t="s">
        <v>156</v>
      </c>
      <c r="F72" s="53">
        <f>45000-96</f>
        <v>44904</v>
      </c>
      <c r="G72" s="51" t="s">
        <v>430</v>
      </c>
      <c r="H72" s="32"/>
      <c r="I72" s="33" t="s">
        <v>396</v>
      </c>
    </row>
    <row r="73" spans="1:9" ht="33" customHeight="1" x14ac:dyDescent="0.25">
      <c r="A73" s="5" t="s">
        <v>6</v>
      </c>
      <c r="B73" s="7" t="s">
        <v>149</v>
      </c>
      <c r="C73" s="7" t="s">
        <v>208</v>
      </c>
      <c r="D73" s="7" t="s">
        <v>428</v>
      </c>
      <c r="E73" s="51" t="s">
        <v>429</v>
      </c>
      <c r="F73" s="25">
        <v>52700</v>
      </c>
      <c r="G73" s="51" t="s">
        <v>431</v>
      </c>
      <c r="H73" s="32"/>
      <c r="I73" s="33" t="s">
        <v>396</v>
      </c>
    </row>
    <row r="74" spans="1:9" ht="33" customHeight="1" x14ac:dyDescent="0.25">
      <c r="A74" s="5" t="s">
        <v>6</v>
      </c>
      <c r="B74" s="7" t="s">
        <v>148</v>
      </c>
      <c r="C74" s="7" t="s">
        <v>9</v>
      </c>
      <c r="D74" s="7" t="s">
        <v>274</v>
      </c>
      <c r="E74" s="51" t="s">
        <v>153</v>
      </c>
      <c r="F74" s="25">
        <v>106000</v>
      </c>
      <c r="G74" s="51" t="s">
        <v>432</v>
      </c>
      <c r="H74" s="32"/>
      <c r="I74" s="33" t="s">
        <v>396</v>
      </c>
    </row>
    <row r="75" spans="1:9" ht="33" customHeight="1" x14ac:dyDescent="0.25">
      <c r="A75" s="5" t="s">
        <v>6</v>
      </c>
      <c r="B75" s="7" t="s">
        <v>92</v>
      </c>
      <c r="C75" s="7" t="s">
        <v>8</v>
      </c>
      <c r="D75" s="7" t="s">
        <v>93</v>
      </c>
      <c r="E75" s="51" t="s">
        <v>94</v>
      </c>
      <c r="F75" s="25">
        <v>99000</v>
      </c>
      <c r="G75" s="51" t="s">
        <v>433</v>
      </c>
      <c r="H75" s="32"/>
      <c r="I75" s="33" t="s">
        <v>396</v>
      </c>
    </row>
    <row r="76" spans="1:9" ht="33" customHeight="1" x14ac:dyDescent="0.25">
      <c r="A76" s="5" t="s">
        <v>6</v>
      </c>
      <c r="B76" s="7" t="s">
        <v>547</v>
      </c>
      <c r="C76" s="7" t="s">
        <v>88</v>
      </c>
      <c r="D76" s="7" t="s">
        <v>551</v>
      </c>
      <c r="E76" s="51" t="s">
        <v>552</v>
      </c>
      <c r="F76" s="25">
        <v>25000</v>
      </c>
      <c r="G76" s="51" t="s">
        <v>553</v>
      </c>
      <c r="H76" s="32"/>
      <c r="I76" s="33" t="s">
        <v>751</v>
      </c>
    </row>
    <row r="77" spans="1:9" ht="33" customHeight="1" x14ac:dyDescent="0.25">
      <c r="A77" s="5" t="s">
        <v>6</v>
      </c>
      <c r="B77" s="7" t="s">
        <v>548</v>
      </c>
      <c r="C77" s="7" t="s">
        <v>8</v>
      </c>
      <c r="D77" s="7" t="s">
        <v>554</v>
      </c>
      <c r="E77" s="51" t="s">
        <v>43</v>
      </c>
      <c r="F77" s="25">
        <v>21147</v>
      </c>
      <c r="G77" s="51" t="s">
        <v>555</v>
      </c>
      <c r="H77" s="32"/>
      <c r="I77" s="33" t="s">
        <v>751</v>
      </c>
    </row>
    <row r="78" spans="1:9" ht="33" customHeight="1" x14ac:dyDescent="0.25">
      <c r="A78" s="5" t="s">
        <v>6</v>
      </c>
      <c r="B78" s="7" t="s">
        <v>549</v>
      </c>
      <c r="C78" s="7" t="s">
        <v>9</v>
      </c>
      <c r="D78" s="7" t="s">
        <v>556</v>
      </c>
      <c r="E78" s="51" t="s">
        <v>557</v>
      </c>
      <c r="F78" s="25">
        <v>94345</v>
      </c>
      <c r="G78" s="51" t="s">
        <v>558</v>
      </c>
      <c r="H78" s="32"/>
      <c r="I78" s="33" t="s">
        <v>751</v>
      </c>
    </row>
    <row r="79" spans="1:9" ht="33" customHeight="1" x14ac:dyDescent="0.25">
      <c r="A79" s="5" t="s">
        <v>6</v>
      </c>
      <c r="B79" s="7" t="s">
        <v>550</v>
      </c>
      <c r="C79" s="7" t="s">
        <v>559</v>
      </c>
      <c r="D79" s="7" t="s">
        <v>560</v>
      </c>
      <c r="E79" s="51" t="s">
        <v>561</v>
      </c>
      <c r="F79" s="25">
        <v>35000</v>
      </c>
      <c r="G79" s="51" t="s">
        <v>228</v>
      </c>
      <c r="H79" s="32"/>
      <c r="I79" s="33" t="s">
        <v>751</v>
      </c>
    </row>
    <row r="80" spans="1:9" ht="33" customHeight="1" x14ac:dyDescent="0.25">
      <c r="A80" s="5" t="s">
        <v>6</v>
      </c>
      <c r="B80" s="7" t="s">
        <v>148</v>
      </c>
      <c r="C80" s="7" t="s">
        <v>9</v>
      </c>
      <c r="D80" s="7" t="s">
        <v>274</v>
      </c>
      <c r="E80" s="51" t="s">
        <v>153</v>
      </c>
      <c r="F80" s="25">
        <v>50000</v>
      </c>
      <c r="G80" s="51" t="s">
        <v>430</v>
      </c>
      <c r="H80" s="32"/>
      <c r="I80" s="33" t="s">
        <v>751</v>
      </c>
    </row>
    <row r="81" spans="1:9" ht="33" customHeight="1" x14ac:dyDescent="0.25">
      <c r="A81" s="5" t="s">
        <v>6</v>
      </c>
      <c r="B81" s="7" t="s">
        <v>562</v>
      </c>
      <c r="C81" s="7" t="s">
        <v>565</v>
      </c>
      <c r="D81" s="7" t="s">
        <v>566</v>
      </c>
      <c r="E81" s="51" t="s">
        <v>360</v>
      </c>
      <c r="F81" s="25">
        <v>60926</v>
      </c>
      <c r="G81" s="51" t="s">
        <v>567</v>
      </c>
      <c r="H81" s="32"/>
      <c r="I81" s="33" t="s">
        <v>751</v>
      </c>
    </row>
    <row r="82" spans="1:9" ht="33" customHeight="1" x14ac:dyDescent="0.25">
      <c r="A82" s="5" t="s">
        <v>6</v>
      </c>
      <c r="B82" s="7" t="s">
        <v>563</v>
      </c>
      <c r="C82" s="7" t="s">
        <v>8</v>
      </c>
      <c r="D82" s="7" t="s">
        <v>568</v>
      </c>
      <c r="E82" s="51" t="s">
        <v>569</v>
      </c>
      <c r="F82" s="25">
        <v>60000</v>
      </c>
      <c r="G82" s="51" t="s">
        <v>228</v>
      </c>
      <c r="H82" s="32"/>
      <c r="I82" s="33" t="s">
        <v>751</v>
      </c>
    </row>
    <row r="83" spans="1:9" ht="33" customHeight="1" x14ac:dyDescent="0.25">
      <c r="A83" s="5" t="s">
        <v>6</v>
      </c>
      <c r="B83" s="7" t="s">
        <v>564</v>
      </c>
      <c r="C83" s="7" t="s">
        <v>8</v>
      </c>
      <c r="D83" s="7" t="s">
        <v>570</v>
      </c>
      <c r="E83" s="51" t="s">
        <v>571</v>
      </c>
      <c r="F83" s="25">
        <v>70844</v>
      </c>
      <c r="G83" s="51" t="s">
        <v>572</v>
      </c>
      <c r="H83" s="32"/>
      <c r="I83" s="33" t="s">
        <v>751</v>
      </c>
    </row>
    <row r="84" spans="1:9" ht="33" customHeight="1" x14ac:dyDescent="0.25">
      <c r="A84" s="5" t="s">
        <v>6</v>
      </c>
      <c r="B84" s="7" t="s">
        <v>42</v>
      </c>
      <c r="C84" s="7" t="s">
        <v>573</v>
      </c>
      <c r="D84" s="7" t="s">
        <v>574</v>
      </c>
      <c r="E84" s="51" t="s">
        <v>575</v>
      </c>
      <c r="F84" s="25">
        <v>73756</v>
      </c>
      <c r="G84" s="51" t="s">
        <v>576</v>
      </c>
      <c r="H84" s="32"/>
      <c r="I84" s="33" t="s">
        <v>751</v>
      </c>
    </row>
    <row r="85" spans="1:9" ht="33" customHeight="1" x14ac:dyDescent="0.25">
      <c r="A85" s="5" t="s">
        <v>6</v>
      </c>
      <c r="B85" s="7" t="s">
        <v>256</v>
      </c>
      <c r="C85" s="7" t="s">
        <v>266</v>
      </c>
      <c r="D85" s="7" t="s">
        <v>267</v>
      </c>
      <c r="E85" s="51" t="s">
        <v>259</v>
      </c>
      <c r="F85" s="25">
        <v>100000</v>
      </c>
      <c r="G85" s="51" t="s">
        <v>37</v>
      </c>
      <c r="H85" s="32"/>
      <c r="I85" s="33" t="s">
        <v>751</v>
      </c>
    </row>
    <row r="86" spans="1:9" ht="33" customHeight="1" x14ac:dyDescent="0.25">
      <c r="A86" s="5" t="s">
        <v>14</v>
      </c>
      <c r="B86" s="6" t="s">
        <v>96</v>
      </c>
      <c r="C86" s="7" t="s">
        <v>97</v>
      </c>
      <c r="D86" s="7" t="s">
        <v>98</v>
      </c>
      <c r="E86" s="51" t="s">
        <v>99</v>
      </c>
      <c r="F86" s="25">
        <v>200000</v>
      </c>
      <c r="G86" s="7" t="s">
        <v>100</v>
      </c>
      <c r="H86" s="9"/>
      <c r="I86" s="11" t="s">
        <v>20</v>
      </c>
    </row>
    <row r="87" spans="1:9" ht="39.75" customHeight="1" x14ac:dyDescent="0.25">
      <c r="A87" s="5" t="s">
        <v>14</v>
      </c>
      <c r="B87" s="6" t="s">
        <v>96</v>
      </c>
      <c r="C87" s="7" t="s">
        <v>101</v>
      </c>
      <c r="D87" s="7" t="s">
        <v>102</v>
      </c>
      <c r="E87" s="51" t="s">
        <v>99</v>
      </c>
      <c r="F87" s="25">
        <v>130000</v>
      </c>
      <c r="G87" s="7" t="s">
        <v>103</v>
      </c>
      <c r="H87" s="9"/>
      <c r="I87" s="11" t="s">
        <v>20</v>
      </c>
    </row>
    <row r="88" spans="1:9" ht="33" customHeight="1" x14ac:dyDescent="0.25">
      <c r="A88" s="5" t="s">
        <v>14</v>
      </c>
      <c r="B88" s="6" t="s">
        <v>286</v>
      </c>
      <c r="C88" s="7" t="s">
        <v>8</v>
      </c>
      <c r="D88" s="7" t="s">
        <v>288</v>
      </c>
      <c r="E88" s="51" t="s">
        <v>289</v>
      </c>
      <c r="F88" s="25">
        <v>100000</v>
      </c>
      <c r="G88" s="7" t="s">
        <v>294</v>
      </c>
      <c r="H88" s="9"/>
      <c r="I88" s="11" t="s">
        <v>231</v>
      </c>
    </row>
    <row r="89" spans="1:9" ht="33" customHeight="1" x14ac:dyDescent="0.25">
      <c r="A89" s="5" t="s">
        <v>14</v>
      </c>
      <c r="B89" s="6" t="s">
        <v>287</v>
      </c>
      <c r="C89" s="7" t="s">
        <v>9</v>
      </c>
      <c r="D89" s="7" t="s">
        <v>290</v>
      </c>
      <c r="E89" s="51" t="s">
        <v>291</v>
      </c>
      <c r="F89" s="25">
        <v>99351</v>
      </c>
      <c r="G89" s="7" t="s">
        <v>295</v>
      </c>
      <c r="H89" s="9"/>
      <c r="I89" s="11" t="s">
        <v>231</v>
      </c>
    </row>
    <row r="90" spans="1:9" ht="33" customHeight="1" x14ac:dyDescent="0.25">
      <c r="A90" s="5" t="s">
        <v>14</v>
      </c>
      <c r="B90" s="6" t="s">
        <v>166</v>
      </c>
      <c r="C90" s="7" t="s">
        <v>292</v>
      </c>
      <c r="D90" s="7" t="s">
        <v>293</v>
      </c>
      <c r="E90" s="51" t="s">
        <v>289</v>
      </c>
      <c r="F90" s="25">
        <v>22609</v>
      </c>
      <c r="G90" s="7" t="s">
        <v>296</v>
      </c>
      <c r="H90" s="9"/>
      <c r="I90" s="11" t="s">
        <v>231</v>
      </c>
    </row>
    <row r="91" spans="1:9" ht="33" customHeight="1" x14ac:dyDescent="0.25">
      <c r="A91" s="5" t="s">
        <v>14</v>
      </c>
      <c r="B91" s="48" t="s">
        <v>329</v>
      </c>
      <c r="C91" s="48" t="s">
        <v>8</v>
      </c>
      <c r="D91" s="48" t="s">
        <v>330</v>
      </c>
      <c r="E91" s="50" t="s">
        <v>331</v>
      </c>
      <c r="F91" s="49">
        <v>8414</v>
      </c>
      <c r="G91" s="50" t="s">
        <v>332</v>
      </c>
      <c r="H91" s="32"/>
      <c r="I91" s="33" t="s">
        <v>231</v>
      </c>
    </row>
    <row r="92" spans="1:9" ht="33" customHeight="1" x14ac:dyDescent="0.25">
      <c r="A92" s="5" t="s">
        <v>14</v>
      </c>
      <c r="B92" s="7" t="s">
        <v>166</v>
      </c>
      <c r="C92" s="7" t="s">
        <v>245</v>
      </c>
      <c r="D92" s="7" t="s">
        <v>577</v>
      </c>
      <c r="E92" s="51" t="s">
        <v>289</v>
      </c>
      <c r="F92" s="25">
        <v>8398</v>
      </c>
      <c r="G92" s="51" t="s">
        <v>578</v>
      </c>
      <c r="H92" s="32"/>
      <c r="I92" s="33" t="s">
        <v>751</v>
      </c>
    </row>
    <row r="93" spans="1:9" ht="33" customHeight="1" x14ac:dyDescent="0.25">
      <c r="A93" s="5" t="s">
        <v>14</v>
      </c>
      <c r="B93" s="7" t="s">
        <v>166</v>
      </c>
      <c r="C93" s="7" t="s">
        <v>245</v>
      </c>
      <c r="D93" s="7" t="s">
        <v>579</v>
      </c>
      <c r="E93" s="51" t="s">
        <v>580</v>
      </c>
      <c r="F93" s="25">
        <v>30498</v>
      </c>
      <c r="G93" s="51" t="s">
        <v>581</v>
      </c>
      <c r="H93" s="32"/>
      <c r="I93" s="33" t="s">
        <v>751</v>
      </c>
    </row>
    <row r="94" spans="1:9" ht="33" customHeight="1" x14ac:dyDescent="0.25">
      <c r="A94" s="5" t="s">
        <v>14</v>
      </c>
      <c r="B94" s="7" t="s">
        <v>166</v>
      </c>
      <c r="C94" s="7" t="s">
        <v>292</v>
      </c>
      <c r="D94" s="7" t="s">
        <v>582</v>
      </c>
      <c r="E94" s="51" t="s">
        <v>99</v>
      </c>
      <c r="F94" s="25">
        <v>7967</v>
      </c>
      <c r="G94" s="51" t="s">
        <v>583</v>
      </c>
      <c r="H94" s="32"/>
      <c r="I94" s="33" t="s">
        <v>751</v>
      </c>
    </row>
    <row r="95" spans="1:9" ht="33" customHeight="1" x14ac:dyDescent="0.25">
      <c r="A95" s="5" t="s">
        <v>14</v>
      </c>
      <c r="B95" s="7" t="s">
        <v>584</v>
      </c>
      <c r="C95" s="7" t="s">
        <v>590</v>
      </c>
      <c r="D95" s="7" t="s">
        <v>591</v>
      </c>
      <c r="E95" s="51" t="s">
        <v>592</v>
      </c>
      <c r="F95" s="25">
        <v>15539</v>
      </c>
      <c r="G95" s="51" t="s">
        <v>593</v>
      </c>
      <c r="H95" s="32"/>
      <c r="I95" s="33" t="s">
        <v>751</v>
      </c>
    </row>
    <row r="96" spans="1:9" ht="33" customHeight="1" x14ac:dyDescent="0.25">
      <c r="A96" s="5" t="s">
        <v>14</v>
      </c>
      <c r="B96" s="7" t="s">
        <v>585</v>
      </c>
      <c r="C96" s="7" t="s">
        <v>594</v>
      </c>
      <c r="D96" s="7" t="s">
        <v>595</v>
      </c>
      <c r="E96" s="51" t="s">
        <v>580</v>
      </c>
      <c r="F96" s="25">
        <v>12000</v>
      </c>
      <c r="G96" s="51" t="s">
        <v>596</v>
      </c>
      <c r="H96" s="32"/>
      <c r="I96" s="33" t="s">
        <v>751</v>
      </c>
    </row>
    <row r="97" spans="1:9" ht="33" customHeight="1" x14ac:dyDescent="0.25">
      <c r="A97" s="5" t="s">
        <v>14</v>
      </c>
      <c r="B97" s="7" t="s">
        <v>586</v>
      </c>
      <c r="C97" s="7" t="s">
        <v>597</v>
      </c>
      <c r="D97" s="7" t="s">
        <v>598</v>
      </c>
      <c r="E97" s="51" t="s">
        <v>599</v>
      </c>
      <c r="F97" s="25">
        <v>37984</v>
      </c>
      <c r="G97" s="51" t="s">
        <v>600</v>
      </c>
      <c r="H97" s="32"/>
      <c r="I97" s="33" t="s">
        <v>751</v>
      </c>
    </row>
    <row r="98" spans="1:9" ht="33" customHeight="1" x14ac:dyDescent="0.25">
      <c r="A98" s="5" t="s">
        <v>14</v>
      </c>
      <c r="B98" s="7" t="s">
        <v>587</v>
      </c>
      <c r="C98" s="7" t="s">
        <v>8</v>
      </c>
      <c r="D98" s="7" t="s">
        <v>601</v>
      </c>
      <c r="E98" s="51" t="s">
        <v>602</v>
      </c>
      <c r="F98" s="25">
        <v>23592</v>
      </c>
      <c r="G98" s="51" t="s">
        <v>603</v>
      </c>
      <c r="H98" s="32"/>
      <c r="I98" s="33" t="s">
        <v>751</v>
      </c>
    </row>
    <row r="99" spans="1:9" ht="33" customHeight="1" x14ac:dyDescent="0.25">
      <c r="A99" s="5" t="s">
        <v>14</v>
      </c>
      <c r="B99" s="7" t="s">
        <v>588</v>
      </c>
      <c r="C99" s="7" t="s">
        <v>604</v>
      </c>
      <c r="D99" s="7" t="s">
        <v>605</v>
      </c>
      <c r="E99" s="51" t="s">
        <v>606</v>
      </c>
      <c r="F99" s="25">
        <v>59825</v>
      </c>
      <c r="G99" s="51" t="s">
        <v>607</v>
      </c>
      <c r="H99" s="32"/>
      <c r="I99" s="33" t="s">
        <v>751</v>
      </c>
    </row>
    <row r="100" spans="1:9" ht="33" customHeight="1" x14ac:dyDescent="0.25">
      <c r="A100" s="5" t="s">
        <v>14</v>
      </c>
      <c r="B100" s="7" t="s">
        <v>589</v>
      </c>
      <c r="C100" s="7" t="s">
        <v>8</v>
      </c>
      <c r="D100" s="7" t="s">
        <v>608</v>
      </c>
      <c r="E100" s="51" t="s">
        <v>609</v>
      </c>
      <c r="F100" s="25">
        <v>3500</v>
      </c>
      <c r="G100" s="51" t="s">
        <v>610</v>
      </c>
      <c r="H100" s="32"/>
      <c r="I100" s="33" t="s">
        <v>751</v>
      </c>
    </row>
    <row r="101" spans="1:9" ht="51.75" customHeight="1" x14ac:dyDescent="0.25">
      <c r="A101" s="5" t="s">
        <v>14</v>
      </c>
      <c r="B101" s="7" t="s">
        <v>611</v>
      </c>
      <c r="C101" s="7" t="s">
        <v>613</v>
      </c>
      <c r="D101" s="7" t="s">
        <v>614</v>
      </c>
      <c r="E101" s="51" t="s">
        <v>99</v>
      </c>
      <c r="F101" s="25">
        <v>49996</v>
      </c>
      <c r="G101" s="51" t="s">
        <v>615</v>
      </c>
      <c r="H101" s="32"/>
      <c r="I101" s="33" t="s">
        <v>751</v>
      </c>
    </row>
    <row r="102" spans="1:9" ht="33" customHeight="1" x14ac:dyDescent="0.25">
      <c r="A102" s="5" t="s">
        <v>14</v>
      </c>
      <c r="B102" s="7" t="s">
        <v>612</v>
      </c>
      <c r="C102" s="7" t="s">
        <v>140</v>
      </c>
      <c r="D102" s="7" t="s">
        <v>616</v>
      </c>
      <c r="E102" s="51" t="s">
        <v>617</v>
      </c>
      <c r="F102" s="25">
        <v>40930</v>
      </c>
      <c r="G102" s="51" t="s">
        <v>618</v>
      </c>
      <c r="H102" s="32"/>
      <c r="I102" s="33" t="s">
        <v>751</v>
      </c>
    </row>
    <row r="103" spans="1:9" ht="33" customHeight="1" x14ac:dyDescent="0.25">
      <c r="A103" s="5" t="s">
        <v>15</v>
      </c>
      <c r="B103" s="6" t="s">
        <v>297</v>
      </c>
      <c r="C103" s="7" t="s">
        <v>8</v>
      </c>
      <c r="D103" s="7" t="s">
        <v>298</v>
      </c>
      <c r="E103" s="51" t="s">
        <v>299</v>
      </c>
      <c r="F103" s="53">
        <f>78260-6</f>
        <v>78254</v>
      </c>
      <c r="G103" s="7" t="s">
        <v>303</v>
      </c>
      <c r="H103" s="9"/>
      <c r="I103" s="11" t="s">
        <v>231</v>
      </c>
    </row>
    <row r="104" spans="1:9" ht="33" customHeight="1" x14ac:dyDescent="0.25">
      <c r="A104" s="5" t="s">
        <v>15</v>
      </c>
      <c r="B104" s="6" t="s">
        <v>176</v>
      </c>
      <c r="C104" s="7" t="s">
        <v>300</v>
      </c>
      <c r="D104" s="7" t="s">
        <v>301</v>
      </c>
      <c r="E104" s="51" t="s">
        <v>302</v>
      </c>
      <c r="F104" s="25">
        <v>54000</v>
      </c>
      <c r="G104" s="7" t="s">
        <v>304</v>
      </c>
      <c r="H104" s="9"/>
      <c r="I104" s="11" t="s">
        <v>231</v>
      </c>
    </row>
    <row r="105" spans="1:9" ht="33" customHeight="1" x14ac:dyDescent="0.25">
      <c r="A105" s="5" t="s">
        <v>15</v>
      </c>
      <c r="B105" s="6" t="s">
        <v>374</v>
      </c>
      <c r="C105" s="7" t="s">
        <v>245</v>
      </c>
      <c r="D105" s="7" t="s">
        <v>436</v>
      </c>
      <c r="E105" s="51" t="s">
        <v>437</v>
      </c>
      <c r="F105" s="53">
        <f>7460-379</f>
        <v>7081</v>
      </c>
      <c r="G105" s="7" t="s">
        <v>442</v>
      </c>
      <c r="H105" s="9"/>
      <c r="I105" s="33" t="s">
        <v>396</v>
      </c>
    </row>
    <row r="106" spans="1:9" ht="33" customHeight="1" x14ac:dyDescent="0.25">
      <c r="A106" s="5" t="s">
        <v>15</v>
      </c>
      <c r="B106" s="6" t="s">
        <v>434</v>
      </c>
      <c r="C106" s="7" t="s">
        <v>8</v>
      </c>
      <c r="D106" s="7" t="s">
        <v>438</v>
      </c>
      <c r="E106" s="51" t="s">
        <v>439</v>
      </c>
      <c r="F106" s="25">
        <v>70000</v>
      </c>
      <c r="G106" s="7" t="s">
        <v>443</v>
      </c>
      <c r="H106" s="9"/>
      <c r="I106" s="33" t="s">
        <v>396</v>
      </c>
    </row>
    <row r="107" spans="1:9" ht="33" customHeight="1" x14ac:dyDescent="0.25">
      <c r="A107" s="5" t="s">
        <v>15</v>
      </c>
      <c r="B107" s="6" t="s">
        <v>435</v>
      </c>
      <c r="C107" s="7" t="s">
        <v>9</v>
      </c>
      <c r="D107" s="7" t="s">
        <v>440</v>
      </c>
      <c r="E107" s="51" t="s">
        <v>441</v>
      </c>
      <c r="F107" s="25">
        <v>100000</v>
      </c>
      <c r="G107" s="7" t="s">
        <v>756</v>
      </c>
      <c r="H107" s="9"/>
      <c r="I107" s="33" t="s">
        <v>396</v>
      </c>
    </row>
    <row r="108" spans="1:9" ht="33" customHeight="1" x14ac:dyDescent="0.25">
      <c r="A108" s="5" t="s">
        <v>15</v>
      </c>
      <c r="B108" s="6" t="s">
        <v>374</v>
      </c>
      <c r="C108" s="7" t="s">
        <v>88</v>
      </c>
      <c r="D108" s="7" t="s">
        <v>620</v>
      </c>
      <c r="E108" s="51" t="s">
        <v>621</v>
      </c>
      <c r="F108" s="25">
        <v>3636</v>
      </c>
      <c r="G108" s="7" t="s">
        <v>622</v>
      </c>
      <c r="H108" s="9"/>
      <c r="I108" s="33" t="s">
        <v>751</v>
      </c>
    </row>
    <row r="109" spans="1:9" ht="33" customHeight="1" x14ac:dyDescent="0.25">
      <c r="A109" s="5" t="s">
        <v>15</v>
      </c>
      <c r="B109" s="6" t="s">
        <v>374</v>
      </c>
      <c r="C109" s="7" t="s">
        <v>245</v>
      </c>
      <c r="D109" s="7" t="s">
        <v>623</v>
      </c>
      <c r="E109" s="51" t="s">
        <v>624</v>
      </c>
      <c r="F109" s="53">
        <f>70000+385</f>
        <v>70385</v>
      </c>
      <c r="G109" s="7" t="s">
        <v>625</v>
      </c>
      <c r="H109" s="9"/>
      <c r="I109" s="33" t="s">
        <v>751</v>
      </c>
    </row>
    <row r="110" spans="1:9" ht="33" customHeight="1" x14ac:dyDescent="0.25">
      <c r="A110" s="5" t="s">
        <v>15</v>
      </c>
      <c r="B110" s="6" t="s">
        <v>374</v>
      </c>
      <c r="C110" s="7" t="s">
        <v>626</v>
      </c>
      <c r="D110" s="7" t="s">
        <v>627</v>
      </c>
      <c r="E110" s="51" t="s">
        <v>628</v>
      </c>
      <c r="F110" s="53">
        <f>4440-3</f>
        <v>4437</v>
      </c>
      <c r="G110" s="7" t="s">
        <v>629</v>
      </c>
      <c r="H110" s="9"/>
      <c r="I110" s="33" t="s">
        <v>751</v>
      </c>
    </row>
    <row r="111" spans="1:9" ht="33" customHeight="1" x14ac:dyDescent="0.25">
      <c r="A111" s="5" t="s">
        <v>15</v>
      </c>
      <c r="B111" s="6" t="s">
        <v>752</v>
      </c>
      <c r="C111" s="7" t="s">
        <v>9</v>
      </c>
      <c r="D111" s="7" t="s">
        <v>630</v>
      </c>
      <c r="E111" s="51" t="s">
        <v>631</v>
      </c>
      <c r="F111" s="25">
        <v>31500</v>
      </c>
      <c r="G111" s="7" t="s">
        <v>632</v>
      </c>
      <c r="H111" s="9"/>
      <c r="I111" s="33" t="s">
        <v>751</v>
      </c>
    </row>
    <row r="112" spans="1:9" ht="33" customHeight="1" x14ac:dyDescent="0.25">
      <c r="A112" s="5" t="s">
        <v>15</v>
      </c>
      <c r="B112" s="6" t="s">
        <v>619</v>
      </c>
      <c r="C112" s="7" t="s">
        <v>8</v>
      </c>
      <c r="D112" s="7" t="s">
        <v>633</v>
      </c>
      <c r="E112" s="51" t="s">
        <v>634</v>
      </c>
      <c r="F112" s="25">
        <v>2800</v>
      </c>
      <c r="G112" s="7" t="s">
        <v>635</v>
      </c>
      <c r="H112" s="9"/>
      <c r="I112" s="33" t="s">
        <v>751</v>
      </c>
    </row>
    <row r="113" spans="1:9" ht="33" customHeight="1" x14ac:dyDescent="0.25">
      <c r="A113" s="5" t="s">
        <v>15</v>
      </c>
      <c r="B113" s="6" t="s">
        <v>636</v>
      </c>
      <c r="C113" s="7" t="s">
        <v>9</v>
      </c>
      <c r="D113" s="7" t="s">
        <v>638</v>
      </c>
      <c r="E113" s="51" t="s">
        <v>639</v>
      </c>
      <c r="F113" s="25">
        <v>69500</v>
      </c>
      <c r="G113" s="7" t="s">
        <v>640</v>
      </c>
      <c r="H113" s="9"/>
      <c r="I113" s="33" t="s">
        <v>751</v>
      </c>
    </row>
    <row r="114" spans="1:9" ht="33" customHeight="1" x14ac:dyDescent="0.25">
      <c r="A114" s="5" t="s">
        <v>15</v>
      </c>
      <c r="B114" s="6" t="s">
        <v>637</v>
      </c>
      <c r="C114" s="7" t="s">
        <v>8</v>
      </c>
      <c r="D114" s="7" t="s">
        <v>641</v>
      </c>
      <c r="E114" s="51" t="s">
        <v>642</v>
      </c>
      <c r="F114" s="25">
        <v>20000</v>
      </c>
      <c r="G114" s="7" t="s">
        <v>643</v>
      </c>
      <c r="H114" s="9"/>
      <c r="I114" s="33" t="s">
        <v>751</v>
      </c>
    </row>
    <row r="115" spans="1:9" ht="33" customHeight="1" x14ac:dyDescent="0.25">
      <c r="A115" s="5" t="s">
        <v>16</v>
      </c>
      <c r="B115" s="6" t="s">
        <v>104</v>
      </c>
      <c r="C115" s="7" t="s">
        <v>8</v>
      </c>
      <c r="D115" s="7" t="s">
        <v>105</v>
      </c>
      <c r="E115" s="51" t="s">
        <v>106</v>
      </c>
      <c r="F115" s="25">
        <v>120000</v>
      </c>
      <c r="G115" s="7" t="s">
        <v>108</v>
      </c>
      <c r="H115" s="9"/>
      <c r="I115" s="11" t="s">
        <v>20</v>
      </c>
    </row>
    <row r="116" spans="1:9" ht="33" customHeight="1" x14ac:dyDescent="0.25">
      <c r="A116" s="24" t="s">
        <v>16</v>
      </c>
      <c r="B116" s="6" t="s">
        <v>305</v>
      </c>
      <c r="C116" s="7" t="s">
        <v>140</v>
      </c>
      <c r="D116" s="7" t="s">
        <v>306</v>
      </c>
      <c r="E116" s="51" t="s">
        <v>307</v>
      </c>
      <c r="F116" s="25">
        <v>99785</v>
      </c>
      <c r="G116" s="7" t="s">
        <v>310</v>
      </c>
      <c r="H116" s="9"/>
      <c r="I116" s="11" t="s">
        <v>231</v>
      </c>
    </row>
    <row r="117" spans="1:9" ht="33" customHeight="1" x14ac:dyDescent="0.25">
      <c r="A117" s="41" t="s">
        <v>16</v>
      </c>
      <c r="B117" s="42" t="s">
        <v>192</v>
      </c>
      <c r="C117" s="43" t="s">
        <v>245</v>
      </c>
      <c r="D117" s="43" t="s">
        <v>308</v>
      </c>
      <c r="E117" s="69" t="s">
        <v>309</v>
      </c>
      <c r="F117" s="44">
        <v>2615</v>
      </c>
      <c r="G117" s="7" t="s">
        <v>311</v>
      </c>
      <c r="H117" s="9"/>
      <c r="I117" s="11" t="s">
        <v>231</v>
      </c>
    </row>
    <row r="118" spans="1:9" ht="41.25" customHeight="1" x14ac:dyDescent="0.25">
      <c r="A118" s="45" t="s">
        <v>16</v>
      </c>
      <c r="B118" s="6" t="s">
        <v>192</v>
      </c>
      <c r="C118" s="7" t="s">
        <v>445</v>
      </c>
      <c r="D118" s="7" t="s">
        <v>446</v>
      </c>
      <c r="E118" s="51" t="s">
        <v>447</v>
      </c>
      <c r="F118" s="25">
        <v>15460</v>
      </c>
      <c r="G118" s="7" t="s">
        <v>460</v>
      </c>
      <c r="H118" s="9"/>
      <c r="I118" s="33" t="s">
        <v>396</v>
      </c>
    </row>
    <row r="119" spans="1:9" ht="33" customHeight="1" x14ac:dyDescent="0.25">
      <c r="A119" s="45" t="s">
        <v>16</v>
      </c>
      <c r="B119" s="6" t="s">
        <v>192</v>
      </c>
      <c r="C119" s="7" t="s">
        <v>445</v>
      </c>
      <c r="D119" s="7" t="s">
        <v>446</v>
      </c>
      <c r="E119" s="51" t="s">
        <v>447</v>
      </c>
      <c r="F119" s="25">
        <v>35555</v>
      </c>
      <c r="G119" s="7" t="s">
        <v>455</v>
      </c>
      <c r="H119" s="9"/>
      <c r="I119" s="33" t="s">
        <v>396</v>
      </c>
    </row>
    <row r="120" spans="1:9" ht="33" customHeight="1" x14ac:dyDescent="0.25">
      <c r="A120" s="45" t="s">
        <v>16</v>
      </c>
      <c r="B120" s="6" t="s">
        <v>192</v>
      </c>
      <c r="C120" s="7" t="s">
        <v>208</v>
      </c>
      <c r="D120" s="7" t="s">
        <v>448</v>
      </c>
      <c r="E120" s="51" t="s">
        <v>196</v>
      </c>
      <c r="F120" s="53">
        <f>3000-54</f>
        <v>2946</v>
      </c>
      <c r="G120" s="7" t="s">
        <v>456</v>
      </c>
      <c r="H120" s="9"/>
      <c r="I120" s="33" t="s">
        <v>396</v>
      </c>
    </row>
    <row r="121" spans="1:9" ht="33" customHeight="1" x14ac:dyDescent="0.25">
      <c r="A121" s="45" t="s">
        <v>16</v>
      </c>
      <c r="B121" s="6" t="s">
        <v>192</v>
      </c>
      <c r="C121" s="7" t="s">
        <v>208</v>
      </c>
      <c r="D121" s="7" t="s">
        <v>449</v>
      </c>
      <c r="E121" s="51" t="s">
        <v>447</v>
      </c>
      <c r="F121" s="53">
        <f>17190-4824</f>
        <v>12366</v>
      </c>
      <c r="G121" s="7" t="s">
        <v>457</v>
      </c>
      <c r="H121" s="9"/>
      <c r="I121" s="33" t="s">
        <v>396</v>
      </c>
    </row>
    <row r="122" spans="1:9" ht="33" customHeight="1" x14ac:dyDescent="0.25">
      <c r="A122" s="45" t="s">
        <v>16</v>
      </c>
      <c r="B122" s="6" t="s">
        <v>192</v>
      </c>
      <c r="C122" s="7" t="s">
        <v>450</v>
      </c>
      <c r="D122" s="7" t="s">
        <v>451</v>
      </c>
      <c r="E122" s="51" t="s">
        <v>452</v>
      </c>
      <c r="F122" s="53">
        <f>3996-108</f>
        <v>3888</v>
      </c>
      <c r="G122" s="7" t="s">
        <v>458</v>
      </c>
      <c r="H122" s="9"/>
      <c r="I122" s="33" t="s">
        <v>396</v>
      </c>
    </row>
    <row r="123" spans="1:9" ht="33" customHeight="1" x14ac:dyDescent="0.25">
      <c r="A123" s="45" t="s">
        <v>16</v>
      </c>
      <c r="B123" s="6" t="s">
        <v>444</v>
      </c>
      <c r="C123" s="7" t="s">
        <v>9</v>
      </c>
      <c r="D123" s="7" t="s">
        <v>453</v>
      </c>
      <c r="E123" s="51" t="s">
        <v>454</v>
      </c>
      <c r="F123" s="25">
        <v>30000</v>
      </c>
      <c r="G123" s="7" t="s">
        <v>459</v>
      </c>
      <c r="H123" s="9"/>
      <c r="I123" s="33" t="s">
        <v>396</v>
      </c>
    </row>
    <row r="124" spans="1:9" ht="33" customHeight="1" x14ac:dyDescent="0.25">
      <c r="A124" s="45" t="s">
        <v>16</v>
      </c>
      <c r="B124" s="6" t="s">
        <v>192</v>
      </c>
      <c r="C124" s="7" t="s">
        <v>450</v>
      </c>
      <c r="D124" s="7" t="s">
        <v>451</v>
      </c>
      <c r="E124" s="51" t="s">
        <v>447</v>
      </c>
      <c r="F124" s="58">
        <f>30000-1227</f>
        <v>28773</v>
      </c>
      <c r="G124" s="7" t="s">
        <v>651</v>
      </c>
      <c r="H124" s="9"/>
      <c r="I124" s="33" t="s">
        <v>751</v>
      </c>
    </row>
    <row r="125" spans="1:9" ht="33" customHeight="1" x14ac:dyDescent="0.25">
      <c r="A125" s="45" t="s">
        <v>16</v>
      </c>
      <c r="B125" s="6" t="s">
        <v>192</v>
      </c>
      <c r="C125" s="7" t="s">
        <v>292</v>
      </c>
      <c r="D125" s="7" t="s">
        <v>652</v>
      </c>
      <c r="E125" s="51" t="s">
        <v>653</v>
      </c>
      <c r="F125" s="25">
        <v>8997</v>
      </c>
      <c r="G125" s="7" t="s">
        <v>654</v>
      </c>
      <c r="H125" s="9"/>
      <c r="I125" s="33" t="s">
        <v>751</v>
      </c>
    </row>
    <row r="126" spans="1:9" ht="33" customHeight="1" x14ac:dyDescent="0.25">
      <c r="A126" s="45" t="s">
        <v>16</v>
      </c>
      <c r="B126" s="6" t="s">
        <v>644</v>
      </c>
      <c r="C126" s="7" t="s">
        <v>9</v>
      </c>
      <c r="D126" s="7" t="s">
        <v>655</v>
      </c>
      <c r="E126" s="51" t="s">
        <v>656</v>
      </c>
      <c r="F126" s="25">
        <v>13944</v>
      </c>
      <c r="G126" s="7" t="s">
        <v>657</v>
      </c>
      <c r="H126" s="9"/>
      <c r="I126" s="33" t="s">
        <v>751</v>
      </c>
    </row>
    <row r="127" spans="1:9" ht="33" customHeight="1" x14ac:dyDescent="0.25">
      <c r="A127" s="45" t="s">
        <v>16</v>
      </c>
      <c r="B127" s="6" t="s">
        <v>645</v>
      </c>
      <c r="C127" s="7" t="s">
        <v>8</v>
      </c>
      <c r="D127" s="7" t="s">
        <v>658</v>
      </c>
      <c r="E127" s="51" t="s">
        <v>659</v>
      </c>
      <c r="F127" s="25">
        <v>10688</v>
      </c>
      <c r="G127" s="7" t="s">
        <v>660</v>
      </c>
      <c r="H127" s="9"/>
      <c r="I127" s="33" t="s">
        <v>751</v>
      </c>
    </row>
    <row r="128" spans="1:9" ht="33" customHeight="1" x14ac:dyDescent="0.25">
      <c r="A128" s="45" t="s">
        <v>16</v>
      </c>
      <c r="B128" s="6" t="s">
        <v>646</v>
      </c>
      <c r="C128" s="7" t="s">
        <v>8</v>
      </c>
      <c r="D128" s="7" t="s">
        <v>661</v>
      </c>
      <c r="E128" s="51" t="s">
        <v>662</v>
      </c>
      <c r="F128" s="25">
        <v>34237</v>
      </c>
      <c r="G128" s="7" t="s">
        <v>663</v>
      </c>
      <c r="H128" s="9"/>
      <c r="I128" s="33" t="s">
        <v>751</v>
      </c>
    </row>
    <row r="129" spans="1:9" ht="33" customHeight="1" x14ac:dyDescent="0.25">
      <c r="A129" s="45" t="s">
        <v>16</v>
      </c>
      <c r="B129" s="6" t="s">
        <v>647</v>
      </c>
      <c r="C129" s="7" t="s">
        <v>8</v>
      </c>
      <c r="D129" s="7" t="s">
        <v>664</v>
      </c>
      <c r="E129" s="51" t="s">
        <v>665</v>
      </c>
      <c r="F129" s="25">
        <v>3836</v>
      </c>
      <c r="G129" s="7" t="s">
        <v>666</v>
      </c>
      <c r="H129" s="9"/>
      <c r="I129" s="33" t="s">
        <v>751</v>
      </c>
    </row>
    <row r="130" spans="1:9" ht="33" customHeight="1" x14ac:dyDescent="0.25">
      <c r="A130" s="45" t="s">
        <v>16</v>
      </c>
      <c r="B130" s="6" t="s">
        <v>644</v>
      </c>
      <c r="C130" s="7" t="s">
        <v>9</v>
      </c>
      <c r="D130" s="7" t="s">
        <v>655</v>
      </c>
      <c r="E130" s="51" t="s">
        <v>656</v>
      </c>
      <c r="F130" s="25">
        <v>66755</v>
      </c>
      <c r="G130" s="7" t="s">
        <v>667</v>
      </c>
      <c r="H130" s="9"/>
      <c r="I130" s="33" t="s">
        <v>751</v>
      </c>
    </row>
    <row r="131" spans="1:9" ht="46.5" customHeight="1" x14ac:dyDescent="0.25">
      <c r="A131" s="45" t="s">
        <v>16</v>
      </c>
      <c r="B131" s="6" t="s">
        <v>648</v>
      </c>
      <c r="C131" s="7" t="s">
        <v>9</v>
      </c>
      <c r="D131" s="7" t="s">
        <v>668</v>
      </c>
      <c r="E131" s="51" t="s">
        <v>669</v>
      </c>
      <c r="F131" s="25">
        <v>39000</v>
      </c>
      <c r="G131" s="7" t="s">
        <v>670</v>
      </c>
      <c r="H131" s="9"/>
      <c r="I131" s="33" t="s">
        <v>751</v>
      </c>
    </row>
    <row r="132" spans="1:9" ht="33" customHeight="1" x14ac:dyDescent="0.25">
      <c r="A132" s="45" t="s">
        <v>16</v>
      </c>
      <c r="B132" s="6" t="s">
        <v>649</v>
      </c>
      <c r="C132" s="7" t="s">
        <v>9</v>
      </c>
      <c r="D132" s="7" t="s">
        <v>671</v>
      </c>
      <c r="E132" s="51" t="s">
        <v>672</v>
      </c>
      <c r="F132" s="25">
        <v>78845</v>
      </c>
      <c r="G132" s="7" t="s">
        <v>673</v>
      </c>
      <c r="H132" s="9"/>
      <c r="I132" s="33" t="s">
        <v>751</v>
      </c>
    </row>
    <row r="133" spans="1:9" ht="33" customHeight="1" x14ac:dyDescent="0.25">
      <c r="A133" s="45" t="s">
        <v>16</v>
      </c>
      <c r="B133" s="6" t="s">
        <v>650</v>
      </c>
      <c r="C133" s="7" t="s">
        <v>9</v>
      </c>
      <c r="D133" s="7" t="s">
        <v>674</v>
      </c>
      <c r="E133" s="51" t="s">
        <v>675</v>
      </c>
      <c r="F133" s="25">
        <v>79107</v>
      </c>
      <c r="G133" s="7" t="s">
        <v>676</v>
      </c>
      <c r="H133" s="9"/>
      <c r="I133" s="33" t="s">
        <v>751</v>
      </c>
    </row>
    <row r="134" spans="1:9" ht="27.6" customHeight="1" x14ac:dyDescent="0.25">
      <c r="A134" s="75" t="s">
        <v>21</v>
      </c>
      <c r="B134" s="76"/>
      <c r="C134" s="76"/>
      <c r="D134" s="76"/>
      <c r="E134" s="77"/>
      <c r="F134" s="52">
        <f>SUM(F4:F133)</f>
        <v>6979092</v>
      </c>
      <c r="G134" s="15"/>
      <c r="H134" s="15"/>
      <c r="I134" s="15"/>
    </row>
    <row r="136" spans="1:9" ht="30.75" customHeight="1" x14ac:dyDescent="0.25">
      <c r="A136" s="74" t="s">
        <v>753</v>
      </c>
      <c r="B136" s="74"/>
    </row>
    <row r="137" spans="1:9" ht="15.75" x14ac:dyDescent="0.25">
      <c r="A137" s="70"/>
      <c r="B137" s="71" t="s">
        <v>754</v>
      </c>
      <c r="E137" s="10"/>
      <c r="F137"/>
    </row>
  </sheetData>
  <autoFilter ref="A3:I134"/>
  <mergeCells count="3">
    <mergeCell ref="A1:H1"/>
    <mergeCell ref="A134:E134"/>
    <mergeCell ref="A136:B136"/>
  </mergeCells>
  <pageMargins left="0.51181102362204722" right="0.31496062992125984" top="0.35433070866141736" bottom="0.47244094488188981" header="0.31496062992125984" footer="0.31496062992125984"/>
  <pageSetup paperSize="8" scale="55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KV havárie</vt:lpstr>
      <vt:lpstr>BV havárie</vt:lpstr>
      <vt:lpstr>'BV havárie'!Názvy_tlače</vt:lpstr>
      <vt:lpstr>'KV havárie'!Názvy_tlače</vt:lpstr>
      <vt:lpstr>'BV havárie'!Oblasť_tlače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Lompartová Mária</dc:creator>
  <cp:lastModifiedBy>Lompartová Mária</cp:lastModifiedBy>
  <cp:lastPrinted>2022-12-29T06:59:33Z</cp:lastPrinted>
  <dcterms:created xsi:type="dcterms:W3CDTF">2020-07-02T07:36:51Z</dcterms:created>
  <dcterms:modified xsi:type="dcterms:W3CDTF">2022-12-30T09:31:03Z</dcterms:modified>
</cp:coreProperties>
</file>