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debnarova\OneDrive - Ministerstvo školstva, vedy, výskumu a športu SR\Pracovná plocha\VÝZVY\Pedagogický asistent 2022-2023\PA marec-júl 2023\"/>
    </mc:Choice>
  </mc:AlternateContent>
  <xr:revisionPtr revIDLastSave="44" documentId="8_{5CAAE546-CE7F-40B0-8CE6-752A870B1F32}" xr6:coauthVersionLast="36" xr6:coauthVersionMax="36" xr10:uidLastSave="{A36737B7-E1F4-4EC6-89A2-B902D02F0F15}"/>
  <bookViews>
    <workbookView xWindow="0" yWindow="0" windowWidth="24720" windowHeight="12225" xr2:uid="{E3842919-96F7-46DB-A360-E024AA2E7F88}"/>
  </bookViews>
  <sheets>
    <sheet name="PA marec-júl 2023" sheetId="1" r:id="rId1"/>
    <sheet name="PA_podľa zriadovateľov" sheetId="2" r:id="rId2"/>
  </sheets>
  <externalReferences>
    <externalReference r:id="rId3"/>
  </externalReferences>
  <definedNames>
    <definedName name="_xlnm._FilterDatabase" localSheetId="0" hidden="1">'PA marec-júl 2023'!$A$4:$N$77</definedName>
    <definedName name="DoplnkoveKoeficienty" localSheetId="0">[1]Doplnkove_koeficienty!#REF!</definedName>
    <definedName name="DoplnkoveKoeficienty" localSheetId="1">[1]Doplnkove_koeficienty!#REF!</definedName>
    <definedName name="DoplnkoveKoeficienty">[1]Doplnkove_koeficienty!#REF!</definedName>
    <definedName name="k2r" localSheetId="0">#REF!</definedName>
    <definedName name="k2r" localSheetId="1">#REF!</definedName>
    <definedName name="k2r">#REF!</definedName>
    <definedName name="kbs" localSheetId="0">#REF!</definedName>
    <definedName name="kbs" localSheetId="1">#REF!</definedName>
    <definedName name="kbs">#REF!</definedName>
    <definedName name="kcspp1" localSheetId="0">[1]Koeficienty!#REF!</definedName>
    <definedName name="kcspp1" localSheetId="1">[1]Koeficienty!#REF!</definedName>
    <definedName name="kcspp1">[1]Koeficienty!#REF!</definedName>
    <definedName name="kcspp2" localSheetId="0">[1]Koeficienty!#REF!</definedName>
    <definedName name="kcspp2" localSheetId="1">[1]Koeficienty!#REF!</definedName>
    <definedName name="kcspp2">[1]Koeficienty!#REF!</definedName>
    <definedName name="kcspp3" localSheetId="0">[1]Koeficienty!#REF!</definedName>
    <definedName name="kcspp3">[1]Koeficienty!#REF!</definedName>
    <definedName name="kcspp4" localSheetId="0">[1]Koeficienty!#REF!</definedName>
    <definedName name="kcspp4">[1]Koeficienty!#REF!</definedName>
    <definedName name="kcvj" localSheetId="0">#REF!</definedName>
    <definedName name="kcvj" localSheetId="1">#REF!</definedName>
    <definedName name="kcvj">#REF!</definedName>
    <definedName name="kcvjzs" localSheetId="0">#REF!</definedName>
    <definedName name="kcvjzs" localSheetId="1">#REF!</definedName>
    <definedName name="kcvjzs">#REF!</definedName>
    <definedName name="kint" localSheetId="0">#REF!</definedName>
    <definedName name="kint" localSheetId="1">#REF!</definedName>
    <definedName name="kint">#REF!</definedName>
    <definedName name="kint1" localSheetId="0">#REF!</definedName>
    <definedName name="kint1" localSheetId="1">#REF!</definedName>
    <definedName name="kint1">#REF!</definedName>
    <definedName name="kint2" localSheetId="0">#REF!</definedName>
    <definedName name="kint2" localSheetId="1">#REF!</definedName>
    <definedName name="kint2">#REF!</definedName>
    <definedName name="kint3" localSheetId="0">#REF!</definedName>
    <definedName name="kint3" localSheetId="1">#REF!</definedName>
    <definedName name="kint3">#REF!</definedName>
    <definedName name="kintms" localSheetId="0">#REF!</definedName>
    <definedName name="kintms" localSheetId="1">#REF!</definedName>
    <definedName name="kintms">#REF!</definedName>
    <definedName name="kjnm" localSheetId="0">#REF!</definedName>
    <definedName name="kjnm" localSheetId="1">#REF!</definedName>
    <definedName name="kjnm">#REF!</definedName>
    <definedName name="kkat1" localSheetId="0">#REF!</definedName>
    <definedName name="kkat1" localSheetId="1">#REF!</definedName>
    <definedName name="kkat1">#REF!</definedName>
    <definedName name="kkat1zs" localSheetId="0">#REF!</definedName>
    <definedName name="kkat1zs" localSheetId="1">#REF!</definedName>
    <definedName name="kkat1zs">#REF!</definedName>
    <definedName name="kkat2" localSheetId="0">#REF!</definedName>
    <definedName name="kkat2" localSheetId="1">#REF!</definedName>
    <definedName name="kkat2">#REF!</definedName>
    <definedName name="kkat2zs" localSheetId="0">#REF!</definedName>
    <definedName name="kkat2zs" localSheetId="1">#REF!</definedName>
    <definedName name="kkat2zs">#REF!</definedName>
    <definedName name="kkat3" localSheetId="0">#REF!</definedName>
    <definedName name="kkat3" localSheetId="1">#REF!</definedName>
    <definedName name="kkat3">#REF!</definedName>
    <definedName name="kkat3zs" localSheetId="0">#REF!</definedName>
    <definedName name="kkat3zs" localSheetId="1">#REF!</definedName>
    <definedName name="kkat3zs">#REF!</definedName>
    <definedName name="kkat4" localSheetId="0">#REF!</definedName>
    <definedName name="kkat4" localSheetId="1">#REF!</definedName>
    <definedName name="kkat4">#REF!</definedName>
    <definedName name="kkat4zs" localSheetId="0">#REF!</definedName>
    <definedName name="kkat4zs" localSheetId="1">#REF!</definedName>
    <definedName name="kkat4zs">#REF!</definedName>
    <definedName name="kkat5" localSheetId="0">#REF!</definedName>
    <definedName name="kkat5" localSheetId="1">#REF!</definedName>
    <definedName name="kkat5">#REF!</definedName>
    <definedName name="kkat5zs" localSheetId="0">#REF!</definedName>
    <definedName name="kkat5zs" localSheetId="1">#REF!</definedName>
    <definedName name="kkat5zs">#REF!</definedName>
    <definedName name="kkat6" localSheetId="0">#REF!</definedName>
    <definedName name="kkat6" localSheetId="1">#REF!</definedName>
    <definedName name="kkat6">#REF!</definedName>
    <definedName name="kkat6zs" localSheetId="0">#REF!</definedName>
    <definedName name="kkat6zs" localSheetId="1">#REF!</definedName>
    <definedName name="kkat6zs">#REF!</definedName>
    <definedName name="knem1" localSheetId="0">#REF!</definedName>
    <definedName name="knem1" localSheetId="1">#REF!</definedName>
    <definedName name="knem1">#REF!</definedName>
    <definedName name="knem2" localSheetId="0">#REF!</definedName>
    <definedName name="knem2" localSheetId="1">#REF!</definedName>
    <definedName name="knem2">#REF!</definedName>
    <definedName name="knem3" localSheetId="0">#REF!</definedName>
    <definedName name="knem3" localSheetId="1">#REF!</definedName>
    <definedName name="knem3">#REF!</definedName>
    <definedName name="knemms" localSheetId="0">#REF!</definedName>
    <definedName name="knemms" localSheetId="1">#REF!</definedName>
    <definedName name="knemms">#REF!</definedName>
    <definedName name="knemskd1" localSheetId="0">#REF!</definedName>
    <definedName name="knemskd1" localSheetId="1">#REF!</definedName>
    <definedName name="knemskd1">#REF!</definedName>
    <definedName name="knemskd2" localSheetId="0">#REF!</definedName>
    <definedName name="knemskd2" localSheetId="1">#REF!</definedName>
    <definedName name="knemskd2">#REF!</definedName>
    <definedName name="knemskd3" localSheetId="0">#REF!</definedName>
    <definedName name="knemskd3" localSheetId="1">#REF!</definedName>
    <definedName name="knemskd3">#REF!</definedName>
    <definedName name="knpa" localSheetId="0">#REF!</definedName>
    <definedName name="knpa" localSheetId="1">#REF!</definedName>
    <definedName name="knpa">#REF!</definedName>
    <definedName name="knr" localSheetId="0">#REF!</definedName>
    <definedName name="knr" localSheetId="1">#REF!</definedName>
    <definedName name="knr">#REF!</definedName>
    <definedName name="knrptp" localSheetId="0">#REF!</definedName>
    <definedName name="knrptp" localSheetId="1">#REF!</definedName>
    <definedName name="knrptp">#REF!</definedName>
    <definedName name="KoefTeplo" localSheetId="0">#REF!</definedName>
    <definedName name="KoefTeplo" localSheetId="1">#REF!</definedName>
    <definedName name="KoefTeplo">#REF!</definedName>
    <definedName name="kop" localSheetId="0">#REF!</definedName>
    <definedName name="kop" localSheetId="1">#REF!</definedName>
    <definedName name="kop">#REF!</definedName>
    <definedName name="kos" localSheetId="0">#REF!</definedName>
    <definedName name="kos" localSheetId="1">#REF!</definedName>
    <definedName name="kos">#REF!</definedName>
    <definedName name="kprax60" localSheetId="0">#REF!</definedName>
    <definedName name="kprax60" localSheetId="1">#REF!</definedName>
    <definedName name="kprax60">#REF!</definedName>
    <definedName name="kprax80" localSheetId="0">#REF!</definedName>
    <definedName name="kprax80" localSheetId="1">#REF!</definedName>
    <definedName name="kprax80">#REF!</definedName>
    <definedName name="krvp1" localSheetId="0">#REF!</definedName>
    <definedName name="krvp1" localSheetId="1">#REF!</definedName>
    <definedName name="krvp1">#REF!</definedName>
    <definedName name="krvp2" localSheetId="0">[1]Koeficienty!#REF!</definedName>
    <definedName name="krvp2" localSheetId="1">[1]Koeficienty!#REF!</definedName>
    <definedName name="krvp2">[1]Koeficienty!#REF!</definedName>
    <definedName name="ksf" localSheetId="0">#REF!</definedName>
    <definedName name="ksf" localSheetId="1">#REF!</definedName>
    <definedName name="ksf">#REF!</definedName>
    <definedName name="ksgym1" localSheetId="0">#REF!</definedName>
    <definedName name="ksgym1" localSheetId="1">#REF!</definedName>
    <definedName name="ksgym1">#REF!</definedName>
    <definedName name="ksgym2" localSheetId="0">#REF!</definedName>
    <definedName name="ksgym2" localSheetId="1">#REF!</definedName>
    <definedName name="ksgym2">#REF!</definedName>
    <definedName name="ksgym3" localSheetId="0">#REF!</definedName>
    <definedName name="ksgym3" localSheetId="1">#REF!</definedName>
    <definedName name="ksgym3">#REF!</definedName>
    <definedName name="ksportm1" localSheetId="0">#REF!</definedName>
    <definedName name="ksportm1" localSheetId="1">#REF!</definedName>
    <definedName name="ksportm1">#REF!</definedName>
    <definedName name="ksportm2" localSheetId="0">#REF!</definedName>
    <definedName name="ksportm2" localSheetId="1">#REF!</definedName>
    <definedName name="ksportm2">#REF!</definedName>
    <definedName name="ksportm3" localSheetId="0">#REF!</definedName>
    <definedName name="ksportm3" localSheetId="1">#REF!</definedName>
    <definedName name="ksportm3">#REF!</definedName>
    <definedName name="ksskd" localSheetId="0">#REF!</definedName>
    <definedName name="ksskd" localSheetId="1">#REF!</definedName>
    <definedName name="ksskd">#REF!</definedName>
    <definedName name="kvaz1" localSheetId="0">#REF!</definedName>
    <definedName name="kvaz1" localSheetId="1">#REF!</definedName>
    <definedName name="kvaz1">#REF!</definedName>
    <definedName name="kvaz2" localSheetId="0">#REF!</definedName>
    <definedName name="kvaz2" localSheetId="1">#REF!</definedName>
    <definedName name="kvaz2">#REF!</definedName>
    <definedName name="kvs" localSheetId="0">#REF!</definedName>
    <definedName name="kvs" localSheetId="1">#REF!</definedName>
    <definedName name="kvs">#REF!</definedName>
    <definedName name="msnorm" localSheetId="0">#REF!</definedName>
    <definedName name="msnorm" localSheetId="1">#REF!</definedName>
    <definedName name="msnorm">#REF!</definedName>
    <definedName name="_xlnm.Print_Titles" localSheetId="0">'PA marec-júl 2023'!$3:$4</definedName>
    <definedName name="Normativy" localSheetId="0">#REF!</definedName>
    <definedName name="Normativy" localSheetId="1">#REF!</definedName>
    <definedName name="Normativy">#REF!</definedName>
    <definedName name="NormativyTeplo" localSheetId="0">#REF!</definedName>
    <definedName name="NormativyTeplo" localSheetId="1">#REF!</definedName>
    <definedName name="NormativyTepl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1" l="1"/>
  <c r="L53" i="1"/>
  <c r="I14" i="2" l="1"/>
  <c r="H14" i="2"/>
  <c r="G14" i="2"/>
  <c r="F14" i="2"/>
  <c r="I77" i="1" l="1"/>
  <c r="M76" i="1"/>
  <c r="N76" i="1" s="1"/>
  <c r="L76" i="1"/>
  <c r="K76" i="1"/>
  <c r="J76" i="1"/>
  <c r="J75" i="1"/>
  <c r="K75" i="1" s="1"/>
  <c r="J74" i="1"/>
  <c r="K73" i="1"/>
  <c r="L73" i="1" s="1"/>
  <c r="J73" i="1"/>
  <c r="M73" i="1" s="1"/>
  <c r="N73" i="1" s="1"/>
  <c r="M72" i="1"/>
  <c r="N72" i="1" s="1"/>
  <c r="L72" i="1"/>
  <c r="K72" i="1"/>
  <c r="J72" i="1"/>
  <c r="J71" i="1"/>
  <c r="K71" i="1" s="1"/>
  <c r="L71" i="1" s="1"/>
  <c r="J70" i="1"/>
  <c r="K69" i="1"/>
  <c r="L69" i="1" s="1"/>
  <c r="J69" i="1"/>
  <c r="M69" i="1" s="1"/>
  <c r="N69" i="1" s="1"/>
  <c r="M68" i="1"/>
  <c r="N68" i="1" s="1"/>
  <c r="L68" i="1"/>
  <c r="K68" i="1"/>
  <c r="J68" i="1"/>
  <c r="J67" i="1"/>
  <c r="K67" i="1" s="1"/>
  <c r="J66" i="1"/>
  <c r="K65" i="1"/>
  <c r="L65" i="1" s="1"/>
  <c r="J65" i="1"/>
  <c r="M65" i="1" s="1"/>
  <c r="N65" i="1" s="1"/>
  <c r="M64" i="1"/>
  <c r="N64" i="1" s="1"/>
  <c r="L64" i="1"/>
  <c r="K64" i="1"/>
  <c r="J64" i="1"/>
  <c r="J63" i="1"/>
  <c r="K63" i="1" s="1"/>
  <c r="L63" i="1" s="1"/>
  <c r="J62" i="1"/>
  <c r="K61" i="1"/>
  <c r="L61" i="1" s="1"/>
  <c r="J61" i="1"/>
  <c r="M61" i="1" s="1"/>
  <c r="N61" i="1" s="1"/>
  <c r="M60" i="1"/>
  <c r="N60" i="1" s="1"/>
  <c r="L60" i="1"/>
  <c r="K60" i="1"/>
  <c r="J60" i="1"/>
  <c r="M59" i="1"/>
  <c r="N59" i="1" s="1"/>
  <c r="J59" i="1"/>
  <c r="K59" i="1" s="1"/>
  <c r="L59" i="1" s="1"/>
  <c r="J58" i="1"/>
  <c r="K57" i="1"/>
  <c r="L57" i="1" s="1"/>
  <c r="J57" i="1"/>
  <c r="M57" i="1" s="1"/>
  <c r="N57" i="1" s="1"/>
  <c r="M56" i="1"/>
  <c r="N56" i="1" s="1"/>
  <c r="L56" i="1"/>
  <c r="K56" i="1"/>
  <c r="J56" i="1"/>
  <c r="J55" i="1"/>
  <c r="K55" i="1" s="1"/>
  <c r="L55" i="1" s="1"/>
  <c r="K54" i="1"/>
  <c r="L54" i="1" s="1"/>
  <c r="J54" i="1"/>
  <c r="J53" i="1"/>
  <c r="J52" i="1"/>
  <c r="K52" i="1" s="1"/>
  <c r="L52" i="1" s="1"/>
  <c r="K51" i="1"/>
  <c r="L51" i="1" s="1"/>
  <c r="J51" i="1"/>
  <c r="M50" i="1"/>
  <c r="N50" i="1" s="1"/>
  <c r="L50" i="1"/>
  <c r="K50" i="1"/>
  <c r="J50" i="1"/>
  <c r="J49" i="1"/>
  <c r="K49" i="1" s="1"/>
  <c r="L49" i="1" s="1"/>
  <c r="J48" i="1"/>
  <c r="K47" i="1"/>
  <c r="L47" i="1" s="1"/>
  <c r="J47" i="1"/>
  <c r="M46" i="1"/>
  <c r="N46" i="1" s="1"/>
  <c r="L46" i="1"/>
  <c r="K46" i="1"/>
  <c r="J46" i="1"/>
  <c r="J45" i="1"/>
  <c r="J44" i="1"/>
  <c r="L43" i="1"/>
  <c r="K43" i="1"/>
  <c r="J43" i="1"/>
  <c r="M43" i="1" s="1"/>
  <c r="N43" i="1" s="1"/>
  <c r="J42" i="1"/>
  <c r="K42" i="1" s="1"/>
  <c r="M41" i="1"/>
  <c r="N41" i="1" s="1"/>
  <c r="J41" i="1"/>
  <c r="K41" i="1" s="1"/>
  <c r="L41" i="1" s="1"/>
  <c r="J40" i="1"/>
  <c r="K39" i="1"/>
  <c r="L39" i="1" s="1"/>
  <c r="J39" i="1"/>
  <c r="M39" i="1" s="1"/>
  <c r="N39" i="1" s="1"/>
  <c r="M38" i="1"/>
  <c r="N38" i="1" s="1"/>
  <c r="L38" i="1"/>
  <c r="K38" i="1"/>
  <c r="J38" i="1"/>
  <c r="J37" i="1"/>
  <c r="K37" i="1" s="1"/>
  <c r="L37" i="1" s="1"/>
  <c r="K36" i="1"/>
  <c r="L36" i="1" s="1"/>
  <c r="J36" i="1"/>
  <c r="K35" i="1"/>
  <c r="L35" i="1" s="1"/>
  <c r="J35" i="1"/>
  <c r="M35" i="1" s="1"/>
  <c r="N35" i="1" s="1"/>
  <c r="M34" i="1"/>
  <c r="N34" i="1" s="1"/>
  <c r="L34" i="1"/>
  <c r="K34" i="1"/>
  <c r="J34" i="1"/>
  <c r="J33" i="1"/>
  <c r="K33" i="1" s="1"/>
  <c r="L33" i="1" s="1"/>
  <c r="J32" i="1"/>
  <c r="K31" i="1"/>
  <c r="L31" i="1" s="1"/>
  <c r="J31" i="1"/>
  <c r="K30" i="1"/>
  <c r="J30" i="1"/>
  <c r="M29" i="1"/>
  <c r="N29" i="1" s="1"/>
  <c r="L29" i="1"/>
  <c r="J29" i="1"/>
  <c r="K29" i="1" s="1"/>
  <c r="K28" i="1"/>
  <c r="J28" i="1"/>
  <c r="K27" i="1"/>
  <c r="L27" i="1" s="1"/>
  <c r="J27" i="1"/>
  <c r="K26" i="1"/>
  <c r="J26" i="1"/>
  <c r="M25" i="1"/>
  <c r="N25" i="1" s="1"/>
  <c r="L25" i="1"/>
  <c r="J25" i="1"/>
  <c r="K25" i="1" s="1"/>
  <c r="K24" i="1"/>
  <c r="J24" i="1"/>
  <c r="K23" i="1"/>
  <c r="L23" i="1" s="1"/>
  <c r="J23" i="1"/>
  <c r="K22" i="1"/>
  <c r="J22" i="1"/>
  <c r="M21" i="1"/>
  <c r="N21" i="1" s="1"/>
  <c r="L21" i="1"/>
  <c r="J21" i="1"/>
  <c r="K21" i="1" s="1"/>
  <c r="K20" i="1"/>
  <c r="J20" i="1"/>
  <c r="K19" i="1"/>
  <c r="L19" i="1" s="1"/>
  <c r="J19" i="1"/>
  <c r="K18" i="1"/>
  <c r="M18" i="1" s="1"/>
  <c r="N18" i="1" s="1"/>
  <c r="J18" i="1"/>
  <c r="M17" i="1"/>
  <c r="N17" i="1" s="1"/>
  <c r="L17" i="1"/>
  <c r="J17" i="1"/>
  <c r="K17" i="1" s="1"/>
  <c r="K16" i="1"/>
  <c r="L16" i="1" s="1"/>
  <c r="J16" i="1"/>
  <c r="K15" i="1"/>
  <c r="L15" i="1" s="1"/>
  <c r="J15" i="1"/>
  <c r="K14" i="1"/>
  <c r="M14" i="1" s="1"/>
  <c r="N14" i="1" s="1"/>
  <c r="J14" i="1"/>
  <c r="M13" i="1"/>
  <c r="N13" i="1" s="1"/>
  <c r="L13" i="1"/>
  <c r="J13" i="1"/>
  <c r="K13" i="1" s="1"/>
  <c r="K12" i="1"/>
  <c r="L12" i="1" s="1"/>
  <c r="J12" i="1"/>
  <c r="K11" i="1"/>
  <c r="L11" i="1" s="1"/>
  <c r="J11" i="1"/>
  <c r="K10" i="1"/>
  <c r="M10" i="1" s="1"/>
  <c r="N10" i="1" s="1"/>
  <c r="J10" i="1"/>
  <c r="M9" i="1"/>
  <c r="N9" i="1" s="1"/>
  <c r="L9" i="1"/>
  <c r="J9" i="1"/>
  <c r="K9" i="1" s="1"/>
  <c r="K8" i="1"/>
  <c r="L8" i="1" s="1"/>
  <c r="J8" i="1"/>
  <c r="K7" i="1"/>
  <c r="L7" i="1" s="1"/>
  <c r="J7" i="1"/>
  <c r="K6" i="1"/>
  <c r="J6" i="1"/>
  <c r="M42" i="1" l="1"/>
  <c r="N42" i="1" s="1"/>
  <c r="L42" i="1"/>
  <c r="M51" i="1"/>
  <c r="N51" i="1" s="1"/>
  <c r="K40" i="1"/>
  <c r="L40" i="1" s="1"/>
  <c r="K58" i="1"/>
  <c r="L58" i="1" s="1"/>
  <c r="M8" i="1"/>
  <c r="N8" i="1" s="1"/>
  <c r="M26" i="1"/>
  <c r="N26" i="1" s="1"/>
  <c r="L26" i="1"/>
  <c r="M70" i="1"/>
  <c r="N70" i="1" s="1"/>
  <c r="K70" i="1"/>
  <c r="L70" i="1" s="1"/>
  <c r="L67" i="1"/>
  <c r="M67" i="1"/>
  <c r="N67" i="1" s="1"/>
  <c r="L75" i="1"/>
  <c r="M75" i="1"/>
  <c r="N75" i="1" s="1"/>
  <c r="M22" i="1"/>
  <c r="N22" i="1" s="1"/>
  <c r="L22" i="1"/>
  <c r="L24" i="1"/>
  <c r="M24" i="1"/>
  <c r="N24" i="1" s="1"/>
  <c r="M12" i="1"/>
  <c r="N12" i="1" s="1"/>
  <c r="M16" i="1"/>
  <c r="N16" i="1" s="1"/>
  <c r="L28" i="1"/>
  <c r="M28" i="1"/>
  <c r="N28" i="1" s="1"/>
  <c r="K62" i="1"/>
  <c r="L62" i="1" s="1"/>
  <c r="M6" i="1"/>
  <c r="M30" i="1"/>
  <c r="N30" i="1" s="1"/>
  <c r="L30" i="1"/>
  <c r="L6" i="1"/>
  <c r="L77" i="1" s="1"/>
  <c r="L10" i="1"/>
  <c r="L14" i="1"/>
  <c r="L18" i="1"/>
  <c r="L20" i="1"/>
  <c r="M20" i="1"/>
  <c r="N20" i="1" s="1"/>
  <c r="K45" i="1"/>
  <c r="L45" i="1" s="1"/>
  <c r="M45" i="1"/>
  <c r="N45" i="1" s="1"/>
  <c r="M44" i="1"/>
  <c r="N44" i="1" s="1"/>
  <c r="M33" i="1"/>
  <c r="N33" i="1" s="1"/>
  <c r="K44" i="1"/>
  <c r="L44" i="1" s="1"/>
  <c r="M48" i="1"/>
  <c r="N48" i="1" s="1"/>
  <c r="M49" i="1"/>
  <c r="N49" i="1" s="1"/>
  <c r="K53" i="1"/>
  <c r="M53" i="1" s="1"/>
  <c r="M66" i="1"/>
  <c r="N66" i="1" s="1"/>
  <c r="K66" i="1"/>
  <c r="L66" i="1" s="1"/>
  <c r="K74" i="1"/>
  <c r="L74" i="1" s="1"/>
  <c r="M7" i="1"/>
  <c r="N7" i="1" s="1"/>
  <c r="M11" i="1"/>
  <c r="N11" i="1" s="1"/>
  <c r="M15" i="1"/>
  <c r="N15" i="1" s="1"/>
  <c r="M19" i="1"/>
  <c r="N19" i="1" s="1"/>
  <c r="M23" i="1"/>
  <c r="N23" i="1" s="1"/>
  <c r="M27" i="1"/>
  <c r="N27" i="1" s="1"/>
  <c r="M31" i="1"/>
  <c r="N31" i="1" s="1"/>
  <c r="K32" i="1"/>
  <c r="L32" i="1" s="1"/>
  <c r="M36" i="1"/>
  <c r="N36" i="1" s="1"/>
  <c r="M37" i="1"/>
  <c r="N37" i="1" s="1"/>
  <c r="M47" i="1"/>
  <c r="N47" i="1" s="1"/>
  <c r="K48" i="1"/>
  <c r="L48" i="1" s="1"/>
  <c r="M52" i="1"/>
  <c r="N52" i="1" s="1"/>
  <c r="M54" i="1"/>
  <c r="N54" i="1" s="1"/>
  <c r="M55" i="1"/>
  <c r="N55" i="1" s="1"/>
  <c r="M63" i="1"/>
  <c r="N63" i="1" s="1"/>
  <c r="M71" i="1"/>
  <c r="N71" i="1" s="1"/>
  <c r="J77" i="1"/>
  <c r="K77" i="1" l="1"/>
  <c r="M58" i="1"/>
  <c r="N58" i="1" s="1"/>
  <c r="M74" i="1"/>
  <c r="N74" i="1" s="1"/>
  <c r="M62" i="1"/>
  <c r="N62" i="1" s="1"/>
  <c r="M32" i="1"/>
  <c r="N32" i="1" s="1"/>
  <c r="N6" i="1"/>
  <c r="M40" i="1"/>
  <c r="N40" i="1" s="1"/>
  <c r="N77" i="1" l="1"/>
  <c r="M77" i="1"/>
</calcChain>
</file>

<file path=xl/sharedStrings.xml><?xml version="1.0" encoding="utf-8"?>
<sst xmlns="http://schemas.openxmlformats.org/spreadsheetml/2006/main" count="572" uniqueCount="199">
  <si>
    <t>Kraj sídla zriaďovateľa</t>
  </si>
  <si>
    <t>Typ zriaďovateľa</t>
  </si>
  <si>
    <t>Kategória</t>
  </si>
  <si>
    <t>IČO zriaďovateľa</t>
  </si>
  <si>
    <t>Názov zriaďovateľa</t>
  </si>
  <si>
    <t>Okres</t>
  </si>
  <si>
    <t>Obec</t>
  </si>
  <si>
    <t>Ulica</t>
  </si>
  <si>
    <t>Finančné prostriedky na PA na marec až júl 2023 
(1152€/mes) v €</t>
  </si>
  <si>
    <t>610 pred zaokrúhlením</t>
  </si>
  <si>
    <t>610 zaokrúhlené na celé €</t>
  </si>
  <si>
    <t>620 pred zaokrúhlením</t>
  </si>
  <si>
    <t>620 zaokrúhlené na celé €</t>
  </si>
  <si>
    <t>Počty PA v CPP</t>
  </si>
  <si>
    <t>a</t>
  </si>
  <si>
    <t>c</t>
  </si>
  <si>
    <t>d</t>
  </si>
  <si>
    <t>e</t>
  </si>
  <si>
    <t>f</t>
  </si>
  <si>
    <t>g</t>
  </si>
  <si>
    <t>h</t>
  </si>
  <si>
    <t>i</t>
  </si>
  <si>
    <t>2=1*1152*5</t>
  </si>
  <si>
    <t>BA</t>
  </si>
  <si>
    <t>K</t>
  </si>
  <si>
    <t>CPPP</t>
  </si>
  <si>
    <t xml:space="preserve">Regionálny úrad školskej správy v Bratislave </t>
  </si>
  <si>
    <t>Bratislava I</t>
  </si>
  <si>
    <t>Bratislava</t>
  </si>
  <si>
    <t>Brnianska  7834/47</t>
  </si>
  <si>
    <t>Bratislava II</t>
  </si>
  <si>
    <t>Bratislava-Ružinov</t>
  </si>
  <si>
    <t>Nevädzová 534/7</t>
  </si>
  <si>
    <t>Bratislava III</t>
  </si>
  <si>
    <t>Vajnorská 10595/98/D</t>
  </si>
  <si>
    <t>Bratislava IV</t>
  </si>
  <si>
    <t>Fedákova 3</t>
  </si>
  <si>
    <t>Bratislava V</t>
  </si>
  <si>
    <t>Bratislava-Petržalka</t>
  </si>
  <si>
    <t>Švabinského 3352/7</t>
  </si>
  <si>
    <t>Malacky</t>
  </si>
  <si>
    <t>Záhorácka 51</t>
  </si>
  <si>
    <t>Pezinok</t>
  </si>
  <si>
    <t>M.R.Štefánika 15</t>
  </si>
  <si>
    <t>Senec</t>
  </si>
  <si>
    <t>Lichnerova 22</t>
  </si>
  <si>
    <t>TV</t>
  </si>
  <si>
    <t>Regionálny úrad školskej správy v Trnave</t>
  </si>
  <si>
    <t>Dunajská Streda</t>
  </si>
  <si>
    <t>Alžbetínske námestie 1194</t>
  </si>
  <si>
    <t>Galanta</t>
  </si>
  <si>
    <t>Hodská 2352/62</t>
  </si>
  <si>
    <t>Hlohovec</t>
  </si>
  <si>
    <t>Fraštácka 4</t>
  </si>
  <si>
    <t>Piešťany</t>
  </si>
  <si>
    <t>E. F. Scherrera 40</t>
  </si>
  <si>
    <t>Senica</t>
  </si>
  <si>
    <t>Robotnícka 62</t>
  </si>
  <si>
    <t>Skalica</t>
  </si>
  <si>
    <t>Holíč</t>
  </si>
  <si>
    <t>Bernolákova 383/10</t>
  </si>
  <si>
    <t>Trnava</t>
  </si>
  <si>
    <t>M.Sch. Trnavského 2</t>
  </si>
  <si>
    <t>ŠCPP</t>
  </si>
  <si>
    <t>Čajkovského 55</t>
  </si>
  <si>
    <t>TC</t>
  </si>
  <si>
    <t xml:space="preserve">Regionálny úrad školskej správy v Trenčíne </t>
  </si>
  <si>
    <t>Bánovce nad Bebravou</t>
  </si>
  <si>
    <t>5. apríla 792/14</t>
  </si>
  <si>
    <t>Ilava</t>
  </si>
  <si>
    <t>Dubnica nad Váhom</t>
  </si>
  <si>
    <t>Partizánska 151/3</t>
  </si>
  <si>
    <t>Myjava</t>
  </si>
  <si>
    <t>Moravská 1</t>
  </si>
  <si>
    <t>Nové mesto nad Váhom</t>
  </si>
  <si>
    <t>Nové Mesto nad Váhom</t>
  </si>
  <si>
    <t>Športová 40</t>
  </si>
  <si>
    <t>Partizánske</t>
  </si>
  <si>
    <t>Februárová 153/3</t>
  </si>
  <si>
    <t>Považská Bystrica</t>
  </si>
  <si>
    <t>Komenského 106/2</t>
  </si>
  <si>
    <t>Prievidza</t>
  </si>
  <si>
    <t>Bakalárska 2</t>
  </si>
  <si>
    <t>Púchov</t>
  </si>
  <si>
    <t>Námestie slobody 1657/13</t>
  </si>
  <si>
    <t>Trenčín</t>
  </si>
  <si>
    <t>Kukučínova 473</t>
  </si>
  <si>
    <t>NR</t>
  </si>
  <si>
    <t>Regionálny úrad školskej správy v Nitre</t>
  </si>
  <si>
    <t>Komárno/ Hurbanovo</t>
  </si>
  <si>
    <t>Hurbanovo</t>
  </si>
  <si>
    <t>Komárňanská 177</t>
  </si>
  <si>
    <t>Levice</t>
  </si>
  <si>
    <t>Mierová 1</t>
  </si>
  <si>
    <t>Nitra</t>
  </si>
  <si>
    <t>J. Vuruma 2</t>
  </si>
  <si>
    <t>Nové Zámky</t>
  </si>
  <si>
    <t>Turecká 35</t>
  </si>
  <si>
    <t>Šaľa</t>
  </si>
  <si>
    <t>1. mája 898/2</t>
  </si>
  <si>
    <t>Topoľčany</t>
  </si>
  <si>
    <t>Bernolákova 1652</t>
  </si>
  <si>
    <t>Zlaté Moravce</t>
  </si>
  <si>
    <t>A. Kmeťa 6</t>
  </si>
  <si>
    <t>ZA</t>
  </si>
  <si>
    <t xml:space="preserve">Regionálny úrad školskej správy v Žiline </t>
  </si>
  <si>
    <t>Bytča</t>
  </si>
  <si>
    <t>Zámok 104</t>
  </si>
  <si>
    <t>Čadca</t>
  </si>
  <si>
    <t>Kukučínova 162</t>
  </si>
  <si>
    <t>Dolný Kubín</t>
  </si>
  <si>
    <t>J. Ťatliaka 2051/8</t>
  </si>
  <si>
    <t>Kysucké Nové Mesto</t>
  </si>
  <si>
    <t>Komenského 2740</t>
  </si>
  <si>
    <t>Liptovský Mikuláš</t>
  </si>
  <si>
    <t>Okoličianska 333</t>
  </si>
  <si>
    <t>Martin</t>
  </si>
  <si>
    <t>Kollárova 49</t>
  </si>
  <si>
    <t>Námestovo</t>
  </si>
  <si>
    <t>Nám. A. Bernoláka 378/7</t>
  </si>
  <si>
    <t>Ružomberok</t>
  </si>
  <si>
    <t>I. Houdeka 2351</t>
  </si>
  <si>
    <t>Tvrdošín</t>
  </si>
  <si>
    <t>Medvedzie 132</t>
  </si>
  <si>
    <t>Žilina</t>
  </si>
  <si>
    <t>Predmestská 1614</t>
  </si>
  <si>
    <t>BB</t>
  </si>
  <si>
    <t>Regionálny úrad školskej správy v Banskej Bystrici</t>
  </si>
  <si>
    <t>Banská Bystrica</t>
  </si>
  <si>
    <t>Mládežnícka 34</t>
  </si>
  <si>
    <t>Brezno</t>
  </si>
  <si>
    <t>Hradby 9</t>
  </si>
  <si>
    <t>Detva</t>
  </si>
  <si>
    <t>Krpeľná 35</t>
  </si>
  <si>
    <t>Lučenec</t>
  </si>
  <si>
    <t>Martina Rázusa 25</t>
  </si>
  <si>
    <t>Revúca</t>
  </si>
  <si>
    <t>Kollárova 11</t>
  </si>
  <si>
    <t>Rimavská Sobota</t>
  </si>
  <si>
    <t>Hviezdoslavova 441/10</t>
  </si>
  <si>
    <t>Veľký Krtíš</t>
  </si>
  <si>
    <t>Červenej armády 27</t>
  </si>
  <si>
    <t>Zvolen</t>
  </si>
  <si>
    <t>Dukelských hrdinov 44</t>
  </si>
  <si>
    <t>Žarnovica</t>
  </si>
  <si>
    <t>Dolná 249/6</t>
  </si>
  <si>
    <t>PO</t>
  </si>
  <si>
    <t>Regionálny úrad školskej správy v Prešove</t>
  </si>
  <si>
    <t>Bardejov</t>
  </si>
  <si>
    <t>Štefánikova 8</t>
  </si>
  <si>
    <t>Humenné</t>
  </si>
  <si>
    <t>Mierová 65/4</t>
  </si>
  <si>
    <t>Kežmarok</t>
  </si>
  <si>
    <t>Mučeníkov 1246/4</t>
  </si>
  <si>
    <t>Levoča</t>
  </si>
  <si>
    <t>Ružová 91/1</t>
  </si>
  <si>
    <t>Poprad</t>
  </si>
  <si>
    <t>J. Curie 3760/2</t>
  </si>
  <si>
    <t>Prešov</t>
  </si>
  <si>
    <t>Levočská 7</t>
  </si>
  <si>
    <t>Sabinov</t>
  </si>
  <si>
    <t>SNP 514/15</t>
  </si>
  <si>
    <t>Snina</t>
  </si>
  <si>
    <t>Partizánska 1057</t>
  </si>
  <si>
    <t>Stará Ľubovňa</t>
  </si>
  <si>
    <t>Levočská 341/7</t>
  </si>
  <si>
    <t>Stropkov</t>
  </si>
  <si>
    <t>Kukučínova 2</t>
  </si>
  <si>
    <t>Svidník</t>
  </si>
  <si>
    <t>Centrálna 102</t>
  </si>
  <si>
    <t>Vranov nad Topľou</t>
  </si>
  <si>
    <t>Bernolákova 92</t>
  </si>
  <si>
    <t>KE</t>
  </si>
  <si>
    <t xml:space="preserve">Regionálny úrad školskej správy v Košiciach </t>
  </si>
  <si>
    <t>Gelnica</t>
  </si>
  <si>
    <t>Slovenská 69/56</t>
  </si>
  <si>
    <t>Košice - okolie</t>
  </si>
  <si>
    <t>Košice-Sever</t>
  </si>
  <si>
    <t>Slovenskej jednoty 29</t>
  </si>
  <si>
    <t>Košice I</t>
  </si>
  <si>
    <t>Košice-Staré Mesto</t>
  </si>
  <si>
    <t>Karpatská 8</t>
  </si>
  <si>
    <t>Košice II - IV.</t>
  </si>
  <si>
    <t>Košice-Západ</t>
  </si>
  <si>
    <t xml:space="preserve"> Zuzkin park 10</t>
  </si>
  <si>
    <t>Michalovce</t>
  </si>
  <si>
    <t>Okružná 3657</t>
  </si>
  <si>
    <t>Rožňava</t>
  </si>
  <si>
    <t>Letná 44</t>
  </si>
  <si>
    <t>Spišská Nová Ves</t>
  </si>
  <si>
    <t>Letná 66</t>
  </si>
  <si>
    <t>Trebišov</t>
  </si>
  <si>
    <t>Kpt. Nálepku 1057/18</t>
  </si>
  <si>
    <t>Celkový súčet</t>
  </si>
  <si>
    <t xml:space="preserve"> Počty PA v CPP</t>
  </si>
  <si>
    <t>z toho</t>
  </si>
  <si>
    <t>Rozpis FP z POO na marec až júl 2023 podľa ziadovateľa - zdroj 3P01</t>
  </si>
  <si>
    <t xml:space="preserve">Rozpis finančných prostriedkov z POO pedagogický asistent v CPP - marec až júl 2023 – zdroj 3P01 </t>
  </si>
  <si>
    <t>V Bratislave dňa 05.04.2023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</si>
</sst>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2" fillId="4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4" fontId="2" fillId="4" borderId="6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/>
    </xf>
    <xf numFmtId="4" fontId="3" fillId="4" borderId="11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1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textRotation="90"/>
    </xf>
    <xf numFmtId="0" fontId="8" fillId="6" borderId="5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textRotation="9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D9D6-E621-4D45-B32F-5BA74B0BD5CE}">
  <sheetPr filterMode="1">
    <pageSetUpPr fitToPage="1"/>
  </sheetPr>
  <dimension ref="A1:N80"/>
  <sheetViews>
    <sheetView tabSelected="1" topLeftCell="A67" zoomScaleNormal="100" workbookViewId="0">
      <selection activeCell="A80" sqref="A80"/>
    </sheetView>
  </sheetViews>
  <sheetFormatPr defaultRowHeight="12.75" x14ac:dyDescent="0.2"/>
  <cols>
    <col min="1" max="1" width="4.5703125" customWidth="1"/>
    <col min="2" max="2" width="4.28515625" customWidth="1"/>
    <col min="3" max="3" width="5.7109375" customWidth="1"/>
    <col min="4" max="4" width="9" customWidth="1"/>
    <col min="5" max="5" width="32.140625" customWidth="1"/>
    <col min="6" max="6" width="13.7109375" customWidth="1"/>
    <col min="7" max="7" width="14.5703125" customWidth="1"/>
    <col min="8" max="8" width="18.7109375" customWidth="1"/>
    <col min="9" max="9" width="7.28515625" customWidth="1"/>
    <col min="10" max="10" width="14" customWidth="1"/>
    <col min="11" max="11" width="16.7109375" hidden="1" customWidth="1"/>
    <col min="12" max="12" width="13" customWidth="1"/>
    <col min="13" max="13" width="13" hidden="1" customWidth="1"/>
    <col min="14" max="14" width="12.7109375" customWidth="1"/>
  </cols>
  <sheetData>
    <row r="1" spans="1:14" x14ac:dyDescent="0.2">
      <c r="I1" s="1"/>
    </row>
    <row r="2" spans="1:14" ht="34.5" customHeight="1" thickBot="1" x14ac:dyDescent="0.25">
      <c r="A2" s="41" t="s">
        <v>197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4" ht="13.5" customHeight="1" x14ac:dyDescent="0.2">
      <c r="A3" s="49" t="s">
        <v>0</v>
      </c>
      <c r="B3" s="49" t="s">
        <v>1</v>
      </c>
      <c r="C3" s="50" t="s">
        <v>2</v>
      </c>
      <c r="D3" s="49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47" t="s">
        <v>13</v>
      </c>
      <c r="J3" s="44" t="s">
        <v>8</v>
      </c>
      <c r="K3" s="45" t="s">
        <v>9</v>
      </c>
      <c r="L3" s="44" t="s">
        <v>10</v>
      </c>
      <c r="M3" s="45" t="s">
        <v>11</v>
      </c>
      <c r="N3" s="44" t="s">
        <v>12</v>
      </c>
    </row>
    <row r="4" spans="1:14" ht="78.75" customHeight="1" thickBot="1" x14ac:dyDescent="0.25">
      <c r="A4" s="49"/>
      <c r="B4" s="49"/>
      <c r="C4" s="50"/>
      <c r="D4" s="49"/>
      <c r="E4" s="51"/>
      <c r="F4" s="51"/>
      <c r="G4" s="51"/>
      <c r="H4" s="51"/>
      <c r="I4" s="48"/>
      <c r="J4" s="44"/>
      <c r="K4" s="46"/>
      <c r="L4" s="44"/>
      <c r="M4" s="46"/>
      <c r="N4" s="44"/>
    </row>
    <row r="5" spans="1:14" s="3" customFormat="1" ht="12.75" customHeight="1" thickBot="1" x14ac:dyDescent="0.25">
      <c r="A5" s="27" t="s">
        <v>14</v>
      </c>
      <c r="B5" s="27" t="s">
        <v>15</v>
      </c>
      <c r="C5" s="28" t="s">
        <v>16</v>
      </c>
      <c r="D5" s="27" t="s">
        <v>17</v>
      </c>
      <c r="E5" s="27" t="s">
        <v>18</v>
      </c>
      <c r="F5" s="27" t="s">
        <v>19</v>
      </c>
      <c r="G5" s="27" t="s">
        <v>20</v>
      </c>
      <c r="H5" s="27" t="s">
        <v>21</v>
      </c>
      <c r="I5" s="29">
        <v>1</v>
      </c>
      <c r="J5" s="30" t="s">
        <v>22</v>
      </c>
      <c r="K5" s="21">
        <v>14</v>
      </c>
      <c r="L5" s="30">
        <v>3</v>
      </c>
      <c r="M5" s="2"/>
      <c r="N5" s="33">
        <v>4</v>
      </c>
    </row>
    <row r="6" spans="1:14" ht="20.100000000000001" customHeight="1" x14ac:dyDescent="0.2">
      <c r="A6" s="4" t="s">
        <v>23</v>
      </c>
      <c r="B6" s="4" t="s">
        <v>24</v>
      </c>
      <c r="C6" s="4" t="s">
        <v>25</v>
      </c>
      <c r="D6" s="4">
        <v>54130395</v>
      </c>
      <c r="E6" s="5" t="s">
        <v>26</v>
      </c>
      <c r="F6" s="5" t="s">
        <v>27</v>
      </c>
      <c r="G6" s="6" t="s">
        <v>28</v>
      </c>
      <c r="H6" s="7" t="s">
        <v>29</v>
      </c>
      <c r="I6" s="36">
        <v>5</v>
      </c>
      <c r="J6" s="8">
        <f>I6*1152*5</f>
        <v>28800</v>
      </c>
      <c r="K6" s="22">
        <f>J6/1.3495</f>
        <v>21341.237495368656</v>
      </c>
      <c r="L6" s="8">
        <f>ROUND(K6,0)</f>
        <v>21341</v>
      </c>
      <c r="M6" s="22">
        <f>J6-K6</f>
        <v>7458.7625046313442</v>
      </c>
      <c r="N6" s="8">
        <f>ROUND(M6,0)</f>
        <v>7459</v>
      </c>
    </row>
    <row r="7" spans="1:14" ht="20.100000000000001" customHeight="1" x14ac:dyDescent="0.2">
      <c r="A7" s="4" t="s">
        <v>23</v>
      </c>
      <c r="B7" s="4" t="s">
        <v>24</v>
      </c>
      <c r="C7" s="4" t="s">
        <v>25</v>
      </c>
      <c r="D7" s="4">
        <v>54130395</v>
      </c>
      <c r="E7" s="5" t="s">
        <v>26</v>
      </c>
      <c r="F7" s="5" t="s">
        <v>30</v>
      </c>
      <c r="G7" s="6" t="s">
        <v>31</v>
      </c>
      <c r="H7" s="7" t="s">
        <v>32</v>
      </c>
      <c r="I7" s="36">
        <v>33</v>
      </c>
      <c r="J7" s="8">
        <f t="shared" ref="J7:J70" si="0">I7*1152*5</f>
        <v>190080</v>
      </c>
      <c r="K7" s="23">
        <f t="shared" ref="K7:K71" si="1">J7/1.3495</f>
        <v>140852.16746943313</v>
      </c>
      <c r="L7" s="8">
        <f t="shared" ref="L7:L71" si="2">ROUND(K7,0)</f>
        <v>140852</v>
      </c>
      <c r="M7" s="23">
        <f t="shared" ref="M7:M71" si="3">J7-K7</f>
        <v>49227.83253056687</v>
      </c>
      <c r="N7" s="8">
        <f t="shared" ref="N7:N71" si="4">ROUND(M7,0)</f>
        <v>49228</v>
      </c>
    </row>
    <row r="8" spans="1:14" ht="20.100000000000001" customHeight="1" x14ac:dyDescent="0.2">
      <c r="A8" s="4" t="s">
        <v>23</v>
      </c>
      <c r="B8" s="4" t="s">
        <v>24</v>
      </c>
      <c r="C8" s="4" t="s">
        <v>25</v>
      </c>
      <c r="D8" s="4">
        <v>54130395</v>
      </c>
      <c r="E8" s="5" t="s">
        <v>26</v>
      </c>
      <c r="F8" s="5" t="s">
        <v>33</v>
      </c>
      <c r="G8" s="6" t="s">
        <v>28</v>
      </c>
      <c r="H8" s="7" t="s">
        <v>34</v>
      </c>
      <c r="I8" s="36">
        <v>0</v>
      </c>
      <c r="J8" s="8">
        <f t="shared" si="0"/>
        <v>0</v>
      </c>
      <c r="K8" s="23">
        <f t="shared" si="1"/>
        <v>0</v>
      </c>
      <c r="L8" s="8">
        <f t="shared" si="2"/>
        <v>0</v>
      </c>
      <c r="M8" s="23">
        <f t="shared" si="3"/>
        <v>0</v>
      </c>
      <c r="N8" s="8">
        <f t="shared" si="4"/>
        <v>0</v>
      </c>
    </row>
    <row r="9" spans="1:14" ht="20.100000000000001" customHeight="1" x14ac:dyDescent="0.2">
      <c r="A9" s="4" t="s">
        <v>23</v>
      </c>
      <c r="B9" s="4" t="s">
        <v>24</v>
      </c>
      <c r="C9" s="4" t="s">
        <v>25</v>
      </c>
      <c r="D9" s="4">
        <v>54130395</v>
      </c>
      <c r="E9" s="5" t="s">
        <v>26</v>
      </c>
      <c r="F9" s="5" t="s">
        <v>35</v>
      </c>
      <c r="G9" s="6" t="s">
        <v>28</v>
      </c>
      <c r="H9" s="7" t="s">
        <v>36</v>
      </c>
      <c r="I9" s="36">
        <v>0</v>
      </c>
      <c r="J9" s="8">
        <f t="shared" si="0"/>
        <v>0</v>
      </c>
      <c r="K9" s="23">
        <f t="shared" si="1"/>
        <v>0</v>
      </c>
      <c r="L9" s="8">
        <f t="shared" si="2"/>
        <v>0</v>
      </c>
      <c r="M9" s="23">
        <f t="shared" si="3"/>
        <v>0</v>
      </c>
      <c r="N9" s="8">
        <f t="shared" si="4"/>
        <v>0</v>
      </c>
    </row>
    <row r="10" spans="1:14" ht="20.100000000000001" customHeight="1" x14ac:dyDescent="0.2">
      <c r="A10" s="4" t="s">
        <v>23</v>
      </c>
      <c r="B10" s="4" t="s">
        <v>24</v>
      </c>
      <c r="C10" s="4" t="s">
        <v>25</v>
      </c>
      <c r="D10" s="4">
        <v>54130395</v>
      </c>
      <c r="E10" s="5" t="s">
        <v>26</v>
      </c>
      <c r="F10" s="5" t="s">
        <v>37</v>
      </c>
      <c r="G10" s="6" t="s">
        <v>38</v>
      </c>
      <c r="H10" s="7" t="s">
        <v>39</v>
      </c>
      <c r="I10" s="36">
        <v>0</v>
      </c>
      <c r="J10" s="8">
        <f t="shared" si="0"/>
        <v>0</v>
      </c>
      <c r="K10" s="23">
        <f t="shared" si="1"/>
        <v>0</v>
      </c>
      <c r="L10" s="8">
        <f t="shared" si="2"/>
        <v>0</v>
      </c>
      <c r="M10" s="23">
        <f t="shared" si="3"/>
        <v>0</v>
      </c>
      <c r="N10" s="8">
        <f t="shared" si="4"/>
        <v>0</v>
      </c>
    </row>
    <row r="11" spans="1:14" ht="20.100000000000001" customHeight="1" x14ac:dyDescent="0.2">
      <c r="A11" s="4" t="s">
        <v>23</v>
      </c>
      <c r="B11" s="4" t="s">
        <v>24</v>
      </c>
      <c r="C11" s="4" t="s">
        <v>25</v>
      </c>
      <c r="D11" s="4">
        <v>54130395</v>
      </c>
      <c r="E11" s="5" t="s">
        <v>26</v>
      </c>
      <c r="F11" s="5" t="s">
        <v>40</v>
      </c>
      <c r="G11" s="6" t="s">
        <v>40</v>
      </c>
      <c r="H11" s="7" t="s">
        <v>41</v>
      </c>
      <c r="I11" s="36">
        <v>0</v>
      </c>
      <c r="J11" s="8">
        <f t="shared" si="0"/>
        <v>0</v>
      </c>
      <c r="K11" s="23">
        <f t="shared" si="1"/>
        <v>0</v>
      </c>
      <c r="L11" s="8">
        <f t="shared" si="2"/>
        <v>0</v>
      </c>
      <c r="M11" s="23">
        <f t="shared" si="3"/>
        <v>0</v>
      </c>
      <c r="N11" s="8">
        <f t="shared" si="4"/>
        <v>0</v>
      </c>
    </row>
    <row r="12" spans="1:14" ht="20.100000000000001" customHeight="1" x14ac:dyDescent="0.2">
      <c r="A12" s="4" t="s">
        <v>23</v>
      </c>
      <c r="B12" s="4" t="s">
        <v>24</v>
      </c>
      <c r="C12" s="4" t="s">
        <v>25</v>
      </c>
      <c r="D12" s="4">
        <v>54130395</v>
      </c>
      <c r="E12" s="5" t="s">
        <v>26</v>
      </c>
      <c r="F12" s="5" t="s">
        <v>42</v>
      </c>
      <c r="G12" s="7" t="s">
        <v>42</v>
      </c>
      <c r="H12" s="7" t="s">
        <v>43</v>
      </c>
      <c r="I12" s="36">
        <v>20</v>
      </c>
      <c r="J12" s="8">
        <f t="shared" si="0"/>
        <v>115200</v>
      </c>
      <c r="K12" s="23">
        <f t="shared" si="1"/>
        <v>85364.949981474623</v>
      </c>
      <c r="L12" s="8">
        <f t="shared" si="2"/>
        <v>85365</v>
      </c>
      <c r="M12" s="23">
        <f t="shared" si="3"/>
        <v>29835.050018525377</v>
      </c>
      <c r="N12" s="8">
        <f t="shared" si="4"/>
        <v>29835</v>
      </c>
    </row>
    <row r="13" spans="1:14" ht="20.100000000000001" customHeight="1" thickBot="1" x14ac:dyDescent="0.25">
      <c r="A13" s="4" t="s">
        <v>23</v>
      </c>
      <c r="B13" s="4" t="s">
        <v>24</v>
      </c>
      <c r="C13" s="4" t="s">
        <v>25</v>
      </c>
      <c r="D13" s="4">
        <v>54130395</v>
      </c>
      <c r="E13" s="5" t="s">
        <v>26</v>
      </c>
      <c r="F13" s="5" t="s">
        <v>44</v>
      </c>
      <c r="G13" s="7" t="s">
        <v>44</v>
      </c>
      <c r="H13" s="7" t="s">
        <v>45</v>
      </c>
      <c r="I13" s="36">
        <v>0</v>
      </c>
      <c r="J13" s="8">
        <f t="shared" si="0"/>
        <v>0</v>
      </c>
      <c r="K13" s="24">
        <f t="shared" si="1"/>
        <v>0</v>
      </c>
      <c r="L13" s="8">
        <f t="shared" si="2"/>
        <v>0</v>
      </c>
      <c r="M13" s="24">
        <f t="shared" si="3"/>
        <v>0</v>
      </c>
      <c r="N13" s="8">
        <f t="shared" si="4"/>
        <v>0</v>
      </c>
    </row>
    <row r="14" spans="1:14" ht="24" customHeight="1" x14ac:dyDescent="0.2">
      <c r="A14" s="4" t="s">
        <v>46</v>
      </c>
      <c r="B14" s="4" t="s">
        <v>24</v>
      </c>
      <c r="C14" s="4" t="s">
        <v>25</v>
      </c>
      <c r="D14" s="4">
        <v>54130531</v>
      </c>
      <c r="E14" s="5" t="s">
        <v>47</v>
      </c>
      <c r="F14" s="5" t="s">
        <v>48</v>
      </c>
      <c r="G14" s="6" t="s">
        <v>48</v>
      </c>
      <c r="H14" s="7" t="s">
        <v>49</v>
      </c>
      <c r="I14" s="36">
        <v>16</v>
      </c>
      <c r="J14" s="8">
        <f t="shared" si="0"/>
        <v>92160</v>
      </c>
      <c r="K14" s="22">
        <f t="shared" si="1"/>
        <v>68291.959985179696</v>
      </c>
      <c r="L14" s="8">
        <f t="shared" si="2"/>
        <v>68292</v>
      </c>
      <c r="M14" s="22">
        <f t="shared" si="3"/>
        <v>23868.040014820304</v>
      </c>
      <c r="N14" s="8">
        <f t="shared" si="4"/>
        <v>23868</v>
      </c>
    </row>
    <row r="15" spans="1:14" ht="20.100000000000001" customHeight="1" x14ac:dyDescent="0.2">
      <c r="A15" s="4" t="s">
        <v>46</v>
      </c>
      <c r="B15" s="4" t="s">
        <v>24</v>
      </c>
      <c r="C15" s="4" t="s">
        <v>25</v>
      </c>
      <c r="D15" s="4">
        <v>54130531</v>
      </c>
      <c r="E15" s="5" t="s">
        <v>47</v>
      </c>
      <c r="F15" s="5" t="s">
        <v>50</v>
      </c>
      <c r="G15" s="6" t="s">
        <v>50</v>
      </c>
      <c r="H15" s="7" t="s">
        <v>51</v>
      </c>
      <c r="I15" s="36">
        <v>0</v>
      </c>
      <c r="J15" s="8">
        <f t="shared" si="0"/>
        <v>0</v>
      </c>
      <c r="K15" s="23">
        <f t="shared" si="1"/>
        <v>0</v>
      </c>
      <c r="L15" s="8">
        <f t="shared" si="2"/>
        <v>0</v>
      </c>
      <c r="M15" s="23">
        <f t="shared" si="3"/>
        <v>0</v>
      </c>
      <c r="N15" s="8">
        <f t="shared" si="4"/>
        <v>0</v>
      </c>
    </row>
    <row r="16" spans="1:14" ht="20.100000000000001" customHeight="1" x14ac:dyDescent="0.2">
      <c r="A16" s="4" t="s">
        <v>46</v>
      </c>
      <c r="B16" s="4" t="s">
        <v>24</v>
      </c>
      <c r="C16" s="4" t="s">
        <v>25</v>
      </c>
      <c r="D16" s="4">
        <v>54130531</v>
      </c>
      <c r="E16" s="5" t="s">
        <v>47</v>
      </c>
      <c r="F16" s="5" t="s">
        <v>52</v>
      </c>
      <c r="G16" s="6" t="s">
        <v>52</v>
      </c>
      <c r="H16" s="7" t="s">
        <v>53</v>
      </c>
      <c r="I16" s="36">
        <v>0</v>
      </c>
      <c r="J16" s="8">
        <f t="shared" si="0"/>
        <v>0</v>
      </c>
      <c r="K16" s="23">
        <f t="shared" si="1"/>
        <v>0</v>
      </c>
      <c r="L16" s="8">
        <f t="shared" si="2"/>
        <v>0</v>
      </c>
      <c r="M16" s="23">
        <f t="shared" si="3"/>
        <v>0</v>
      </c>
      <c r="N16" s="8">
        <f t="shared" si="4"/>
        <v>0</v>
      </c>
    </row>
    <row r="17" spans="1:14" ht="20.100000000000001" customHeight="1" x14ac:dyDescent="0.2">
      <c r="A17" s="4" t="s">
        <v>46</v>
      </c>
      <c r="B17" s="4" t="s">
        <v>24</v>
      </c>
      <c r="C17" s="4" t="s">
        <v>25</v>
      </c>
      <c r="D17" s="4">
        <v>54130531</v>
      </c>
      <c r="E17" s="5" t="s">
        <v>47</v>
      </c>
      <c r="F17" s="5" t="s">
        <v>54</v>
      </c>
      <c r="G17" s="6" t="s">
        <v>54</v>
      </c>
      <c r="H17" s="7" t="s">
        <v>55</v>
      </c>
      <c r="I17" s="36">
        <v>0</v>
      </c>
      <c r="J17" s="8">
        <f t="shared" si="0"/>
        <v>0</v>
      </c>
      <c r="K17" s="23">
        <f t="shared" si="1"/>
        <v>0</v>
      </c>
      <c r="L17" s="8">
        <f t="shared" si="2"/>
        <v>0</v>
      </c>
      <c r="M17" s="23">
        <f t="shared" si="3"/>
        <v>0</v>
      </c>
      <c r="N17" s="8">
        <f t="shared" si="4"/>
        <v>0</v>
      </c>
    </row>
    <row r="18" spans="1:14" ht="20.100000000000001" customHeight="1" x14ac:dyDescent="0.2">
      <c r="A18" s="4" t="s">
        <v>46</v>
      </c>
      <c r="B18" s="4" t="s">
        <v>24</v>
      </c>
      <c r="C18" s="4" t="s">
        <v>25</v>
      </c>
      <c r="D18" s="4">
        <v>54130531</v>
      </c>
      <c r="E18" s="5" t="s">
        <v>47</v>
      </c>
      <c r="F18" s="5" t="s">
        <v>56</v>
      </c>
      <c r="G18" s="6" t="s">
        <v>56</v>
      </c>
      <c r="H18" s="7" t="s">
        <v>57</v>
      </c>
      <c r="I18" s="36">
        <v>0</v>
      </c>
      <c r="J18" s="8">
        <f t="shared" si="0"/>
        <v>0</v>
      </c>
      <c r="K18" s="23">
        <f t="shared" si="1"/>
        <v>0</v>
      </c>
      <c r="L18" s="8">
        <f t="shared" si="2"/>
        <v>0</v>
      </c>
      <c r="M18" s="23">
        <f t="shared" si="3"/>
        <v>0</v>
      </c>
      <c r="N18" s="8">
        <f t="shared" si="4"/>
        <v>0</v>
      </c>
    </row>
    <row r="19" spans="1:14" ht="20.100000000000001" customHeight="1" x14ac:dyDescent="0.2">
      <c r="A19" s="4" t="s">
        <v>46</v>
      </c>
      <c r="B19" s="4" t="s">
        <v>24</v>
      </c>
      <c r="C19" s="4" t="s">
        <v>25</v>
      </c>
      <c r="D19" s="4">
        <v>54130531</v>
      </c>
      <c r="E19" s="5" t="s">
        <v>47</v>
      </c>
      <c r="F19" s="5" t="s">
        <v>58</v>
      </c>
      <c r="G19" s="7" t="s">
        <v>59</v>
      </c>
      <c r="H19" s="7" t="s">
        <v>60</v>
      </c>
      <c r="I19" s="36">
        <v>16</v>
      </c>
      <c r="J19" s="8">
        <f t="shared" si="0"/>
        <v>92160</v>
      </c>
      <c r="K19" s="23">
        <f t="shared" si="1"/>
        <v>68291.959985179696</v>
      </c>
      <c r="L19" s="8">
        <f t="shared" si="2"/>
        <v>68292</v>
      </c>
      <c r="M19" s="23">
        <f t="shared" si="3"/>
        <v>23868.040014820304</v>
      </c>
      <c r="N19" s="8">
        <f t="shared" si="4"/>
        <v>23868</v>
      </c>
    </row>
    <row r="20" spans="1:14" ht="20.100000000000001" customHeight="1" x14ac:dyDescent="0.2">
      <c r="A20" s="4" t="s">
        <v>46</v>
      </c>
      <c r="B20" s="4" t="s">
        <v>24</v>
      </c>
      <c r="C20" s="4" t="s">
        <v>25</v>
      </c>
      <c r="D20" s="4">
        <v>54130531</v>
      </c>
      <c r="E20" s="5" t="s">
        <v>47</v>
      </c>
      <c r="F20" s="5" t="s">
        <v>61</v>
      </c>
      <c r="G20" s="7" t="s">
        <v>61</v>
      </c>
      <c r="H20" s="7" t="s">
        <v>62</v>
      </c>
      <c r="I20" s="36">
        <v>0</v>
      </c>
      <c r="J20" s="8">
        <f t="shared" si="0"/>
        <v>0</v>
      </c>
      <c r="K20" s="23">
        <f t="shared" si="1"/>
        <v>0</v>
      </c>
      <c r="L20" s="8">
        <f t="shared" si="2"/>
        <v>0</v>
      </c>
      <c r="M20" s="23">
        <f t="shared" si="3"/>
        <v>0</v>
      </c>
      <c r="N20" s="8">
        <f t="shared" si="4"/>
        <v>0</v>
      </c>
    </row>
    <row r="21" spans="1:14" ht="20.100000000000001" customHeight="1" x14ac:dyDescent="0.2">
      <c r="A21" s="4" t="s">
        <v>46</v>
      </c>
      <c r="B21" s="37" t="s">
        <v>24</v>
      </c>
      <c r="C21" s="37" t="s">
        <v>63</v>
      </c>
      <c r="D21" s="37">
        <v>54130531</v>
      </c>
      <c r="E21" s="38" t="s">
        <v>47</v>
      </c>
      <c r="F21" s="38" t="s">
        <v>61</v>
      </c>
      <c r="G21" s="39" t="s">
        <v>61</v>
      </c>
      <c r="H21" s="39" t="s">
        <v>64</v>
      </c>
      <c r="I21" s="36">
        <v>28</v>
      </c>
      <c r="J21" s="8">
        <f t="shared" si="0"/>
        <v>161280</v>
      </c>
      <c r="K21" s="23">
        <f t="shared" si="1"/>
        <v>119510.92997406448</v>
      </c>
      <c r="L21" s="8">
        <f t="shared" si="2"/>
        <v>119511</v>
      </c>
      <c r="M21" s="23">
        <f t="shared" si="3"/>
        <v>41769.070025935522</v>
      </c>
      <c r="N21" s="8">
        <f t="shared" si="4"/>
        <v>41769</v>
      </c>
    </row>
    <row r="22" spans="1:14" ht="24.75" customHeight="1" x14ac:dyDescent="0.2">
      <c r="A22" s="4" t="s">
        <v>65</v>
      </c>
      <c r="B22" s="4" t="s">
        <v>24</v>
      </c>
      <c r="C22" s="4" t="s">
        <v>25</v>
      </c>
      <c r="D22" s="4">
        <v>54130450</v>
      </c>
      <c r="E22" s="5" t="s">
        <v>66</v>
      </c>
      <c r="F22" s="5" t="s">
        <v>67</v>
      </c>
      <c r="G22" s="7" t="s">
        <v>67</v>
      </c>
      <c r="H22" s="7" t="s">
        <v>68</v>
      </c>
      <c r="I22" s="36">
        <v>7</v>
      </c>
      <c r="J22" s="8">
        <f t="shared" si="0"/>
        <v>40320</v>
      </c>
      <c r="K22" s="23">
        <f t="shared" si="1"/>
        <v>29877.73249351612</v>
      </c>
      <c r="L22" s="8">
        <f t="shared" si="2"/>
        <v>29878</v>
      </c>
      <c r="M22" s="23">
        <f t="shared" si="3"/>
        <v>10442.26750648388</v>
      </c>
      <c r="N22" s="8">
        <f t="shared" si="4"/>
        <v>10442</v>
      </c>
    </row>
    <row r="23" spans="1:14" ht="20.100000000000001" customHeight="1" x14ac:dyDescent="0.2">
      <c r="A23" s="4" t="s">
        <v>65</v>
      </c>
      <c r="B23" s="4" t="s">
        <v>24</v>
      </c>
      <c r="C23" s="4" t="s">
        <v>25</v>
      </c>
      <c r="D23" s="4">
        <v>54130450</v>
      </c>
      <c r="E23" s="5" t="s">
        <v>66</v>
      </c>
      <c r="F23" s="5" t="s">
        <v>69</v>
      </c>
      <c r="G23" s="7" t="s">
        <v>70</v>
      </c>
      <c r="H23" s="7" t="s">
        <v>71</v>
      </c>
      <c r="I23" s="36">
        <v>4</v>
      </c>
      <c r="J23" s="8">
        <f t="shared" si="0"/>
        <v>23040</v>
      </c>
      <c r="K23" s="23">
        <f t="shared" si="1"/>
        <v>17072.989996294924</v>
      </c>
      <c r="L23" s="8">
        <f t="shared" si="2"/>
        <v>17073</v>
      </c>
      <c r="M23" s="23">
        <f t="shared" si="3"/>
        <v>5967.0100037050761</v>
      </c>
      <c r="N23" s="8">
        <f t="shared" si="4"/>
        <v>5967</v>
      </c>
    </row>
    <row r="24" spans="1:14" ht="20.100000000000001" customHeight="1" x14ac:dyDescent="0.2">
      <c r="A24" s="4" t="s">
        <v>65</v>
      </c>
      <c r="B24" s="4" t="s">
        <v>24</v>
      </c>
      <c r="C24" s="4" t="s">
        <v>25</v>
      </c>
      <c r="D24" s="4">
        <v>54130450</v>
      </c>
      <c r="E24" s="5" t="s">
        <v>66</v>
      </c>
      <c r="F24" s="5" t="s">
        <v>72</v>
      </c>
      <c r="G24" s="7" t="s">
        <v>72</v>
      </c>
      <c r="H24" s="7" t="s">
        <v>73</v>
      </c>
      <c r="I24" s="36">
        <v>8</v>
      </c>
      <c r="J24" s="8">
        <f t="shared" si="0"/>
        <v>46080</v>
      </c>
      <c r="K24" s="23">
        <f t="shared" si="1"/>
        <v>34145.979992589848</v>
      </c>
      <c r="L24" s="8">
        <f t="shared" si="2"/>
        <v>34146</v>
      </c>
      <c r="M24" s="23">
        <f t="shared" si="3"/>
        <v>11934.020007410152</v>
      </c>
      <c r="N24" s="8">
        <f t="shared" si="4"/>
        <v>11934</v>
      </c>
    </row>
    <row r="25" spans="1:14" ht="24" customHeight="1" x14ac:dyDescent="0.2">
      <c r="A25" s="4" t="s">
        <v>65</v>
      </c>
      <c r="B25" s="4" t="s">
        <v>24</v>
      </c>
      <c r="C25" s="4" t="s">
        <v>25</v>
      </c>
      <c r="D25" s="4">
        <v>54130450</v>
      </c>
      <c r="E25" s="5" t="s">
        <v>66</v>
      </c>
      <c r="F25" s="5" t="s">
        <v>74</v>
      </c>
      <c r="G25" s="7" t="s">
        <v>75</v>
      </c>
      <c r="H25" s="7" t="s">
        <v>76</v>
      </c>
      <c r="I25" s="36">
        <v>5</v>
      </c>
      <c r="J25" s="8">
        <f t="shared" si="0"/>
        <v>28800</v>
      </c>
      <c r="K25" s="23">
        <f t="shared" si="1"/>
        <v>21341.237495368656</v>
      </c>
      <c r="L25" s="8">
        <f t="shared" si="2"/>
        <v>21341</v>
      </c>
      <c r="M25" s="23">
        <f t="shared" si="3"/>
        <v>7458.7625046313442</v>
      </c>
      <c r="N25" s="8">
        <f t="shared" si="4"/>
        <v>7459</v>
      </c>
    </row>
    <row r="26" spans="1:14" ht="20.100000000000001" customHeight="1" x14ac:dyDescent="0.2">
      <c r="A26" s="4" t="s">
        <v>65</v>
      </c>
      <c r="B26" s="4" t="s">
        <v>24</v>
      </c>
      <c r="C26" s="4" t="s">
        <v>25</v>
      </c>
      <c r="D26" s="4">
        <v>54130450</v>
      </c>
      <c r="E26" s="5" t="s">
        <v>66</v>
      </c>
      <c r="F26" s="5" t="s">
        <v>77</v>
      </c>
      <c r="G26" s="7" t="s">
        <v>77</v>
      </c>
      <c r="H26" s="7" t="s">
        <v>78</v>
      </c>
      <c r="I26" s="36">
        <v>8</v>
      </c>
      <c r="J26" s="8">
        <f t="shared" si="0"/>
        <v>46080</v>
      </c>
      <c r="K26" s="23">
        <f t="shared" si="1"/>
        <v>34145.979992589848</v>
      </c>
      <c r="L26" s="8">
        <f t="shared" si="2"/>
        <v>34146</v>
      </c>
      <c r="M26" s="23">
        <f t="shared" si="3"/>
        <v>11934.020007410152</v>
      </c>
      <c r="N26" s="8">
        <f t="shared" si="4"/>
        <v>11934</v>
      </c>
    </row>
    <row r="27" spans="1:14" ht="20.100000000000001" customHeight="1" x14ac:dyDescent="0.2">
      <c r="A27" s="4" t="s">
        <v>65</v>
      </c>
      <c r="B27" s="4" t="s">
        <v>24</v>
      </c>
      <c r="C27" s="4" t="s">
        <v>25</v>
      </c>
      <c r="D27" s="4">
        <v>54130450</v>
      </c>
      <c r="E27" s="5" t="s">
        <v>66</v>
      </c>
      <c r="F27" s="5" t="s">
        <v>79</v>
      </c>
      <c r="G27" s="7" t="s">
        <v>79</v>
      </c>
      <c r="H27" s="7" t="s">
        <v>80</v>
      </c>
      <c r="I27" s="36">
        <v>8</v>
      </c>
      <c r="J27" s="8">
        <f t="shared" si="0"/>
        <v>46080</v>
      </c>
      <c r="K27" s="23">
        <f t="shared" si="1"/>
        <v>34145.979992589848</v>
      </c>
      <c r="L27" s="8">
        <f t="shared" si="2"/>
        <v>34146</v>
      </c>
      <c r="M27" s="23">
        <f t="shared" si="3"/>
        <v>11934.020007410152</v>
      </c>
      <c r="N27" s="8">
        <f t="shared" si="4"/>
        <v>11934</v>
      </c>
    </row>
    <row r="28" spans="1:14" ht="20.100000000000001" customHeight="1" x14ac:dyDescent="0.2">
      <c r="A28" s="4" t="s">
        <v>65</v>
      </c>
      <c r="B28" s="4" t="s">
        <v>24</v>
      </c>
      <c r="C28" s="4" t="s">
        <v>25</v>
      </c>
      <c r="D28" s="4">
        <v>54130450</v>
      </c>
      <c r="E28" s="5" t="s">
        <v>66</v>
      </c>
      <c r="F28" s="5" t="s">
        <v>81</v>
      </c>
      <c r="G28" s="7" t="s">
        <v>81</v>
      </c>
      <c r="H28" s="7" t="s">
        <v>82</v>
      </c>
      <c r="I28" s="36">
        <v>12</v>
      </c>
      <c r="J28" s="8">
        <f t="shared" si="0"/>
        <v>69120</v>
      </c>
      <c r="K28" s="23">
        <f t="shared" si="1"/>
        <v>51218.969988884775</v>
      </c>
      <c r="L28" s="8">
        <f t="shared" si="2"/>
        <v>51219</v>
      </c>
      <c r="M28" s="23">
        <f t="shared" si="3"/>
        <v>17901.030011115225</v>
      </c>
      <c r="N28" s="8">
        <f t="shared" si="4"/>
        <v>17901</v>
      </c>
    </row>
    <row r="29" spans="1:14" ht="25.5" customHeight="1" x14ac:dyDescent="0.2">
      <c r="A29" s="4" t="s">
        <v>65</v>
      </c>
      <c r="B29" s="4" t="s">
        <v>24</v>
      </c>
      <c r="C29" s="4" t="s">
        <v>25</v>
      </c>
      <c r="D29" s="4">
        <v>54130450</v>
      </c>
      <c r="E29" s="5" t="s">
        <v>66</v>
      </c>
      <c r="F29" s="5" t="s">
        <v>83</v>
      </c>
      <c r="G29" s="7" t="s">
        <v>83</v>
      </c>
      <c r="H29" s="7" t="s">
        <v>84</v>
      </c>
      <c r="I29" s="36">
        <v>4</v>
      </c>
      <c r="J29" s="8">
        <f t="shared" si="0"/>
        <v>23040</v>
      </c>
      <c r="K29" s="23">
        <f t="shared" si="1"/>
        <v>17072.989996294924</v>
      </c>
      <c r="L29" s="8">
        <f t="shared" si="2"/>
        <v>17073</v>
      </c>
      <c r="M29" s="23">
        <f t="shared" si="3"/>
        <v>5967.0100037050761</v>
      </c>
      <c r="N29" s="8">
        <f t="shared" si="4"/>
        <v>5967</v>
      </c>
    </row>
    <row r="30" spans="1:14" ht="20.100000000000001" customHeight="1" thickBot="1" x14ac:dyDescent="0.25">
      <c r="A30" s="4" t="s">
        <v>65</v>
      </c>
      <c r="B30" s="4" t="s">
        <v>24</v>
      </c>
      <c r="C30" s="4" t="s">
        <v>25</v>
      </c>
      <c r="D30" s="4">
        <v>54130450</v>
      </c>
      <c r="E30" s="5" t="s">
        <v>66</v>
      </c>
      <c r="F30" s="5" t="s">
        <v>85</v>
      </c>
      <c r="G30" s="7" t="s">
        <v>85</v>
      </c>
      <c r="H30" s="7" t="s">
        <v>86</v>
      </c>
      <c r="I30" s="36">
        <v>8</v>
      </c>
      <c r="J30" s="8">
        <f t="shared" si="0"/>
        <v>46080</v>
      </c>
      <c r="K30" s="24">
        <f t="shared" si="1"/>
        <v>34145.979992589848</v>
      </c>
      <c r="L30" s="8">
        <f t="shared" si="2"/>
        <v>34146</v>
      </c>
      <c r="M30" s="24">
        <f t="shared" si="3"/>
        <v>11934.020007410152</v>
      </c>
      <c r="N30" s="8">
        <f t="shared" si="4"/>
        <v>11934</v>
      </c>
    </row>
    <row r="31" spans="1:14" ht="24" customHeight="1" x14ac:dyDescent="0.2">
      <c r="A31" s="4" t="s">
        <v>87</v>
      </c>
      <c r="B31" s="4" t="s">
        <v>24</v>
      </c>
      <c r="C31" s="4" t="s">
        <v>25</v>
      </c>
      <c r="D31" s="4">
        <v>54130590</v>
      </c>
      <c r="E31" s="5" t="s">
        <v>88</v>
      </c>
      <c r="F31" s="5" t="s">
        <v>89</v>
      </c>
      <c r="G31" s="7" t="s">
        <v>90</v>
      </c>
      <c r="H31" s="7" t="s">
        <v>91</v>
      </c>
      <c r="I31" s="36">
        <v>8</v>
      </c>
      <c r="J31" s="8">
        <f t="shared" si="0"/>
        <v>46080</v>
      </c>
      <c r="K31" s="22">
        <f t="shared" si="1"/>
        <v>34145.979992589848</v>
      </c>
      <c r="L31" s="8">
        <f t="shared" si="2"/>
        <v>34146</v>
      </c>
      <c r="M31" s="22">
        <f t="shared" si="3"/>
        <v>11934.020007410152</v>
      </c>
      <c r="N31" s="8">
        <f t="shared" si="4"/>
        <v>11934</v>
      </c>
    </row>
    <row r="32" spans="1:14" ht="20.100000000000001" customHeight="1" x14ac:dyDescent="0.2">
      <c r="A32" s="4" t="s">
        <v>87</v>
      </c>
      <c r="B32" s="4" t="s">
        <v>24</v>
      </c>
      <c r="C32" s="4" t="s">
        <v>25</v>
      </c>
      <c r="D32" s="4">
        <v>54130590</v>
      </c>
      <c r="E32" s="5" t="s">
        <v>88</v>
      </c>
      <c r="F32" s="5" t="s">
        <v>92</v>
      </c>
      <c r="G32" s="7" t="s">
        <v>92</v>
      </c>
      <c r="H32" s="7" t="s">
        <v>93</v>
      </c>
      <c r="I32" s="36">
        <v>12</v>
      </c>
      <c r="J32" s="8">
        <f t="shared" si="0"/>
        <v>69120</v>
      </c>
      <c r="K32" s="23">
        <f t="shared" si="1"/>
        <v>51218.969988884775</v>
      </c>
      <c r="L32" s="8">
        <f t="shared" si="2"/>
        <v>51219</v>
      </c>
      <c r="M32" s="23">
        <f t="shared" si="3"/>
        <v>17901.030011115225</v>
      </c>
      <c r="N32" s="8">
        <f t="shared" si="4"/>
        <v>17901</v>
      </c>
    </row>
    <row r="33" spans="1:14" ht="20.100000000000001" customHeight="1" x14ac:dyDescent="0.2">
      <c r="A33" s="4" t="s">
        <v>87</v>
      </c>
      <c r="B33" s="4" t="s">
        <v>24</v>
      </c>
      <c r="C33" s="4" t="s">
        <v>25</v>
      </c>
      <c r="D33" s="4">
        <v>54130590</v>
      </c>
      <c r="E33" s="5" t="s">
        <v>88</v>
      </c>
      <c r="F33" s="5" t="s">
        <v>94</v>
      </c>
      <c r="G33" s="7" t="s">
        <v>94</v>
      </c>
      <c r="H33" s="7" t="s">
        <v>95</v>
      </c>
      <c r="I33" s="36">
        <v>10</v>
      </c>
      <c r="J33" s="8">
        <f t="shared" si="0"/>
        <v>57600</v>
      </c>
      <c r="K33" s="23">
        <f t="shared" si="1"/>
        <v>42682.474990737312</v>
      </c>
      <c r="L33" s="8">
        <f t="shared" si="2"/>
        <v>42682</v>
      </c>
      <c r="M33" s="23">
        <f t="shared" si="3"/>
        <v>14917.525009262688</v>
      </c>
      <c r="N33" s="8">
        <f t="shared" si="4"/>
        <v>14918</v>
      </c>
    </row>
    <row r="34" spans="1:14" ht="20.100000000000001" customHeight="1" x14ac:dyDescent="0.2">
      <c r="A34" s="4" t="s">
        <v>87</v>
      </c>
      <c r="B34" s="4" t="s">
        <v>24</v>
      </c>
      <c r="C34" s="4" t="s">
        <v>25</v>
      </c>
      <c r="D34" s="4">
        <v>54130590</v>
      </c>
      <c r="E34" s="5" t="s">
        <v>88</v>
      </c>
      <c r="F34" s="5" t="s">
        <v>96</v>
      </c>
      <c r="G34" s="7" t="s">
        <v>96</v>
      </c>
      <c r="H34" s="7" t="s">
        <v>97</v>
      </c>
      <c r="I34" s="36">
        <v>14</v>
      </c>
      <c r="J34" s="8">
        <f t="shared" si="0"/>
        <v>80640</v>
      </c>
      <c r="K34" s="23">
        <f t="shared" si="1"/>
        <v>59755.464987032239</v>
      </c>
      <c r="L34" s="8">
        <f t="shared" si="2"/>
        <v>59755</v>
      </c>
      <c r="M34" s="23">
        <f t="shared" si="3"/>
        <v>20884.535012967761</v>
      </c>
      <c r="N34" s="8">
        <f t="shared" si="4"/>
        <v>20885</v>
      </c>
    </row>
    <row r="35" spans="1:14" ht="20.100000000000001" customHeight="1" x14ac:dyDescent="0.2">
      <c r="A35" s="4" t="s">
        <v>87</v>
      </c>
      <c r="B35" s="4" t="s">
        <v>24</v>
      </c>
      <c r="C35" s="4" t="s">
        <v>25</v>
      </c>
      <c r="D35" s="4">
        <v>54130590</v>
      </c>
      <c r="E35" s="5" t="s">
        <v>88</v>
      </c>
      <c r="F35" s="5" t="s">
        <v>98</v>
      </c>
      <c r="G35" s="7" t="s">
        <v>98</v>
      </c>
      <c r="H35" s="7" t="s">
        <v>99</v>
      </c>
      <c r="I35" s="36">
        <v>8</v>
      </c>
      <c r="J35" s="8">
        <f t="shared" si="0"/>
        <v>46080</v>
      </c>
      <c r="K35" s="23">
        <f t="shared" si="1"/>
        <v>34145.979992589848</v>
      </c>
      <c r="L35" s="8">
        <f t="shared" si="2"/>
        <v>34146</v>
      </c>
      <c r="M35" s="23">
        <f t="shared" si="3"/>
        <v>11934.020007410152</v>
      </c>
      <c r="N35" s="8">
        <f t="shared" si="4"/>
        <v>11934</v>
      </c>
    </row>
    <row r="36" spans="1:14" ht="20.100000000000001" customHeight="1" x14ac:dyDescent="0.2">
      <c r="A36" s="4" t="s">
        <v>87</v>
      </c>
      <c r="B36" s="4" t="s">
        <v>24</v>
      </c>
      <c r="C36" s="4" t="s">
        <v>25</v>
      </c>
      <c r="D36" s="4">
        <v>54130590</v>
      </c>
      <c r="E36" s="5" t="s">
        <v>88</v>
      </c>
      <c r="F36" s="5" t="s">
        <v>100</v>
      </c>
      <c r="G36" s="7" t="s">
        <v>100</v>
      </c>
      <c r="H36" s="7" t="s">
        <v>101</v>
      </c>
      <c r="I36" s="36">
        <v>8</v>
      </c>
      <c r="J36" s="8">
        <f t="shared" si="0"/>
        <v>46080</v>
      </c>
      <c r="K36" s="23">
        <f t="shared" si="1"/>
        <v>34145.979992589848</v>
      </c>
      <c r="L36" s="8">
        <f t="shared" si="2"/>
        <v>34146</v>
      </c>
      <c r="M36" s="23">
        <f t="shared" si="3"/>
        <v>11934.020007410152</v>
      </c>
      <c r="N36" s="8">
        <f t="shared" si="4"/>
        <v>11934</v>
      </c>
    </row>
    <row r="37" spans="1:14" ht="20.100000000000001" customHeight="1" thickBot="1" x14ac:dyDescent="0.25">
      <c r="A37" s="4" t="s">
        <v>87</v>
      </c>
      <c r="B37" s="4" t="s">
        <v>24</v>
      </c>
      <c r="C37" s="4" t="s">
        <v>25</v>
      </c>
      <c r="D37" s="4">
        <v>54130590</v>
      </c>
      <c r="E37" s="5" t="s">
        <v>88</v>
      </c>
      <c r="F37" s="5" t="s">
        <v>102</v>
      </c>
      <c r="G37" s="7" t="s">
        <v>102</v>
      </c>
      <c r="H37" s="7" t="s">
        <v>103</v>
      </c>
      <c r="I37" s="36">
        <v>8</v>
      </c>
      <c r="J37" s="8">
        <f t="shared" si="0"/>
        <v>46080</v>
      </c>
      <c r="K37" s="24">
        <f t="shared" si="1"/>
        <v>34145.979992589848</v>
      </c>
      <c r="L37" s="8">
        <f t="shared" si="2"/>
        <v>34146</v>
      </c>
      <c r="M37" s="24">
        <f t="shared" si="3"/>
        <v>11934.020007410152</v>
      </c>
      <c r="N37" s="8">
        <f t="shared" si="4"/>
        <v>11934</v>
      </c>
    </row>
    <row r="38" spans="1:14" ht="20.100000000000001" customHeight="1" x14ac:dyDescent="0.2">
      <c r="A38" s="4" t="s">
        <v>104</v>
      </c>
      <c r="B38" s="4" t="s">
        <v>24</v>
      </c>
      <c r="C38" s="4" t="s">
        <v>25</v>
      </c>
      <c r="D38" s="4">
        <v>54132975</v>
      </c>
      <c r="E38" s="5" t="s">
        <v>105</v>
      </c>
      <c r="F38" s="5" t="s">
        <v>106</v>
      </c>
      <c r="G38" s="7" t="s">
        <v>106</v>
      </c>
      <c r="H38" s="7" t="s">
        <v>107</v>
      </c>
      <c r="I38" s="36">
        <v>4</v>
      </c>
      <c r="J38" s="8">
        <f t="shared" si="0"/>
        <v>23040</v>
      </c>
      <c r="K38" s="22">
        <f t="shared" si="1"/>
        <v>17072.989996294924</v>
      </c>
      <c r="L38" s="8">
        <f t="shared" si="2"/>
        <v>17073</v>
      </c>
      <c r="M38" s="22">
        <f t="shared" si="3"/>
        <v>5967.0100037050761</v>
      </c>
      <c r="N38" s="8">
        <f t="shared" si="4"/>
        <v>5967</v>
      </c>
    </row>
    <row r="39" spans="1:14" ht="20.100000000000001" customHeight="1" x14ac:dyDescent="0.2">
      <c r="A39" s="4" t="s">
        <v>104</v>
      </c>
      <c r="B39" s="4" t="s">
        <v>24</v>
      </c>
      <c r="C39" s="4" t="s">
        <v>25</v>
      </c>
      <c r="D39" s="4">
        <v>54132975</v>
      </c>
      <c r="E39" s="5" t="s">
        <v>105</v>
      </c>
      <c r="F39" s="5" t="s">
        <v>108</v>
      </c>
      <c r="G39" s="7" t="s">
        <v>108</v>
      </c>
      <c r="H39" s="7" t="s">
        <v>109</v>
      </c>
      <c r="I39" s="36">
        <v>8</v>
      </c>
      <c r="J39" s="8">
        <f t="shared" si="0"/>
        <v>46080</v>
      </c>
      <c r="K39" s="23">
        <f t="shared" si="1"/>
        <v>34145.979992589848</v>
      </c>
      <c r="L39" s="8">
        <f t="shared" si="2"/>
        <v>34146</v>
      </c>
      <c r="M39" s="23">
        <f t="shared" si="3"/>
        <v>11934.020007410152</v>
      </c>
      <c r="N39" s="8">
        <f t="shared" si="4"/>
        <v>11934</v>
      </c>
    </row>
    <row r="40" spans="1:14" ht="20.100000000000001" customHeight="1" x14ac:dyDescent="0.2">
      <c r="A40" s="4" t="s">
        <v>104</v>
      </c>
      <c r="B40" s="4" t="s">
        <v>24</v>
      </c>
      <c r="C40" s="4" t="s">
        <v>25</v>
      </c>
      <c r="D40" s="4">
        <v>54132975</v>
      </c>
      <c r="E40" s="5" t="s">
        <v>105</v>
      </c>
      <c r="F40" s="5" t="s">
        <v>110</v>
      </c>
      <c r="G40" s="7" t="s">
        <v>110</v>
      </c>
      <c r="H40" s="7" t="s">
        <v>111</v>
      </c>
      <c r="I40" s="36">
        <v>5</v>
      </c>
      <c r="J40" s="8">
        <f t="shared" si="0"/>
        <v>28800</v>
      </c>
      <c r="K40" s="23">
        <f t="shared" si="1"/>
        <v>21341.237495368656</v>
      </c>
      <c r="L40" s="8">
        <f t="shared" si="2"/>
        <v>21341</v>
      </c>
      <c r="M40" s="23">
        <f t="shared" si="3"/>
        <v>7458.7625046313442</v>
      </c>
      <c r="N40" s="8">
        <f t="shared" si="4"/>
        <v>7459</v>
      </c>
    </row>
    <row r="41" spans="1:14" ht="23.25" customHeight="1" x14ac:dyDescent="0.2">
      <c r="A41" s="4" t="s">
        <v>104</v>
      </c>
      <c r="B41" s="4" t="s">
        <v>24</v>
      </c>
      <c r="C41" s="4" t="s">
        <v>25</v>
      </c>
      <c r="D41" s="4">
        <v>54132975</v>
      </c>
      <c r="E41" s="5" t="s">
        <v>105</v>
      </c>
      <c r="F41" s="5" t="s">
        <v>112</v>
      </c>
      <c r="G41" s="7" t="s">
        <v>112</v>
      </c>
      <c r="H41" s="7" t="s">
        <v>113</v>
      </c>
      <c r="I41" s="36">
        <v>7</v>
      </c>
      <c r="J41" s="8">
        <f t="shared" si="0"/>
        <v>40320</v>
      </c>
      <c r="K41" s="23">
        <f t="shared" si="1"/>
        <v>29877.73249351612</v>
      </c>
      <c r="L41" s="8">
        <f t="shared" si="2"/>
        <v>29878</v>
      </c>
      <c r="M41" s="23">
        <f t="shared" si="3"/>
        <v>10442.26750648388</v>
      </c>
      <c r="N41" s="8">
        <f t="shared" si="4"/>
        <v>10442</v>
      </c>
    </row>
    <row r="42" spans="1:14" ht="27" customHeight="1" x14ac:dyDescent="0.2">
      <c r="A42" s="4" t="s">
        <v>104</v>
      </c>
      <c r="B42" s="4" t="s">
        <v>24</v>
      </c>
      <c r="C42" s="4" t="s">
        <v>25</v>
      </c>
      <c r="D42" s="4">
        <v>54132975</v>
      </c>
      <c r="E42" s="5" t="s">
        <v>105</v>
      </c>
      <c r="F42" s="5" t="s">
        <v>114</v>
      </c>
      <c r="G42" s="6" t="s">
        <v>114</v>
      </c>
      <c r="H42" s="7" t="s">
        <v>115</v>
      </c>
      <c r="I42" s="36">
        <v>10</v>
      </c>
      <c r="J42" s="8">
        <f t="shared" si="0"/>
        <v>57600</v>
      </c>
      <c r="K42" s="23">
        <f t="shared" si="1"/>
        <v>42682.474990737312</v>
      </c>
      <c r="L42" s="8">
        <f t="shared" si="2"/>
        <v>42682</v>
      </c>
      <c r="M42" s="23">
        <f t="shared" si="3"/>
        <v>14917.525009262688</v>
      </c>
      <c r="N42" s="8">
        <f t="shared" si="4"/>
        <v>14918</v>
      </c>
    </row>
    <row r="43" spans="1:14" ht="20.100000000000001" customHeight="1" x14ac:dyDescent="0.2">
      <c r="A43" s="4" t="s">
        <v>104</v>
      </c>
      <c r="B43" s="4" t="s">
        <v>24</v>
      </c>
      <c r="C43" s="4" t="s">
        <v>25</v>
      </c>
      <c r="D43" s="4">
        <v>54132975</v>
      </c>
      <c r="E43" s="5" t="s">
        <v>105</v>
      </c>
      <c r="F43" s="5" t="s">
        <v>116</v>
      </c>
      <c r="G43" s="6" t="s">
        <v>116</v>
      </c>
      <c r="H43" s="7" t="s">
        <v>117</v>
      </c>
      <c r="I43" s="36">
        <v>11</v>
      </c>
      <c r="J43" s="8">
        <f t="shared" si="0"/>
        <v>63360</v>
      </c>
      <c r="K43" s="23">
        <f t="shared" si="1"/>
        <v>46950.722489811043</v>
      </c>
      <c r="L43" s="8">
        <f t="shared" si="2"/>
        <v>46951</v>
      </c>
      <c r="M43" s="23">
        <f t="shared" si="3"/>
        <v>16409.277510188957</v>
      </c>
      <c r="N43" s="8">
        <f t="shared" si="4"/>
        <v>16409</v>
      </c>
    </row>
    <row r="44" spans="1:14" ht="20.100000000000001" customHeight="1" x14ac:dyDescent="0.2">
      <c r="A44" s="4" t="s">
        <v>104</v>
      </c>
      <c r="B44" s="4" t="s">
        <v>24</v>
      </c>
      <c r="C44" s="4" t="s">
        <v>25</v>
      </c>
      <c r="D44" s="4">
        <v>54132975</v>
      </c>
      <c r="E44" s="5" t="s">
        <v>105</v>
      </c>
      <c r="F44" s="5" t="s">
        <v>118</v>
      </c>
      <c r="G44" s="6" t="s">
        <v>118</v>
      </c>
      <c r="H44" s="7" t="s">
        <v>119</v>
      </c>
      <c r="I44" s="36">
        <v>7</v>
      </c>
      <c r="J44" s="8">
        <f t="shared" si="0"/>
        <v>40320</v>
      </c>
      <c r="K44" s="23">
        <f t="shared" si="1"/>
        <v>29877.73249351612</v>
      </c>
      <c r="L44" s="8">
        <f t="shared" si="2"/>
        <v>29878</v>
      </c>
      <c r="M44" s="23">
        <f t="shared" si="3"/>
        <v>10442.26750648388</v>
      </c>
      <c r="N44" s="8">
        <f t="shared" si="4"/>
        <v>10442</v>
      </c>
    </row>
    <row r="45" spans="1:14" ht="20.100000000000001" customHeight="1" x14ac:dyDescent="0.2">
      <c r="A45" s="4" t="s">
        <v>104</v>
      </c>
      <c r="B45" s="4" t="s">
        <v>24</v>
      </c>
      <c r="C45" s="4" t="s">
        <v>25</v>
      </c>
      <c r="D45" s="4">
        <v>54132975</v>
      </c>
      <c r="E45" s="5" t="s">
        <v>105</v>
      </c>
      <c r="F45" s="5" t="s">
        <v>120</v>
      </c>
      <c r="G45" s="6" t="s">
        <v>120</v>
      </c>
      <c r="H45" s="7" t="s">
        <v>121</v>
      </c>
      <c r="I45" s="36">
        <v>4</v>
      </c>
      <c r="J45" s="8">
        <f t="shared" si="0"/>
        <v>23040</v>
      </c>
      <c r="K45" s="23">
        <f t="shared" si="1"/>
        <v>17072.989996294924</v>
      </c>
      <c r="L45" s="8">
        <f t="shared" si="2"/>
        <v>17073</v>
      </c>
      <c r="M45" s="23">
        <f t="shared" si="3"/>
        <v>5967.0100037050761</v>
      </c>
      <c r="N45" s="8">
        <f t="shared" si="4"/>
        <v>5967</v>
      </c>
    </row>
    <row r="46" spans="1:14" ht="20.100000000000001" customHeight="1" x14ac:dyDescent="0.2">
      <c r="A46" s="4" t="s">
        <v>104</v>
      </c>
      <c r="B46" s="4" t="s">
        <v>24</v>
      </c>
      <c r="C46" s="4" t="s">
        <v>25</v>
      </c>
      <c r="D46" s="4">
        <v>54132975</v>
      </c>
      <c r="E46" s="5" t="s">
        <v>105</v>
      </c>
      <c r="F46" s="5" t="s">
        <v>122</v>
      </c>
      <c r="G46" s="6" t="s">
        <v>122</v>
      </c>
      <c r="H46" s="7" t="s">
        <v>123</v>
      </c>
      <c r="I46" s="36">
        <v>5</v>
      </c>
      <c r="J46" s="8">
        <f t="shared" si="0"/>
        <v>28800</v>
      </c>
      <c r="K46" s="23">
        <f t="shared" si="1"/>
        <v>21341.237495368656</v>
      </c>
      <c r="L46" s="8">
        <f t="shared" si="2"/>
        <v>21341</v>
      </c>
      <c r="M46" s="23">
        <f t="shared" si="3"/>
        <v>7458.7625046313442</v>
      </c>
      <c r="N46" s="8">
        <f t="shared" si="4"/>
        <v>7459</v>
      </c>
    </row>
    <row r="47" spans="1:14" ht="20.100000000000001" customHeight="1" thickBot="1" x14ac:dyDescent="0.25">
      <c r="A47" s="4" t="s">
        <v>104</v>
      </c>
      <c r="B47" s="4" t="s">
        <v>24</v>
      </c>
      <c r="C47" s="4" t="s">
        <v>25</v>
      </c>
      <c r="D47" s="4">
        <v>54132975</v>
      </c>
      <c r="E47" s="5" t="s">
        <v>105</v>
      </c>
      <c r="F47" s="5" t="s">
        <v>124</v>
      </c>
      <c r="G47" s="6" t="s">
        <v>124</v>
      </c>
      <c r="H47" s="7" t="s">
        <v>125</v>
      </c>
      <c r="I47" s="36">
        <v>11</v>
      </c>
      <c r="J47" s="8">
        <f t="shared" si="0"/>
        <v>63360</v>
      </c>
      <c r="K47" s="24">
        <f t="shared" si="1"/>
        <v>46950.722489811043</v>
      </c>
      <c r="L47" s="8">
        <f t="shared" si="2"/>
        <v>46951</v>
      </c>
      <c r="M47" s="24">
        <f t="shared" si="3"/>
        <v>16409.277510188957</v>
      </c>
      <c r="N47" s="8">
        <f t="shared" si="4"/>
        <v>16409</v>
      </c>
    </row>
    <row r="48" spans="1:14" ht="25.5" customHeight="1" x14ac:dyDescent="0.2">
      <c r="A48" s="4" t="s">
        <v>126</v>
      </c>
      <c r="B48" s="4" t="s">
        <v>24</v>
      </c>
      <c r="C48" s="4" t="s">
        <v>25</v>
      </c>
      <c r="D48" s="4">
        <v>54139937</v>
      </c>
      <c r="E48" s="5" t="s">
        <v>127</v>
      </c>
      <c r="F48" s="5" t="s">
        <v>128</v>
      </c>
      <c r="G48" s="6" t="s">
        <v>128</v>
      </c>
      <c r="H48" s="7" t="s">
        <v>129</v>
      </c>
      <c r="I48" s="36">
        <v>8</v>
      </c>
      <c r="J48" s="8">
        <f t="shared" si="0"/>
        <v>46080</v>
      </c>
      <c r="K48" s="22">
        <f t="shared" si="1"/>
        <v>34145.979992589848</v>
      </c>
      <c r="L48" s="8">
        <f t="shared" si="2"/>
        <v>34146</v>
      </c>
      <c r="M48" s="22">
        <f t="shared" si="3"/>
        <v>11934.020007410152</v>
      </c>
      <c r="N48" s="8">
        <f t="shared" si="4"/>
        <v>11934</v>
      </c>
    </row>
    <row r="49" spans="1:14" ht="25.5" customHeight="1" x14ac:dyDescent="0.2">
      <c r="A49" s="4" t="s">
        <v>126</v>
      </c>
      <c r="B49" s="4" t="s">
        <v>24</v>
      </c>
      <c r="C49" s="4" t="s">
        <v>25</v>
      </c>
      <c r="D49" s="4">
        <v>54139937</v>
      </c>
      <c r="E49" s="5" t="s">
        <v>127</v>
      </c>
      <c r="F49" s="5" t="s">
        <v>130</v>
      </c>
      <c r="G49" s="6" t="s">
        <v>130</v>
      </c>
      <c r="H49" s="7" t="s">
        <v>131</v>
      </c>
      <c r="I49" s="36">
        <v>4</v>
      </c>
      <c r="J49" s="8">
        <f t="shared" si="0"/>
        <v>23040</v>
      </c>
      <c r="K49" s="23">
        <f t="shared" si="1"/>
        <v>17072.989996294924</v>
      </c>
      <c r="L49" s="8">
        <f t="shared" si="2"/>
        <v>17073</v>
      </c>
      <c r="M49" s="23">
        <f t="shared" si="3"/>
        <v>5967.0100037050761</v>
      </c>
      <c r="N49" s="8">
        <f t="shared" si="4"/>
        <v>5967</v>
      </c>
    </row>
    <row r="50" spans="1:14" ht="25.5" customHeight="1" x14ac:dyDescent="0.2">
      <c r="A50" s="4" t="s">
        <v>126</v>
      </c>
      <c r="B50" s="4" t="s">
        <v>24</v>
      </c>
      <c r="C50" s="4" t="s">
        <v>25</v>
      </c>
      <c r="D50" s="4">
        <v>54139937</v>
      </c>
      <c r="E50" s="5" t="s">
        <v>127</v>
      </c>
      <c r="F50" s="5" t="s">
        <v>132</v>
      </c>
      <c r="G50" s="6" t="s">
        <v>132</v>
      </c>
      <c r="H50" s="7" t="s">
        <v>133</v>
      </c>
      <c r="I50" s="36">
        <v>8</v>
      </c>
      <c r="J50" s="8">
        <f t="shared" si="0"/>
        <v>46080</v>
      </c>
      <c r="K50" s="23">
        <f t="shared" si="1"/>
        <v>34145.979992589848</v>
      </c>
      <c r="L50" s="8">
        <f t="shared" si="2"/>
        <v>34146</v>
      </c>
      <c r="M50" s="23">
        <f t="shared" si="3"/>
        <v>11934.020007410152</v>
      </c>
      <c r="N50" s="8">
        <f t="shared" si="4"/>
        <v>11934</v>
      </c>
    </row>
    <row r="51" spans="1:14" ht="25.5" customHeight="1" x14ac:dyDescent="0.2">
      <c r="A51" s="4" t="s">
        <v>126</v>
      </c>
      <c r="B51" s="4" t="s">
        <v>24</v>
      </c>
      <c r="C51" s="4" t="s">
        <v>25</v>
      </c>
      <c r="D51" s="4">
        <v>54139937</v>
      </c>
      <c r="E51" s="5" t="s">
        <v>127</v>
      </c>
      <c r="F51" s="5" t="s">
        <v>134</v>
      </c>
      <c r="G51" s="6" t="s">
        <v>134</v>
      </c>
      <c r="H51" s="7" t="s">
        <v>135</v>
      </c>
      <c r="I51" s="36">
        <v>12</v>
      </c>
      <c r="J51" s="8">
        <f t="shared" si="0"/>
        <v>69120</v>
      </c>
      <c r="K51" s="23">
        <f t="shared" si="1"/>
        <v>51218.969988884775</v>
      </c>
      <c r="L51" s="8">
        <f t="shared" si="2"/>
        <v>51219</v>
      </c>
      <c r="M51" s="23">
        <f t="shared" si="3"/>
        <v>17901.030011115225</v>
      </c>
      <c r="N51" s="8">
        <f t="shared" si="4"/>
        <v>17901</v>
      </c>
    </row>
    <row r="52" spans="1:14" ht="25.5" customHeight="1" x14ac:dyDescent="0.2">
      <c r="A52" s="4" t="s">
        <v>126</v>
      </c>
      <c r="B52" s="4" t="s">
        <v>24</v>
      </c>
      <c r="C52" s="4" t="s">
        <v>25</v>
      </c>
      <c r="D52" s="4">
        <v>54139937</v>
      </c>
      <c r="E52" s="5" t="s">
        <v>127</v>
      </c>
      <c r="F52" s="5" t="s">
        <v>136</v>
      </c>
      <c r="G52" s="6" t="s">
        <v>136</v>
      </c>
      <c r="H52" s="7" t="s">
        <v>137</v>
      </c>
      <c r="I52" s="36">
        <v>32</v>
      </c>
      <c r="J52" s="8">
        <f t="shared" si="0"/>
        <v>184320</v>
      </c>
      <c r="K52" s="23">
        <f t="shared" si="1"/>
        <v>136583.91997035939</v>
      </c>
      <c r="L52" s="8">
        <f t="shared" si="2"/>
        <v>136584</v>
      </c>
      <c r="M52" s="23">
        <f t="shared" si="3"/>
        <v>47736.080029640609</v>
      </c>
      <c r="N52" s="8">
        <f t="shared" si="4"/>
        <v>47736</v>
      </c>
    </row>
    <row r="53" spans="1:14" ht="25.5" customHeight="1" x14ac:dyDescent="0.2">
      <c r="A53" s="4" t="s">
        <v>126</v>
      </c>
      <c r="B53" s="4" t="s">
        <v>24</v>
      </c>
      <c r="C53" s="4" t="s">
        <v>25</v>
      </c>
      <c r="D53" s="4">
        <v>54139937</v>
      </c>
      <c r="E53" s="5" t="s">
        <v>127</v>
      </c>
      <c r="F53" s="5" t="s">
        <v>138</v>
      </c>
      <c r="G53" s="6" t="s">
        <v>138</v>
      </c>
      <c r="H53" s="7" t="s">
        <v>139</v>
      </c>
      <c r="I53" s="36">
        <v>12</v>
      </c>
      <c r="J53" s="8">
        <f t="shared" si="0"/>
        <v>69120</v>
      </c>
      <c r="K53" s="25">
        <f t="shared" si="1"/>
        <v>51218.969988884775</v>
      </c>
      <c r="L53" s="8">
        <f t="shared" si="2"/>
        <v>51219</v>
      </c>
      <c r="M53" s="25">
        <f t="shared" si="3"/>
        <v>17901.030011115225</v>
      </c>
      <c r="N53" s="8">
        <f t="shared" si="4"/>
        <v>17901</v>
      </c>
    </row>
    <row r="54" spans="1:14" ht="25.5" customHeight="1" x14ac:dyDescent="0.2">
      <c r="A54" s="4" t="s">
        <v>126</v>
      </c>
      <c r="B54" s="4" t="s">
        <v>24</v>
      </c>
      <c r="C54" s="4" t="s">
        <v>25</v>
      </c>
      <c r="D54" s="4">
        <v>54139937</v>
      </c>
      <c r="E54" s="5" t="s">
        <v>127</v>
      </c>
      <c r="F54" s="5" t="s">
        <v>140</v>
      </c>
      <c r="G54" s="6" t="s">
        <v>140</v>
      </c>
      <c r="H54" s="7" t="s">
        <v>141</v>
      </c>
      <c r="I54" s="36">
        <v>8</v>
      </c>
      <c r="J54" s="8">
        <f t="shared" si="0"/>
        <v>46080</v>
      </c>
      <c r="K54" s="23">
        <f t="shared" si="1"/>
        <v>34145.979992589848</v>
      </c>
      <c r="L54" s="8">
        <f t="shared" si="2"/>
        <v>34146</v>
      </c>
      <c r="M54" s="23">
        <f t="shared" si="3"/>
        <v>11934.020007410152</v>
      </c>
      <c r="N54" s="8">
        <f t="shared" si="4"/>
        <v>11934</v>
      </c>
    </row>
    <row r="55" spans="1:14" ht="25.5" customHeight="1" x14ac:dyDescent="0.2">
      <c r="A55" s="4" t="s">
        <v>126</v>
      </c>
      <c r="B55" s="4" t="s">
        <v>24</v>
      </c>
      <c r="C55" s="4" t="s">
        <v>25</v>
      </c>
      <c r="D55" s="4">
        <v>54139937</v>
      </c>
      <c r="E55" s="5" t="s">
        <v>127</v>
      </c>
      <c r="F55" s="5" t="s">
        <v>142</v>
      </c>
      <c r="G55" s="6" t="s">
        <v>142</v>
      </c>
      <c r="H55" s="7" t="s">
        <v>143</v>
      </c>
      <c r="I55" s="36">
        <v>8</v>
      </c>
      <c r="J55" s="8">
        <f t="shared" si="0"/>
        <v>46080</v>
      </c>
      <c r="K55" s="23">
        <f t="shared" si="1"/>
        <v>34145.979992589848</v>
      </c>
      <c r="L55" s="8">
        <f t="shared" si="2"/>
        <v>34146</v>
      </c>
      <c r="M55" s="23">
        <f t="shared" si="3"/>
        <v>11934.020007410152</v>
      </c>
      <c r="N55" s="8">
        <f t="shared" si="4"/>
        <v>11934</v>
      </c>
    </row>
    <row r="56" spans="1:14" ht="25.5" customHeight="1" thickBot="1" x14ac:dyDescent="0.25">
      <c r="A56" s="4" t="s">
        <v>126</v>
      </c>
      <c r="B56" s="4" t="s">
        <v>24</v>
      </c>
      <c r="C56" s="4" t="s">
        <v>25</v>
      </c>
      <c r="D56" s="4">
        <v>54139937</v>
      </c>
      <c r="E56" s="5" t="s">
        <v>127</v>
      </c>
      <c r="F56" s="5" t="s">
        <v>144</v>
      </c>
      <c r="G56" s="6" t="s">
        <v>144</v>
      </c>
      <c r="H56" s="7" t="s">
        <v>145</v>
      </c>
      <c r="I56" s="36">
        <v>8</v>
      </c>
      <c r="J56" s="8">
        <f t="shared" si="0"/>
        <v>46080</v>
      </c>
      <c r="K56" s="24">
        <f t="shared" si="1"/>
        <v>34145.979992589848</v>
      </c>
      <c r="L56" s="8">
        <f t="shared" si="2"/>
        <v>34146</v>
      </c>
      <c r="M56" s="24">
        <f t="shared" si="3"/>
        <v>11934.020007410152</v>
      </c>
      <c r="N56" s="8">
        <f t="shared" si="4"/>
        <v>11934</v>
      </c>
    </row>
    <row r="57" spans="1:14" ht="20.100000000000001" customHeight="1" x14ac:dyDescent="0.2">
      <c r="A57" s="4" t="s">
        <v>146</v>
      </c>
      <c r="B57" s="4" t="s">
        <v>24</v>
      </c>
      <c r="C57" s="4" t="s">
        <v>25</v>
      </c>
      <c r="D57" s="4">
        <v>54131472</v>
      </c>
      <c r="E57" s="5" t="s">
        <v>147</v>
      </c>
      <c r="F57" s="5" t="s">
        <v>148</v>
      </c>
      <c r="G57" s="6" t="s">
        <v>148</v>
      </c>
      <c r="H57" s="7" t="s">
        <v>149</v>
      </c>
      <c r="I57" s="36">
        <v>8</v>
      </c>
      <c r="J57" s="8">
        <f t="shared" si="0"/>
        <v>46080</v>
      </c>
      <c r="K57" s="22">
        <f t="shared" si="1"/>
        <v>34145.979992589848</v>
      </c>
      <c r="L57" s="8">
        <f t="shared" si="2"/>
        <v>34146</v>
      </c>
      <c r="M57" s="22">
        <f t="shared" si="3"/>
        <v>11934.020007410152</v>
      </c>
      <c r="N57" s="8">
        <f t="shared" si="4"/>
        <v>11934</v>
      </c>
    </row>
    <row r="58" spans="1:14" ht="20.100000000000001" customHeight="1" x14ac:dyDescent="0.2">
      <c r="A58" s="4" t="s">
        <v>146</v>
      </c>
      <c r="B58" s="4" t="s">
        <v>24</v>
      </c>
      <c r="C58" s="4" t="s">
        <v>25</v>
      </c>
      <c r="D58" s="4">
        <v>54131472</v>
      </c>
      <c r="E58" s="5" t="s">
        <v>147</v>
      </c>
      <c r="F58" s="5" t="s">
        <v>150</v>
      </c>
      <c r="G58" s="6" t="s">
        <v>150</v>
      </c>
      <c r="H58" s="7" t="s">
        <v>151</v>
      </c>
      <c r="I58" s="36">
        <v>6</v>
      </c>
      <c r="J58" s="8">
        <f t="shared" si="0"/>
        <v>34560</v>
      </c>
      <c r="K58" s="23">
        <f t="shared" si="1"/>
        <v>25609.484994442388</v>
      </c>
      <c r="L58" s="8">
        <f t="shared" si="2"/>
        <v>25609</v>
      </c>
      <c r="M58" s="23">
        <f t="shared" si="3"/>
        <v>8950.5150055576123</v>
      </c>
      <c r="N58" s="8">
        <f t="shared" si="4"/>
        <v>8951</v>
      </c>
    </row>
    <row r="59" spans="1:14" ht="20.100000000000001" customHeight="1" x14ac:dyDescent="0.2">
      <c r="A59" s="4" t="s">
        <v>146</v>
      </c>
      <c r="B59" s="4" t="s">
        <v>24</v>
      </c>
      <c r="C59" s="4" t="s">
        <v>25</v>
      </c>
      <c r="D59" s="4">
        <v>54131472</v>
      </c>
      <c r="E59" s="5" t="s">
        <v>147</v>
      </c>
      <c r="F59" s="5" t="s">
        <v>152</v>
      </c>
      <c r="G59" s="6" t="s">
        <v>152</v>
      </c>
      <c r="H59" s="7" t="s">
        <v>153</v>
      </c>
      <c r="I59" s="36">
        <v>4</v>
      </c>
      <c r="J59" s="8">
        <f t="shared" si="0"/>
        <v>23040</v>
      </c>
      <c r="K59" s="23">
        <f t="shared" si="1"/>
        <v>17072.989996294924</v>
      </c>
      <c r="L59" s="8">
        <f t="shared" si="2"/>
        <v>17073</v>
      </c>
      <c r="M59" s="23">
        <f t="shared" si="3"/>
        <v>5967.0100037050761</v>
      </c>
      <c r="N59" s="8">
        <f t="shared" si="4"/>
        <v>5967</v>
      </c>
    </row>
    <row r="60" spans="1:14" ht="20.100000000000001" customHeight="1" x14ac:dyDescent="0.2">
      <c r="A60" s="4" t="s">
        <v>146</v>
      </c>
      <c r="B60" s="4" t="s">
        <v>24</v>
      </c>
      <c r="C60" s="4" t="s">
        <v>25</v>
      </c>
      <c r="D60" s="4">
        <v>54131472</v>
      </c>
      <c r="E60" s="5" t="s">
        <v>147</v>
      </c>
      <c r="F60" s="5" t="s">
        <v>154</v>
      </c>
      <c r="G60" s="6" t="s">
        <v>154</v>
      </c>
      <c r="H60" s="7" t="s">
        <v>155</v>
      </c>
      <c r="I60" s="36">
        <v>8</v>
      </c>
      <c r="J60" s="8">
        <f t="shared" si="0"/>
        <v>46080</v>
      </c>
      <c r="K60" s="23">
        <f t="shared" si="1"/>
        <v>34145.979992589848</v>
      </c>
      <c r="L60" s="8">
        <f t="shared" si="2"/>
        <v>34146</v>
      </c>
      <c r="M60" s="23">
        <f t="shared" si="3"/>
        <v>11934.020007410152</v>
      </c>
      <c r="N60" s="8">
        <f t="shared" si="4"/>
        <v>11934</v>
      </c>
    </row>
    <row r="61" spans="1:14" ht="20.100000000000001" customHeight="1" x14ac:dyDescent="0.2">
      <c r="A61" s="4" t="s">
        <v>146</v>
      </c>
      <c r="B61" s="4" t="s">
        <v>24</v>
      </c>
      <c r="C61" s="4" t="s">
        <v>25</v>
      </c>
      <c r="D61" s="4">
        <v>54131472</v>
      </c>
      <c r="E61" s="5" t="s">
        <v>147</v>
      </c>
      <c r="F61" s="5" t="s">
        <v>156</v>
      </c>
      <c r="G61" s="6" t="s">
        <v>156</v>
      </c>
      <c r="H61" s="7" t="s">
        <v>157</v>
      </c>
      <c r="I61" s="36">
        <v>9</v>
      </c>
      <c r="J61" s="8">
        <f t="shared" si="0"/>
        <v>51840</v>
      </c>
      <c r="K61" s="23">
        <f t="shared" si="1"/>
        <v>38414.22749166358</v>
      </c>
      <c r="L61" s="8">
        <f t="shared" si="2"/>
        <v>38414</v>
      </c>
      <c r="M61" s="23">
        <f t="shared" si="3"/>
        <v>13425.77250833642</v>
      </c>
      <c r="N61" s="8">
        <f t="shared" si="4"/>
        <v>13426</v>
      </c>
    </row>
    <row r="62" spans="1:14" ht="20.100000000000001" customHeight="1" x14ac:dyDescent="0.2">
      <c r="A62" s="4" t="s">
        <v>146</v>
      </c>
      <c r="B62" s="4" t="s">
        <v>24</v>
      </c>
      <c r="C62" s="4" t="s">
        <v>25</v>
      </c>
      <c r="D62" s="4">
        <v>54131472</v>
      </c>
      <c r="E62" s="5" t="s">
        <v>147</v>
      </c>
      <c r="F62" s="5" t="s">
        <v>158</v>
      </c>
      <c r="G62" s="6" t="s">
        <v>158</v>
      </c>
      <c r="H62" s="7" t="s">
        <v>159</v>
      </c>
      <c r="I62" s="36">
        <v>12</v>
      </c>
      <c r="J62" s="8">
        <f t="shared" si="0"/>
        <v>69120</v>
      </c>
      <c r="K62" s="23">
        <f t="shared" si="1"/>
        <v>51218.969988884775</v>
      </c>
      <c r="L62" s="8">
        <f t="shared" si="2"/>
        <v>51219</v>
      </c>
      <c r="M62" s="23">
        <f t="shared" si="3"/>
        <v>17901.030011115225</v>
      </c>
      <c r="N62" s="8">
        <f t="shared" si="4"/>
        <v>17901</v>
      </c>
    </row>
    <row r="63" spans="1:14" ht="20.100000000000001" customHeight="1" x14ac:dyDescent="0.2">
      <c r="A63" s="4" t="s">
        <v>146</v>
      </c>
      <c r="B63" s="4" t="s">
        <v>24</v>
      </c>
      <c r="C63" s="4" t="s">
        <v>25</v>
      </c>
      <c r="D63" s="4">
        <v>54131472</v>
      </c>
      <c r="E63" s="5" t="s">
        <v>147</v>
      </c>
      <c r="F63" s="5" t="s">
        <v>160</v>
      </c>
      <c r="G63" s="6" t="s">
        <v>160</v>
      </c>
      <c r="H63" s="7" t="s">
        <v>161</v>
      </c>
      <c r="I63" s="36">
        <v>9</v>
      </c>
      <c r="J63" s="8">
        <f t="shared" si="0"/>
        <v>51840</v>
      </c>
      <c r="K63" s="23">
        <f t="shared" si="1"/>
        <v>38414.22749166358</v>
      </c>
      <c r="L63" s="8">
        <f t="shared" si="2"/>
        <v>38414</v>
      </c>
      <c r="M63" s="23">
        <f t="shared" si="3"/>
        <v>13425.77250833642</v>
      </c>
      <c r="N63" s="8">
        <f t="shared" si="4"/>
        <v>13426</v>
      </c>
    </row>
    <row r="64" spans="1:14" ht="20.100000000000001" customHeight="1" x14ac:dyDescent="0.2">
      <c r="A64" s="4" t="s">
        <v>146</v>
      </c>
      <c r="B64" s="4" t="s">
        <v>24</v>
      </c>
      <c r="C64" s="4" t="s">
        <v>25</v>
      </c>
      <c r="D64" s="4">
        <v>54131472</v>
      </c>
      <c r="E64" s="5" t="s">
        <v>147</v>
      </c>
      <c r="F64" s="5" t="s">
        <v>162</v>
      </c>
      <c r="G64" s="6" t="s">
        <v>162</v>
      </c>
      <c r="H64" s="7" t="s">
        <v>163</v>
      </c>
      <c r="I64" s="36">
        <v>8</v>
      </c>
      <c r="J64" s="8">
        <f t="shared" si="0"/>
        <v>46080</v>
      </c>
      <c r="K64" s="23">
        <f t="shared" si="1"/>
        <v>34145.979992589848</v>
      </c>
      <c r="L64" s="8">
        <f t="shared" si="2"/>
        <v>34146</v>
      </c>
      <c r="M64" s="23">
        <f t="shared" si="3"/>
        <v>11934.020007410152</v>
      </c>
      <c r="N64" s="8">
        <f t="shared" si="4"/>
        <v>11934</v>
      </c>
    </row>
    <row r="65" spans="1:14" ht="20.100000000000001" customHeight="1" x14ac:dyDescent="0.2">
      <c r="A65" s="4" t="s">
        <v>146</v>
      </c>
      <c r="B65" s="4" t="s">
        <v>24</v>
      </c>
      <c r="C65" s="4" t="s">
        <v>25</v>
      </c>
      <c r="D65" s="4">
        <v>54131472</v>
      </c>
      <c r="E65" s="5" t="s">
        <v>147</v>
      </c>
      <c r="F65" s="5" t="s">
        <v>164</v>
      </c>
      <c r="G65" s="6" t="s">
        <v>164</v>
      </c>
      <c r="H65" s="7" t="s">
        <v>165</v>
      </c>
      <c r="I65" s="36">
        <v>8</v>
      </c>
      <c r="J65" s="8">
        <f t="shared" si="0"/>
        <v>46080</v>
      </c>
      <c r="K65" s="23">
        <f t="shared" si="1"/>
        <v>34145.979992589848</v>
      </c>
      <c r="L65" s="8">
        <f t="shared" si="2"/>
        <v>34146</v>
      </c>
      <c r="M65" s="23">
        <f t="shared" si="3"/>
        <v>11934.020007410152</v>
      </c>
      <c r="N65" s="8">
        <f t="shared" si="4"/>
        <v>11934</v>
      </c>
    </row>
    <row r="66" spans="1:14" ht="20.100000000000001" customHeight="1" x14ac:dyDescent="0.2">
      <c r="A66" s="4" t="s">
        <v>146</v>
      </c>
      <c r="B66" s="4" t="s">
        <v>24</v>
      </c>
      <c r="C66" s="4" t="s">
        <v>25</v>
      </c>
      <c r="D66" s="4">
        <v>54131472</v>
      </c>
      <c r="E66" s="5" t="s">
        <v>147</v>
      </c>
      <c r="F66" s="5" t="s">
        <v>166</v>
      </c>
      <c r="G66" s="6" t="s">
        <v>166</v>
      </c>
      <c r="H66" s="7" t="s">
        <v>167</v>
      </c>
      <c r="I66" s="36">
        <v>10</v>
      </c>
      <c r="J66" s="8">
        <f t="shared" si="0"/>
        <v>57600</v>
      </c>
      <c r="K66" s="23">
        <f t="shared" si="1"/>
        <v>42682.474990737312</v>
      </c>
      <c r="L66" s="8">
        <f t="shared" si="2"/>
        <v>42682</v>
      </c>
      <c r="M66" s="23">
        <f t="shared" si="3"/>
        <v>14917.525009262688</v>
      </c>
      <c r="N66" s="8">
        <f t="shared" si="4"/>
        <v>14918</v>
      </c>
    </row>
    <row r="67" spans="1:14" ht="20.100000000000001" customHeight="1" x14ac:dyDescent="0.2">
      <c r="A67" s="4" t="s">
        <v>146</v>
      </c>
      <c r="B67" s="4" t="s">
        <v>24</v>
      </c>
      <c r="C67" s="4" t="s">
        <v>25</v>
      </c>
      <c r="D67" s="4">
        <v>54131472</v>
      </c>
      <c r="E67" s="5" t="s">
        <v>147</v>
      </c>
      <c r="F67" s="5" t="s">
        <v>168</v>
      </c>
      <c r="G67" s="6" t="s">
        <v>168</v>
      </c>
      <c r="H67" s="7" t="s">
        <v>169</v>
      </c>
      <c r="I67" s="36">
        <v>8</v>
      </c>
      <c r="J67" s="8">
        <f t="shared" si="0"/>
        <v>46080</v>
      </c>
      <c r="K67" s="23">
        <f t="shared" si="1"/>
        <v>34145.979992589848</v>
      </c>
      <c r="L67" s="8">
        <f t="shared" si="2"/>
        <v>34146</v>
      </c>
      <c r="M67" s="23">
        <f t="shared" si="3"/>
        <v>11934.020007410152</v>
      </c>
      <c r="N67" s="8">
        <f t="shared" si="4"/>
        <v>11934</v>
      </c>
    </row>
    <row r="68" spans="1:14" ht="20.100000000000001" customHeight="1" thickBot="1" x14ac:dyDescent="0.25">
      <c r="A68" s="4" t="s">
        <v>146</v>
      </c>
      <c r="B68" s="4" t="s">
        <v>24</v>
      </c>
      <c r="C68" s="4" t="s">
        <v>25</v>
      </c>
      <c r="D68" s="4">
        <v>54131472</v>
      </c>
      <c r="E68" s="5" t="s">
        <v>147</v>
      </c>
      <c r="F68" s="5" t="s">
        <v>170</v>
      </c>
      <c r="G68" s="6" t="s">
        <v>170</v>
      </c>
      <c r="H68" s="7" t="s">
        <v>171</v>
      </c>
      <c r="I68" s="36">
        <v>10</v>
      </c>
      <c r="J68" s="8">
        <f t="shared" si="0"/>
        <v>57600</v>
      </c>
      <c r="K68" s="24">
        <f t="shared" si="1"/>
        <v>42682.474990737312</v>
      </c>
      <c r="L68" s="8">
        <f t="shared" si="2"/>
        <v>42682</v>
      </c>
      <c r="M68" s="24">
        <f t="shared" si="3"/>
        <v>14917.525009262688</v>
      </c>
      <c r="N68" s="8">
        <f t="shared" si="4"/>
        <v>14918</v>
      </c>
    </row>
    <row r="69" spans="1:14" ht="20.100000000000001" customHeight="1" x14ac:dyDescent="0.2">
      <c r="A69" s="4" t="s">
        <v>172</v>
      </c>
      <c r="B69" s="4" t="s">
        <v>24</v>
      </c>
      <c r="C69" s="4" t="s">
        <v>25</v>
      </c>
      <c r="D69" s="4">
        <v>54131430</v>
      </c>
      <c r="E69" s="5" t="s">
        <v>173</v>
      </c>
      <c r="F69" s="5" t="s">
        <v>174</v>
      </c>
      <c r="G69" s="6" t="s">
        <v>174</v>
      </c>
      <c r="H69" s="7" t="s">
        <v>175</v>
      </c>
      <c r="I69" s="36">
        <v>4</v>
      </c>
      <c r="J69" s="8">
        <f t="shared" si="0"/>
        <v>23040</v>
      </c>
      <c r="K69" s="22">
        <f t="shared" si="1"/>
        <v>17072.989996294924</v>
      </c>
      <c r="L69" s="8">
        <f t="shared" si="2"/>
        <v>17073</v>
      </c>
      <c r="M69" s="22">
        <f t="shared" si="3"/>
        <v>5967.0100037050761</v>
      </c>
      <c r="N69" s="8">
        <f t="shared" si="4"/>
        <v>5967</v>
      </c>
    </row>
    <row r="70" spans="1:14" ht="20.100000000000001" customHeight="1" x14ac:dyDescent="0.2">
      <c r="A70" s="4" t="s">
        <v>172</v>
      </c>
      <c r="B70" s="4" t="s">
        <v>24</v>
      </c>
      <c r="C70" s="4" t="s">
        <v>25</v>
      </c>
      <c r="D70" s="4">
        <v>54131430</v>
      </c>
      <c r="E70" s="5" t="s">
        <v>173</v>
      </c>
      <c r="F70" s="5" t="s">
        <v>176</v>
      </c>
      <c r="G70" s="9" t="s">
        <v>177</v>
      </c>
      <c r="H70" s="10" t="s">
        <v>178</v>
      </c>
      <c r="I70" s="36">
        <v>8</v>
      </c>
      <c r="J70" s="8">
        <f t="shared" si="0"/>
        <v>46080</v>
      </c>
      <c r="K70" s="23">
        <f t="shared" si="1"/>
        <v>34145.979992589848</v>
      </c>
      <c r="L70" s="8">
        <f t="shared" si="2"/>
        <v>34146</v>
      </c>
      <c r="M70" s="23">
        <f t="shared" si="3"/>
        <v>11934.020007410152</v>
      </c>
      <c r="N70" s="8">
        <f t="shared" si="4"/>
        <v>11934</v>
      </c>
    </row>
    <row r="71" spans="1:14" ht="20.100000000000001" customHeight="1" x14ac:dyDescent="0.2">
      <c r="A71" s="4" t="s">
        <v>172</v>
      </c>
      <c r="B71" s="4" t="s">
        <v>24</v>
      </c>
      <c r="C71" s="4" t="s">
        <v>25</v>
      </c>
      <c r="D71" s="4">
        <v>54131430</v>
      </c>
      <c r="E71" s="5" t="s">
        <v>173</v>
      </c>
      <c r="F71" s="5" t="s">
        <v>179</v>
      </c>
      <c r="G71" s="10" t="s">
        <v>180</v>
      </c>
      <c r="H71" s="10" t="s">
        <v>181</v>
      </c>
      <c r="I71" s="36">
        <v>10</v>
      </c>
      <c r="J71" s="8">
        <f t="shared" ref="J71:J76" si="5">I71*1152*5</f>
        <v>57600</v>
      </c>
      <c r="K71" s="23">
        <f t="shared" si="1"/>
        <v>42682.474990737312</v>
      </c>
      <c r="L71" s="8">
        <f t="shared" si="2"/>
        <v>42682</v>
      </c>
      <c r="M71" s="23">
        <f t="shared" si="3"/>
        <v>14917.525009262688</v>
      </c>
      <c r="N71" s="8">
        <f t="shared" si="4"/>
        <v>14918</v>
      </c>
    </row>
    <row r="72" spans="1:14" ht="20.100000000000001" customHeight="1" x14ac:dyDescent="0.2">
      <c r="A72" s="4" t="s">
        <v>172</v>
      </c>
      <c r="B72" s="4" t="s">
        <v>24</v>
      </c>
      <c r="C72" s="4" t="s">
        <v>25</v>
      </c>
      <c r="D72" s="4">
        <v>54131430</v>
      </c>
      <c r="E72" s="5" t="s">
        <v>173</v>
      </c>
      <c r="F72" s="5" t="s">
        <v>182</v>
      </c>
      <c r="G72" s="10" t="s">
        <v>183</v>
      </c>
      <c r="H72" s="10" t="s">
        <v>184</v>
      </c>
      <c r="I72" s="36">
        <v>6</v>
      </c>
      <c r="J72" s="8">
        <f t="shared" si="5"/>
        <v>34560</v>
      </c>
      <c r="K72" s="23">
        <f t="shared" ref="K72:K76" si="6">J72/1.3495</f>
        <v>25609.484994442388</v>
      </c>
      <c r="L72" s="8">
        <f t="shared" ref="L72:L76" si="7">ROUND(K72,0)</f>
        <v>25609</v>
      </c>
      <c r="M72" s="23">
        <f t="shared" ref="M72:M76" si="8">J72-K72</f>
        <v>8950.5150055576123</v>
      </c>
      <c r="N72" s="8">
        <f t="shared" ref="N72:N76" si="9">ROUND(M72,0)</f>
        <v>8951</v>
      </c>
    </row>
    <row r="73" spans="1:14" ht="20.100000000000001" customHeight="1" x14ac:dyDescent="0.2">
      <c r="A73" s="4" t="s">
        <v>172</v>
      </c>
      <c r="B73" s="4" t="s">
        <v>24</v>
      </c>
      <c r="C73" s="4" t="s">
        <v>25</v>
      </c>
      <c r="D73" s="4">
        <v>54131430</v>
      </c>
      <c r="E73" s="5" t="s">
        <v>173</v>
      </c>
      <c r="F73" s="5" t="s">
        <v>185</v>
      </c>
      <c r="G73" s="10" t="s">
        <v>185</v>
      </c>
      <c r="H73" s="10" t="s">
        <v>186</v>
      </c>
      <c r="I73" s="36">
        <v>12</v>
      </c>
      <c r="J73" s="8">
        <f t="shared" si="5"/>
        <v>69120</v>
      </c>
      <c r="K73" s="23">
        <f t="shared" si="6"/>
        <v>51218.969988884775</v>
      </c>
      <c r="L73" s="8">
        <f t="shared" si="7"/>
        <v>51219</v>
      </c>
      <c r="M73" s="23">
        <f t="shared" si="8"/>
        <v>17901.030011115225</v>
      </c>
      <c r="N73" s="8">
        <f t="shared" si="9"/>
        <v>17901</v>
      </c>
    </row>
    <row r="74" spans="1:14" ht="20.100000000000001" customHeight="1" x14ac:dyDescent="0.2">
      <c r="A74" s="4" t="s">
        <v>172</v>
      </c>
      <c r="B74" s="4" t="s">
        <v>24</v>
      </c>
      <c r="C74" s="4" t="s">
        <v>25</v>
      </c>
      <c r="D74" s="4">
        <v>54131430</v>
      </c>
      <c r="E74" s="5" t="s">
        <v>173</v>
      </c>
      <c r="F74" s="5" t="s">
        <v>187</v>
      </c>
      <c r="G74" s="9" t="s">
        <v>187</v>
      </c>
      <c r="H74" s="10" t="s">
        <v>188</v>
      </c>
      <c r="I74" s="36">
        <v>15</v>
      </c>
      <c r="J74" s="8">
        <f t="shared" si="5"/>
        <v>86400</v>
      </c>
      <c r="K74" s="23">
        <f t="shared" si="6"/>
        <v>64023.712486105971</v>
      </c>
      <c r="L74" s="8">
        <f t="shared" si="7"/>
        <v>64024</v>
      </c>
      <c r="M74" s="23">
        <f t="shared" si="8"/>
        <v>22376.287513894029</v>
      </c>
      <c r="N74" s="8">
        <f t="shared" si="9"/>
        <v>22376</v>
      </c>
    </row>
    <row r="75" spans="1:14" ht="20.100000000000001" customHeight="1" x14ac:dyDescent="0.2">
      <c r="A75" s="4" t="s">
        <v>172</v>
      </c>
      <c r="B75" s="4" t="s">
        <v>24</v>
      </c>
      <c r="C75" s="4" t="s">
        <v>25</v>
      </c>
      <c r="D75" s="4">
        <v>54131430</v>
      </c>
      <c r="E75" s="5" t="s">
        <v>173</v>
      </c>
      <c r="F75" s="5" t="s">
        <v>189</v>
      </c>
      <c r="G75" s="9" t="s">
        <v>189</v>
      </c>
      <c r="H75" s="10" t="s">
        <v>190</v>
      </c>
      <c r="I75" s="36">
        <v>10</v>
      </c>
      <c r="J75" s="8">
        <f t="shared" si="5"/>
        <v>57600</v>
      </c>
      <c r="K75" s="23">
        <f t="shared" si="6"/>
        <v>42682.474990737312</v>
      </c>
      <c r="L75" s="8">
        <f t="shared" si="7"/>
        <v>42682</v>
      </c>
      <c r="M75" s="23">
        <f t="shared" si="8"/>
        <v>14917.525009262688</v>
      </c>
      <c r="N75" s="8">
        <f t="shared" si="9"/>
        <v>14918</v>
      </c>
    </row>
    <row r="76" spans="1:14" ht="20.100000000000001" customHeight="1" thickBot="1" x14ac:dyDescent="0.25">
      <c r="A76" s="4" t="s">
        <v>172</v>
      </c>
      <c r="B76" s="4" t="s">
        <v>24</v>
      </c>
      <c r="C76" s="4" t="s">
        <v>25</v>
      </c>
      <c r="D76" s="4">
        <v>54131430</v>
      </c>
      <c r="E76" s="5" t="s">
        <v>173</v>
      </c>
      <c r="F76" s="5" t="s">
        <v>191</v>
      </c>
      <c r="G76" s="9" t="s">
        <v>191</v>
      </c>
      <c r="H76" s="10" t="s">
        <v>192</v>
      </c>
      <c r="I76" s="36">
        <v>7</v>
      </c>
      <c r="J76" s="8">
        <f t="shared" si="5"/>
        <v>40320</v>
      </c>
      <c r="K76" s="24">
        <f t="shared" si="6"/>
        <v>29877.73249351612</v>
      </c>
      <c r="L76" s="8">
        <f t="shared" si="7"/>
        <v>29878</v>
      </c>
      <c r="M76" s="24">
        <f t="shared" si="8"/>
        <v>10442.26750648388</v>
      </c>
      <c r="N76" s="8">
        <f t="shared" si="9"/>
        <v>10442</v>
      </c>
    </row>
    <row r="77" spans="1:14" ht="18" customHeight="1" thickBot="1" x14ac:dyDescent="0.25">
      <c r="A77" s="31" t="s">
        <v>193</v>
      </c>
      <c r="B77" s="31"/>
      <c r="C77" s="31"/>
      <c r="D77" s="31"/>
      <c r="E77" s="31"/>
      <c r="F77" s="31"/>
      <c r="G77" s="32"/>
      <c r="H77" s="32"/>
      <c r="I77" s="34">
        <f>SUBTOTAL(9,I6:I76)</f>
        <v>594</v>
      </c>
      <c r="J77" s="35">
        <f>SUBTOTAL(9,J6:J76)</f>
        <v>3421440</v>
      </c>
      <c r="K77" s="26">
        <f>SUM(K6:K76)</f>
        <v>2535339.0144497962</v>
      </c>
      <c r="L77" s="35">
        <f>SUM(L6:L76)</f>
        <v>2535336</v>
      </c>
      <c r="M77" s="11">
        <f>SUM(M6:M76)</f>
        <v>886100.98555020418</v>
      </c>
      <c r="N77" s="35">
        <f>SUM(N6:N76)</f>
        <v>886104</v>
      </c>
    </row>
    <row r="78" spans="1:14" ht="15" x14ac:dyDescent="0.2">
      <c r="A78" s="12"/>
      <c r="B78" s="12"/>
      <c r="C78" s="12"/>
      <c r="D78" s="12"/>
      <c r="E78" s="12"/>
      <c r="F78" s="12"/>
      <c r="G78" s="12"/>
      <c r="H78" s="12"/>
      <c r="I78" s="12"/>
      <c r="N78" s="13"/>
    </row>
    <row r="79" spans="1:14" x14ac:dyDescent="0.2">
      <c r="A79" s="14"/>
      <c r="B79" s="12"/>
      <c r="C79" s="12"/>
      <c r="D79" s="12"/>
      <c r="E79" s="12"/>
      <c r="F79" s="12"/>
      <c r="G79" s="12"/>
      <c r="H79" s="12"/>
      <c r="I79" s="12"/>
    </row>
    <row r="80" spans="1:14" x14ac:dyDescent="0.2">
      <c r="A80" s="40" t="s">
        <v>198</v>
      </c>
    </row>
  </sheetData>
  <autoFilter ref="A4:N77" xr:uid="{56CD309F-EEB3-4E67-B154-92695E10952D}">
    <filterColumn colId="0">
      <filters>
        <filter val="BA"/>
        <filter val="BB"/>
        <filter val="KE"/>
        <filter val="NR"/>
        <filter val="PO"/>
        <filter val="TC"/>
        <filter val="TV"/>
        <filter val="ZA"/>
      </filters>
    </filterColumn>
  </autoFilter>
  <mergeCells count="15">
    <mergeCell ref="A2:N2"/>
    <mergeCell ref="J3:J4"/>
    <mergeCell ref="K3:K4"/>
    <mergeCell ref="L3:L4"/>
    <mergeCell ref="M3:M4"/>
    <mergeCell ref="N3:N4"/>
    <mergeCell ref="I3:I4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" right="0" top="0.55118110236220474" bottom="0" header="0.31496062992125984" footer="0.31496062992125984"/>
  <pageSetup paperSize="9" scale="98" fitToHeight="0" orientation="landscape" r:id="rId1"/>
  <headerFooter>
    <oddHeader>&amp;R&amp;"Times New Roman,Normálne"&amp;8Príloha k RO č. 2023/5755:5-A2301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B650-7EC4-4748-B72E-8C07724B7249}">
  <dimension ref="A2:I17"/>
  <sheetViews>
    <sheetView zoomScale="90" zoomScaleNormal="90" workbookViewId="0">
      <selection activeCell="P9" sqref="P9"/>
    </sheetView>
  </sheetViews>
  <sheetFormatPr defaultRowHeight="12.75" x14ac:dyDescent="0.2"/>
  <cols>
    <col min="1" max="3" width="7.42578125" customWidth="1"/>
    <col min="4" max="4" width="12.85546875" customWidth="1"/>
    <col min="5" max="5" width="35.28515625" customWidth="1"/>
    <col min="7" max="7" width="13.140625" customWidth="1"/>
    <col min="8" max="9" width="11.42578125" customWidth="1"/>
    <col min="11" max="11" width="10.5703125" bestFit="1" customWidth="1"/>
  </cols>
  <sheetData>
    <row r="2" spans="1:9" x14ac:dyDescent="0.2">
      <c r="A2" s="55" t="s">
        <v>196</v>
      </c>
      <c r="B2" s="55"/>
      <c r="C2" s="55"/>
      <c r="D2" s="55"/>
      <c r="E2" s="55"/>
      <c r="F2" s="55"/>
      <c r="G2" s="55"/>
      <c r="H2" s="55"/>
      <c r="I2" s="55"/>
    </row>
    <row r="3" spans="1:9" x14ac:dyDescent="0.2">
      <c r="A3" s="56" t="s">
        <v>0</v>
      </c>
      <c r="B3" s="56" t="s">
        <v>1</v>
      </c>
      <c r="C3" s="63" t="s">
        <v>2</v>
      </c>
      <c r="D3" s="56" t="s">
        <v>3</v>
      </c>
      <c r="E3" s="57" t="s">
        <v>4</v>
      </c>
      <c r="F3" s="58" t="s">
        <v>194</v>
      </c>
      <c r="G3" s="59" t="s">
        <v>8</v>
      </c>
      <c r="H3" s="60" t="s">
        <v>195</v>
      </c>
      <c r="I3" s="60"/>
    </row>
    <row r="4" spans="1:9" ht="75" customHeight="1" x14ac:dyDescent="0.2">
      <c r="A4" s="56"/>
      <c r="B4" s="56"/>
      <c r="C4" s="63"/>
      <c r="D4" s="56"/>
      <c r="E4" s="57"/>
      <c r="F4" s="61"/>
      <c r="G4" s="57"/>
      <c r="H4" s="62" t="s">
        <v>10</v>
      </c>
      <c r="I4" s="62" t="s">
        <v>12</v>
      </c>
    </row>
    <row r="5" spans="1:9" ht="22.5" customHeight="1" x14ac:dyDescent="0.2">
      <c r="A5" s="15" t="s">
        <v>23</v>
      </c>
      <c r="B5" s="15" t="s">
        <v>24</v>
      </c>
      <c r="C5" s="16" t="s">
        <v>25</v>
      </c>
      <c r="D5" s="17">
        <v>433043160</v>
      </c>
      <c r="E5" s="19" t="s">
        <v>26</v>
      </c>
      <c r="F5" s="17">
        <v>58</v>
      </c>
      <c r="G5" s="18">
        <v>334080</v>
      </c>
      <c r="H5" s="18">
        <v>247558</v>
      </c>
      <c r="I5" s="18">
        <v>86522</v>
      </c>
    </row>
    <row r="6" spans="1:9" ht="22.5" customHeight="1" x14ac:dyDescent="0.2">
      <c r="A6" s="15" t="s">
        <v>46</v>
      </c>
      <c r="B6" s="15" t="s">
        <v>24</v>
      </c>
      <c r="C6" s="16" t="s">
        <v>25</v>
      </c>
      <c r="D6" s="17">
        <v>378913717</v>
      </c>
      <c r="E6" s="19" t="s">
        <v>47</v>
      </c>
      <c r="F6" s="17">
        <v>32</v>
      </c>
      <c r="G6" s="18">
        <v>184320</v>
      </c>
      <c r="H6" s="18">
        <v>136584</v>
      </c>
      <c r="I6" s="18">
        <v>47736</v>
      </c>
    </row>
    <row r="7" spans="1:9" ht="22.5" customHeight="1" x14ac:dyDescent="0.2">
      <c r="A7" s="15" t="s">
        <v>46</v>
      </c>
      <c r="B7" s="15" t="s">
        <v>24</v>
      </c>
      <c r="C7" s="16" t="s">
        <v>63</v>
      </c>
      <c r="D7" s="17">
        <v>54130531</v>
      </c>
      <c r="E7" s="19" t="s">
        <v>47</v>
      </c>
      <c r="F7" s="17">
        <v>28</v>
      </c>
      <c r="G7" s="18">
        <v>161280</v>
      </c>
      <c r="H7" s="18">
        <v>119511</v>
      </c>
      <c r="I7" s="18">
        <v>41769</v>
      </c>
    </row>
    <row r="8" spans="1:9" ht="22.5" customHeight="1" x14ac:dyDescent="0.2">
      <c r="A8" s="15" t="s">
        <v>65</v>
      </c>
      <c r="B8" s="15" t="s">
        <v>24</v>
      </c>
      <c r="C8" s="16" t="s">
        <v>25</v>
      </c>
      <c r="D8" s="17">
        <v>487174050</v>
      </c>
      <c r="E8" s="19" t="s">
        <v>66</v>
      </c>
      <c r="F8" s="17">
        <v>64</v>
      </c>
      <c r="G8" s="18">
        <v>368640</v>
      </c>
      <c r="H8" s="18">
        <v>273168</v>
      </c>
      <c r="I8" s="18">
        <v>95472</v>
      </c>
    </row>
    <row r="9" spans="1:9" ht="22.5" customHeight="1" x14ac:dyDescent="0.2">
      <c r="A9" s="15" t="s">
        <v>87</v>
      </c>
      <c r="B9" s="15" t="s">
        <v>24</v>
      </c>
      <c r="C9" s="16" t="s">
        <v>25</v>
      </c>
      <c r="D9" s="17">
        <v>378914130</v>
      </c>
      <c r="E9" s="19" t="s">
        <v>88</v>
      </c>
      <c r="F9" s="17">
        <v>68</v>
      </c>
      <c r="G9" s="18">
        <v>391680</v>
      </c>
      <c r="H9" s="18">
        <v>290240</v>
      </c>
      <c r="I9" s="18">
        <v>101440</v>
      </c>
    </row>
    <row r="10" spans="1:9" ht="22.5" customHeight="1" x14ac:dyDescent="0.2">
      <c r="A10" s="15" t="s">
        <v>104</v>
      </c>
      <c r="B10" s="15" t="s">
        <v>24</v>
      </c>
      <c r="C10" s="16" t="s">
        <v>25</v>
      </c>
      <c r="D10" s="17">
        <v>541329750</v>
      </c>
      <c r="E10" s="19" t="s">
        <v>105</v>
      </c>
      <c r="F10" s="17">
        <v>72</v>
      </c>
      <c r="G10" s="18">
        <v>414720</v>
      </c>
      <c r="H10" s="18">
        <v>307314</v>
      </c>
      <c r="I10" s="18">
        <v>107406</v>
      </c>
    </row>
    <row r="11" spans="1:9" ht="30" customHeight="1" x14ac:dyDescent="0.2">
      <c r="A11" s="15" t="s">
        <v>126</v>
      </c>
      <c r="B11" s="15" t="s">
        <v>24</v>
      </c>
      <c r="C11" s="16" t="s">
        <v>25</v>
      </c>
      <c r="D11" s="17">
        <v>487259433</v>
      </c>
      <c r="E11" s="20" t="s">
        <v>127</v>
      </c>
      <c r="F11" s="17">
        <v>100</v>
      </c>
      <c r="G11" s="18">
        <v>576000</v>
      </c>
      <c r="H11" s="18">
        <v>426825</v>
      </c>
      <c r="I11" s="18">
        <v>149175</v>
      </c>
    </row>
    <row r="12" spans="1:9" ht="22.5" customHeight="1" x14ac:dyDescent="0.2">
      <c r="A12" s="15" t="s">
        <v>146</v>
      </c>
      <c r="B12" s="15" t="s">
        <v>24</v>
      </c>
      <c r="C12" s="16" t="s">
        <v>25</v>
      </c>
      <c r="D12" s="17">
        <v>649577664</v>
      </c>
      <c r="E12" s="19" t="s">
        <v>147</v>
      </c>
      <c r="F12" s="17">
        <v>100</v>
      </c>
      <c r="G12" s="18">
        <v>576000</v>
      </c>
      <c r="H12" s="18">
        <v>426823</v>
      </c>
      <c r="I12" s="18">
        <v>149177</v>
      </c>
    </row>
    <row r="13" spans="1:9" ht="22.5" customHeight="1" x14ac:dyDescent="0.2">
      <c r="A13" s="15" t="s">
        <v>172</v>
      </c>
      <c r="B13" s="15" t="s">
        <v>24</v>
      </c>
      <c r="C13" s="16" t="s">
        <v>25</v>
      </c>
      <c r="D13" s="17">
        <v>433051440</v>
      </c>
      <c r="E13" s="19" t="s">
        <v>173</v>
      </c>
      <c r="F13" s="17">
        <v>72</v>
      </c>
      <c r="G13" s="18">
        <v>414720</v>
      </c>
      <c r="H13" s="18">
        <v>307313</v>
      </c>
      <c r="I13" s="18">
        <v>107407</v>
      </c>
    </row>
    <row r="14" spans="1:9" ht="18" customHeight="1" x14ac:dyDescent="0.2">
      <c r="A14" s="52" t="s">
        <v>193</v>
      </c>
      <c r="B14" s="52"/>
      <c r="C14" s="52"/>
      <c r="D14" s="52"/>
      <c r="E14" s="52"/>
      <c r="F14" s="53">
        <f>SUM(F5:F13)</f>
        <v>594</v>
      </c>
      <c r="G14" s="54">
        <f>SUM(G5:G13)</f>
        <v>3421440</v>
      </c>
      <c r="H14" s="54">
        <f>SUM(H5:H13)</f>
        <v>2535336</v>
      </c>
      <c r="I14" s="54">
        <f>SUM(I5:I13)</f>
        <v>886104</v>
      </c>
    </row>
    <row r="17" spans="1:1" x14ac:dyDescent="0.2">
      <c r="A17" s="40" t="s">
        <v>198</v>
      </c>
    </row>
  </sheetData>
  <mergeCells count="10">
    <mergeCell ref="A14:E14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&amp;R&amp;"Times New Roman,Normálne"&amp;8Príloha k RO č. 2023/5755:5-A2301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AE4254CB356419DC63743A519A68C" ma:contentTypeVersion="6" ma:contentTypeDescription="Create a new document." ma:contentTypeScope="" ma:versionID="5b36af648aa4a1a20b57eca14c08faee">
  <xsd:schema xmlns:xsd="http://www.w3.org/2001/XMLSchema" xmlns:xs="http://www.w3.org/2001/XMLSchema" xmlns:p="http://schemas.microsoft.com/office/2006/metadata/properties" xmlns:ns3="e1c2e668-da36-4dba-b2a6-aa98172427c2" targetNamespace="http://schemas.microsoft.com/office/2006/metadata/properties" ma:root="true" ma:fieldsID="764bf188a3f7bee30474796691d08a3a" ns3:_="">
    <xsd:import namespace="e1c2e668-da36-4dba-b2a6-aa98172427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2e668-da36-4dba-b2a6-aa9817242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224FE-B87E-41DE-8483-195FA899B4DC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1c2e668-da36-4dba-b2a6-aa98172427c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654283-D953-4AF2-BF87-F200068E2B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536DE-7896-4052-9B19-19A3761CA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2e668-da36-4dba-b2a6-aa9817242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PA marec-júl 2023</vt:lpstr>
      <vt:lpstr>PA_podľa zriadovateľov</vt:lpstr>
      <vt:lpstr>'PA marec-júl 2023'!Názvy_tlače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Lucia</dc:creator>
  <cp:lastModifiedBy>Debnárová Lucia</cp:lastModifiedBy>
  <cp:lastPrinted>2023-04-04T12:36:17Z</cp:lastPrinted>
  <dcterms:created xsi:type="dcterms:W3CDTF">2023-04-04T07:38:26Z</dcterms:created>
  <dcterms:modified xsi:type="dcterms:W3CDTF">2023-04-04T14:18:20Z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0x010100E6CAE4254CB356419DC63743A519A68C</vt:lpwstr>
  </property>
</Properties>
</file>