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8_{3AE5BD59-360D-4BC0-B4B2-48D1D0C66AD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" sheetId="5" r:id="rId1"/>
  </sheets>
  <definedNames>
    <definedName name="_xlnm._FilterDatabase" localSheetId="0" hidden="1">db!$A$6:$P$94</definedName>
    <definedName name="_xlnm.Print_Titles" localSheetId="0">db!$4:$5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5" l="1"/>
  <c r="P17" i="5" s="1"/>
  <c r="N35" i="5" l="1"/>
  <c r="P35" i="5" l="1"/>
  <c r="N63" i="5" l="1"/>
  <c r="N51" i="5"/>
  <c r="N66" i="5"/>
  <c r="N67" i="5"/>
  <c r="N49" i="5"/>
  <c r="P49" i="5" s="1"/>
  <c r="N68" i="5"/>
  <c r="P68" i="5" s="1"/>
  <c r="P88" i="5" l="1"/>
  <c r="N76" i="5"/>
  <c r="N83" i="5"/>
  <c r="P83" i="5" s="1"/>
  <c r="N85" i="5"/>
  <c r="N87" i="5"/>
  <c r="N78" i="5"/>
  <c r="N89" i="5"/>
  <c r="N82" i="5"/>
  <c r="N84" i="5"/>
  <c r="N86" i="5"/>
  <c r="N80" i="5"/>
  <c r="N81" i="5"/>
  <c r="N77" i="5"/>
  <c r="N79" i="5"/>
  <c r="N90" i="5"/>
  <c r="N91" i="5"/>
  <c r="N93" i="5"/>
  <c r="N92" i="5"/>
  <c r="N94" i="5"/>
  <c r="P84" i="5" l="1"/>
  <c r="P80" i="5"/>
  <c r="P87" i="5"/>
  <c r="P78" i="5"/>
  <c r="P85" i="5"/>
  <c r="P81" i="5"/>
  <c r="P93" i="5"/>
  <c r="P77" i="5"/>
  <c r="P89" i="5"/>
  <c r="P90" i="5"/>
  <c r="P86" i="5"/>
  <c r="P91" i="5"/>
  <c r="P92" i="5"/>
  <c r="P79" i="5"/>
  <c r="P82" i="5"/>
  <c r="P94" i="5"/>
  <c r="P76" i="5"/>
  <c r="N72" i="5" l="1"/>
  <c r="P72" i="5" s="1"/>
  <c r="N70" i="5"/>
  <c r="P70" i="5" s="1"/>
  <c r="N71" i="5"/>
  <c r="P71" i="5" s="1"/>
  <c r="N73" i="5"/>
  <c r="P73" i="5" s="1"/>
  <c r="N74" i="5"/>
  <c r="P74" i="5" s="1"/>
  <c r="N75" i="5"/>
  <c r="P75" i="5" s="1"/>
  <c r="N47" i="5" l="1"/>
  <c r="P47" i="5" s="1"/>
  <c r="G44" i="5"/>
  <c r="F44" i="5"/>
  <c r="E44" i="5"/>
  <c r="N64" i="5"/>
  <c r="N65" i="5"/>
  <c r="N45" i="5"/>
  <c r="N52" i="5"/>
  <c r="N55" i="5"/>
  <c r="N62" i="5"/>
  <c r="N53" i="5"/>
  <c r="N61" i="5"/>
  <c r="N42" i="5" l="1"/>
  <c r="P42" i="5" s="1"/>
  <c r="N54" i="5"/>
  <c r="P54" i="5" s="1"/>
  <c r="N56" i="5"/>
  <c r="P56" i="5" s="1"/>
  <c r="N43" i="5"/>
  <c r="P43" i="5" s="1"/>
  <c r="N44" i="5"/>
  <c r="P44" i="5" s="1"/>
  <c r="N57" i="5"/>
  <c r="P57" i="5" s="1"/>
  <c r="N59" i="5"/>
  <c r="P59" i="5" s="1"/>
  <c r="N50" i="5"/>
  <c r="P50" i="5" s="1"/>
  <c r="N58" i="5"/>
  <c r="P58" i="5" s="1"/>
  <c r="N46" i="5"/>
  <c r="P46" i="5" s="1"/>
  <c r="N60" i="5"/>
  <c r="P60" i="5" s="1"/>
  <c r="N48" i="5"/>
  <c r="P48" i="5" s="1"/>
  <c r="N32" i="5"/>
  <c r="P32" i="5" s="1"/>
  <c r="P64" i="5"/>
  <c r="P65" i="5"/>
  <c r="P45" i="5"/>
  <c r="P52" i="5"/>
  <c r="P55" i="5"/>
  <c r="P62" i="5"/>
  <c r="P53" i="5"/>
  <c r="P61" i="5"/>
  <c r="P63" i="5"/>
  <c r="N38" i="5"/>
  <c r="P38" i="5" s="1"/>
  <c r="N40" i="5"/>
  <c r="P40" i="5" s="1"/>
  <c r="N39" i="5"/>
  <c r="P39" i="5" s="1"/>
  <c r="N33" i="5"/>
  <c r="P33" i="5" s="1"/>
  <c r="N41" i="5"/>
  <c r="P41" i="5" s="1"/>
  <c r="O95" i="5"/>
  <c r="N23" i="5" l="1"/>
  <c r="P23" i="5" s="1"/>
  <c r="N24" i="5"/>
  <c r="P24" i="5" s="1"/>
  <c r="N25" i="5"/>
  <c r="P25" i="5" s="1"/>
  <c r="N29" i="5"/>
  <c r="P29" i="5" s="1"/>
  <c r="N27" i="5"/>
  <c r="P27" i="5" s="1"/>
  <c r="N26" i="5"/>
  <c r="P26" i="5" s="1"/>
  <c r="N30" i="5"/>
  <c r="P30" i="5" s="1"/>
  <c r="N28" i="5"/>
  <c r="P28" i="5" s="1"/>
  <c r="N31" i="5"/>
  <c r="P31" i="5" s="1"/>
  <c r="N9" i="5" l="1"/>
  <c r="P9" i="5" s="1"/>
  <c r="N10" i="5"/>
  <c r="P10" i="5" s="1"/>
  <c r="N11" i="5"/>
  <c r="P11" i="5" s="1"/>
  <c r="N12" i="5"/>
  <c r="P12" i="5" s="1"/>
  <c r="N8" i="5"/>
  <c r="P8" i="5" s="1"/>
  <c r="N7" i="5"/>
  <c r="P7" i="5" s="1"/>
  <c r="N13" i="5"/>
  <c r="P13" i="5" s="1"/>
  <c r="N14" i="5" l="1"/>
  <c r="P14" i="5" s="1"/>
  <c r="N16" i="5"/>
  <c r="P16" i="5" s="1"/>
  <c r="N19" i="5"/>
  <c r="P19" i="5" s="1"/>
  <c r="N15" i="5"/>
  <c r="P15" i="5" s="1"/>
  <c r="N18" i="5"/>
  <c r="P18" i="5" s="1"/>
  <c r="N21" i="5"/>
  <c r="P21" i="5" s="1"/>
  <c r="N20" i="5"/>
  <c r="P20" i="5" s="1"/>
  <c r="N22" i="5"/>
  <c r="P22" i="5" s="1"/>
  <c r="N36" i="5"/>
  <c r="P36" i="5" s="1"/>
  <c r="N37" i="5"/>
  <c r="P37" i="5" s="1"/>
  <c r="N34" i="5"/>
  <c r="P34" i="5" s="1"/>
  <c r="P51" i="5"/>
  <c r="P66" i="5"/>
  <c r="P67" i="5"/>
  <c r="N69" i="5"/>
  <c r="P69" i="5" s="1"/>
  <c r="P95" i="5" l="1"/>
  <c r="M95" i="5" l="1"/>
  <c r="L95" i="5"/>
  <c r="K95" i="5"/>
  <c r="J95" i="5"/>
  <c r="I95" i="5"/>
  <c r="H95" i="5"/>
  <c r="G95" i="5"/>
  <c r="F95" i="5"/>
  <c r="E95" i="5"/>
  <c r="N95" i="5" l="1"/>
</calcChain>
</file>

<file path=xl/sharedStrings.xml><?xml version="1.0" encoding="utf-8"?>
<sst xmlns="http://schemas.openxmlformats.org/spreadsheetml/2006/main" count="390" uniqueCount="225">
  <si>
    <t>Názov zriaďovateľa</t>
  </si>
  <si>
    <t>C</t>
  </si>
  <si>
    <t>KE</t>
  </si>
  <si>
    <t>O</t>
  </si>
  <si>
    <t>BA</t>
  </si>
  <si>
    <t>O509507</t>
  </si>
  <si>
    <t>Mesto Turzovka</t>
  </si>
  <si>
    <t>ZA</t>
  </si>
  <si>
    <t>TV</t>
  </si>
  <si>
    <t>TC</t>
  </si>
  <si>
    <t>NR</t>
  </si>
  <si>
    <t>BB</t>
  </si>
  <si>
    <t>V</t>
  </si>
  <si>
    <t>VTV</t>
  </si>
  <si>
    <t>Trnavský samosprávny kraj</t>
  </si>
  <si>
    <t>VZA</t>
  </si>
  <si>
    <t>Žilinský samosprávny kraj</t>
  </si>
  <si>
    <t>VBB</t>
  </si>
  <si>
    <t>Banskobystrický samosprávny kraj</t>
  </si>
  <si>
    <t>O508195</t>
  </si>
  <si>
    <t>Obec Plavecký Štvrtok</t>
  </si>
  <si>
    <t>O508306</t>
  </si>
  <si>
    <t>Obec Viničné</t>
  </si>
  <si>
    <t>O506567</t>
  </si>
  <si>
    <t>Obec Trenčianska Turná</t>
  </si>
  <si>
    <t>O500933</t>
  </si>
  <si>
    <t>Mesto Vráble</t>
  </si>
  <si>
    <t>O503011</t>
  </si>
  <si>
    <t>Mesto Nové Zámky</t>
  </si>
  <si>
    <t>O504998</t>
  </si>
  <si>
    <t>Mesto Topoľčany</t>
  </si>
  <si>
    <t>O509248</t>
  </si>
  <si>
    <t>Mesto Krásno nad Kysucou</t>
  </si>
  <si>
    <t>O509299</t>
  </si>
  <si>
    <t>Obec Makov</t>
  </si>
  <si>
    <t>O512681</t>
  </si>
  <si>
    <t>O509850</t>
  </si>
  <si>
    <t>Obec Mútne</t>
  </si>
  <si>
    <t>O509868</t>
  </si>
  <si>
    <t>Mesto Námestovo</t>
  </si>
  <si>
    <t>O512273</t>
  </si>
  <si>
    <t>Obec Horná Štubňa</t>
  </si>
  <si>
    <t>O517593</t>
  </si>
  <si>
    <t>Obec Horný Hričov</t>
  </si>
  <si>
    <t>O517941</t>
  </si>
  <si>
    <t>Obec Rosina</t>
  </si>
  <si>
    <t>O521892</t>
  </si>
  <si>
    <t>Obec Poproč</t>
  </si>
  <si>
    <t>O526533</t>
  </si>
  <si>
    <t>Obec Harichovce</t>
  </si>
  <si>
    <t>C59</t>
  </si>
  <si>
    <t>Rímskokatolícka cirkev, Žilinská diecéza</t>
  </si>
  <si>
    <t>C36</t>
  </si>
  <si>
    <t>Reformovaná kresťanská cirkev na Slovensku, Cirkevný zbor Rožňava</t>
  </si>
  <si>
    <t>S</t>
  </si>
  <si>
    <t>S731</t>
  </si>
  <si>
    <t>DAYCARE INTERNATIONAL, s. r. o.</t>
  </si>
  <si>
    <t>S058</t>
  </si>
  <si>
    <t>EDEN, o. z.</t>
  </si>
  <si>
    <t>S615</t>
  </si>
  <si>
    <t>SGCR s. r. o.</t>
  </si>
  <si>
    <t>Kód zriaď. pre fin.</t>
  </si>
  <si>
    <t>Typ zriaď.</t>
  </si>
  <si>
    <t>Kraj sídla zriaď.</t>
  </si>
  <si>
    <t>Práca nadčas</t>
  </si>
  <si>
    <t>Fin. prostriedky (ON) potrebné na zaplatenie nadčasovej práce</t>
  </si>
  <si>
    <t>Počet novoprijatých zamest. (PEPP) z dôvodu kombinovaného vzdel.</t>
  </si>
  <si>
    <t>Dohody</t>
  </si>
  <si>
    <t>Počet novoprijatých zamest. na dohody z dôvodu kombinovaného vzdel.</t>
  </si>
  <si>
    <t>Počet hodín práce nadčas z dôvodu kombinovaného vzdel.</t>
  </si>
  <si>
    <t xml:space="preserve">Počet zamest., ktorým vznikla práca nadčas z dôvodu kombin. vzdel. </t>
  </si>
  <si>
    <t>Počet hodín odučených novoprijatými zamest. z dôvodu kombinovaného vzdel.</t>
  </si>
  <si>
    <t>Fin. prostriedky (ON) potrebné na zaplatenie novoprijatých zamest. z dôvodu kombinovaného vzdel.</t>
  </si>
  <si>
    <t>Počet hodín odučených novoprijatými dohodármi z dôvodu kombinovaného vzdel.</t>
  </si>
  <si>
    <t>Fin. prostriedky (ON) potrebné na zaplatenie dohodárov z dôvodu kombinovaného vzdel.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</si>
  <si>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</si>
  <si>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</si>
  <si>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</si>
  <si>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</si>
  <si>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</si>
  <si>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</si>
  <si>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</si>
  <si>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</si>
  <si>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</si>
  <si>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</si>
  <si>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</si>
  <si>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</si>
  <si>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</si>
  <si>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</si>
  <si>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</si>
  <si>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</si>
  <si>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SPOLU</t>
  </si>
  <si>
    <t>O507903</t>
  </si>
  <si>
    <t>Obec Hamuliakovo</t>
  </si>
  <si>
    <t>O508276</t>
  </si>
  <si>
    <t>Obec Tomášov</t>
  </si>
  <si>
    <t>O529320</t>
  </si>
  <si>
    <t>Mestská časť Bratislava - Ružinov</t>
  </si>
  <si>
    <t>O529460</t>
  </si>
  <si>
    <t>Mestská časť Bratislava - Petržalka</t>
  </si>
  <si>
    <t>S953</t>
  </si>
  <si>
    <t>TACSE - Inštitút vzdelávania, s.r.o.</t>
  </si>
  <si>
    <t>O501531</t>
  </si>
  <si>
    <t>Obec Čiližská Radvaň</t>
  </si>
  <si>
    <t>O502022</t>
  </si>
  <si>
    <t>Obec Zlaté Klasy</t>
  </si>
  <si>
    <t>O504009</t>
  </si>
  <si>
    <t>Mesto Sereď</t>
  </si>
  <si>
    <t>O556513</t>
  </si>
  <si>
    <t>Obec Vlčkovce</t>
  </si>
  <si>
    <t>S019</t>
  </si>
  <si>
    <t>PhDr. PaedDr. Attila Takács</t>
  </si>
  <si>
    <t>S568</t>
  </si>
  <si>
    <t>Medzinárodná škola kvality (Quality Schools International)</t>
  </si>
  <si>
    <t>VTC</t>
  </si>
  <si>
    <t>Trenčiansky samosprávny kraj</t>
  </si>
  <si>
    <t>O504262</t>
  </si>
  <si>
    <t>Mesto Brezová pod Bradlom</t>
  </si>
  <si>
    <t>O504581</t>
  </si>
  <si>
    <t>Mesto Myjava</t>
  </si>
  <si>
    <t>O512885</t>
  </si>
  <si>
    <t>Obec Bolešov</t>
  </si>
  <si>
    <t>O513610</t>
  </si>
  <si>
    <t>Mesto Púchov</t>
  </si>
  <si>
    <t>O513741</t>
  </si>
  <si>
    <t>Obec Udiča</t>
  </si>
  <si>
    <t>O514373</t>
  </si>
  <si>
    <t>Obec Sebedražie</t>
  </si>
  <si>
    <t>O500071</t>
  </si>
  <si>
    <t>Obec Branč</t>
  </si>
  <si>
    <t>O500101</t>
  </si>
  <si>
    <t>Obec Čakajovce</t>
  </si>
  <si>
    <t>O502677</t>
  </si>
  <si>
    <t>Obec Pohronský Ruskov</t>
  </si>
  <si>
    <t>O502987</t>
  </si>
  <si>
    <t>Mesto Želiezovce</t>
  </si>
  <si>
    <t>O503606</t>
  </si>
  <si>
    <t>Obec Trávnica</t>
  </si>
  <si>
    <t>O503991</t>
  </si>
  <si>
    <t>Obec Selice</t>
  </si>
  <si>
    <t>C21</t>
  </si>
  <si>
    <t>Rehoľa piaristov na Slovensku</t>
  </si>
  <si>
    <t>O509205</t>
  </si>
  <si>
    <t>Obec Horný Vadičov</t>
  </si>
  <si>
    <t>O509230</t>
  </si>
  <si>
    <t>Obec Korňa</t>
  </si>
  <si>
    <t>O509256</t>
  </si>
  <si>
    <t>Mesto Kysucké Nové Mesto</t>
  </si>
  <si>
    <t>O509302</t>
  </si>
  <si>
    <t>Obec Nesluša</t>
  </si>
  <si>
    <t>O509931</t>
  </si>
  <si>
    <t>Obec Oravské Veselé</t>
  </si>
  <si>
    <t>O510106</t>
  </si>
  <si>
    <t>Mesto Trstená</t>
  </si>
  <si>
    <t>O510211</t>
  </si>
  <si>
    <t>Obec Zázrivá</t>
  </si>
  <si>
    <t>O510246</t>
  </si>
  <si>
    <t>Obec Zubrohlava</t>
  </si>
  <si>
    <t>O512036</t>
  </si>
  <si>
    <t>Mesto Martin</t>
  </si>
  <si>
    <t>O512320</t>
  </si>
  <si>
    <t>Obec Jazernica</t>
  </si>
  <si>
    <t>O512648</t>
  </si>
  <si>
    <t>Obec Sučany</t>
  </si>
  <si>
    <t>O517992</t>
  </si>
  <si>
    <t>Obec Súľov - Hradná</t>
  </si>
  <si>
    <t>O557358</t>
  </si>
  <si>
    <t>Mesto Vrútky</t>
  </si>
  <si>
    <t>C44</t>
  </si>
  <si>
    <t>Kongregácia Milosrdných sestier sv. Vincenta - Satmárok</t>
  </si>
  <si>
    <t>O510998</t>
  </si>
  <si>
    <t>Mesto Ružomberok</t>
  </si>
  <si>
    <t>O516597</t>
  </si>
  <si>
    <t>Obec Svätý Anton</t>
  </si>
  <si>
    <t>O517097</t>
  </si>
  <si>
    <t>Mesto Nová Baňa</t>
  </si>
  <si>
    <t>O580244</t>
  </si>
  <si>
    <t>Obec Malachov</t>
  </si>
  <si>
    <t>C23</t>
  </si>
  <si>
    <t>Západný dištrikt Evanjelickej cirkvi a. v. na Slovensku</t>
  </si>
  <si>
    <t>S815</t>
  </si>
  <si>
    <t>Deutsch-Slowakische Akademien, a.s.</t>
  </si>
  <si>
    <t>S904</t>
  </si>
  <si>
    <t>Súkromná škola Rimavská Sobota, n.o.</t>
  </si>
  <si>
    <t>VKE</t>
  </si>
  <si>
    <t>Košický samosprávny kraj</t>
  </si>
  <si>
    <t>O521680</t>
  </si>
  <si>
    <t>Obec Mokrance</t>
  </si>
  <si>
    <t>O522007</t>
  </si>
  <si>
    <t>Obec Slanec</t>
  </si>
  <si>
    <t>O523089</t>
  </si>
  <si>
    <t>Mesto Sobrance</t>
  </si>
  <si>
    <t>O523364</t>
  </si>
  <si>
    <t>Obec Zemplínska Široká</t>
  </si>
  <si>
    <t>O525782</t>
  </si>
  <si>
    <t>Obec Jablonov nad Turňou</t>
  </si>
  <si>
    <t>O526045</t>
  </si>
  <si>
    <t>Obec Nižná Slaná</t>
  </si>
  <si>
    <t>O526223</t>
  </si>
  <si>
    <t>Obec Silica</t>
  </si>
  <si>
    <t>O526592</t>
  </si>
  <si>
    <t>Obec Hrabušice</t>
  </si>
  <si>
    <t>O543268</t>
  </si>
  <si>
    <t>Mesto Krompachy</t>
  </si>
  <si>
    <t>O543594</t>
  </si>
  <si>
    <t>Mesto Spišské Vlachy</t>
  </si>
  <si>
    <t>C08</t>
  </si>
  <si>
    <t>Gréckokatolícka eparchia Košice</t>
  </si>
  <si>
    <t>S036</t>
  </si>
  <si>
    <t>Mária Krištanová</t>
  </si>
  <si>
    <t>S428</t>
  </si>
  <si>
    <t>FUTURE, n.o.</t>
  </si>
  <si>
    <t>O526312</t>
  </si>
  <si>
    <t>Obec Štítnik</t>
  </si>
  <si>
    <t>Fin. prostriedky november 2021</t>
  </si>
  <si>
    <t>Mesto Turany</t>
  </si>
  <si>
    <t>S386</t>
  </si>
  <si>
    <t>EDUCO NO, s.r.o.</t>
  </si>
  <si>
    <t>Fin. prostriedky SPOLU (€)</t>
  </si>
  <si>
    <t>O507571</t>
  </si>
  <si>
    <t>Obec Suchá nad Parnou</t>
  </si>
  <si>
    <t>Dohodovacie konanie - poskytnutie normatívnych finančných prostriedkov z dôvodu zabezpečenia kombinovanej formy vzdelávania v súvislosti s pandémiou ochorenia COVID-19</t>
  </si>
  <si>
    <t>NOVEMBER a DECEMBER 2021</t>
  </si>
  <si>
    <t>Fin. prostriedky december 2021</t>
  </si>
  <si>
    <t>Novoprijatí zamest. na prac. zmluvu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</si>
</sst>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/>
    <xf numFmtId="3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5" borderId="16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" fillId="5" borderId="19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53E0-870A-466D-86D3-44E7C97BBD3F}">
  <dimension ref="A1:R102"/>
  <sheetViews>
    <sheetView tabSelected="1" zoomScale="90" zoomScaleNormal="90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M101" sqref="M101"/>
    </sheetView>
  </sheetViews>
  <sheetFormatPr defaultRowHeight="15" x14ac:dyDescent="0.25"/>
  <cols>
    <col min="1" max="1" width="6" style="2" customWidth="1"/>
    <col min="2" max="2" width="5.7109375" style="2" customWidth="1"/>
    <col min="3" max="3" width="8.7109375" style="2" customWidth="1"/>
    <col min="4" max="4" width="31.7109375" customWidth="1"/>
    <col min="5" max="6" width="8.5703125" style="3" customWidth="1"/>
    <col min="7" max="7" width="9.5703125" style="3" customWidth="1"/>
    <col min="8" max="10" width="11.42578125" style="3" customWidth="1"/>
    <col min="11" max="13" width="9.5703125" style="3" customWidth="1"/>
    <col min="14" max="16" width="9.28515625" style="6" customWidth="1"/>
    <col min="17" max="18" width="12" style="3" customWidth="1"/>
  </cols>
  <sheetData>
    <row r="1" spans="1:18" ht="15.75" x14ac:dyDescent="0.25">
      <c r="A1" s="10" t="s">
        <v>221</v>
      </c>
    </row>
    <row r="2" spans="1:18" ht="15.75" x14ac:dyDescent="0.25">
      <c r="A2" s="10" t="s">
        <v>222</v>
      </c>
    </row>
    <row r="3" spans="1:18" ht="10.9" customHeight="1" thickBot="1" x14ac:dyDescent="0.3">
      <c r="A3" s="10"/>
    </row>
    <row r="4" spans="1:18" s="8" customFormat="1" x14ac:dyDescent="0.25">
      <c r="A4" s="37" t="s">
        <v>63</v>
      </c>
      <c r="B4" s="39" t="s">
        <v>62</v>
      </c>
      <c r="C4" s="39" t="s">
        <v>61</v>
      </c>
      <c r="D4" s="41" t="s">
        <v>0</v>
      </c>
      <c r="E4" s="45" t="s">
        <v>64</v>
      </c>
      <c r="F4" s="46"/>
      <c r="G4" s="46"/>
      <c r="H4" s="45" t="s">
        <v>224</v>
      </c>
      <c r="I4" s="46"/>
      <c r="J4" s="46"/>
      <c r="K4" s="45" t="s">
        <v>67</v>
      </c>
      <c r="L4" s="46"/>
      <c r="M4" s="46"/>
      <c r="N4" s="47" t="s">
        <v>214</v>
      </c>
      <c r="O4" s="49" t="s">
        <v>223</v>
      </c>
      <c r="P4" s="43" t="s">
        <v>218</v>
      </c>
      <c r="Q4" s="6"/>
      <c r="R4" s="6"/>
    </row>
    <row r="5" spans="1:18" s="1" customFormat="1" ht="151.5" customHeight="1" x14ac:dyDescent="0.25">
      <c r="A5" s="38"/>
      <c r="B5" s="40"/>
      <c r="C5" s="40"/>
      <c r="D5" s="42"/>
      <c r="E5" s="17" t="s">
        <v>70</v>
      </c>
      <c r="F5" s="18" t="s">
        <v>69</v>
      </c>
      <c r="G5" s="19" t="s">
        <v>65</v>
      </c>
      <c r="H5" s="17" t="s">
        <v>66</v>
      </c>
      <c r="I5" s="18" t="s">
        <v>71</v>
      </c>
      <c r="J5" s="19" t="s">
        <v>72</v>
      </c>
      <c r="K5" s="17" t="s">
        <v>68</v>
      </c>
      <c r="L5" s="18" t="s">
        <v>73</v>
      </c>
      <c r="M5" s="19" t="s">
        <v>74</v>
      </c>
      <c r="N5" s="48"/>
      <c r="O5" s="50"/>
      <c r="P5" s="44"/>
      <c r="Q5" s="4"/>
      <c r="R5" s="4"/>
    </row>
    <row r="6" spans="1:18" s="1" customFormat="1" ht="10.9" customHeight="1" x14ac:dyDescent="0.25">
      <c r="A6" s="12" t="s">
        <v>75</v>
      </c>
      <c r="B6" s="12" t="s">
        <v>76</v>
      </c>
      <c r="C6" s="12" t="s">
        <v>77</v>
      </c>
      <c r="D6" s="12" t="s">
        <v>78</v>
      </c>
      <c r="E6" s="12" t="s">
        <v>79</v>
      </c>
      <c r="F6" s="12" t="s">
        <v>80</v>
      </c>
      <c r="G6" s="36" t="s">
        <v>81</v>
      </c>
      <c r="H6" s="12" t="s">
        <v>82</v>
      </c>
      <c r="I6" s="12" t="s">
        <v>83</v>
      </c>
      <c r="J6" s="36" t="s">
        <v>84</v>
      </c>
      <c r="K6" s="12" t="s">
        <v>85</v>
      </c>
      <c r="L6" s="12" t="s">
        <v>86</v>
      </c>
      <c r="M6" s="36" t="s">
        <v>87</v>
      </c>
      <c r="N6" s="33" t="s">
        <v>88</v>
      </c>
      <c r="O6" s="34" t="s">
        <v>89</v>
      </c>
      <c r="P6" s="35" t="s">
        <v>90</v>
      </c>
      <c r="Q6" s="4"/>
      <c r="R6" s="4"/>
    </row>
    <row r="7" spans="1:18" s="1" customFormat="1" ht="16.5" customHeight="1" x14ac:dyDescent="0.25">
      <c r="A7" s="7" t="s">
        <v>4</v>
      </c>
      <c r="B7" s="5" t="s">
        <v>3</v>
      </c>
      <c r="C7" s="5" t="s">
        <v>98</v>
      </c>
      <c r="D7" s="11" t="s">
        <v>99</v>
      </c>
      <c r="E7" s="7">
        <v>39</v>
      </c>
      <c r="F7" s="5">
        <v>94.5</v>
      </c>
      <c r="G7" s="9">
        <v>1276.46</v>
      </c>
      <c r="H7" s="7"/>
      <c r="I7" s="5"/>
      <c r="J7" s="9"/>
      <c r="K7" s="7"/>
      <c r="L7" s="5"/>
      <c r="M7" s="9"/>
      <c r="N7" s="32">
        <f t="shared" ref="N7:N38" si="0">ROUND(G7+J7+M7,0)</f>
        <v>1276</v>
      </c>
      <c r="O7" s="31">
        <v>0</v>
      </c>
      <c r="P7" s="30">
        <f t="shared" ref="P7:P34" si="1">N7+O7</f>
        <v>1276</v>
      </c>
      <c r="Q7" s="4"/>
      <c r="R7" s="4"/>
    </row>
    <row r="8" spans="1:18" s="1" customFormat="1" ht="16.5" customHeight="1" x14ac:dyDescent="0.25">
      <c r="A8" s="7" t="s">
        <v>4</v>
      </c>
      <c r="B8" s="5" t="s">
        <v>3</v>
      </c>
      <c r="C8" s="5" t="s">
        <v>96</v>
      </c>
      <c r="D8" s="11" t="s">
        <v>97</v>
      </c>
      <c r="E8" s="7">
        <v>12</v>
      </c>
      <c r="F8" s="5">
        <v>27</v>
      </c>
      <c r="G8" s="9">
        <v>325.57</v>
      </c>
      <c r="H8" s="7"/>
      <c r="I8" s="5"/>
      <c r="J8" s="9"/>
      <c r="K8" s="7"/>
      <c r="L8" s="5"/>
      <c r="M8" s="9"/>
      <c r="N8" s="32">
        <f t="shared" si="0"/>
        <v>326</v>
      </c>
      <c r="O8" s="31">
        <v>0</v>
      </c>
      <c r="P8" s="30">
        <f t="shared" si="1"/>
        <v>326</v>
      </c>
      <c r="Q8" s="4"/>
      <c r="R8" s="4"/>
    </row>
    <row r="9" spans="1:18" s="1" customFormat="1" ht="16.5" customHeight="1" x14ac:dyDescent="0.25">
      <c r="A9" s="7" t="s">
        <v>4</v>
      </c>
      <c r="B9" s="5" t="s">
        <v>3</v>
      </c>
      <c r="C9" s="5" t="s">
        <v>92</v>
      </c>
      <c r="D9" s="11" t="s">
        <v>93</v>
      </c>
      <c r="E9" s="7">
        <v>9</v>
      </c>
      <c r="F9" s="5">
        <v>103.5</v>
      </c>
      <c r="G9" s="9">
        <v>1091</v>
      </c>
      <c r="H9" s="7"/>
      <c r="I9" s="5"/>
      <c r="J9" s="9"/>
      <c r="K9" s="7"/>
      <c r="L9" s="5"/>
      <c r="M9" s="9"/>
      <c r="N9" s="32">
        <f t="shared" si="0"/>
        <v>1091</v>
      </c>
      <c r="O9" s="31">
        <v>531</v>
      </c>
      <c r="P9" s="30">
        <f t="shared" si="1"/>
        <v>1622</v>
      </c>
      <c r="Q9" s="4"/>
      <c r="R9" s="4"/>
    </row>
    <row r="10" spans="1:18" s="1" customFormat="1" ht="16.5" customHeight="1" x14ac:dyDescent="0.25">
      <c r="A10" s="7" t="s">
        <v>4</v>
      </c>
      <c r="B10" s="5" t="s">
        <v>3</v>
      </c>
      <c r="C10" s="5" t="s">
        <v>19</v>
      </c>
      <c r="D10" s="11" t="s">
        <v>20</v>
      </c>
      <c r="E10" s="7">
        <v>1</v>
      </c>
      <c r="F10" s="5">
        <v>24</v>
      </c>
      <c r="G10" s="9">
        <v>305.99</v>
      </c>
      <c r="H10" s="7">
        <v>0.7</v>
      </c>
      <c r="I10" s="5">
        <v>64</v>
      </c>
      <c r="J10" s="9">
        <v>910.65</v>
      </c>
      <c r="K10" s="7"/>
      <c r="L10" s="5"/>
      <c r="M10" s="9"/>
      <c r="N10" s="32">
        <f t="shared" si="0"/>
        <v>1217</v>
      </c>
      <c r="O10" s="31">
        <v>961</v>
      </c>
      <c r="P10" s="30">
        <f t="shared" si="1"/>
        <v>2178</v>
      </c>
      <c r="Q10" s="4"/>
      <c r="R10" s="4"/>
    </row>
    <row r="11" spans="1:18" s="1" customFormat="1" ht="16.5" customHeight="1" x14ac:dyDescent="0.25">
      <c r="A11" s="7" t="s">
        <v>4</v>
      </c>
      <c r="B11" s="5" t="s">
        <v>3</v>
      </c>
      <c r="C11" s="5" t="s">
        <v>94</v>
      </c>
      <c r="D11" s="11" t="s">
        <v>95</v>
      </c>
      <c r="E11" s="7">
        <v>1</v>
      </c>
      <c r="F11" s="5">
        <v>20</v>
      </c>
      <c r="G11" s="9">
        <v>227</v>
      </c>
      <c r="H11" s="7"/>
      <c r="I11" s="5"/>
      <c r="J11" s="9"/>
      <c r="K11" s="7"/>
      <c r="L11" s="5"/>
      <c r="M11" s="9"/>
      <c r="N11" s="32">
        <f t="shared" si="0"/>
        <v>227</v>
      </c>
      <c r="O11" s="31">
        <v>170</v>
      </c>
      <c r="P11" s="30">
        <f t="shared" si="1"/>
        <v>397</v>
      </c>
      <c r="Q11" s="4"/>
      <c r="R11" s="4"/>
    </row>
    <row r="12" spans="1:18" s="3" customFormat="1" x14ac:dyDescent="0.25">
      <c r="A12" s="7" t="s">
        <v>4</v>
      </c>
      <c r="B12" s="5" t="s">
        <v>3</v>
      </c>
      <c r="C12" s="5" t="s">
        <v>21</v>
      </c>
      <c r="D12" s="11" t="s">
        <v>22</v>
      </c>
      <c r="E12" s="7">
        <v>9</v>
      </c>
      <c r="F12" s="5">
        <v>17</v>
      </c>
      <c r="G12" s="9">
        <v>245.92</v>
      </c>
      <c r="H12" s="7"/>
      <c r="I12" s="5"/>
      <c r="J12" s="9"/>
      <c r="K12" s="7"/>
      <c r="L12" s="5"/>
      <c r="M12" s="9"/>
      <c r="N12" s="32">
        <f t="shared" si="0"/>
        <v>246</v>
      </c>
      <c r="O12" s="31">
        <v>0</v>
      </c>
      <c r="P12" s="30">
        <f t="shared" si="1"/>
        <v>246</v>
      </c>
    </row>
    <row r="13" spans="1:18" s="3" customFormat="1" x14ac:dyDescent="0.25">
      <c r="A13" s="7" t="s">
        <v>4</v>
      </c>
      <c r="B13" s="5" t="s">
        <v>54</v>
      </c>
      <c r="C13" s="5" t="s">
        <v>55</v>
      </c>
      <c r="D13" s="11" t="s">
        <v>56</v>
      </c>
      <c r="E13" s="7">
        <v>3</v>
      </c>
      <c r="F13" s="5">
        <v>90</v>
      </c>
      <c r="G13" s="9">
        <v>960</v>
      </c>
      <c r="H13" s="7"/>
      <c r="I13" s="5"/>
      <c r="J13" s="9"/>
      <c r="K13" s="7"/>
      <c r="L13" s="5"/>
      <c r="M13" s="9"/>
      <c r="N13" s="32">
        <f t="shared" si="0"/>
        <v>960</v>
      </c>
      <c r="O13" s="31">
        <v>960</v>
      </c>
      <c r="P13" s="30">
        <f t="shared" si="1"/>
        <v>1920</v>
      </c>
    </row>
    <row r="14" spans="1:18" s="3" customFormat="1" x14ac:dyDescent="0.25">
      <c r="A14" s="7" t="s">
        <v>8</v>
      </c>
      <c r="B14" s="5" t="s">
        <v>12</v>
      </c>
      <c r="C14" s="5" t="s">
        <v>13</v>
      </c>
      <c r="D14" s="11" t="s">
        <v>14</v>
      </c>
      <c r="E14" s="7">
        <v>64</v>
      </c>
      <c r="F14" s="5">
        <v>283</v>
      </c>
      <c r="G14" s="9">
        <v>3600</v>
      </c>
      <c r="H14" s="7">
        <v>1</v>
      </c>
      <c r="I14" s="5">
        <v>6</v>
      </c>
      <c r="J14" s="9">
        <v>102</v>
      </c>
      <c r="K14" s="7">
        <v>2</v>
      </c>
      <c r="L14" s="5">
        <v>13</v>
      </c>
      <c r="M14" s="9">
        <v>195</v>
      </c>
      <c r="N14" s="32">
        <f t="shared" si="0"/>
        <v>3897</v>
      </c>
      <c r="O14" s="31">
        <v>1116</v>
      </c>
      <c r="P14" s="30">
        <f t="shared" si="1"/>
        <v>5013</v>
      </c>
    </row>
    <row r="15" spans="1:18" s="3" customFormat="1" x14ac:dyDescent="0.25">
      <c r="A15" s="7" t="s">
        <v>8</v>
      </c>
      <c r="B15" s="5" t="s">
        <v>3</v>
      </c>
      <c r="C15" s="5" t="s">
        <v>106</v>
      </c>
      <c r="D15" s="11" t="s">
        <v>107</v>
      </c>
      <c r="E15" s="7">
        <v>33</v>
      </c>
      <c r="F15" s="5">
        <v>109</v>
      </c>
      <c r="G15" s="9">
        <v>1393</v>
      </c>
      <c r="H15" s="7"/>
      <c r="I15" s="5"/>
      <c r="J15" s="9"/>
      <c r="K15" s="7"/>
      <c r="L15" s="5"/>
      <c r="M15" s="9"/>
      <c r="N15" s="32">
        <f t="shared" si="0"/>
        <v>1393</v>
      </c>
      <c r="O15" s="31">
        <v>1393</v>
      </c>
      <c r="P15" s="30">
        <f t="shared" si="1"/>
        <v>2786</v>
      </c>
    </row>
    <row r="16" spans="1:18" s="3" customFormat="1" x14ac:dyDescent="0.25">
      <c r="A16" s="7" t="s">
        <v>8</v>
      </c>
      <c r="B16" s="5" t="s">
        <v>3</v>
      </c>
      <c r="C16" s="5" t="s">
        <v>102</v>
      </c>
      <c r="D16" s="11" t="s">
        <v>103</v>
      </c>
      <c r="E16" s="7">
        <v>8</v>
      </c>
      <c r="F16" s="5">
        <v>15</v>
      </c>
      <c r="G16" s="9">
        <v>225</v>
      </c>
      <c r="H16" s="7"/>
      <c r="I16" s="5"/>
      <c r="J16" s="9"/>
      <c r="K16" s="7"/>
      <c r="L16" s="5"/>
      <c r="M16" s="9"/>
      <c r="N16" s="32">
        <f t="shared" si="0"/>
        <v>225</v>
      </c>
      <c r="O16" s="31">
        <v>150</v>
      </c>
      <c r="P16" s="30">
        <f t="shared" si="1"/>
        <v>375</v>
      </c>
    </row>
    <row r="17" spans="1:16" s="3" customFormat="1" x14ac:dyDescent="0.25">
      <c r="A17" s="7" t="s">
        <v>8</v>
      </c>
      <c r="B17" s="5" t="s">
        <v>3</v>
      </c>
      <c r="C17" s="5" t="s">
        <v>219</v>
      </c>
      <c r="D17" s="11" t="s">
        <v>220</v>
      </c>
      <c r="E17" s="7">
        <v>10</v>
      </c>
      <c r="F17" s="5">
        <v>28</v>
      </c>
      <c r="G17" s="9">
        <v>311</v>
      </c>
      <c r="H17" s="7"/>
      <c r="I17" s="5"/>
      <c r="J17" s="9"/>
      <c r="K17" s="7"/>
      <c r="L17" s="5"/>
      <c r="M17" s="9"/>
      <c r="N17" s="32">
        <f t="shared" si="0"/>
        <v>311</v>
      </c>
      <c r="O17" s="31">
        <v>0</v>
      </c>
      <c r="P17" s="30">
        <f t="shared" si="1"/>
        <v>311</v>
      </c>
    </row>
    <row r="18" spans="1:16" s="3" customFormat="1" x14ac:dyDescent="0.25">
      <c r="A18" s="7" t="s">
        <v>8</v>
      </c>
      <c r="B18" s="5" t="s">
        <v>3</v>
      </c>
      <c r="C18" s="5" t="s">
        <v>108</v>
      </c>
      <c r="D18" s="11" t="s">
        <v>109</v>
      </c>
      <c r="E18" s="7">
        <v>7</v>
      </c>
      <c r="F18" s="5">
        <v>59</v>
      </c>
      <c r="G18" s="9">
        <v>757</v>
      </c>
      <c r="H18" s="7"/>
      <c r="I18" s="5"/>
      <c r="J18" s="9"/>
      <c r="K18" s="7"/>
      <c r="L18" s="5"/>
      <c r="M18" s="9"/>
      <c r="N18" s="32">
        <f t="shared" si="0"/>
        <v>757</v>
      </c>
      <c r="O18" s="31">
        <v>563</v>
      </c>
      <c r="P18" s="30">
        <f t="shared" si="1"/>
        <v>1320</v>
      </c>
    </row>
    <row r="19" spans="1:16" s="3" customFormat="1" x14ac:dyDescent="0.25">
      <c r="A19" s="7" t="s">
        <v>8</v>
      </c>
      <c r="B19" s="5" t="s">
        <v>3</v>
      </c>
      <c r="C19" s="5" t="s">
        <v>104</v>
      </c>
      <c r="D19" s="11" t="s">
        <v>105</v>
      </c>
      <c r="E19" s="7">
        <v>15</v>
      </c>
      <c r="F19" s="5">
        <v>251</v>
      </c>
      <c r="G19" s="9">
        <v>3263</v>
      </c>
      <c r="H19" s="7"/>
      <c r="I19" s="5"/>
      <c r="J19" s="9"/>
      <c r="K19" s="7"/>
      <c r="L19" s="5"/>
      <c r="M19" s="9"/>
      <c r="N19" s="32">
        <f t="shared" si="0"/>
        <v>3263</v>
      </c>
      <c r="O19" s="31">
        <v>1300</v>
      </c>
      <c r="P19" s="30">
        <f t="shared" si="1"/>
        <v>4563</v>
      </c>
    </row>
    <row r="20" spans="1:16" s="3" customFormat="1" ht="30" x14ac:dyDescent="0.25">
      <c r="A20" s="7" t="s">
        <v>8</v>
      </c>
      <c r="B20" s="5" t="s">
        <v>54</v>
      </c>
      <c r="C20" s="15" t="s">
        <v>112</v>
      </c>
      <c r="D20" s="16" t="s">
        <v>113</v>
      </c>
      <c r="E20" s="7"/>
      <c r="F20" s="5"/>
      <c r="G20" s="9"/>
      <c r="H20" s="7">
        <v>1</v>
      </c>
      <c r="I20" s="5">
        <v>103</v>
      </c>
      <c r="J20" s="9">
        <v>1726</v>
      </c>
      <c r="K20" s="7"/>
      <c r="L20" s="5"/>
      <c r="M20" s="9"/>
      <c r="N20" s="32">
        <f t="shared" si="0"/>
        <v>1726</v>
      </c>
      <c r="O20" s="31">
        <v>2413</v>
      </c>
      <c r="P20" s="30">
        <f t="shared" si="1"/>
        <v>4139</v>
      </c>
    </row>
    <row r="21" spans="1:16" s="3" customFormat="1" x14ac:dyDescent="0.25">
      <c r="A21" s="7" t="s">
        <v>8</v>
      </c>
      <c r="B21" s="5" t="s">
        <v>54</v>
      </c>
      <c r="C21" s="5" t="s">
        <v>110</v>
      </c>
      <c r="D21" s="11" t="s">
        <v>111</v>
      </c>
      <c r="E21" s="7">
        <v>9</v>
      </c>
      <c r="F21" s="5">
        <v>108</v>
      </c>
      <c r="G21" s="9">
        <v>929</v>
      </c>
      <c r="H21" s="7"/>
      <c r="I21" s="5"/>
      <c r="J21" s="9"/>
      <c r="K21" s="7"/>
      <c r="L21" s="5"/>
      <c r="M21" s="9"/>
      <c r="N21" s="32">
        <f t="shared" si="0"/>
        <v>929</v>
      </c>
      <c r="O21" s="31">
        <v>380</v>
      </c>
      <c r="P21" s="30">
        <f t="shared" si="1"/>
        <v>1309</v>
      </c>
    </row>
    <row r="22" spans="1:16" s="3" customFormat="1" x14ac:dyDescent="0.25">
      <c r="A22" s="7" t="s">
        <v>8</v>
      </c>
      <c r="B22" s="5" t="s">
        <v>54</v>
      </c>
      <c r="C22" s="15" t="s">
        <v>100</v>
      </c>
      <c r="D22" s="16" t="s">
        <v>101</v>
      </c>
      <c r="E22" s="7">
        <v>37</v>
      </c>
      <c r="F22" s="5">
        <v>314</v>
      </c>
      <c r="G22" s="9">
        <v>3454</v>
      </c>
      <c r="H22" s="7"/>
      <c r="I22" s="5"/>
      <c r="J22" s="9"/>
      <c r="K22" s="7"/>
      <c r="L22" s="5"/>
      <c r="M22" s="9"/>
      <c r="N22" s="32">
        <f t="shared" si="0"/>
        <v>3454</v>
      </c>
      <c r="O22" s="31">
        <v>4597</v>
      </c>
      <c r="P22" s="30">
        <f t="shared" si="1"/>
        <v>8051</v>
      </c>
    </row>
    <row r="23" spans="1:16" s="3" customFormat="1" x14ac:dyDescent="0.25">
      <c r="A23" s="7" t="s">
        <v>9</v>
      </c>
      <c r="B23" s="5" t="s">
        <v>12</v>
      </c>
      <c r="C23" s="15" t="s">
        <v>114</v>
      </c>
      <c r="D23" s="16" t="s">
        <v>115</v>
      </c>
      <c r="E23" s="7">
        <v>178</v>
      </c>
      <c r="F23" s="5">
        <v>539</v>
      </c>
      <c r="G23" s="9">
        <v>7720.38</v>
      </c>
      <c r="H23" s="7"/>
      <c r="I23" s="5"/>
      <c r="J23" s="9"/>
      <c r="K23" s="7"/>
      <c r="L23" s="5"/>
      <c r="M23" s="9"/>
      <c r="N23" s="32">
        <f t="shared" si="0"/>
        <v>7720</v>
      </c>
      <c r="O23" s="31">
        <v>0</v>
      </c>
      <c r="P23" s="30">
        <f t="shared" si="1"/>
        <v>7720</v>
      </c>
    </row>
    <row r="24" spans="1:16" s="3" customFormat="1" x14ac:dyDescent="0.25">
      <c r="A24" s="7" t="s">
        <v>9</v>
      </c>
      <c r="B24" s="5" t="s">
        <v>3</v>
      </c>
      <c r="C24" s="15" t="s">
        <v>116</v>
      </c>
      <c r="D24" s="16" t="s">
        <v>117</v>
      </c>
      <c r="E24" s="7">
        <v>6</v>
      </c>
      <c r="F24" s="5">
        <v>150</v>
      </c>
      <c r="G24" s="9">
        <v>2842</v>
      </c>
      <c r="H24" s="7"/>
      <c r="I24" s="5"/>
      <c r="J24" s="13"/>
      <c r="K24" s="7"/>
      <c r="L24" s="5"/>
      <c r="M24" s="9"/>
      <c r="N24" s="32">
        <f t="shared" si="0"/>
        <v>2842</v>
      </c>
      <c r="O24" s="31">
        <v>0</v>
      </c>
      <c r="P24" s="30">
        <f t="shared" si="1"/>
        <v>2842</v>
      </c>
    </row>
    <row r="25" spans="1:16" s="3" customFormat="1" x14ac:dyDescent="0.25">
      <c r="A25" s="7" t="s">
        <v>9</v>
      </c>
      <c r="B25" s="5" t="s">
        <v>3</v>
      </c>
      <c r="C25" s="15" t="s">
        <v>118</v>
      </c>
      <c r="D25" s="16" t="s">
        <v>119</v>
      </c>
      <c r="E25" s="7">
        <v>3</v>
      </c>
      <c r="F25" s="5">
        <v>67</v>
      </c>
      <c r="G25" s="9">
        <v>961.45</v>
      </c>
      <c r="H25" s="7"/>
      <c r="I25" s="5"/>
      <c r="J25" s="9"/>
      <c r="K25" s="7"/>
      <c r="L25" s="5"/>
      <c r="M25" s="9"/>
      <c r="N25" s="32">
        <f t="shared" si="0"/>
        <v>961</v>
      </c>
      <c r="O25" s="31">
        <v>0</v>
      </c>
      <c r="P25" s="30">
        <f t="shared" si="1"/>
        <v>961</v>
      </c>
    </row>
    <row r="26" spans="1:16" s="3" customFormat="1" x14ac:dyDescent="0.25">
      <c r="A26" s="7" t="s">
        <v>9</v>
      </c>
      <c r="B26" s="5" t="s">
        <v>3</v>
      </c>
      <c r="C26" s="15" t="s">
        <v>122</v>
      </c>
      <c r="D26" s="16" t="s">
        <v>123</v>
      </c>
      <c r="E26" s="7">
        <v>42</v>
      </c>
      <c r="F26" s="5">
        <v>110</v>
      </c>
      <c r="G26" s="9">
        <v>1280</v>
      </c>
      <c r="H26" s="7"/>
      <c r="I26" s="5"/>
      <c r="J26" s="9"/>
      <c r="K26" s="7"/>
      <c r="L26" s="5"/>
      <c r="M26" s="9"/>
      <c r="N26" s="32">
        <f t="shared" si="0"/>
        <v>1280</v>
      </c>
      <c r="O26" s="31">
        <v>755</v>
      </c>
      <c r="P26" s="30">
        <f t="shared" si="1"/>
        <v>2035</v>
      </c>
    </row>
    <row r="27" spans="1:16" s="3" customFormat="1" x14ac:dyDescent="0.25">
      <c r="A27" s="7" t="s">
        <v>9</v>
      </c>
      <c r="B27" s="5" t="s">
        <v>3</v>
      </c>
      <c r="C27" s="15" t="s">
        <v>120</v>
      </c>
      <c r="D27" s="16" t="s">
        <v>121</v>
      </c>
      <c r="E27" s="7">
        <v>10</v>
      </c>
      <c r="F27" s="5">
        <v>26</v>
      </c>
      <c r="G27" s="9">
        <v>277.16000000000003</v>
      </c>
      <c r="H27" s="7"/>
      <c r="I27" s="5"/>
      <c r="J27" s="9"/>
      <c r="K27" s="7"/>
      <c r="L27" s="5"/>
      <c r="M27" s="9"/>
      <c r="N27" s="32">
        <f t="shared" si="0"/>
        <v>277</v>
      </c>
      <c r="O27" s="31">
        <v>192</v>
      </c>
      <c r="P27" s="30">
        <f t="shared" si="1"/>
        <v>469</v>
      </c>
    </row>
    <row r="28" spans="1:16" s="3" customFormat="1" x14ac:dyDescent="0.25">
      <c r="A28" s="7" t="s">
        <v>9</v>
      </c>
      <c r="B28" s="5" t="s">
        <v>3</v>
      </c>
      <c r="C28" s="15" t="s">
        <v>126</v>
      </c>
      <c r="D28" s="16" t="s">
        <v>127</v>
      </c>
      <c r="E28" s="7">
        <v>5</v>
      </c>
      <c r="F28" s="5">
        <v>44</v>
      </c>
      <c r="G28" s="9">
        <v>475.12</v>
      </c>
      <c r="H28" s="7"/>
      <c r="I28" s="5"/>
      <c r="J28" s="9"/>
      <c r="K28" s="7"/>
      <c r="L28" s="5"/>
      <c r="M28" s="9"/>
      <c r="N28" s="32">
        <f t="shared" si="0"/>
        <v>475</v>
      </c>
      <c r="O28" s="31">
        <v>0</v>
      </c>
      <c r="P28" s="30">
        <f t="shared" si="1"/>
        <v>475</v>
      </c>
    </row>
    <row r="29" spans="1:16" s="3" customFormat="1" x14ac:dyDescent="0.25">
      <c r="A29" s="7" t="s">
        <v>9</v>
      </c>
      <c r="B29" s="5" t="s">
        <v>3</v>
      </c>
      <c r="C29" s="15" t="s">
        <v>23</v>
      </c>
      <c r="D29" s="16" t="s">
        <v>24</v>
      </c>
      <c r="E29" s="7">
        <v>4</v>
      </c>
      <c r="F29" s="5">
        <v>12</v>
      </c>
      <c r="G29" s="9">
        <v>145.94999999999999</v>
      </c>
      <c r="H29" s="7"/>
      <c r="I29" s="5"/>
      <c r="J29" s="9"/>
      <c r="K29" s="7"/>
      <c r="L29" s="5"/>
      <c r="M29" s="9"/>
      <c r="N29" s="32">
        <f t="shared" si="0"/>
        <v>146</v>
      </c>
      <c r="O29" s="31">
        <v>0</v>
      </c>
      <c r="P29" s="30">
        <f t="shared" si="1"/>
        <v>146</v>
      </c>
    </row>
    <row r="30" spans="1:16" s="3" customFormat="1" x14ac:dyDescent="0.25">
      <c r="A30" s="7" t="s">
        <v>9</v>
      </c>
      <c r="B30" s="5" t="s">
        <v>3</v>
      </c>
      <c r="C30" s="15" t="s">
        <v>124</v>
      </c>
      <c r="D30" s="16" t="s">
        <v>125</v>
      </c>
      <c r="E30" s="7">
        <v>15</v>
      </c>
      <c r="F30" s="5">
        <v>74</v>
      </c>
      <c r="G30" s="9">
        <v>1135.1500000000001</v>
      </c>
      <c r="H30" s="7"/>
      <c r="I30" s="5"/>
      <c r="J30" s="9"/>
      <c r="K30" s="7"/>
      <c r="L30" s="5"/>
      <c r="M30" s="9"/>
      <c r="N30" s="32">
        <f t="shared" si="0"/>
        <v>1135</v>
      </c>
      <c r="O30" s="31">
        <v>500</v>
      </c>
      <c r="P30" s="30">
        <f t="shared" si="1"/>
        <v>1635</v>
      </c>
    </row>
    <row r="31" spans="1:16" s="3" customFormat="1" x14ac:dyDescent="0.25">
      <c r="A31" s="7" t="s">
        <v>9</v>
      </c>
      <c r="B31" s="5" t="s">
        <v>54</v>
      </c>
      <c r="C31" s="15" t="s">
        <v>57</v>
      </c>
      <c r="D31" s="16" t="s">
        <v>58</v>
      </c>
      <c r="E31" s="7">
        <v>9</v>
      </c>
      <c r="F31" s="5">
        <v>45</v>
      </c>
      <c r="G31" s="9">
        <v>482</v>
      </c>
      <c r="H31" s="7"/>
      <c r="I31" s="5"/>
      <c r="J31" s="9"/>
      <c r="K31" s="7"/>
      <c r="L31" s="5"/>
      <c r="M31" s="9"/>
      <c r="N31" s="32">
        <f t="shared" si="0"/>
        <v>482</v>
      </c>
      <c r="O31" s="31">
        <v>543</v>
      </c>
      <c r="P31" s="30">
        <f t="shared" si="1"/>
        <v>1025</v>
      </c>
    </row>
    <row r="32" spans="1:16" s="3" customFormat="1" x14ac:dyDescent="0.25">
      <c r="A32" s="7" t="s">
        <v>10</v>
      </c>
      <c r="B32" s="5" t="s">
        <v>3</v>
      </c>
      <c r="C32" s="15" t="s">
        <v>27</v>
      </c>
      <c r="D32" s="16" t="s">
        <v>28</v>
      </c>
      <c r="E32" s="7">
        <v>36</v>
      </c>
      <c r="F32" s="5">
        <v>142</v>
      </c>
      <c r="G32" s="9">
        <v>1651.65</v>
      </c>
      <c r="H32" s="7"/>
      <c r="I32" s="5"/>
      <c r="J32" s="9"/>
      <c r="K32" s="7"/>
      <c r="L32" s="5"/>
      <c r="M32" s="9"/>
      <c r="N32" s="32">
        <f t="shared" si="0"/>
        <v>1652</v>
      </c>
      <c r="O32" s="31">
        <v>860</v>
      </c>
      <c r="P32" s="30">
        <f t="shared" si="1"/>
        <v>2512</v>
      </c>
    </row>
    <row r="33" spans="1:17" s="3" customFormat="1" x14ac:dyDescent="0.25">
      <c r="A33" s="7" t="s">
        <v>10</v>
      </c>
      <c r="B33" s="5" t="s">
        <v>3</v>
      </c>
      <c r="C33" s="15" t="s">
        <v>29</v>
      </c>
      <c r="D33" s="16" t="s">
        <v>30</v>
      </c>
      <c r="E33" s="7">
        <v>18</v>
      </c>
      <c r="F33" s="5">
        <v>55</v>
      </c>
      <c r="G33" s="9">
        <v>683</v>
      </c>
      <c r="H33" s="7"/>
      <c r="I33" s="5"/>
      <c r="J33" s="9"/>
      <c r="K33" s="7"/>
      <c r="L33" s="5"/>
      <c r="M33" s="9"/>
      <c r="N33" s="32">
        <f t="shared" si="0"/>
        <v>683</v>
      </c>
      <c r="O33" s="31">
        <v>0</v>
      </c>
      <c r="P33" s="30">
        <f t="shared" si="1"/>
        <v>683</v>
      </c>
    </row>
    <row r="34" spans="1:17" s="3" customFormat="1" x14ac:dyDescent="0.25">
      <c r="A34" s="7" t="s">
        <v>10</v>
      </c>
      <c r="B34" s="5" t="s">
        <v>3</v>
      </c>
      <c r="C34" s="15" t="s">
        <v>25</v>
      </c>
      <c r="D34" s="16" t="s">
        <v>26</v>
      </c>
      <c r="E34" s="7">
        <v>30</v>
      </c>
      <c r="F34" s="5">
        <v>140.5</v>
      </c>
      <c r="G34" s="9">
        <v>1383.77</v>
      </c>
      <c r="H34" s="7"/>
      <c r="I34" s="5"/>
      <c r="J34" s="9"/>
      <c r="K34" s="7"/>
      <c r="L34" s="5"/>
      <c r="M34" s="9"/>
      <c r="N34" s="32">
        <f t="shared" si="0"/>
        <v>1384</v>
      </c>
      <c r="O34" s="31">
        <v>636</v>
      </c>
      <c r="P34" s="30">
        <f t="shared" si="1"/>
        <v>2020</v>
      </c>
    </row>
    <row r="35" spans="1:17" s="3" customFormat="1" x14ac:dyDescent="0.25">
      <c r="A35" s="7" t="s">
        <v>10</v>
      </c>
      <c r="B35" s="5" t="s">
        <v>3</v>
      </c>
      <c r="C35" s="15" t="s">
        <v>134</v>
      </c>
      <c r="D35" s="16" t="s">
        <v>135</v>
      </c>
      <c r="E35" s="7">
        <v>15</v>
      </c>
      <c r="F35" s="5">
        <v>60</v>
      </c>
      <c r="G35" s="9">
        <v>865.64499999999998</v>
      </c>
      <c r="H35" s="7"/>
      <c r="I35" s="5"/>
      <c r="J35" s="9"/>
      <c r="K35" s="7">
        <v>2</v>
      </c>
      <c r="L35" s="5">
        <v>142</v>
      </c>
      <c r="M35" s="9">
        <v>2037</v>
      </c>
      <c r="N35" s="32">
        <f t="shared" si="0"/>
        <v>2903</v>
      </c>
      <c r="O35" s="31">
        <v>865</v>
      </c>
      <c r="P35" s="30">
        <f>ROUND(N35+O35,0)</f>
        <v>3768</v>
      </c>
    </row>
    <row r="36" spans="1:17" s="3" customFormat="1" x14ac:dyDescent="0.25">
      <c r="A36" s="7" t="s">
        <v>10</v>
      </c>
      <c r="B36" s="5" t="s">
        <v>3</v>
      </c>
      <c r="C36" s="15" t="s">
        <v>128</v>
      </c>
      <c r="D36" s="16" t="s">
        <v>129</v>
      </c>
      <c r="E36" s="7">
        <v>11</v>
      </c>
      <c r="F36" s="5">
        <v>33</v>
      </c>
      <c r="G36" s="9">
        <v>406</v>
      </c>
      <c r="H36" s="7"/>
      <c r="I36" s="5"/>
      <c r="J36" s="9"/>
      <c r="K36" s="7"/>
      <c r="L36" s="5"/>
      <c r="M36" s="9"/>
      <c r="N36" s="32">
        <f t="shared" si="0"/>
        <v>406</v>
      </c>
      <c r="O36" s="31">
        <v>0</v>
      </c>
      <c r="P36" s="30">
        <f t="shared" ref="P36:P67" si="2">N36+O36</f>
        <v>406</v>
      </c>
    </row>
    <row r="37" spans="1:17" s="3" customFormat="1" x14ac:dyDescent="0.25">
      <c r="A37" s="7" t="s">
        <v>10</v>
      </c>
      <c r="B37" s="5" t="s">
        <v>3</v>
      </c>
      <c r="C37" s="15" t="s">
        <v>130</v>
      </c>
      <c r="D37" s="16" t="s">
        <v>131</v>
      </c>
      <c r="E37" s="7">
        <v>12</v>
      </c>
      <c r="F37" s="5">
        <v>180</v>
      </c>
      <c r="G37" s="9">
        <v>2520</v>
      </c>
      <c r="H37" s="7"/>
      <c r="I37" s="5"/>
      <c r="J37" s="9"/>
      <c r="K37" s="7"/>
      <c r="L37" s="5"/>
      <c r="M37" s="9"/>
      <c r="N37" s="32">
        <f t="shared" si="0"/>
        <v>2520</v>
      </c>
      <c r="O37" s="31">
        <v>1820</v>
      </c>
      <c r="P37" s="30">
        <f t="shared" si="2"/>
        <v>4340</v>
      </c>
    </row>
    <row r="38" spans="1:17" s="3" customFormat="1" x14ac:dyDescent="0.25">
      <c r="A38" s="7" t="s">
        <v>10</v>
      </c>
      <c r="B38" s="5" t="s">
        <v>3</v>
      </c>
      <c r="C38" s="15" t="s">
        <v>132</v>
      </c>
      <c r="D38" s="16" t="s">
        <v>133</v>
      </c>
      <c r="E38" s="7">
        <v>9</v>
      </c>
      <c r="F38" s="5">
        <v>53</v>
      </c>
      <c r="G38" s="9">
        <v>781</v>
      </c>
      <c r="H38" s="7"/>
      <c r="I38" s="5"/>
      <c r="J38" s="9"/>
      <c r="K38" s="7"/>
      <c r="L38" s="5"/>
      <c r="M38" s="9"/>
      <c r="N38" s="32">
        <f t="shared" si="0"/>
        <v>781</v>
      </c>
      <c r="O38" s="31">
        <v>0</v>
      </c>
      <c r="P38" s="30">
        <f t="shared" si="2"/>
        <v>781</v>
      </c>
    </row>
    <row r="39" spans="1:17" s="3" customFormat="1" x14ac:dyDescent="0.25">
      <c r="A39" s="7" t="s">
        <v>10</v>
      </c>
      <c r="B39" s="5" t="s">
        <v>3</v>
      </c>
      <c r="C39" s="15" t="s">
        <v>138</v>
      </c>
      <c r="D39" s="16" t="s">
        <v>139</v>
      </c>
      <c r="E39" s="7">
        <v>2</v>
      </c>
      <c r="F39" s="5">
        <v>41</v>
      </c>
      <c r="G39" s="9">
        <v>452</v>
      </c>
      <c r="H39" s="7"/>
      <c r="I39" s="5"/>
      <c r="J39" s="9"/>
      <c r="K39" s="7"/>
      <c r="L39" s="5"/>
      <c r="M39" s="9"/>
      <c r="N39" s="32">
        <f t="shared" ref="N39:N70" si="3">ROUND(G39+J39+M39,0)</f>
        <v>452</v>
      </c>
      <c r="O39" s="31">
        <v>0</v>
      </c>
      <c r="P39" s="30">
        <f t="shared" si="2"/>
        <v>452</v>
      </c>
    </row>
    <row r="40" spans="1:17" s="3" customFormat="1" x14ac:dyDescent="0.25">
      <c r="A40" s="7" t="s">
        <v>10</v>
      </c>
      <c r="B40" s="5" t="s">
        <v>3</v>
      </c>
      <c r="C40" s="15" t="s">
        <v>136</v>
      </c>
      <c r="D40" s="16" t="s">
        <v>137</v>
      </c>
      <c r="E40" s="7">
        <v>7</v>
      </c>
      <c r="F40" s="5">
        <v>25</v>
      </c>
      <c r="G40" s="9">
        <v>405</v>
      </c>
      <c r="H40" s="7"/>
      <c r="I40" s="5"/>
      <c r="J40" s="9"/>
      <c r="K40" s="7"/>
      <c r="L40" s="5"/>
      <c r="M40" s="9"/>
      <c r="N40" s="32">
        <f t="shared" si="3"/>
        <v>405</v>
      </c>
      <c r="O40" s="31">
        <v>0</v>
      </c>
      <c r="P40" s="30">
        <f t="shared" si="2"/>
        <v>405</v>
      </c>
    </row>
    <row r="41" spans="1:17" s="3" customFormat="1" x14ac:dyDescent="0.25">
      <c r="A41" s="7" t="s">
        <v>10</v>
      </c>
      <c r="B41" s="5" t="s">
        <v>1</v>
      </c>
      <c r="C41" s="15" t="s">
        <v>140</v>
      </c>
      <c r="D41" s="16" t="s">
        <v>141</v>
      </c>
      <c r="E41" s="7">
        <v>24</v>
      </c>
      <c r="F41" s="5">
        <v>27</v>
      </c>
      <c r="G41" s="9">
        <v>370</v>
      </c>
      <c r="H41" s="7"/>
      <c r="I41" s="5"/>
      <c r="J41" s="9"/>
      <c r="K41" s="7"/>
      <c r="L41" s="5"/>
      <c r="M41" s="9"/>
      <c r="N41" s="32">
        <f t="shared" si="3"/>
        <v>370</v>
      </c>
      <c r="O41" s="31">
        <v>0</v>
      </c>
      <c r="P41" s="30">
        <f t="shared" si="2"/>
        <v>370</v>
      </c>
    </row>
    <row r="42" spans="1:17" s="3" customFormat="1" x14ac:dyDescent="0.25">
      <c r="A42" s="7" t="s">
        <v>7</v>
      </c>
      <c r="B42" s="5" t="s">
        <v>12</v>
      </c>
      <c r="C42" s="15" t="s">
        <v>15</v>
      </c>
      <c r="D42" s="16" t="s">
        <v>16</v>
      </c>
      <c r="E42" s="7">
        <v>179</v>
      </c>
      <c r="F42" s="5">
        <v>1354</v>
      </c>
      <c r="G42" s="9">
        <v>18104</v>
      </c>
      <c r="H42" s="7"/>
      <c r="I42" s="5"/>
      <c r="J42" s="9"/>
      <c r="K42" s="7"/>
      <c r="L42" s="5"/>
      <c r="M42" s="9"/>
      <c r="N42" s="32">
        <f t="shared" si="3"/>
        <v>18104</v>
      </c>
      <c r="O42" s="31">
        <v>11428</v>
      </c>
      <c r="P42" s="30">
        <f t="shared" si="2"/>
        <v>29532</v>
      </c>
      <c r="Q42" s="14"/>
    </row>
    <row r="43" spans="1:17" s="3" customFormat="1" x14ac:dyDescent="0.25">
      <c r="A43" s="7" t="s">
        <v>7</v>
      </c>
      <c r="B43" s="5" t="s">
        <v>3</v>
      </c>
      <c r="C43" s="15" t="s">
        <v>31</v>
      </c>
      <c r="D43" s="16" t="s">
        <v>32</v>
      </c>
      <c r="E43" s="7">
        <v>45</v>
      </c>
      <c r="F43" s="5">
        <v>160</v>
      </c>
      <c r="G43" s="9">
        <v>1760</v>
      </c>
      <c r="H43" s="7"/>
      <c r="I43" s="5"/>
      <c r="J43" s="9"/>
      <c r="K43" s="7"/>
      <c r="L43" s="5"/>
      <c r="M43" s="9"/>
      <c r="N43" s="32">
        <f t="shared" si="3"/>
        <v>1760</v>
      </c>
      <c r="O43" s="31">
        <v>880</v>
      </c>
      <c r="P43" s="30">
        <f t="shared" si="2"/>
        <v>2640</v>
      </c>
      <c r="Q43" s="14"/>
    </row>
    <row r="44" spans="1:17" s="3" customFormat="1" x14ac:dyDescent="0.25">
      <c r="A44" s="7" t="s">
        <v>7</v>
      </c>
      <c r="B44" s="5" t="s">
        <v>3</v>
      </c>
      <c r="C44" s="15" t="s">
        <v>146</v>
      </c>
      <c r="D44" s="16" t="s">
        <v>147</v>
      </c>
      <c r="E44" s="7">
        <f>20+21</f>
        <v>41</v>
      </c>
      <c r="F44" s="5">
        <f>224+99</f>
        <v>323</v>
      </c>
      <c r="G44" s="9">
        <f>2488.88+1100</f>
        <v>3588.88</v>
      </c>
      <c r="H44" s="7"/>
      <c r="I44" s="5"/>
      <c r="J44" s="9"/>
      <c r="K44" s="7"/>
      <c r="L44" s="5"/>
      <c r="M44" s="9"/>
      <c r="N44" s="32">
        <f t="shared" si="3"/>
        <v>3589</v>
      </c>
      <c r="O44" s="31">
        <v>0</v>
      </c>
      <c r="P44" s="30">
        <f t="shared" si="2"/>
        <v>3589</v>
      </c>
      <c r="Q44" s="14"/>
    </row>
    <row r="45" spans="1:17" s="3" customFormat="1" x14ac:dyDescent="0.25">
      <c r="A45" s="7" t="s">
        <v>7</v>
      </c>
      <c r="B45" s="5" t="s">
        <v>3</v>
      </c>
      <c r="C45" s="15" t="s">
        <v>158</v>
      </c>
      <c r="D45" s="16" t="s">
        <v>159</v>
      </c>
      <c r="E45" s="7">
        <v>43</v>
      </c>
      <c r="F45" s="5">
        <v>243</v>
      </c>
      <c r="G45" s="9">
        <v>2573.84</v>
      </c>
      <c r="H45" s="7"/>
      <c r="I45" s="5"/>
      <c r="J45" s="9"/>
      <c r="K45" s="7"/>
      <c r="L45" s="5"/>
      <c r="M45" s="9"/>
      <c r="N45" s="32">
        <f t="shared" si="3"/>
        <v>2574</v>
      </c>
      <c r="O45" s="31">
        <v>560</v>
      </c>
      <c r="P45" s="30">
        <f t="shared" si="2"/>
        <v>3134</v>
      </c>
      <c r="Q45" s="14"/>
    </row>
    <row r="46" spans="1:17" s="3" customFormat="1" x14ac:dyDescent="0.25">
      <c r="A46" s="7" t="s">
        <v>7</v>
      </c>
      <c r="B46" s="5" t="s">
        <v>3</v>
      </c>
      <c r="C46" s="15" t="s">
        <v>38</v>
      </c>
      <c r="D46" s="16" t="s">
        <v>39</v>
      </c>
      <c r="E46" s="7">
        <v>4</v>
      </c>
      <c r="F46" s="5">
        <v>40</v>
      </c>
      <c r="G46" s="9">
        <v>749</v>
      </c>
      <c r="H46" s="7"/>
      <c r="I46" s="5"/>
      <c r="J46" s="9"/>
      <c r="K46" s="7"/>
      <c r="L46" s="5"/>
      <c r="M46" s="9"/>
      <c r="N46" s="32">
        <f t="shared" si="3"/>
        <v>749</v>
      </c>
      <c r="O46" s="31">
        <v>786</v>
      </c>
      <c r="P46" s="30">
        <f t="shared" si="2"/>
        <v>1535</v>
      </c>
      <c r="Q46" s="14"/>
    </row>
    <row r="47" spans="1:17" s="3" customFormat="1" x14ac:dyDescent="0.25">
      <c r="A47" s="7" t="s">
        <v>7</v>
      </c>
      <c r="B47" s="5" t="s">
        <v>3</v>
      </c>
      <c r="C47" s="15" t="s">
        <v>170</v>
      </c>
      <c r="D47" s="16" t="s">
        <v>171</v>
      </c>
      <c r="E47" s="7"/>
      <c r="F47" s="5"/>
      <c r="G47" s="9"/>
      <c r="H47" s="7"/>
      <c r="I47" s="5"/>
      <c r="J47" s="9"/>
      <c r="K47" s="7"/>
      <c r="L47" s="5"/>
      <c r="M47" s="9"/>
      <c r="N47" s="32">
        <f t="shared" si="3"/>
        <v>0</v>
      </c>
      <c r="O47" s="31">
        <v>175</v>
      </c>
      <c r="P47" s="30">
        <f t="shared" si="2"/>
        <v>175</v>
      </c>
      <c r="Q47" s="14"/>
    </row>
    <row r="48" spans="1:17" s="3" customFormat="1" x14ac:dyDescent="0.25">
      <c r="A48" s="7" t="s">
        <v>7</v>
      </c>
      <c r="B48" s="5" t="s">
        <v>3</v>
      </c>
      <c r="C48" s="15" t="s">
        <v>152</v>
      </c>
      <c r="D48" s="16" t="s">
        <v>153</v>
      </c>
      <c r="E48" s="7">
        <v>27</v>
      </c>
      <c r="F48" s="5">
        <v>82</v>
      </c>
      <c r="G48" s="9">
        <v>950.4</v>
      </c>
      <c r="H48" s="7"/>
      <c r="I48" s="5"/>
      <c r="J48" s="9"/>
      <c r="K48" s="7"/>
      <c r="L48" s="5"/>
      <c r="M48" s="9"/>
      <c r="N48" s="32">
        <f t="shared" si="3"/>
        <v>950</v>
      </c>
      <c r="O48" s="31">
        <v>731</v>
      </c>
      <c r="P48" s="30">
        <f t="shared" si="2"/>
        <v>1681</v>
      </c>
      <c r="Q48" s="14"/>
    </row>
    <row r="49" spans="1:17" s="3" customFormat="1" x14ac:dyDescent="0.25">
      <c r="A49" s="7" t="s">
        <v>7</v>
      </c>
      <c r="B49" s="5" t="s">
        <v>3</v>
      </c>
      <c r="C49" s="15" t="s">
        <v>35</v>
      </c>
      <c r="D49" s="16" t="s">
        <v>215</v>
      </c>
      <c r="E49" s="7">
        <v>18</v>
      </c>
      <c r="F49" s="5">
        <v>87</v>
      </c>
      <c r="G49" s="9">
        <v>992</v>
      </c>
      <c r="H49" s="7"/>
      <c r="I49" s="5"/>
      <c r="J49" s="9"/>
      <c r="K49" s="7"/>
      <c r="L49" s="5"/>
      <c r="M49" s="9"/>
      <c r="N49" s="32">
        <f t="shared" si="3"/>
        <v>992</v>
      </c>
      <c r="O49" s="31">
        <v>456</v>
      </c>
      <c r="P49" s="30">
        <f t="shared" si="2"/>
        <v>1448</v>
      </c>
      <c r="Q49" s="14"/>
    </row>
    <row r="50" spans="1:17" s="3" customFormat="1" x14ac:dyDescent="0.25">
      <c r="A50" s="7" t="s">
        <v>7</v>
      </c>
      <c r="B50" s="5" t="s">
        <v>3</v>
      </c>
      <c r="C50" s="15" t="s">
        <v>5</v>
      </c>
      <c r="D50" s="16" t="s">
        <v>6</v>
      </c>
      <c r="E50" s="7">
        <v>12</v>
      </c>
      <c r="F50" s="5">
        <v>19</v>
      </c>
      <c r="G50" s="9">
        <v>250.64</v>
      </c>
      <c r="H50" s="7">
        <v>1</v>
      </c>
      <c r="I50" s="5">
        <v>67</v>
      </c>
      <c r="J50" s="9">
        <v>760.05</v>
      </c>
      <c r="K50" s="7"/>
      <c r="L50" s="5"/>
      <c r="M50" s="9"/>
      <c r="N50" s="32">
        <f t="shared" si="3"/>
        <v>1011</v>
      </c>
      <c r="O50" s="31">
        <v>0</v>
      </c>
      <c r="P50" s="30">
        <f t="shared" si="2"/>
        <v>1011</v>
      </c>
      <c r="Q50" s="14"/>
    </row>
    <row r="51" spans="1:17" s="3" customFormat="1" x14ac:dyDescent="0.25">
      <c r="A51" s="7" t="s">
        <v>7</v>
      </c>
      <c r="B51" s="5" t="s">
        <v>3</v>
      </c>
      <c r="C51" s="15" t="s">
        <v>166</v>
      </c>
      <c r="D51" s="16" t="s">
        <v>167</v>
      </c>
      <c r="E51" s="7">
        <v>29</v>
      </c>
      <c r="F51" s="5">
        <v>148</v>
      </c>
      <c r="G51" s="9">
        <v>1994</v>
      </c>
      <c r="H51" s="7"/>
      <c r="I51" s="5"/>
      <c r="J51" s="9"/>
      <c r="K51" s="7"/>
      <c r="L51" s="5"/>
      <c r="M51" s="9"/>
      <c r="N51" s="32">
        <f t="shared" si="3"/>
        <v>1994</v>
      </c>
      <c r="O51" s="31">
        <v>1994</v>
      </c>
      <c r="P51" s="30">
        <f t="shared" si="2"/>
        <v>3988</v>
      </c>
      <c r="Q51" s="14"/>
    </row>
    <row r="52" spans="1:17" s="3" customFormat="1" x14ac:dyDescent="0.25">
      <c r="A52" s="7" t="s">
        <v>7</v>
      </c>
      <c r="B52" s="5" t="s">
        <v>3</v>
      </c>
      <c r="C52" s="15" t="s">
        <v>40</v>
      </c>
      <c r="D52" s="16" t="s">
        <v>41</v>
      </c>
      <c r="E52" s="7">
        <v>7</v>
      </c>
      <c r="F52" s="5">
        <v>115</v>
      </c>
      <c r="G52" s="9">
        <v>1552</v>
      </c>
      <c r="H52" s="7"/>
      <c r="I52" s="5"/>
      <c r="J52" s="9"/>
      <c r="K52" s="7"/>
      <c r="L52" s="5"/>
      <c r="M52" s="9"/>
      <c r="N52" s="32">
        <f t="shared" si="3"/>
        <v>1552</v>
      </c>
      <c r="O52" s="31">
        <v>1288</v>
      </c>
      <c r="P52" s="30">
        <f t="shared" si="2"/>
        <v>2840</v>
      </c>
      <c r="Q52" s="14"/>
    </row>
    <row r="53" spans="1:17" s="3" customFormat="1" x14ac:dyDescent="0.25">
      <c r="A53" s="7" t="s">
        <v>7</v>
      </c>
      <c r="B53" s="5" t="s">
        <v>3</v>
      </c>
      <c r="C53" s="15" t="s">
        <v>42</v>
      </c>
      <c r="D53" s="16" t="s">
        <v>43</v>
      </c>
      <c r="E53" s="7">
        <v>2</v>
      </c>
      <c r="F53" s="5">
        <v>18</v>
      </c>
      <c r="G53" s="9">
        <v>172.98</v>
      </c>
      <c r="H53" s="7"/>
      <c r="I53" s="5"/>
      <c r="J53" s="9"/>
      <c r="K53" s="7"/>
      <c r="L53" s="5"/>
      <c r="M53" s="9"/>
      <c r="N53" s="32">
        <f t="shared" si="3"/>
        <v>173</v>
      </c>
      <c r="O53" s="31">
        <v>176</v>
      </c>
      <c r="P53" s="30">
        <f t="shared" si="2"/>
        <v>349</v>
      </c>
      <c r="Q53" s="14"/>
    </row>
    <row r="54" spans="1:17" s="3" customFormat="1" x14ac:dyDescent="0.25">
      <c r="A54" s="7" t="s">
        <v>7</v>
      </c>
      <c r="B54" s="5" t="s">
        <v>3</v>
      </c>
      <c r="C54" s="15" t="s">
        <v>142</v>
      </c>
      <c r="D54" s="16" t="s">
        <v>143</v>
      </c>
      <c r="E54" s="7">
        <v>24</v>
      </c>
      <c r="F54" s="5">
        <v>80</v>
      </c>
      <c r="G54" s="9">
        <v>1006</v>
      </c>
      <c r="H54" s="7"/>
      <c r="I54" s="5"/>
      <c r="J54" s="9"/>
      <c r="K54" s="7"/>
      <c r="L54" s="5"/>
      <c r="M54" s="9"/>
      <c r="N54" s="32">
        <f t="shared" si="3"/>
        <v>1006</v>
      </c>
      <c r="O54" s="31">
        <v>0</v>
      </c>
      <c r="P54" s="30">
        <f t="shared" si="2"/>
        <v>1006</v>
      </c>
      <c r="Q54" s="14"/>
    </row>
    <row r="55" spans="1:17" s="3" customFormat="1" x14ac:dyDescent="0.25">
      <c r="A55" s="7" t="s">
        <v>7</v>
      </c>
      <c r="B55" s="5" t="s">
        <v>3</v>
      </c>
      <c r="C55" s="15" t="s">
        <v>160</v>
      </c>
      <c r="D55" s="16" t="s">
        <v>161</v>
      </c>
      <c r="E55" s="7">
        <v>1</v>
      </c>
      <c r="F55" s="5">
        <v>44</v>
      </c>
      <c r="G55" s="9">
        <v>603</v>
      </c>
      <c r="H55" s="7"/>
      <c r="I55" s="5"/>
      <c r="J55" s="9"/>
      <c r="K55" s="7"/>
      <c r="L55" s="5"/>
      <c r="M55" s="9"/>
      <c r="N55" s="32">
        <f t="shared" si="3"/>
        <v>603</v>
      </c>
      <c r="O55" s="31">
        <v>82</v>
      </c>
      <c r="P55" s="30">
        <f t="shared" si="2"/>
        <v>685</v>
      </c>
      <c r="Q55" s="14"/>
    </row>
    <row r="56" spans="1:17" s="3" customFormat="1" x14ac:dyDescent="0.25">
      <c r="A56" s="7" t="s">
        <v>7</v>
      </c>
      <c r="B56" s="5" t="s">
        <v>3</v>
      </c>
      <c r="C56" s="15" t="s">
        <v>144</v>
      </c>
      <c r="D56" s="16" t="s">
        <v>145</v>
      </c>
      <c r="E56" s="7">
        <v>10</v>
      </c>
      <c r="F56" s="5">
        <v>63</v>
      </c>
      <c r="G56" s="9">
        <v>635.04</v>
      </c>
      <c r="H56" s="7"/>
      <c r="I56" s="5"/>
      <c r="J56" s="9"/>
      <c r="K56" s="7"/>
      <c r="L56" s="5"/>
      <c r="M56" s="9"/>
      <c r="N56" s="32">
        <f t="shared" si="3"/>
        <v>635</v>
      </c>
      <c r="O56" s="31">
        <v>302</v>
      </c>
      <c r="P56" s="30">
        <f t="shared" si="2"/>
        <v>937</v>
      </c>
      <c r="Q56" s="14"/>
    </row>
    <row r="57" spans="1:17" s="3" customFormat="1" x14ac:dyDescent="0.25">
      <c r="A57" s="7" t="s">
        <v>7</v>
      </c>
      <c r="B57" s="5" t="s">
        <v>3</v>
      </c>
      <c r="C57" s="15" t="s">
        <v>33</v>
      </c>
      <c r="D57" s="16" t="s">
        <v>34</v>
      </c>
      <c r="E57" s="7">
        <v>14</v>
      </c>
      <c r="F57" s="5">
        <v>52</v>
      </c>
      <c r="G57" s="9">
        <v>676</v>
      </c>
      <c r="H57" s="7"/>
      <c r="I57" s="5"/>
      <c r="J57" s="9"/>
      <c r="K57" s="7"/>
      <c r="L57" s="5"/>
      <c r="M57" s="9"/>
      <c r="N57" s="32">
        <f t="shared" si="3"/>
        <v>676</v>
      </c>
      <c r="O57" s="31">
        <v>0</v>
      </c>
      <c r="P57" s="30">
        <f t="shared" si="2"/>
        <v>676</v>
      </c>
      <c r="Q57" s="14"/>
    </row>
    <row r="58" spans="1:17" s="3" customFormat="1" x14ac:dyDescent="0.25">
      <c r="A58" s="7" t="s">
        <v>7</v>
      </c>
      <c r="B58" s="5" t="s">
        <v>3</v>
      </c>
      <c r="C58" s="15" t="s">
        <v>36</v>
      </c>
      <c r="D58" s="16" t="s">
        <v>37</v>
      </c>
      <c r="E58" s="7">
        <v>28</v>
      </c>
      <c r="F58" s="5">
        <v>84</v>
      </c>
      <c r="G58" s="9">
        <v>1210</v>
      </c>
      <c r="H58" s="7"/>
      <c r="I58" s="5"/>
      <c r="J58" s="9"/>
      <c r="K58" s="7"/>
      <c r="L58" s="5"/>
      <c r="M58" s="9"/>
      <c r="N58" s="32">
        <f t="shared" si="3"/>
        <v>1210</v>
      </c>
      <c r="O58" s="31">
        <v>720</v>
      </c>
      <c r="P58" s="30">
        <f t="shared" si="2"/>
        <v>1930</v>
      </c>
      <c r="Q58" s="14"/>
    </row>
    <row r="59" spans="1:17" s="3" customFormat="1" x14ac:dyDescent="0.25">
      <c r="A59" s="7" t="s">
        <v>7</v>
      </c>
      <c r="B59" s="5" t="s">
        <v>3</v>
      </c>
      <c r="C59" s="15" t="s">
        <v>148</v>
      </c>
      <c r="D59" s="16" t="s">
        <v>149</v>
      </c>
      <c r="E59" s="7">
        <v>17</v>
      </c>
      <c r="F59" s="5">
        <v>45</v>
      </c>
      <c r="G59" s="9">
        <v>657</v>
      </c>
      <c r="H59" s="7"/>
      <c r="I59" s="5"/>
      <c r="J59" s="9"/>
      <c r="K59" s="7"/>
      <c r="L59" s="5"/>
      <c r="M59" s="9"/>
      <c r="N59" s="32">
        <f t="shared" si="3"/>
        <v>657</v>
      </c>
      <c r="O59" s="31">
        <v>584</v>
      </c>
      <c r="P59" s="30">
        <f t="shared" si="2"/>
        <v>1241</v>
      </c>
      <c r="Q59" s="14"/>
    </row>
    <row r="60" spans="1:17" s="3" customFormat="1" x14ac:dyDescent="0.25">
      <c r="A60" s="7" t="s">
        <v>7</v>
      </c>
      <c r="B60" s="5" t="s">
        <v>3</v>
      </c>
      <c r="C60" s="15" t="s">
        <v>150</v>
      </c>
      <c r="D60" s="16" t="s">
        <v>151</v>
      </c>
      <c r="E60" s="7">
        <v>27</v>
      </c>
      <c r="F60" s="5">
        <v>239</v>
      </c>
      <c r="G60" s="9">
        <v>2788</v>
      </c>
      <c r="H60" s="7"/>
      <c r="I60" s="5"/>
      <c r="J60" s="9"/>
      <c r="K60" s="7"/>
      <c r="L60" s="5"/>
      <c r="M60" s="9"/>
      <c r="N60" s="32">
        <f t="shared" si="3"/>
        <v>2788</v>
      </c>
      <c r="O60" s="31">
        <v>1394</v>
      </c>
      <c r="P60" s="30">
        <f t="shared" si="2"/>
        <v>4182</v>
      </c>
      <c r="Q60" s="14"/>
    </row>
    <row r="61" spans="1:17" s="3" customFormat="1" x14ac:dyDescent="0.25">
      <c r="A61" s="7" t="s">
        <v>7</v>
      </c>
      <c r="B61" s="5" t="s">
        <v>3</v>
      </c>
      <c r="C61" s="15" t="s">
        <v>44</v>
      </c>
      <c r="D61" s="16" t="s">
        <v>45</v>
      </c>
      <c r="E61" s="7">
        <v>10</v>
      </c>
      <c r="F61" s="5">
        <v>21</v>
      </c>
      <c r="G61" s="9">
        <v>277.64999999999998</v>
      </c>
      <c r="H61" s="7"/>
      <c r="I61" s="5"/>
      <c r="J61" s="9"/>
      <c r="K61" s="7"/>
      <c r="L61" s="5"/>
      <c r="M61" s="9"/>
      <c r="N61" s="32">
        <f t="shared" si="3"/>
        <v>278</v>
      </c>
      <c r="O61" s="31">
        <v>0</v>
      </c>
      <c r="P61" s="30">
        <f t="shared" si="2"/>
        <v>278</v>
      </c>
      <c r="Q61" s="14"/>
    </row>
    <row r="62" spans="1:17" s="3" customFormat="1" x14ac:dyDescent="0.25">
      <c r="A62" s="7" t="s">
        <v>7</v>
      </c>
      <c r="B62" s="5" t="s">
        <v>3</v>
      </c>
      <c r="C62" s="15" t="s">
        <v>162</v>
      </c>
      <c r="D62" s="16" t="s">
        <v>163</v>
      </c>
      <c r="E62" s="7">
        <v>23</v>
      </c>
      <c r="F62" s="5">
        <v>142</v>
      </c>
      <c r="G62" s="9">
        <v>1121.7</v>
      </c>
      <c r="H62" s="7"/>
      <c r="I62" s="5"/>
      <c r="J62" s="9"/>
      <c r="K62" s="7"/>
      <c r="L62" s="5"/>
      <c r="M62" s="9"/>
      <c r="N62" s="32">
        <f t="shared" si="3"/>
        <v>1122</v>
      </c>
      <c r="O62" s="31">
        <v>592</v>
      </c>
      <c r="P62" s="30">
        <f t="shared" si="2"/>
        <v>1714</v>
      </c>
      <c r="Q62" s="14"/>
    </row>
    <row r="63" spans="1:17" s="3" customFormat="1" x14ac:dyDescent="0.25">
      <c r="A63" s="7" t="s">
        <v>7</v>
      </c>
      <c r="B63" s="5" t="s">
        <v>3</v>
      </c>
      <c r="C63" s="15" t="s">
        <v>164</v>
      </c>
      <c r="D63" s="16" t="s">
        <v>165</v>
      </c>
      <c r="E63" s="7">
        <v>13</v>
      </c>
      <c r="F63" s="5">
        <v>228</v>
      </c>
      <c r="G63" s="9">
        <v>3603.16</v>
      </c>
      <c r="H63" s="7"/>
      <c r="I63" s="5"/>
      <c r="J63" s="9"/>
      <c r="K63" s="7"/>
      <c r="L63" s="5"/>
      <c r="M63" s="9"/>
      <c r="N63" s="32">
        <f t="shared" si="3"/>
        <v>3603</v>
      </c>
      <c r="O63" s="31">
        <v>1802</v>
      </c>
      <c r="P63" s="30">
        <f t="shared" si="2"/>
        <v>5405</v>
      </c>
      <c r="Q63" s="14"/>
    </row>
    <row r="64" spans="1:17" s="3" customFormat="1" x14ac:dyDescent="0.25">
      <c r="A64" s="7" t="s">
        <v>7</v>
      </c>
      <c r="B64" s="5" t="s">
        <v>3</v>
      </c>
      <c r="C64" s="15" t="s">
        <v>154</v>
      </c>
      <c r="D64" s="16" t="s">
        <v>155</v>
      </c>
      <c r="E64" s="7">
        <v>17</v>
      </c>
      <c r="F64" s="5">
        <v>101</v>
      </c>
      <c r="G64" s="9">
        <v>1363.5</v>
      </c>
      <c r="H64" s="7"/>
      <c r="I64" s="5"/>
      <c r="J64" s="9"/>
      <c r="K64" s="7"/>
      <c r="L64" s="5"/>
      <c r="M64" s="9"/>
      <c r="N64" s="32">
        <f t="shared" si="3"/>
        <v>1364</v>
      </c>
      <c r="O64" s="31">
        <v>675</v>
      </c>
      <c r="P64" s="30">
        <f t="shared" si="2"/>
        <v>2039</v>
      </c>
      <c r="Q64" s="14"/>
    </row>
    <row r="65" spans="1:17" s="3" customFormat="1" x14ac:dyDescent="0.25">
      <c r="A65" s="7" t="s">
        <v>7</v>
      </c>
      <c r="B65" s="5" t="s">
        <v>3</v>
      </c>
      <c r="C65" s="15" t="s">
        <v>156</v>
      </c>
      <c r="D65" s="16" t="s">
        <v>157</v>
      </c>
      <c r="E65" s="7">
        <v>2</v>
      </c>
      <c r="F65" s="5">
        <v>21</v>
      </c>
      <c r="G65" s="9">
        <v>250</v>
      </c>
      <c r="H65" s="7"/>
      <c r="I65" s="5"/>
      <c r="J65" s="9"/>
      <c r="K65" s="7"/>
      <c r="L65" s="5"/>
      <c r="M65" s="9"/>
      <c r="N65" s="32">
        <f t="shared" si="3"/>
        <v>250</v>
      </c>
      <c r="O65" s="31">
        <v>238</v>
      </c>
      <c r="P65" s="30">
        <f t="shared" si="2"/>
        <v>488</v>
      </c>
      <c r="Q65" s="14"/>
    </row>
    <row r="66" spans="1:17" s="3" customFormat="1" ht="30" x14ac:dyDescent="0.25">
      <c r="A66" s="7" t="s">
        <v>7</v>
      </c>
      <c r="B66" s="5" t="s">
        <v>1</v>
      </c>
      <c r="C66" s="15" t="s">
        <v>168</v>
      </c>
      <c r="D66" s="16" t="s">
        <v>169</v>
      </c>
      <c r="E66" s="7">
        <v>26</v>
      </c>
      <c r="F66" s="5">
        <v>186</v>
      </c>
      <c r="G66" s="9">
        <v>2981.58</v>
      </c>
      <c r="H66" s="7"/>
      <c r="I66" s="5"/>
      <c r="J66" s="9"/>
      <c r="K66" s="7"/>
      <c r="L66" s="5"/>
      <c r="M66" s="9"/>
      <c r="N66" s="32">
        <f t="shared" si="3"/>
        <v>2982</v>
      </c>
      <c r="O66" s="31">
        <v>866</v>
      </c>
      <c r="P66" s="30">
        <f t="shared" si="2"/>
        <v>3848</v>
      </c>
      <c r="Q66" s="14"/>
    </row>
    <row r="67" spans="1:17" s="3" customFormat="1" ht="30" x14ac:dyDescent="0.25">
      <c r="A67" s="7" t="s">
        <v>7</v>
      </c>
      <c r="B67" s="5" t="s">
        <v>1</v>
      </c>
      <c r="C67" s="15" t="s">
        <v>50</v>
      </c>
      <c r="D67" s="16" t="s">
        <v>51</v>
      </c>
      <c r="E67" s="7">
        <v>56</v>
      </c>
      <c r="F67" s="5">
        <v>392</v>
      </c>
      <c r="G67" s="9">
        <v>4061.58</v>
      </c>
      <c r="H67" s="7"/>
      <c r="I67" s="5"/>
      <c r="J67" s="9"/>
      <c r="K67" s="7">
        <v>1</v>
      </c>
      <c r="L67" s="5">
        <v>10</v>
      </c>
      <c r="M67" s="9">
        <v>108</v>
      </c>
      <c r="N67" s="32">
        <f t="shared" si="3"/>
        <v>4170</v>
      </c>
      <c r="O67" s="31">
        <v>2595</v>
      </c>
      <c r="P67" s="30">
        <f t="shared" si="2"/>
        <v>6765</v>
      </c>
      <c r="Q67" s="14"/>
    </row>
    <row r="68" spans="1:17" s="3" customFormat="1" x14ac:dyDescent="0.25">
      <c r="A68" s="7" t="s">
        <v>7</v>
      </c>
      <c r="B68" s="5" t="s">
        <v>54</v>
      </c>
      <c r="C68" s="15" t="s">
        <v>216</v>
      </c>
      <c r="D68" s="16" t="s">
        <v>217</v>
      </c>
      <c r="E68" s="7">
        <v>31</v>
      </c>
      <c r="F68" s="5">
        <v>406</v>
      </c>
      <c r="G68" s="9">
        <v>5807</v>
      </c>
      <c r="H68" s="7"/>
      <c r="I68" s="5"/>
      <c r="J68" s="9"/>
      <c r="K68" s="7"/>
      <c r="L68" s="5"/>
      <c r="M68" s="9"/>
      <c r="N68" s="32">
        <f t="shared" si="3"/>
        <v>5807</v>
      </c>
      <c r="O68" s="31">
        <v>0</v>
      </c>
      <c r="P68" s="30">
        <f t="shared" ref="P68:P94" si="4">N68+O68</f>
        <v>5807</v>
      </c>
      <c r="Q68" s="14"/>
    </row>
    <row r="69" spans="1:17" s="3" customFormat="1" x14ac:dyDescent="0.25">
      <c r="A69" s="7" t="s">
        <v>11</v>
      </c>
      <c r="B69" s="5" t="s">
        <v>12</v>
      </c>
      <c r="C69" s="5" t="s">
        <v>17</v>
      </c>
      <c r="D69" s="11" t="s">
        <v>18</v>
      </c>
      <c r="E69" s="7">
        <v>133</v>
      </c>
      <c r="F69" s="5">
        <v>736</v>
      </c>
      <c r="G69" s="9">
        <v>11760</v>
      </c>
      <c r="H69" s="7"/>
      <c r="I69" s="5"/>
      <c r="J69" s="9"/>
      <c r="K69" s="7"/>
      <c r="L69" s="5"/>
      <c r="M69" s="9"/>
      <c r="N69" s="32">
        <f t="shared" si="3"/>
        <v>11760</v>
      </c>
      <c r="O69" s="31">
        <v>1874</v>
      </c>
      <c r="P69" s="30">
        <f t="shared" si="4"/>
        <v>13634</v>
      </c>
    </row>
    <row r="70" spans="1:17" s="3" customFormat="1" x14ac:dyDescent="0.25">
      <c r="A70" s="7" t="s">
        <v>11</v>
      </c>
      <c r="B70" s="5" t="s">
        <v>3</v>
      </c>
      <c r="C70" s="5" t="s">
        <v>174</v>
      </c>
      <c r="D70" s="11" t="s">
        <v>175</v>
      </c>
      <c r="E70" s="7">
        <v>34</v>
      </c>
      <c r="F70" s="5">
        <v>253</v>
      </c>
      <c r="G70" s="9">
        <v>3995</v>
      </c>
      <c r="H70" s="7"/>
      <c r="I70" s="5"/>
      <c r="J70" s="9"/>
      <c r="K70" s="7"/>
      <c r="L70" s="5"/>
      <c r="M70" s="9"/>
      <c r="N70" s="32">
        <f t="shared" si="3"/>
        <v>3995</v>
      </c>
      <c r="O70" s="31">
        <v>3189</v>
      </c>
      <c r="P70" s="30">
        <f t="shared" si="4"/>
        <v>7184</v>
      </c>
    </row>
    <row r="71" spans="1:17" s="3" customFormat="1" x14ac:dyDescent="0.25">
      <c r="A71" s="7" t="s">
        <v>11</v>
      </c>
      <c r="B71" s="5" t="s">
        <v>3</v>
      </c>
      <c r="C71" s="5" t="s">
        <v>176</v>
      </c>
      <c r="D71" s="11" t="s">
        <v>177</v>
      </c>
      <c r="E71" s="7">
        <v>2</v>
      </c>
      <c r="F71" s="5">
        <v>8</v>
      </c>
      <c r="G71" s="9">
        <v>125</v>
      </c>
      <c r="H71" s="7"/>
      <c r="I71" s="5"/>
      <c r="J71" s="9"/>
      <c r="K71" s="7"/>
      <c r="L71" s="5"/>
      <c r="M71" s="9"/>
      <c r="N71" s="32">
        <f t="shared" ref="N71:N87" si="5">ROUND(G71+J71+M71,0)</f>
        <v>125</v>
      </c>
      <c r="O71" s="31">
        <v>0</v>
      </c>
      <c r="P71" s="30">
        <f t="shared" si="4"/>
        <v>125</v>
      </c>
    </row>
    <row r="72" spans="1:17" s="3" customFormat="1" x14ac:dyDescent="0.25">
      <c r="A72" s="7" t="s">
        <v>11</v>
      </c>
      <c r="B72" s="5" t="s">
        <v>3</v>
      </c>
      <c r="C72" s="5" t="s">
        <v>172</v>
      </c>
      <c r="D72" s="11" t="s">
        <v>173</v>
      </c>
      <c r="E72" s="7">
        <v>9</v>
      </c>
      <c r="F72" s="5">
        <v>35</v>
      </c>
      <c r="G72" s="9">
        <v>359</v>
      </c>
      <c r="H72" s="7"/>
      <c r="I72" s="5"/>
      <c r="J72" s="9"/>
      <c r="K72" s="7"/>
      <c r="L72" s="5"/>
      <c r="M72" s="9"/>
      <c r="N72" s="32">
        <f t="shared" si="5"/>
        <v>359</v>
      </c>
      <c r="O72" s="31">
        <v>0</v>
      </c>
      <c r="P72" s="30">
        <f t="shared" si="4"/>
        <v>359</v>
      </c>
    </row>
    <row r="73" spans="1:17" s="3" customFormat="1" ht="30" x14ac:dyDescent="0.25">
      <c r="A73" s="7" t="s">
        <v>11</v>
      </c>
      <c r="B73" s="5" t="s">
        <v>1</v>
      </c>
      <c r="C73" s="5" t="s">
        <v>178</v>
      </c>
      <c r="D73" s="11" t="s">
        <v>179</v>
      </c>
      <c r="E73" s="7">
        <v>25</v>
      </c>
      <c r="F73" s="5">
        <v>390</v>
      </c>
      <c r="G73" s="9">
        <v>6149</v>
      </c>
      <c r="H73" s="7"/>
      <c r="I73" s="5"/>
      <c r="J73" s="9"/>
      <c r="K73" s="7"/>
      <c r="L73" s="5"/>
      <c r="M73" s="9"/>
      <c r="N73" s="32">
        <f t="shared" si="5"/>
        <v>6149</v>
      </c>
      <c r="O73" s="31">
        <v>0</v>
      </c>
      <c r="P73" s="30">
        <f t="shared" si="4"/>
        <v>6149</v>
      </c>
    </row>
    <row r="74" spans="1:17" s="3" customFormat="1" ht="30" x14ac:dyDescent="0.25">
      <c r="A74" s="7" t="s">
        <v>11</v>
      </c>
      <c r="B74" s="5" t="s">
        <v>54</v>
      </c>
      <c r="C74" s="5" t="s">
        <v>180</v>
      </c>
      <c r="D74" s="11" t="s">
        <v>181</v>
      </c>
      <c r="E74" s="7">
        <v>22</v>
      </c>
      <c r="F74" s="5">
        <v>57.5</v>
      </c>
      <c r="G74" s="9">
        <v>801</v>
      </c>
      <c r="H74" s="7"/>
      <c r="I74" s="5"/>
      <c r="J74" s="9"/>
      <c r="K74" s="7"/>
      <c r="L74" s="5"/>
      <c r="M74" s="9"/>
      <c r="N74" s="32">
        <f t="shared" si="5"/>
        <v>801</v>
      </c>
      <c r="O74" s="31">
        <v>871</v>
      </c>
      <c r="P74" s="30">
        <f t="shared" si="4"/>
        <v>1672</v>
      </c>
    </row>
    <row r="75" spans="1:17" s="3" customFormat="1" ht="30" x14ac:dyDescent="0.25">
      <c r="A75" s="7" t="s">
        <v>11</v>
      </c>
      <c r="B75" s="5" t="s">
        <v>54</v>
      </c>
      <c r="C75" s="5" t="s">
        <v>182</v>
      </c>
      <c r="D75" s="11" t="s">
        <v>183</v>
      </c>
      <c r="E75" s="7">
        <v>14</v>
      </c>
      <c r="F75" s="5">
        <v>59</v>
      </c>
      <c r="G75" s="9">
        <v>859</v>
      </c>
      <c r="H75" s="7"/>
      <c r="I75" s="5"/>
      <c r="J75" s="9"/>
      <c r="K75" s="7"/>
      <c r="L75" s="5"/>
      <c r="M75" s="9"/>
      <c r="N75" s="32">
        <f t="shared" si="5"/>
        <v>859</v>
      </c>
      <c r="O75" s="31">
        <v>0</v>
      </c>
      <c r="P75" s="30">
        <f t="shared" si="4"/>
        <v>859</v>
      </c>
    </row>
    <row r="76" spans="1:17" s="3" customFormat="1" x14ac:dyDescent="0.25">
      <c r="A76" s="7" t="s">
        <v>2</v>
      </c>
      <c r="B76" s="5" t="s">
        <v>12</v>
      </c>
      <c r="C76" s="5" t="s">
        <v>184</v>
      </c>
      <c r="D76" s="11" t="s">
        <v>185</v>
      </c>
      <c r="E76" s="7">
        <v>10</v>
      </c>
      <c r="F76" s="5">
        <v>42</v>
      </c>
      <c r="G76" s="9">
        <v>557.89</v>
      </c>
      <c r="H76" s="7"/>
      <c r="I76" s="5"/>
      <c r="J76" s="9"/>
      <c r="K76" s="7"/>
      <c r="L76" s="5"/>
      <c r="M76" s="9"/>
      <c r="N76" s="32">
        <f t="shared" si="5"/>
        <v>558</v>
      </c>
      <c r="O76" s="31">
        <v>279</v>
      </c>
      <c r="P76" s="30">
        <f t="shared" si="4"/>
        <v>837</v>
      </c>
    </row>
    <row r="77" spans="1:17" s="3" customFormat="1" x14ac:dyDescent="0.25">
      <c r="A77" s="7" t="s">
        <v>2</v>
      </c>
      <c r="B77" s="5" t="s">
        <v>3</v>
      </c>
      <c r="C77" s="5" t="s">
        <v>202</v>
      </c>
      <c r="D77" s="11" t="s">
        <v>203</v>
      </c>
      <c r="E77" s="7">
        <v>15</v>
      </c>
      <c r="F77" s="5">
        <v>65</v>
      </c>
      <c r="G77" s="9">
        <v>864.5</v>
      </c>
      <c r="H77" s="7"/>
      <c r="I77" s="5"/>
      <c r="J77" s="9"/>
      <c r="K77" s="7"/>
      <c r="L77" s="5"/>
      <c r="M77" s="9"/>
      <c r="N77" s="32">
        <f t="shared" si="5"/>
        <v>865</v>
      </c>
      <c r="O77" s="31">
        <v>0</v>
      </c>
      <c r="P77" s="30">
        <f t="shared" si="4"/>
        <v>865</v>
      </c>
    </row>
    <row r="78" spans="1:17" s="3" customFormat="1" x14ac:dyDescent="0.25">
      <c r="A78" s="7" t="s">
        <v>2</v>
      </c>
      <c r="B78" s="5" t="s">
        <v>3</v>
      </c>
      <c r="C78" s="5" t="s">
        <v>190</v>
      </c>
      <c r="D78" s="11" t="s">
        <v>191</v>
      </c>
      <c r="E78" s="7">
        <v>22</v>
      </c>
      <c r="F78" s="5">
        <v>231</v>
      </c>
      <c r="G78" s="9">
        <v>2816.14</v>
      </c>
      <c r="H78" s="7"/>
      <c r="I78" s="5"/>
      <c r="J78" s="9"/>
      <c r="K78" s="7"/>
      <c r="L78" s="5"/>
      <c r="M78" s="9"/>
      <c r="N78" s="32">
        <f t="shared" si="5"/>
        <v>2816</v>
      </c>
      <c r="O78" s="31">
        <v>1842</v>
      </c>
      <c r="P78" s="30">
        <f t="shared" si="4"/>
        <v>4658</v>
      </c>
    </row>
    <row r="79" spans="1:17" s="3" customFormat="1" x14ac:dyDescent="0.25">
      <c r="A79" s="7" t="s">
        <v>2</v>
      </c>
      <c r="B79" s="5" t="s">
        <v>3</v>
      </c>
      <c r="C79" s="5" t="s">
        <v>204</v>
      </c>
      <c r="D79" s="11" t="s">
        <v>205</v>
      </c>
      <c r="E79" s="7"/>
      <c r="F79" s="5"/>
      <c r="G79" s="9"/>
      <c r="H79" s="7">
        <v>2</v>
      </c>
      <c r="I79" s="5">
        <v>51</v>
      </c>
      <c r="J79" s="9">
        <v>810.9</v>
      </c>
      <c r="K79" s="7"/>
      <c r="L79" s="5"/>
      <c r="M79" s="9"/>
      <c r="N79" s="32">
        <f t="shared" si="5"/>
        <v>811</v>
      </c>
      <c r="O79" s="31">
        <v>2497</v>
      </c>
      <c r="P79" s="30">
        <f t="shared" si="4"/>
        <v>3308</v>
      </c>
    </row>
    <row r="80" spans="1:17" s="3" customFormat="1" x14ac:dyDescent="0.25">
      <c r="A80" s="7" t="s">
        <v>2</v>
      </c>
      <c r="B80" s="5" t="s">
        <v>3</v>
      </c>
      <c r="C80" s="5" t="s">
        <v>48</v>
      </c>
      <c r="D80" s="11" t="s">
        <v>49</v>
      </c>
      <c r="E80" s="7">
        <v>6</v>
      </c>
      <c r="F80" s="5">
        <v>11</v>
      </c>
      <c r="G80" s="9">
        <v>75.63</v>
      </c>
      <c r="H80" s="7"/>
      <c r="I80" s="5"/>
      <c r="J80" s="9"/>
      <c r="K80" s="7"/>
      <c r="L80" s="5"/>
      <c r="M80" s="9"/>
      <c r="N80" s="32">
        <f t="shared" si="5"/>
        <v>76</v>
      </c>
      <c r="O80" s="31">
        <v>175</v>
      </c>
      <c r="P80" s="30">
        <f t="shared" si="4"/>
        <v>251</v>
      </c>
    </row>
    <row r="81" spans="1:18" s="3" customFormat="1" x14ac:dyDescent="0.25">
      <c r="A81" s="7" t="s">
        <v>2</v>
      </c>
      <c r="B81" s="5" t="s">
        <v>3</v>
      </c>
      <c r="C81" s="5" t="s">
        <v>200</v>
      </c>
      <c r="D81" s="11" t="s">
        <v>201</v>
      </c>
      <c r="E81" s="7">
        <v>8</v>
      </c>
      <c r="F81" s="5">
        <v>24</v>
      </c>
      <c r="G81" s="9">
        <v>270</v>
      </c>
      <c r="H81" s="7"/>
      <c r="I81" s="5"/>
      <c r="J81" s="9"/>
      <c r="K81" s="7"/>
      <c r="L81" s="5"/>
      <c r="M81" s="9"/>
      <c r="N81" s="32">
        <f t="shared" si="5"/>
        <v>270</v>
      </c>
      <c r="O81" s="31">
        <v>270</v>
      </c>
      <c r="P81" s="30">
        <f t="shared" si="4"/>
        <v>540</v>
      </c>
    </row>
    <row r="82" spans="1:18" s="3" customFormat="1" x14ac:dyDescent="0.25">
      <c r="A82" s="7" t="s">
        <v>2</v>
      </c>
      <c r="B82" s="5" t="s">
        <v>3</v>
      </c>
      <c r="C82" s="5" t="s">
        <v>194</v>
      </c>
      <c r="D82" s="11" t="s">
        <v>195</v>
      </c>
      <c r="E82" s="7">
        <v>12</v>
      </c>
      <c r="F82" s="5">
        <v>240</v>
      </c>
      <c r="G82" s="9">
        <v>1354</v>
      </c>
      <c r="H82" s="7"/>
      <c r="I82" s="5"/>
      <c r="J82" s="9"/>
      <c r="K82" s="7"/>
      <c r="L82" s="5"/>
      <c r="M82" s="9"/>
      <c r="N82" s="32">
        <f t="shared" si="5"/>
        <v>1354</v>
      </c>
      <c r="O82" s="31">
        <v>0</v>
      </c>
      <c r="P82" s="30">
        <f t="shared" si="4"/>
        <v>1354</v>
      </c>
    </row>
    <row r="83" spans="1:18" s="3" customFormat="1" x14ac:dyDescent="0.25">
      <c r="A83" s="7" t="s">
        <v>2</v>
      </c>
      <c r="B83" s="5" t="s">
        <v>3</v>
      </c>
      <c r="C83" s="5" t="s">
        <v>186</v>
      </c>
      <c r="D83" s="11" t="s">
        <v>187</v>
      </c>
      <c r="E83" s="7">
        <v>3</v>
      </c>
      <c r="F83" s="5">
        <v>63</v>
      </c>
      <c r="G83" s="9">
        <v>764.89</v>
      </c>
      <c r="H83" s="7"/>
      <c r="I83" s="5"/>
      <c r="J83" s="9"/>
      <c r="K83" s="7"/>
      <c r="L83" s="5"/>
      <c r="M83" s="9"/>
      <c r="N83" s="32">
        <f t="shared" si="5"/>
        <v>765</v>
      </c>
      <c r="O83" s="31">
        <v>0</v>
      </c>
      <c r="P83" s="30">
        <f t="shared" si="4"/>
        <v>765</v>
      </c>
    </row>
    <row r="84" spans="1:18" s="3" customFormat="1" x14ac:dyDescent="0.25">
      <c r="A84" s="7" t="s">
        <v>2</v>
      </c>
      <c r="B84" s="5" t="s">
        <v>3</v>
      </c>
      <c r="C84" s="5" t="s">
        <v>196</v>
      </c>
      <c r="D84" s="11" t="s">
        <v>197</v>
      </c>
      <c r="E84" s="7">
        <v>4</v>
      </c>
      <c r="F84" s="5">
        <v>276</v>
      </c>
      <c r="G84" s="9">
        <v>4360</v>
      </c>
      <c r="H84" s="7"/>
      <c r="I84" s="5"/>
      <c r="J84" s="9"/>
      <c r="K84" s="7"/>
      <c r="L84" s="5"/>
      <c r="M84" s="9"/>
      <c r="N84" s="32">
        <f t="shared" si="5"/>
        <v>4360</v>
      </c>
      <c r="O84" s="31">
        <v>0</v>
      </c>
      <c r="P84" s="30">
        <f t="shared" si="4"/>
        <v>4360</v>
      </c>
    </row>
    <row r="85" spans="1:18" s="3" customFormat="1" x14ac:dyDescent="0.25">
      <c r="A85" s="7" t="s">
        <v>2</v>
      </c>
      <c r="B85" s="5" t="s">
        <v>3</v>
      </c>
      <c r="C85" s="5" t="s">
        <v>46</v>
      </c>
      <c r="D85" s="11" t="s">
        <v>47</v>
      </c>
      <c r="E85" s="7">
        <v>17</v>
      </c>
      <c r="F85" s="5">
        <v>229</v>
      </c>
      <c r="G85" s="9">
        <v>3388</v>
      </c>
      <c r="H85" s="7"/>
      <c r="I85" s="5"/>
      <c r="J85" s="9"/>
      <c r="K85" s="7"/>
      <c r="L85" s="5"/>
      <c r="M85" s="9"/>
      <c r="N85" s="32">
        <f t="shared" si="5"/>
        <v>3388</v>
      </c>
      <c r="O85" s="31">
        <v>2958</v>
      </c>
      <c r="P85" s="30">
        <f t="shared" si="4"/>
        <v>6346</v>
      </c>
    </row>
    <row r="86" spans="1:18" s="3" customFormat="1" x14ac:dyDescent="0.25">
      <c r="A86" s="7" t="s">
        <v>2</v>
      </c>
      <c r="B86" s="5" t="s">
        <v>3</v>
      </c>
      <c r="C86" s="5" t="s">
        <v>198</v>
      </c>
      <c r="D86" s="11" t="s">
        <v>199</v>
      </c>
      <c r="E86" s="7">
        <v>2</v>
      </c>
      <c r="F86" s="5">
        <v>36</v>
      </c>
      <c r="G86" s="9">
        <v>485.2</v>
      </c>
      <c r="H86" s="7"/>
      <c r="I86" s="5"/>
      <c r="J86" s="9"/>
      <c r="K86" s="7"/>
      <c r="L86" s="5"/>
      <c r="M86" s="9"/>
      <c r="N86" s="32">
        <f t="shared" si="5"/>
        <v>485</v>
      </c>
      <c r="O86" s="31">
        <v>390</v>
      </c>
      <c r="P86" s="30">
        <f t="shared" si="4"/>
        <v>875</v>
      </c>
    </row>
    <row r="87" spans="1:18" s="3" customFormat="1" x14ac:dyDescent="0.25">
      <c r="A87" s="7" t="s">
        <v>2</v>
      </c>
      <c r="B87" s="5" t="s">
        <v>3</v>
      </c>
      <c r="C87" s="5" t="s">
        <v>188</v>
      </c>
      <c r="D87" s="11" t="s">
        <v>189</v>
      </c>
      <c r="E87" s="7">
        <v>13</v>
      </c>
      <c r="F87" s="5">
        <v>115</v>
      </c>
      <c r="G87" s="9">
        <v>1744.18</v>
      </c>
      <c r="H87" s="7"/>
      <c r="I87" s="5"/>
      <c r="J87" s="9"/>
      <c r="K87" s="7"/>
      <c r="L87" s="5"/>
      <c r="M87" s="9"/>
      <c r="N87" s="32">
        <f t="shared" si="5"/>
        <v>1744</v>
      </c>
      <c r="O87" s="31">
        <v>2276</v>
      </c>
      <c r="P87" s="30">
        <f t="shared" si="4"/>
        <v>4020</v>
      </c>
    </row>
    <row r="88" spans="1:18" s="3" customFormat="1" x14ac:dyDescent="0.25">
      <c r="A88" s="7" t="s">
        <v>2</v>
      </c>
      <c r="B88" s="5" t="s">
        <v>3</v>
      </c>
      <c r="C88" s="5" t="s">
        <v>212</v>
      </c>
      <c r="D88" s="11" t="s">
        <v>213</v>
      </c>
      <c r="E88" s="7"/>
      <c r="F88" s="5"/>
      <c r="G88" s="9"/>
      <c r="H88" s="7"/>
      <c r="I88" s="5"/>
      <c r="J88" s="9"/>
      <c r="K88" s="7"/>
      <c r="L88" s="5"/>
      <c r="M88" s="9"/>
      <c r="N88" s="32">
        <v>0</v>
      </c>
      <c r="O88" s="31">
        <v>360</v>
      </c>
      <c r="P88" s="30">
        <f t="shared" si="4"/>
        <v>360</v>
      </c>
    </row>
    <row r="89" spans="1:18" s="3" customFormat="1" x14ac:dyDescent="0.25">
      <c r="A89" s="7" t="s">
        <v>2</v>
      </c>
      <c r="B89" s="5" t="s">
        <v>3</v>
      </c>
      <c r="C89" s="5" t="s">
        <v>192</v>
      </c>
      <c r="D89" s="11" t="s">
        <v>193</v>
      </c>
      <c r="E89" s="7">
        <v>3</v>
      </c>
      <c r="F89" s="5">
        <v>48</v>
      </c>
      <c r="G89" s="9">
        <v>429.19</v>
      </c>
      <c r="H89" s="7"/>
      <c r="I89" s="5"/>
      <c r="J89" s="9"/>
      <c r="K89" s="7"/>
      <c r="L89" s="5"/>
      <c r="M89" s="9"/>
      <c r="N89" s="32">
        <f t="shared" ref="N89:N94" si="6">ROUND(G89+J89+M89,0)</f>
        <v>429</v>
      </c>
      <c r="O89" s="31">
        <v>0</v>
      </c>
      <c r="P89" s="30">
        <f t="shared" si="4"/>
        <v>429</v>
      </c>
    </row>
    <row r="90" spans="1:18" s="3" customFormat="1" x14ac:dyDescent="0.25">
      <c r="A90" s="7" t="s">
        <v>2</v>
      </c>
      <c r="B90" s="5" t="s">
        <v>1</v>
      </c>
      <c r="C90" s="5" t="s">
        <v>206</v>
      </c>
      <c r="D90" s="11" t="s">
        <v>207</v>
      </c>
      <c r="E90" s="7">
        <v>13</v>
      </c>
      <c r="F90" s="5">
        <v>128</v>
      </c>
      <c r="G90" s="9">
        <v>1667</v>
      </c>
      <c r="H90" s="7"/>
      <c r="I90" s="5"/>
      <c r="J90" s="9"/>
      <c r="K90" s="7"/>
      <c r="L90" s="5"/>
      <c r="M90" s="9"/>
      <c r="N90" s="32">
        <f t="shared" si="6"/>
        <v>1667</v>
      </c>
      <c r="O90" s="31">
        <v>1250</v>
      </c>
      <c r="P90" s="30">
        <f t="shared" si="4"/>
        <v>2917</v>
      </c>
    </row>
    <row r="91" spans="1:18" s="3" customFormat="1" ht="30" x14ac:dyDescent="0.25">
      <c r="A91" s="7" t="s">
        <v>2</v>
      </c>
      <c r="B91" s="5" t="s">
        <v>1</v>
      </c>
      <c r="C91" s="5" t="s">
        <v>52</v>
      </c>
      <c r="D91" s="11" t="s">
        <v>53</v>
      </c>
      <c r="E91" s="7">
        <v>4</v>
      </c>
      <c r="F91" s="5">
        <v>37</v>
      </c>
      <c r="G91" s="9">
        <v>437</v>
      </c>
      <c r="H91" s="7"/>
      <c r="I91" s="5"/>
      <c r="J91" s="9"/>
      <c r="K91" s="7"/>
      <c r="L91" s="5"/>
      <c r="M91" s="9"/>
      <c r="N91" s="32">
        <f t="shared" si="6"/>
        <v>437</v>
      </c>
      <c r="O91" s="31">
        <v>0</v>
      </c>
      <c r="P91" s="30">
        <f t="shared" si="4"/>
        <v>437</v>
      </c>
    </row>
    <row r="92" spans="1:18" s="3" customFormat="1" x14ac:dyDescent="0.25">
      <c r="A92" s="7" t="s">
        <v>2</v>
      </c>
      <c r="B92" s="5" t="s">
        <v>54</v>
      </c>
      <c r="C92" s="5" t="s">
        <v>210</v>
      </c>
      <c r="D92" s="11" t="s">
        <v>211</v>
      </c>
      <c r="E92" s="7">
        <v>23</v>
      </c>
      <c r="F92" s="5">
        <v>61</v>
      </c>
      <c r="G92" s="9">
        <v>790.23</v>
      </c>
      <c r="H92" s="7"/>
      <c r="I92" s="5"/>
      <c r="J92" s="9"/>
      <c r="K92" s="7"/>
      <c r="L92" s="5"/>
      <c r="M92" s="9"/>
      <c r="N92" s="32">
        <f t="shared" si="6"/>
        <v>790</v>
      </c>
      <c r="O92" s="31">
        <v>395</v>
      </c>
      <c r="P92" s="30">
        <f t="shared" si="4"/>
        <v>1185</v>
      </c>
    </row>
    <row r="93" spans="1:18" s="3" customFormat="1" x14ac:dyDescent="0.25">
      <c r="A93" s="7" t="s">
        <v>2</v>
      </c>
      <c r="B93" s="5" t="s">
        <v>54</v>
      </c>
      <c r="C93" s="5" t="s">
        <v>208</v>
      </c>
      <c r="D93" s="11" t="s">
        <v>209</v>
      </c>
      <c r="E93" s="7">
        <v>1</v>
      </c>
      <c r="F93" s="5">
        <v>10</v>
      </c>
      <c r="G93" s="9">
        <v>127.29</v>
      </c>
      <c r="H93" s="7"/>
      <c r="I93" s="5"/>
      <c r="J93" s="9"/>
      <c r="K93" s="7"/>
      <c r="L93" s="5"/>
      <c r="M93" s="9"/>
      <c r="N93" s="32">
        <f t="shared" si="6"/>
        <v>127</v>
      </c>
      <c r="O93" s="31">
        <v>0</v>
      </c>
      <c r="P93" s="30">
        <f t="shared" si="4"/>
        <v>127</v>
      </c>
    </row>
    <row r="94" spans="1:18" s="3" customFormat="1" ht="15.75" thickBot="1" x14ac:dyDescent="0.3">
      <c r="A94" s="7" t="s">
        <v>2</v>
      </c>
      <c r="B94" s="5" t="s">
        <v>54</v>
      </c>
      <c r="C94" s="5" t="s">
        <v>59</v>
      </c>
      <c r="D94" s="11" t="s">
        <v>60</v>
      </c>
      <c r="E94" s="7">
        <v>10</v>
      </c>
      <c r="F94" s="5">
        <v>353</v>
      </c>
      <c r="G94" s="9">
        <v>4130.6000000000004</v>
      </c>
      <c r="H94" s="7"/>
      <c r="I94" s="5"/>
      <c r="J94" s="9"/>
      <c r="K94" s="7"/>
      <c r="L94" s="5"/>
      <c r="M94" s="9"/>
      <c r="N94" s="32">
        <f t="shared" si="6"/>
        <v>4131</v>
      </c>
      <c r="O94" s="31">
        <v>3578</v>
      </c>
      <c r="P94" s="30">
        <f t="shared" si="4"/>
        <v>7709</v>
      </c>
    </row>
    <row r="95" spans="1:18" s="8" customFormat="1" ht="15.75" thickBot="1" x14ac:dyDescent="0.3">
      <c r="A95" s="20"/>
      <c r="B95" s="21"/>
      <c r="C95" s="21"/>
      <c r="D95" s="22" t="s">
        <v>91</v>
      </c>
      <c r="E95" s="28">
        <f t="shared" ref="E95:P95" si="7">SUBTOTAL(9,E7:E94)</f>
        <v>1804</v>
      </c>
      <c r="F95" s="23">
        <f t="shared" si="7"/>
        <v>11567</v>
      </c>
      <c r="G95" s="23">
        <f t="shared" si="7"/>
        <v>151239.90500000003</v>
      </c>
      <c r="H95" s="20">
        <f t="shared" si="7"/>
        <v>5.7</v>
      </c>
      <c r="I95" s="21">
        <f t="shared" si="7"/>
        <v>291</v>
      </c>
      <c r="J95" s="24">
        <f t="shared" si="7"/>
        <v>4309.5999999999995</v>
      </c>
      <c r="K95" s="29">
        <f t="shared" si="7"/>
        <v>5</v>
      </c>
      <c r="L95" s="21">
        <f t="shared" si="7"/>
        <v>165</v>
      </c>
      <c r="M95" s="24">
        <f t="shared" si="7"/>
        <v>2340</v>
      </c>
      <c r="N95" s="25">
        <f t="shared" si="7"/>
        <v>157892</v>
      </c>
      <c r="O95" s="27">
        <f t="shared" si="7"/>
        <v>71233</v>
      </c>
      <c r="P95" s="26">
        <f t="shared" si="7"/>
        <v>229125</v>
      </c>
      <c r="Q95" s="14"/>
      <c r="R95" s="6"/>
    </row>
    <row r="96" spans="1:18" ht="11.25" customHeight="1" x14ac:dyDescent="0.25"/>
    <row r="97" spans="10:10" x14ac:dyDescent="0.25">
      <c r="J97" s="8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</sheetData>
  <autoFilter ref="A6:P94" xr:uid="{E8017AF6-8156-4A0D-B8F9-F9369E9A7AA5}"/>
  <sortState ref="A7:P94">
    <sortCondition ref="A7:A94" customList="BA,TV,TC,NR,ZA,BB,PO,KE"/>
    <sortCondition ref="B7:B94" customList="K,V,O,C,S"/>
    <sortCondition ref="D7:D94"/>
  </sortState>
  <mergeCells count="10">
    <mergeCell ref="A4:A5"/>
    <mergeCell ref="B4:B5"/>
    <mergeCell ref="C4:C5"/>
    <mergeCell ref="D4:D5"/>
    <mergeCell ref="P4:P5"/>
    <mergeCell ref="E4:G4"/>
    <mergeCell ref="H4:J4"/>
    <mergeCell ref="K4:M4"/>
    <mergeCell ref="N4:N5"/>
    <mergeCell ref="O4:O5"/>
  </mergeCells>
  <pageMargins left="3.937007874015748E-2" right="0.23622047244094491" top="0" bottom="0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db</vt:lpstr>
      <vt:lpstr>db!Názvy_tlače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2021-12-13T09:41:58Z</dcterms:modified>
</cp:coreProperties>
</file>