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filterPrivacy="1" defaultThemeVersion="166925"/>
  <xr:revisionPtr revIDLastSave="0" documentId="13_ncr:1_{A67978E2-232E-4B30-9CF8-D653853C466D}" xr6:coauthVersionLast="36" xr6:coauthVersionMax="47" xr10:uidLastSave="{00000000-0000-0000-0000-000000000000}"/>
  <bookViews>
    <workbookView xWindow="22932" yWindow="-108" windowWidth="23256" windowHeight="12720" tabRatio="874" xr2:uid="{A39047FC-E882-4646-B0CB-1F7B0619329D}"/>
  </bookViews>
  <sheets>
    <sheet name="Legenda" sheetId="6" r:id="rId1"/>
    <sheet name="v_pr0205qs_00_00_00_sk" sheetId="10" r:id="rId2"/>
    <sheet name="Prognózy_MFSR_história" sheetId="2" r:id="rId3"/>
    <sheet name="Garant_KVVP" sheetId="3" r:id="rId4"/>
    <sheet name="VaV_pracovník" sheetId="13" r:id="rId5"/>
    <sheet name="Technický_pracovník" sheetId="14" r:id="rId6"/>
    <sheet name="Platnosť_JN_harmonogram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3" l="1"/>
  <c r="L67" i="14"/>
  <c r="K67" i="14"/>
  <c r="J67" i="14"/>
  <c r="I67" i="14"/>
  <c r="L59" i="14"/>
  <c r="K59" i="14"/>
  <c r="J59" i="14"/>
  <c r="I59" i="14"/>
  <c r="L51" i="14"/>
  <c r="K51" i="14"/>
  <c r="J51" i="14"/>
  <c r="I51" i="14"/>
  <c r="L43" i="14"/>
  <c r="K43" i="14"/>
  <c r="J43" i="14"/>
  <c r="I43" i="14"/>
  <c r="L35" i="14"/>
  <c r="K35" i="14"/>
  <c r="J35" i="14"/>
  <c r="I35" i="14"/>
  <c r="L27" i="14"/>
  <c r="K27" i="14"/>
  <c r="J27" i="14"/>
  <c r="I27" i="14"/>
  <c r="L19" i="14"/>
  <c r="K19" i="14"/>
  <c r="J19" i="14"/>
  <c r="I19" i="14"/>
  <c r="L11" i="14"/>
  <c r="L16" i="14" s="1"/>
  <c r="K11" i="14"/>
  <c r="K16" i="14" s="1"/>
  <c r="J11" i="14"/>
  <c r="J16" i="14" s="1"/>
  <c r="I11" i="14"/>
  <c r="I16" i="14" s="1"/>
  <c r="L8" i="14"/>
  <c r="K8" i="14"/>
  <c r="J8" i="14"/>
  <c r="I8" i="14"/>
  <c r="L67" i="13"/>
  <c r="K67" i="13"/>
  <c r="J67" i="13"/>
  <c r="I67" i="13"/>
  <c r="L59" i="13"/>
  <c r="K59" i="13"/>
  <c r="J59" i="13"/>
  <c r="I59" i="13"/>
  <c r="L51" i="13"/>
  <c r="K51" i="13"/>
  <c r="J51" i="13"/>
  <c r="I51" i="13"/>
  <c r="L43" i="13"/>
  <c r="K43" i="13"/>
  <c r="J43" i="13"/>
  <c r="I43" i="13"/>
  <c r="L35" i="13"/>
  <c r="K35" i="13"/>
  <c r="J35" i="13"/>
  <c r="I35" i="13"/>
  <c r="L27" i="13"/>
  <c r="K27" i="13"/>
  <c r="J27" i="13"/>
  <c r="I27" i="13"/>
  <c r="L19" i="13"/>
  <c r="K19" i="13"/>
  <c r="J19" i="13"/>
  <c r="I19" i="13"/>
  <c r="L11" i="13"/>
  <c r="L16" i="13" s="1"/>
  <c r="K11" i="13"/>
  <c r="K16" i="13" s="1"/>
  <c r="J11" i="13"/>
  <c r="J16" i="13" s="1"/>
  <c r="I11" i="13"/>
  <c r="I16" i="13" s="1"/>
  <c r="L8" i="13"/>
  <c r="K8" i="13"/>
  <c r="J8" i="13"/>
  <c r="I8" i="13"/>
  <c r="K13" i="14" l="1"/>
  <c r="L13" i="14"/>
  <c r="I13" i="14"/>
  <c r="I13" i="13"/>
  <c r="K21" i="14"/>
  <c r="K24" i="14"/>
  <c r="I21" i="14"/>
  <c r="I24" i="14"/>
  <c r="L21" i="14"/>
  <c r="L24" i="14"/>
  <c r="J21" i="14"/>
  <c r="J24" i="14"/>
  <c r="J13" i="14"/>
  <c r="I24" i="13"/>
  <c r="I21" i="13"/>
  <c r="J21" i="13"/>
  <c r="J24" i="13"/>
  <c r="K21" i="13"/>
  <c r="K24" i="13"/>
  <c r="L21" i="13"/>
  <c r="L24" i="13"/>
  <c r="J13" i="13"/>
  <c r="K13" i="13"/>
  <c r="L13" i="13"/>
  <c r="L32" i="14" l="1"/>
  <c r="L29" i="14"/>
  <c r="I32" i="14"/>
  <c r="I29" i="14"/>
  <c r="K32" i="14"/>
  <c r="K29" i="14"/>
  <c r="J32" i="14"/>
  <c r="J29" i="14"/>
  <c r="I29" i="13"/>
  <c r="I32" i="13"/>
  <c r="L29" i="13"/>
  <c r="L32" i="13"/>
  <c r="K32" i="13"/>
  <c r="K29" i="13"/>
  <c r="J32" i="13"/>
  <c r="J29" i="13"/>
  <c r="J37" i="14" l="1"/>
  <c r="J40" i="14"/>
  <c r="K37" i="14"/>
  <c r="K40" i="14"/>
  <c r="I37" i="14"/>
  <c r="I40" i="14"/>
  <c r="L37" i="14"/>
  <c r="L40" i="14"/>
  <c r="J37" i="13"/>
  <c r="J40" i="13"/>
  <c r="I37" i="13"/>
  <c r="I40" i="13"/>
  <c r="K37" i="13"/>
  <c r="K40" i="13"/>
  <c r="L37" i="13"/>
  <c r="L40" i="13"/>
  <c r="L48" i="14" l="1"/>
  <c r="L45" i="14"/>
  <c r="I48" i="14"/>
  <c r="I45" i="14"/>
  <c r="K48" i="14"/>
  <c r="K45" i="14"/>
  <c r="J48" i="14"/>
  <c r="J45" i="14"/>
  <c r="L45" i="13"/>
  <c r="L48" i="13"/>
  <c r="K48" i="13"/>
  <c r="K45" i="13"/>
  <c r="I45" i="13"/>
  <c r="I48" i="13"/>
  <c r="J48" i="13"/>
  <c r="J45" i="13"/>
  <c r="L53" i="14" l="1"/>
  <c r="L56" i="14"/>
  <c r="J53" i="14"/>
  <c r="J56" i="14"/>
  <c r="K53" i="14"/>
  <c r="K56" i="14"/>
  <c r="I53" i="14"/>
  <c r="I56" i="14"/>
  <c r="J53" i="13"/>
  <c r="J56" i="13"/>
  <c r="I53" i="13"/>
  <c r="I56" i="13"/>
  <c r="K53" i="13"/>
  <c r="K56" i="13"/>
  <c r="L53" i="13"/>
  <c r="L56" i="13"/>
  <c r="I64" i="14" l="1"/>
  <c r="I69" i="14" s="1"/>
  <c r="I61" i="14"/>
  <c r="K64" i="14"/>
  <c r="K69" i="14" s="1"/>
  <c r="K61" i="14"/>
  <c r="J64" i="14"/>
  <c r="J69" i="14" s="1"/>
  <c r="J61" i="14"/>
  <c r="L64" i="14"/>
  <c r="L69" i="14" s="1"/>
  <c r="L61" i="14"/>
  <c r="K64" i="13"/>
  <c r="K69" i="13" s="1"/>
  <c r="K61" i="13"/>
  <c r="L64" i="13"/>
  <c r="L69" i="13" s="1"/>
  <c r="L61" i="13"/>
  <c r="I64" i="13"/>
  <c r="I69" i="13" s="1"/>
  <c r="I61" i="13"/>
  <c r="J64" i="13"/>
  <c r="J69" i="13" s="1"/>
  <c r="J61" i="13"/>
  <c r="J19" i="3" l="1"/>
  <c r="K19" i="3"/>
  <c r="L19" i="3"/>
  <c r="I8" i="3"/>
  <c r="J8" i="3"/>
  <c r="L8" i="3"/>
  <c r="J11" i="3"/>
  <c r="K11" i="3"/>
  <c r="K16" i="3" s="1"/>
  <c r="L11" i="3"/>
  <c r="L13" i="3" s="1"/>
  <c r="I11" i="3"/>
  <c r="DG86" i="10"/>
  <c r="CW100" i="10"/>
  <c r="CW93" i="10"/>
  <c r="DG77" i="10"/>
  <c r="DG101" i="10" s="1"/>
  <c r="DG76" i="10"/>
  <c r="DG100" i="10" s="1"/>
  <c r="DG75" i="10"/>
  <c r="DG99" i="10" s="1"/>
  <c r="DG74" i="10"/>
  <c r="DG98" i="10" s="1"/>
  <c r="DG73" i="10"/>
  <c r="DG97" i="10" s="1"/>
  <c r="DG72" i="10"/>
  <c r="DG96" i="10" s="1"/>
  <c r="DG71" i="10"/>
  <c r="DG95" i="10" s="1"/>
  <c r="DG70" i="10"/>
  <c r="DG94" i="10" s="1"/>
  <c r="DG69" i="10"/>
  <c r="DG93" i="10" s="1"/>
  <c r="DG68" i="10"/>
  <c r="DG92" i="10" s="1"/>
  <c r="DG67" i="10"/>
  <c r="DG91" i="10" s="1"/>
  <c r="DG66" i="10"/>
  <c r="DG90" i="10" s="1"/>
  <c r="DG65" i="10"/>
  <c r="DG89" i="10" s="1"/>
  <c r="DG64" i="10"/>
  <c r="DG88" i="10" s="1"/>
  <c r="DG63" i="10"/>
  <c r="DG87" i="10" s="1"/>
  <c r="DG62" i="10"/>
  <c r="DG61" i="10"/>
  <c r="DG85" i="10" s="1"/>
  <c r="DG60" i="10"/>
  <c r="DG84" i="10" s="1"/>
  <c r="DG59" i="10"/>
  <c r="DG83" i="10" s="1"/>
  <c r="DG58" i="10"/>
  <c r="DG82" i="10" s="1"/>
  <c r="DG57" i="10"/>
  <c r="DG81" i="10" s="1"/>
  <c r="DG56" i="10"/>
  <c r="DG80" i="10" s="1"/>
  <c r="DE77" i="10"/>
  <c r="DE76" i="10"/>
  <c r="DE75" i="10"/>
  <c r="DE74" i="10"/>
  <c r="DE73" i="10"/>
  <c r="DE72" i="10"/>
  <c r="DE71" i="10"/>
  <c r="DE70" i="10"/>
  <c r="DE69" i="10"/>
  <c r="DE68" i="10"/>
  <c r="DE67" i="10"/>
  <c r="DE66" i="10"/>
  <c r="DE65" i="10"/>
  <c r="DE64" i="10"/>
  <c r="DE63" i="10"/>
  <c r="DE62" i="10"/>
  <c r="DE61" i="10"/>
  <c r="DE60" i="10"/>
  <c r="DE59" i="10"/>
  <c r="DE58" i="10"/>
  <c r="DE57" i="10"/>
  <c r="DE56" i="10"/>
  <c r="DC77" i="10"/>
  <c r="DC76" i="10"/>
  <c r="DC75" i="10"/>
  <c r="DC74" i="10"/>
  <c r="DC73" i="10"/>
  <c r="DC72" i="10"/>
  <c r="DC71" i="10"/>
  <c r="DC70" i="10"/>
  <c r="DC69" i="10"/>
  <c r="DC68" i="10"/>
  <c r="DC67" i="10"/>
  <c r="DC66" i="10"/>
  <c r="DC65" i="10"/>
  <c r="DC64" i="10"/>
  <c r="DC63" i="10"/>
  <c r="DC62" i="10"/>
  <c r="DC61" i="10"/>
  <c r="DC60" i="10"/>
  <c r="DC59" i="10"/>
  <c r="DC58" i="10"/>
  <c r="DC57" i="10"/>
  <c r="DC56" i="10"/>
  <c r="DA77" i="10"/>
  <c r="DA76" i="10"/>
  <c r="DA75" i="10"/>
  <c r="DA74" i="10"/>
  <c r="DA73" i="10"/>
  <c r="DA72" i="10"/>
  <c r="DA71" i="10"/>
  <c r="DA70" i="10"/>
  <c r="DA69" i="10"/>
  <c r="DA68" i="10"/>
  <c r="DA67" i="10"/>
  <c r="DA66" i="10"/>
  <c r="DA65" i="10"/>
  <c r="DA64" i="10"/>
  <c r="DA63" i="10"/>
  <c r="DA62" i="10"/>
  <c r="DA61" i="10"/>
  <c r="DA60" i="10"/>
  <c r="DA59" i="10"/>
  <c r="DA58" i="10"/>
  <c r="DA57" i="10"/>
  <c r="DA56" i="10"/>
  <c r="CY77" i="10"/>
  <c r="CY76" i="10"/>
  <c r="CY75" i="10"/>
  <c r="CY74" i="10"/>
  <c r="CY73" i="10"/>
  <c r="CY72" i="10"/>
  <c r="CY71" i="10"/>
  <c r="CY70" i="10"/>
  <c r="CY69" i="10"/>
  <c r="CY68" i="10"/>
  <c r="CY67" i="10"/>
  <c r="CY66" i="10"/>
  <c r="CY65" i="10"/>
  <c r="CY64" i="10"/>
  <c r="CY63" i="10"/>
  <c r="CY62" i="10"/>
  <c r="CY61" i="10"/>
  <c r="CY60" i="10"/>
  <c r="CY59" i="10"/>
  <c r="CY58" i="10"/>
  <c r="CY57" i="10"/>
  <c r="CY56" i="10"/>
  <c r="CW77" i="10"/>
  <c r="CW101" i="10" s="1"/>
  <c r="CW76" i="10"/>
  <c r="CW75" i="10"/>
  <c r="CW99" i="10" s="1"/>
  <c r="CW74" i="10"/>
  <c r="CW98" i="10" s="1"/>
  <c r="CW73" i="10"/>
  <c r="CW97" i="10" s="1"/>
  <c r="CW72" i="10"/>
  <c r="CW96" i="10" s="1"/>
  <c r="CW71" i="10"/>
  <c r="CW95" i="10" s="1"/>
  <c r="CW70" i="10"/>
  <c r="CW94" i="10" s="1"/>
  <c r="CW69" i="10"/>
  <c r="CW68" i="10"/>
  <c r="CW92" i="10" s="1"/>
  <c r="CW67" i="10"/>
  <c r="CW91" i="10" s="1"/>
  <c r="CW66" i="10"/>
  <c r="CW90" i="10" s="1"/>
  <c r="CW65" i="10"/>
  <c r="CW89" i="10" s="1"/>
  <c r="CW64" i="10"/>
  <c r="CW88" i="10" s="1"/>
  <c r="CW63" i="10"/>
  <c r="CW87" i="10" s="1"/>
  <c r="CW62" i="10"/>
  <c r="CW86" i="10" s="1"/>
  <c r="CW61" i="10"/>
  <c r="CW85" i="10" s="1"/>
  <c r="CW60" i="10"/>
  <c r="CW84" i="10" s="1"/>
  <c r="CW59" i="10"/>
  <c r="CW83" i="10" s="1"/>
  <c r="CW58" i="10"/>
  <c r="CW82" i="10" s="1"/>
  <c r="CW57" i="10"/>
  <c r="CW81" i="10" s="1"/>
  <c r="CW56" i="10"/>
  <c r="CW80" i="10" s="1"/>
  <c r="CU77" i="10"/>
  <c r="CU76" i="10"/>
  <c r="CU75" i="10"/>
  <c r="CU74" i="10"/>
  <c r="CU73" i="10"/>
  <c r="CU72" i="10"/>
  <c r="CU71" i="10"/>
  <c r="CU70" i="10"/>
  <c r="CU69" i="10"/>
  <c r="CU68" i="10"/>
  <c r="CU67" i="10"/>
  <c r="CU66" i="10"/>
  <c r="CU65" i="10"/>
  <c r="CU64" i="10"/>
  <c r="CU63" i="10"/>
  <c r="CU62" i="10"/>
  <c r="CU61" i="10"/>
  <c r="CU60" i="10"/>
  <c r="CU59" i="10"/>
  <c r="CU58" i="10"/>
  <c r="CU57" i="10"/>
  <c r="CU56" i="10"/>
  <c r="CS77" i="10"/>
  <c r="CS76" i="10"/>
  <c r="CS75" i="10"/>
  <c r="CS74" i="10"/>
  <c r="CS73" i="10"/>
  <c r="CS72" i="10"/>
  <c r="CS71" i="10"/>
  <c r="CS70" i="10"/>
  <c r="CS69" i="10"/>
  <c r="CS68" i="10"/>
  <c r="CS67" i="10"/>
  <c r="CS66" i="10"/>
  <c r="CS65" i="10"/>
  <c r="CS64" i="10"/>
  <c r="CS63" i="10"/>
  <c r="CS62" i="10"/>
  <c r="CS61" i="10"/>
  <c r="CS60" i="10"/>
  <c r="CS59" i="10"/>
  <c r="CS58" i="10"/>
  <c r="CS57" i="10"/>
  <c r="CS56" i="10"/>
  <c r="CQ77" i="10"/>
  <c r="CQ76" i="10"/>
  <c r="CQ75" i="10"/>
  <c r="CQ74" i="10"/>
  <c r="CQ73" i="10"/>
  <c r="CQ72" i="10"/>
  <c r="CQ71" i="10"/>
  <c r="CQ70" i="10"/>
  <c r="CQ69" i="10"/>
  <c r="CQ68" i="10"/>
  <c r="CQ67" i="10"/>
  <c r="CQ66" i="10"/>
  <c r="CQ65" i="10"/>
  <c r="CQ64" i="10"/>
  <c r="CQ63" i="10"/>
  <c r="CQ62" i="10"/>
  <c r="CQ61" i="10"/>
  <c r="CQ60" i="10"/>
  <c r="CQ59" i="10"/>
  <c r="CQ58" i="10"/>
  <c r="CQ57" i="10"/>
  <c r="CQ56" i="10"/>
  <c r="CO77" i="10"/>
  <c r="CO76" i="10"/>
  <c r="CO75" i="10"/>
  <c r="CO74" i="10"/>
  <c r="CO73" i="10"/>
  <c r="CO72" i="10"/>
  <c r="CO71" i="10"/>
  <c r="CO70" i="10"/>
  <c r="CO69" i="10"/>
  <c r="CO68" i="10"/>
  <c r="CO67" i="10"/>
  <c r="CO66" i="10"/>
  <c r="CO65" i="10"/>
  <c r="CO64" i="10"/>
  <c r="CO63" i="10"/>
  <c r="CO62" i="10"/>
  <c r="CO61" i="10"/>
  <c r="CO60" i="10"/>
  <c r="CO59" i="10"/>
  <c r="CO58" i="10"/>
  <c r="CO57" i="10"/>
  <c r="CO56" i="10"/>
  <c r="CM77" i="10"/>
  <c r="CM101" i="10" s="1"/>
  <c r="CM76" i="10"/>
  <c r="CM100" i="10" s="1"/>
  <c r="CM75" i="10"/>
  <c r="CM99" i="10" s="1"/>
  <c r="CM74" i="10"/>
  <c r="CM98" i="10" s="1"/>
  <c r="CM73" i="10"/>
  <c r="CM97" i="10" s="1"/>
  <c r="CM72" i="10"/>
  <c r="CM96" i="10" s="1"/>
  <c r="CM71" i="10"/>
  <c r="CM95" i="10" s="1"/>
  <c r="CM70" i="10"/>
  <c r="CM94" i="10" s="1"/>
  <c r="CM69" i="10"/>
  <c r="CM93" i="10" s="1"/>
  <c r="CM68" i="10"/>
  <c r="CM92" i="10" s="1"/>
  <c r="CM67" i="10"/>
  <c r="CM91" i="10" s="1"/>
  <c r="CM66" i="10"/>
  <c r="CM90" i="10" s="1"/>
  <c r="CM65" i="10"/>
  <c r="CM89" i="10" s="1"/>
  <c r="CM64" i="10"/>
  <c r="CM88" i="10" s="1"/>
  <c r="CM63" i="10"/>
  <c r="CM87" i="10" s="1"/>
  <c r="CM62" i="10"/>
  <c r="CM86" i="10" s="1"/>
  <c r="CM61" i="10"/>
  <c r="CM85" i="10" s="1"/>
  <c r="CM60" i="10"/>
  <c r="CM84" i="10" s="1"/>
  <c r="CM59" i="10"/>
  <c r="CM83" i="10" s="1"/>
  <c r="CM58" i="10"/>
  <c r="CM82" i="10" s="1"/>
  <c r="CM57" i="10"/>
  <c r="CM81" i="10" s="1"/>
  <c r="CM56" i="10"/>
  <c r="CM80" i="10" s="1"/>
  <c r="CK77" i="10"/>
  <c r="CK76" i="10"/>
  <c r="CK75" i="10"/>
  <c r="CK74" i="10"/>
  <c r="CK73" i="10"/>
  <c r="CK72" i="10"/>
  <c r="CK71" i="10"/>
  <c r="CK70" i="10"/>
  <c r="CK69" i="10"/>
  <c r="CK68" i="10"/>
  <c r="CK67" i="10"/>
  <c r="CK66" i="10"/>
  <c r="CK65" i="10"/>
  <c r="CK64" i="10"/>
  <c r="CK63" i="10"/>
  <c r="CK62" i="10"/>
  <c r="CK61" i="10"/>
  <c r="CK60" i="10"/>
  <c r="CK59" i="10"/>
  <c r="CK58" i="10"/>
  <c r="CK57" i="10"/>
  <c r="CK56" i="10"/>
  <c r="CI77" i="10"/>
  <c r="CI76" i="10"/>
  <c r="CI75" i="10"/>
  <c r="CI74" i="10"/>
  <c r="CI73" i="10"/>
  <c r="CI72" i="10"/>
  <c r="CI71" i="10"/>
  <c r="CI70" i="10"/>
  <c r="CI69" i="10"/>
  <c r="CI68" i="10"/>
  <c r="CI67" i="10"/>
  <c r="CI66" i="10"/>
  <c r="CI65" i="10"/>
  <c r="CI64" i="10"/>
  <c r="CI63" i="10"/>
  <c r="CI62" i="10"/>
  <c r="CI61" i="10"/>
  <c r="CI60" i="10"/>
  <c r="CI59" i="10"/>
  <c r="CI58" i="10"/>
  <c r="CI57" i="10"/>
  <c r="CI56" i="10"/>
  <c r="CG77" i="10"/>
  <c r="CG76" i="10"/>
  <c r="CG75" i="10"/>
  <c r="CG74" i="10"/>
  <c r="CG73" i="10"/>
  <c r="CG72" i="10"/>
  <c r="CG71" i="10"/>
  <c r="CG70" i="10"/>
  <c r="CG69" i="10"/>
  <c r="CG68" i="10"/>
  <c r="CG67" i="10"/>
  <c r="CG66" i="10"/>
  <c r="CG65" i="10"/>
  <c r="CG64" i="10"/>
  <c r="CG63" i="10"/>
  <c r="CG62" i="10"/>
  <c r="CG61" i="10"/>
  <c r="CG60" i="10"/>
  <c r="CG59" i="10"/>
  <c r="CG58" i="10"/>
  <c r="CG57" i="10"/>
  <c r="CG56" i="10"/>
  <c r="CE77" i="10"/>
  <c r="CE76" i="10"/>
  <c r="CE75" i="10"/>
  <c r="CE74" i="10"/>
  <c r="CE73" i="10"/>
  <c r="CE72" i="10"/>
  <c r="CE71" i="10"/>
  <c r="CE70" i="10"/>
  <c r="CE69" i="10"/>
  <c r="CE68" i="10"/>
  <c r="CE67" i="10"/>
  <c r="CE66" i="10"/>
  <c r="CE65" i="10"/>
  <c r="CE64" i="10"/>
  <c r="CE63" i="10"/>
  <c r="CE62" i="10"/>
  <c r="CE61" i="10"/>
  <c r="CE60" i="10"/>
  <c r="CE59" i="10"/>
  <c r="CE58" i="10"/>
  <c r="CE57" i="10"/>
  <c r="CE56" i="10"/>
  <c r="CC77" i="10"/>
  <c r="CC101" i="10" s="1"/>
  <c r="CC76" i="10"/>
  <c r="CC100" i="10" s="1"/>
  <c r="CC75" i="10"/>
  <c r="CC99" i="10" s="1"/>
  <c r="CC74" i="10"/>
  <c r="CC98" i="10" s="1"/>
  <c r="CC73" i="10"/>
  <c r="CC97" i="10" s="1"/>
  <c r="CC72" i="10"/>
  <c r="CC96" i="10" s="1"/>
  <c r="CC71" i="10"/>
  <c r="CC95" i="10" s="1"/>
  <c r="CC70" i="10"/>
  <c r="CC94" i="10" s="1"/>
  <c r="CC69" i="10"/>
  <c r="CC93" i="10" s="1"/>
  <c r="CC68" i="10"/>
  <c r="CC92" i="10" s="1"/>
  <c r="CC67" i="10"/>
  <c r="CC91" i="10" s="1"/>
  <c r="CC66" i="10"/>
  <c r="CC90" i="10" s="1"/>
  <c r="CC65" i="10"/>
  <c r="CC89" i="10" s="1"/>
  <c r="CC64" i="10"/>
  <c r="CC88" i="10" s="1"/>
  <c r="CC63" i="10"/>
  <c r="CC87" i="10" s="1"/>
  <c r="CC62" i="10"/>
  <c r="CC86" i="10" s="1"/>
  <c r="CC61" i="10"/>
  <c r="CC85" i="10" s="1"/>
  <c r="CC60" i="10"/>
  <c r="CC84" i="10" s="1"/>
  <c r="CC59" i="10"/>
  <c r="CC83" i="10" s="1"/>
  <c r="CC58" i="10"/>
  <c r="CC82" i="10" s="1"/>
  <c r="CC57" i="10"/>
  <c r="CC81" i="10" s="1"/>
  <c r="CC56" i="10"/>
  <c r="CC80" i="10" s="1"/>
  <c r="CA77" i="10"/>
  <c r="CA76" i="10"/>
  <c r="CA75" i="10"/>
  <c r="CA74" i="10"/>
  <c r="CA73" i="10"/>
  <c r="CA72" i="10"/>
  <c r="CA71" i="10"/>
  <c r="CA70" i="10"/>
  <c r="CA69" i="10"/>
  <c r="CA68" i="10"/>
  <c r="CA67" i="10"/>
  <c r="CA66" i="10"/>
  <c r="CA65" i="10"/>
  <c r="CA64" i="10"/>
  <c r="CA63" i="10"/>
  <c r="CA62" i="10"/>
  <c r="CA61" i="10"/>
  <c r="CA60" i="10"/>
  <c r="CA59" i="10"/>
  <c r="CA58" i="10"/>
  <c r="CA57" i="10"/>
  <c r="CA56" i="10"/>
  <c r="BY77" i="10"/>
  <c r="BY76" i="10"/>
  <c r="BY75" i="10"/>
  <c r="BY74" i="10"/>
  <c r="BY73" i="10"/>
  <c r="BY72" i="10"/>
  <c r="BY71" i="10"/>
  <c r="BY70" i="10"/>
  <c r="BY69" i="10"/>
  <c r="BY68" i="10"/>
  <c r="BY67" i="10"/>
  <c r="BY66" i="10"/>
  <c r="BY65" i="10"/>
  <c r="BY64" i="10"/>
  <c r="BY63" i="10"/>
  <c r="BY62" i="10"/>
  <c r="BY61" i="10"/>
  <c r="BY60" i="10"/>
  <c r="BY59" i="10"/>
  <c r="BY58" i="10"/>
  <c r="BY57" i="10"/>
  <c r="BY56" i="10"/>
  <c r="BW77" i="10"/>
  <c r="BW76" i="10"/>
  <c r="BW75" i="10"/>
  <c r="BW74" i="10"/>
  <c r="BW73" i="10"/>
  <c r="BW72" i="10"/>
  <c r="BW71" i="10"/>
  <c r="BW70" i="10"/>
  <c r="BW69" i="10"/>
  <c r="BW68" i="10"/>
  <c r="BW67" i="10"/>
  <c r="BW66" i="10"/>
  <c r="BW65" i="10"/>
  <c r="BW64" i="10"/>
  <c r="BW63" i="10"/>
  <c r="BW62" i="10"/>
  <c r="BW61" i="10"/>
  <c r="BW60" i="10"/>
  <c r="BW59" i="10"/>
  <c r="BW58" i="10"/>
  <c r="BW57" i="10"/>
  <c r="BW56" i="10"/>
  <c r="BU77" i="10"/>
  <c r="BU76" i="10"/>
  <c r="BU75" i="10"/>
  <c r="BU74" i="10"/>
  <c r="BU73" i="10"/>
  <c r="BU72" i="10"/>
  <c r="BU71" i="10"/>
  <c r="BU70" i="10"/>
  <c r="BU69" i="10"/>
  <c r="BU68" i="10"/>
  <c r="BU67" i="10"/>
  <c r="BU66" i="10"/>
  <c r="BU65" i="10"/>
  <c r="BU64" i="10"/>
  <c r="BU63" i="10"/>
  <c r="BU62" i="10"/>
  <c r="BU61" i="10"/>
  <c r="BU60" i="10"/>
  <c r="BU59" i="10"/>
  <c r="BU58" i="10"/>
  <c r="BU57" i="10"/>
  <c r="BU56" i="10"/>
  <c r="BS77" i="10"/>
  <c r="BS101" i="10" s="1"/>
  <c r="BS76" i="10"/>
  <c r="BS100" i="10" s="1"/>
  <c r="BS75" i="10"/>
  <c r="BS99" i="10" s="1"/>
  <c r="BS74" i="10"/>
  <c r="BS98" i="10" s="1"/>
  <c r="BS73" i="10"/>
  <c r="BS97" i="10" s="1"/>
  <c r="BS72" i="10"/>
  <c r="BS96" i="10" s="1"/>
  <c r="BS71" i="10"/>
  <c r="BS95" i="10" s="1"/>
  <c r="BS70" i="10"/>
  <c r="BS94" i="10" s="1"/>
  <c r="BS69" i="10"/>
  <c r="BS93" i="10" s="1"/>
  <c r="BS68" i="10"/>
  <c r="BS92" i="10" s="1"/>
  <c r="BS67" i="10"/>
  <c r="BS91" i="10" s="1"/>
  <c r="BS66" i="10"/>
  <c r="BS90" i="10" s="1"/>
  <c r="BS65" i="10"/>
  <c r="BS89" i="10" s="1"/>
  <c r="BS64" i="10"/>
  <c r="BS88" i="10" s="1"/>
  <c r="BS63" i="10"/>
  <c r="BS87" i="10" s="1"/>
  <c r="BS62" i="10"/>
  <c r="BS86" i="10" s="1"/>
  <c r="BS61" i="10"/>
  <c r="BS85" i="10" s="1"/>
  <c r="BS60" i="10"/>
  <c r="BS84" i="10" s="1"/>
  <c r="BS59" i="10"/>
  <c r="BS83" i="10" s="1"/>
  <c r="BS58" i="10"/>
  <c r="BS82" i="10" s="1"/>
  <c r="BS57" i="10"/>
  <c r="BS81" i="10" s="1"/>
  <c r="BS56" i="10"/>
  <c r="BS80" i="10" s="1"/>
  <c r="BQ77" i="10"/>
  <c r="BQ76" i="10"/>
  <c r="BQ75" i="10"/>
  <c r="BQ74" i="10"/>
  <c r="BQ73" i="10"/>
  <c r="BQ72" i="10"/>
  <c r="BQ71" i="10"/>
  <c r="BQ70" i="10"/>
  <c r="BQ69" i="10"/>
  <c r="BQ68" i="10"/>
  <c r="BQ67" i="10"/>
  <c r="BQ66" i="10"/>
  <c r="BQ65" i="10"/>
  <c r="BQ64" i="10"/>
  <c r="BQ63" i="10"/>
  <c r="BQ62" i="10"/>
  <c r="BQ61" i="10"/>
  <c r="BQ60" i="10"/>
  <c r="BQ59" i="10"/>
  <c r="BQ58" i="10"/>
  <c r="BQ57" i="10"/>
  <c r="BQ56" i="10"/>
  <c r="BO77" i="10"/>
  <c r="BO76" i="10"/>
  <c r="BO75" i="10"/>
  <c r="BO74" i="10"/>
  <c r="BO73" i="10"/>
  <c r="BO72" i="10"/>
  <c r="BO71" i="10"/>
  <c r="BO70" i="10"/>
  <c r="BO69" i="10"/>
  <c r="BO68" i="10"/>
  <c r="BO67" i="10"/>
  <c r="BO66" i="10"/>
  <c r="BO65" i="10"/>
  <c r="BO64" i="10"/>
  <c r="BO63" i="10"/>
  <c r="BO62" i="10"/>
  <c r="BO61" i="10"/>
  <c r="BO60" i="10"/>
  <c r="BO59" i="10"/>
  <c r="BO58" i="10"/>
  <c r="BO57" i="10"/>
  <c r="BO56" i="10"/>
  <c r="BM77" i="10"/>
  <c r="BM76" i="10"/>
  <c r="BM75" i="10"/>
  <c r="BM74" i="10"/>
  <c r="BM73" i="10"/>
  <c r="BM72" i="10"/>
  <c r="BM71" i="10"/>
  <c r="BM70" i="10"/>
  <c r="BM69" i="10"/>
  <c r="BM68" i="10"/>
  <c r="BM67" i="10"/>
  <c r="BM66" i="10"/>
  <c r="BM65" i="10"/>
  <c r="BM64" i="10"/>
  <c r="BM63" i="10"/>
  <c r="BM62" i="10"/>
  <c r="BM61" i="10"/>
  <c r="BM60" i="10"/>
  <c r="BM59" i="10"/>
  <c r="BM58" i="10"/>
  <c r="BM57" i="10"/>
  <c r="BM56" i="10"/>
  <c r="BK77" i="10"/>
  <c r="BK76" i="10"/>
  <c r="BK75" i="10"/>
  <c r="BK74" i="10"/>
  <c r="BK73" i="10"/>
  <c r="BK72" i="10"/>
  <c r="BK71" i="10"/>
  <c r="BK70" i="10"/>
  <c r="BK69" i="10"/>
  <c r="BK68" i="10"/>
  <c r="BK67" i="10"/>
  <c r="BK66" i="10"/>
  <c r="BK65" i="10"/>
  <c r="BK64" i="10"/>
  <c r="BK63" i="10"/>
  <c r="BK62" i="10"/>
  <c r="BK61" i="10"/>
  <c r="BK60" i="10"/>
  <c r="BK59" i="10"/>
  <c r="BK58" i="10"/>
  <c r="BK57" i="10"/>
  <c r="BK56" i="10"/>
  <c r="BI77" i="10"/>
  <c r="BI101" i="10" s="1"/>
  <c r="BI76" i="10"/>
  <c r="BI100" i="10" s="1"/>
  <c r="BI75" i="10"/>
  <c r="BI99" i="10" s="1"/>
  <c r="BI74" i="10"/>
  <c r="BI98" i="10" s="1"/>
  <c r="BI73" i="10"/>
  <c r="BI97" i="10" s="1"/>
  <c r="BI72" i="10"/>
  <c r="BI96" i="10" s="1"/>
  <c r="BI71" i="10"/>
  <c r="BI95" i="10" s="1"/>
  <c r="BI70" i="10"/>
  <c r="BI94" i="10" s="1"/>
  <c r="BI69" i="10"/>
  <c r="BI93" i="10" s="1"/>
  <c r="BI68" i="10"/>
  <c r="BI92" i="10" s="1"/>
  <c r="BI67" i="10"/>
  <c r="BI91" i="10" s="1"/>
  <c r="BI66" i="10"/>
  <c r="BI90" i="10" s="1"/>
  <c r="BI65" i="10"/>
  <c r="BI89" i="10" s="1"/>
  <c r="BI64" i="10"/>
  <c r="BI88" i="10" s="1"/>
  <c r="BI63" i="10"/>
  <c r="BI87" i="10" s="1"/>
  <c r="BI62" i="10"/>
  <c r="BI86" i="10" s="1"/>
  <c r="BI61" i="10"/>
  <c r="BI85" i="10" s="1"/>
  <c r="BI60" i="10"/>
  <c r="BI84" i="10" s="1"/>
  <c r="BI59" i="10"/>
  <c r="BI83" i="10" s="1"/>
  <c r="BI58" i="10"/>
  <c r="BI82" i="10" s="1"/>
  <c r="BI57" i="10"/>
  <c r="BI81" i="10" s="1"/>
  <c r="BI56" i="10"/>
  <c r="BI80" i="10" s="1"/>
  <c r="BG77" i="10"/>
  <c r="BG76" i="10"/>
  <c r="BG75" i="10"/>
  <c r="BG74" i="10"/>
  <c r="BG73" i="10"/>
  <c r="BG72" i="10"/>
  <c r="BG71" i="10"/>
  <c r="BG70" i="10"/>
  <c r="BG69" i="10"/>
  <c r="BG68" i="10"/>
  <c r="BG67" i="10"/>
  <c r="BG66" i="10"/>
  <c r="BG65" i="10"/>
  <c r="BG64" i="10"/>
  <c r="BG63" i="10"/>
  <c r="BG62" i="10"/>
  <c r="BG61" i="10"/>
  <c r="BG60" i="10"/>
  <c r="BG59" i="10"/>
  <c r="BG58" i="10"/>
  <c r="BG57" i="10"/>
  <c r="BG56" i="10"/>
  <c r="BE77" i="10"/>
  <c r="BE76" i="10"/>
  <c r="BE75" i="10"/>
  <c r="BE74" i="10"/>
  <c r="BE73" i="10"/>
  <c r="BE72" i="10"/>
  <c r="BE71" i="10"/>
  <c r="BE70" i="10"/>
  <c r="BE69" i="10"/>
  <c r="BE68" i="10"/>
  <c r="BE67" i="10"/>
  <c r="BE66" i="10"/>
  <c r="BE65" i="10"/>
  <c r="BE64" i="10"/>
  <c r="BE63" i="10"/>
  <c r="BE62" i="10"/>
  <c r="BE61" i="10"/>
  <c r="BE60" i="10"/>
  <c r="BE59" i="10"/>
  <c r="BE58" i="10"/>
  <c r="BE57" i="10"/>
  <c r="BE56" i="10"/>
  <c r="BC77" i="10"/>
  <c r="BC76" i="10"/>
  <c r="BC75" i="10"/>
  <c r="BC74" i="10"/>
  <c r="BC73" i="10"/>
  <c r="BC72" i="10"/>
  <c r="BC71" i="10"/>
  <c r="BC70" i="10"/>
  <c r="BC69" i="10"/>
  <c r="BC68" i="10"/>
  <c r="BC67" i="10"/>
  <c r="BC66" i="10"/>
  <c r="BC65" i="10"/>
  <c r="BC64" i="10"/>
  <c r="BC63" i="10"/>
  <c r="BC62" i="10"/>
  <c r="BC61" i="10"/>
  <c r="BC60" i="10"/>
  <c r="BC59" i="10"/>
  <c r="BC58" i="10"/>
  <c r="BC57" i="10"/>
  <c r="BC56" i="10"/>
  <c r="BA77" i="10"/>
  <c r="BA76" i="10"/>
  <c r="BA75" i="10"/>
  <c r="BA74" i="10"/>
  <c r="BA73" i="10"/>
  <c r="BA72" i="10"/>
  <c r="BA71" i="10"/>
  <c r="BA70" i="10"/>
  <c r="BA69" i="10"/>
  <c r="BA68" i="10"/>
  <c r="BA67" i="10"/>
  <c r="BA66" i="10"/>
  <c r="BA65" i="10"/>
  <c r="BA64" i="10"/>
  <c r="BA63" i="10"/>
  <c r="BA62" i="10"/>
  <c r="BA61" i="10"/>
  <c r="BA60" i="10"/>
  <c r="BA59" i="10"/>
  <c r="BA58" i="10"/>
  <c r="BA57" i="10"/>
  <c r="BA56" i="10"/>
  <c r="AY77" i="10"/>
  <c r="AY101" i="10" s="1"/>
  <c r="AY76" i="10"/>
  <c r="AY100" i="10" s="1"/>
  <c r="AY75" i="10"/>
  <c r="AY99" i="10" s="1"/>
  <c r="AY74" i="10"/>
  <c r="AY98" i="10" s="1"/>
  <c r="AY73" i="10"/>
  <c r="AY97" i="10" s="1"/>
  <c r="AY72" i="10"/>
  <c r="AY96" i="10" s="1"/>
  <c r="AY71" i="10"/>
  <c r="AY95" i="10" s="1"/>
  <c r="AY70" i="10"/>
  <c r="AY94" i="10" s="1"/>
  <c r="AY69" i="10"/>
  <c r="AY93" i="10" s="1"/>
  <c r="AY68" i="10"/>
  <c r="AY92" i="10" s="1"/>
  <c r="AY67" i="10"/>
  <c r="AY91" i="10" s="1"/>
  <c r="AY66" i="10"/>
  <c r="AY90" i="10" s="1"/>
  <c r="AY65" i="10"/>
  <c r="AY89" i="10" s="1"/>
  <c r="AY64" i="10"/>
  <c r="AY88" i="10" s="1"/>
  <c r="AY63" i="10"/>
  <c r="AY87" i="10" s="1"/>
  <c r="AY62" i="10"/>
  <c r="AY86" i="10" s="1"/>
  <c r="AY61" i="10"/>
  <c r="AY85" i="10" s="1"/>
  <c r="AY60" i="10"/>
  <c r="AY84" i="10" s="1"/>
  <c r="AY59" i="10"/>
  <c r="AY83" i="10" s="1"/>
  <c r="AY58" i="10"/>
  <c r="AY82" i="10" s="1"/>
  <c r="AY57" i="10"/>
  <c r="AY81" i="10" s="1"/>
  <c r="AY56" i="10"/>
  <c r="AY80" i="10" s="1"/>
  <c r="AW77" i="10"/>
  <c r="AW76" i="10"/>
  <c r="AW75" i="10"/>
  <c r="AW74" i="10"/>
  <c r="AW73" i="10"/>
  <c r="AW72" i="10"/>
  <c r="AW71" i="10"/>
  <c r="AW70" i="10"/>
  <c r="AW69" i="10"/>
  <c r="AW68" i="10"/>
  <c r="AW67" i="10"/>
  <c r="AW66" i="10"/>
  <c r="AW65" i="10"/>
  <c r="AW64" i="10"/>
  <c r="AW63" i="10"/>
  <c r="AW62" i="10"/>
  <c r="AW61" i="10"/>
  <c r="AW60" i="10"/>
  <c r="AW59" i="10"/>
  <c r="AW58" i="10"/>
  <c r="AW57" i="10"/>
  <c r="AW56" i="10"/>
  <c r="AU77" i="10"/>
  <c r="AU76" i="10"/>
  <c r="AU75" i="10"/>
  <c r="AU74" i="10"/>
  <c r="AU73" i="10"/>
  <c r="AU72" i="10"/>
  <c r="AU71" i="10"/>
  <c r="AU70" i="10"/>
  <c r="AU69" i="10"/>
  <c r="AU68" i="10"/>
  <c r="AU67" i="10"/>
  <c r="AU66" i="10"/>
  <c r="AU65" i="10"/>
  <c r="AU64" i="10"/>
  <c r="AU63" i="10"/>
  <c r="AU62" i="10"/>
  <c r="AU61" i="10"/>
  <c r="AU60" i="10"/>
  <c r="AU59" i="10"/>
  <c r="AU58" i="10"/>
  <c r="AU57" i="10"/>
  <c r="AU56" i="10"/>
  <c r="AS77" i="10"/>
  <c r="AS76" i="10"/>
  <c r="AS75" i="10"/>
  <c r="AS74" i="10"/>
  <c r="AS73" i="10"/>
  <c r="AS72" i="10"/>
  <c r="AS71" i="10"/>
  <c r="AS70" i="10"/>
  <c r="AS69" i="10"/>
  <c r="AS68" i="10"/>
  <c r="AS67" i="10"/>
  <c r="AS66" i="10"/>
  <c r="AS65" i="10"/>
  <c r="AS64" i="10"/>
  <c r="AS63" i="10"/>
  <c r="AS62" i="10"/>
  <c r="AS61" i="10"/>
  <c r="AS60" i="10"/>
  <c r="AS59" i="10"/>
  <c r="AS58" i="10"/>
  <c r="AS57" i="10"/>
  <c r="AS56" i="10"/>
  <c r="AQ77" i="10"/>
  <c r="AQ76" i="10"/>
  <c r="AQ75" i="10"/>
  <c r="AQ74" i="10"/>
  <c r="AQ73" i="10"/>
  <c r="AQ72" i="10"/>
  <c r="AQ71" i="10"/>
  <c r="AQ70" i="10"/>
  <c r="AQ69" i="10"/>
  <c r="AQ68" i="10"/>
  <c r="AQ67" i="10"/>
  <c r="AQ66" i="10"/>
  <c r="AQ65" i="10"/>
  <c r="AQ64" i="10"/>
  <c r="AQ63" i="10"/>
  <c r="AQ62" i="10"/>
  <c r="AQ61" i="10"/>
  <c r="AQ60" i="10"/>
  <c r="AQ59" i="10"/>
  <c r="AQ58" i="10"/>
  <c r="AQ57" i="10"/>
  <c r="AQ56" i="10"/>
  <c r="AO77" i="10"/>
  <c r="AO101" i="10" s="1"/>
  <c r="AO76" i="10"/>
  <c r="AO100" i="10" s="1"/>
  <c r="AO75" i="10"/>
  <c r="AO99" i="10" s="1"/>
  <c r="AO74" i="10"/>
  <c r="AO98" i="10" s="1"/>
  <c r="AO73" i="10"/>
  <c r="AO97" i="10" s="1"/>
  <c r="B121" i="10" s="1"/>
  <c r="AO72" i="10"/>
  <c r="AO96" i="10" s="1"/>
  <c r="AO71" i="10"/>
  <c r="AO95" i="10" s="1"/>
  <c r="AO70" i="10"/>
  <c r="AO94" i="10" s="1"/>
  <c r="AO69" i="10"/>
  <c r="AO93" i="10" s="1"/>
  <c r="AO68" i="10"/>
  <c r="AO92" i="10" s="1"/>
  <c r="AO67" i="10"/>
  <c r="AO91" i="10" s="1"/>
  <c r="AO66" i="10"/>
  <c r="AO90" i="10" s="1"/>
  <c r="AO65" i="10"/>
  <c r="AO89" i="10" s="1"/>
  <c r="AO64" i="10"/>
  <c r="AO88" i="10" s="1"/>
  <c r="AO63" i="10"/>
  <c r="AO87" i="10" s="1"/>
  <c r="AO62" i="10"/>
  <c r="AO86" i="10" s="1"/>
  <c r="AO61" i="10"/>
  <c r="AO85" i="10" s="1"/>
  <c r="AO60" i="10"/>
  <c r="AO84" i="10" s="1"/>
  <c r="AO59" i="10"/>
  <c r="AO83" i="10" s="1"/>
  <c r="AO58" i="10"/>
  <c r="AO82" i="10" s="1"/>
  <c r="AO57" i="10"/>
  <c r="AO81" i="10" s="1"/>
  <c r="B105" i="10" s="1"/>
  <c r="AO56" i="10"/>
  <c r="AO80" i="10" s="1"/>
  <c r="AM77" i="10"/>
  <c r="AM76" i="10"/>
  <c r="AM75" i="10"/>
  <c r="AM74" i="10"/>
  <c r="AM73" i="10"/>
  <c r="AM72" i="10"/>
  <c r="AM71" i="10"/>
  <c r="AM70" i="10"/>
  <c r="AM69" i="10"/>
  <c r="AM68" i="10"/>
  <c r="AM67" i="10"/>
  <c r="AM66" i="10"/>
  <c r="AM65" i="10"/>
  <c r="AM64" i="10"/>
  <c r="AM63" i="10"/>
  <c r="AM62" i="10"/>
  <c r="AM61" i="10"/>
  <c r="AM60" i="10"/>
  <c r="AM59" i="10"/>
  <c r="AM58" i="10"/>
  <c r="AM57" i="10"/>
  <c r="AM56" i="10"/>
  <c r="AK77" i="10"/>
  <c r="AK76" i="10"/>
  <c r="AK75" i="10"/>
  <c r="AK74" i="10"/>
  <c r="AK73" i="10"/>
  <c r="AK72" i="10"/>
  <c r="AK71" i="10"/>
  <c r="AK70" i="10"/>
  <c r="AK69" i="10"/>
  <c r="AK68" i="10"/>
  <c r="AK67" i="10"/>
  <c r="AK66" i="10"/>
  <c r="AK65" i="10"/>
  <c r="AK64" i="10"/>
  <c r="AK63" i="10"/>
  <c r="AK62" i="10"/>
  <c r="AK61" i="10"/>
  <c r="AK60" i="10"/>
  <c r="AK59" i="10"/>
  <c r="AK58" i="10"/>
  <c r="AK57" i="10"/>
  <c r="AK56" i="10"/>
  <c r="AI77" i="10"/>
  <c r="AI76" i="10"/>
  <c r="AI75" i="10"/>
  <c r="AI74" i="10"/>
  <c r="AI73" i="10"/>
  <c r="AI72" i="10"/>
  <c r="AI71" i="10"/>
  <c r="AI70" i="10"/>
  <c r="AI69" i="10"/>
  <c r="AI68" i="10"/>
  <c r="AI67" i="10"/>
  <c r="AI66" i="10"/>
  <c r="AI65" i="10"/>
  <c r="AI64" i="10"/>
  <c r="AI63" i="10"/>
  <c r="AI62" i="10"/>
  <c r="AI61" i="10"/>
  <c r="AI60" i="10"/>
  <c r="AI59" i="10"/>
  <c r="AI58" i="10"/>
  <c r="AI57" i="10"/>
  <c r="AI56" i="10"/>
  <c r="AG77" i="10"/>
  <c r="AG76" i="10"/>
  <c r="AG75" i="10"/>
  <c r="AG74" i="10"/>
  <c r="AG73" i="10"/>
  <c r="AG72" i="10"/>
  <c r="AG71" i="10"/>
  <c r="AG70" i="10"/>
  <c r="AG69" i="10"/>
  <c r="AG68" i="10"/>
  <c r="AG67" i="10"/>
  <c r="AG66" i="10"/>
  <c r="AG65" i="10"/>
  <c r="AG64" i="10"/>
  <c r="AG63" i="10"/>
  <c r="AG62" i="10"/>
  <c r="AG61" i="10"/>
  <c r="AG60" i="10"/>
  <c r="AG59" i="10"/>
  <c r="AG58" i="10"/>
  <c r="AG57" i="10"/>
  <c r="AG56" i="10"/>
  <c r="AE77" i="10"/>
  <c r="AE101" i="10" s="1"/>
  <c r="AE76" i="10"/>
  <c r="AE100" i="10" s="1"/>
  <c r="AE75" i="10"/>
  <c r="AE99" i="10" s="1"/>
  <c r="AE74" i="10"/>
  <c r="AE98" i="10" s="1"/>
  <c r="AE73" i="10"/>
  <c r="AE97" i="10" s="1"/>
  <c r="AE72" i="10"/>
  <c r="AE96" i="10" s="1"/>
  <c r="AE71" i="10"/>
  <c r="AE95" i="10" s="1"/>
  <c r="AE70" i="10"/>
  <c r="AE94" i="10" s="1"/>
  <c r="AE69" i="10"/>
  <c r="AE93" i="10" s="1"/>
  <c r="AE68" i="10"/>
  <c r="AE92" i="10" s="1"/>
  <c r="AE67" i="10"/>
  <c r="AE91" i="10" s="1"/>
  <c r="AE66" i="10"/>
  <c r="AE90" i="10" s="1"/>
  <c r="AE65" i="10"/>
  <c r="AE89" i="10" s="1"/>
  <c r="AE64" i="10"/>
  <c r="AE88" i="10" s="1"/>
  <c r="AE63" i="10"/>
  <c r="AE87" i="10" s="1"/>
  <c r="AE62" i="10"/>
  <c r="AE86" i="10" s="1"/>
  <c r="AE61" i="10"/>
  <c r="AE85" i="10" s="1"/>
  <c r="AE60" i="10"/>
  <c r="AE84" i="10" s="1"/>
  <c r="AE59" i="10"/>
  <c r="AE83" i="10" s="1"/>
  <c r="AE58" i="10"/>
  <c r="AE82" i="10" s="1"/>
  <c r="AE57" i="10"/>
  <c r="AE81" i="10" s="1"/>
  <c r="AE56" i="10"/>
  <c r="AE80" i="10" s="1"/>
  <c r="AC77" i="10"/>
  <c r="AC76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A77" i="10"/>
  <c r="AA76" i="10"/>
  <c r="AA75" i="10"/>
  <c r="AA74" i="10"/>
  <c r="AA73" i="10"/>
  <c r="AA72" i="10"/>
  <c r="AA71" i="10"/>
  <c r="AA70" i="10"/>
  <c r="AA69" i="10"/>
  <c r="AA68" i="10"/>
  <c r="AA67" i="10"/>
  <c r="AA66" i="10"/>
  <c r="AA65" i="10"/>
  <c r="AA64" i="10"/>
  <c r="AA63" i="10"/>
  <c r="AA62" i="10"/>
  <c r="AA61" i="10"/>
  <c r="AA60" i="10"/>
  <c r="AA59" i="10"/>
  <c r="AA58" i="10"/>
  <c r="AA57" i="10"/>
  <c r="AA56" i="10"/>
  <c r="Y77" i="10"/>
  <c r="Y76" i="10"/>
  <c r="Y75" i="10"/>
  <c r="Y74" i="10"/>
  <c r="Y73" i="10"/>
  <c r="Y72" i="10"/>
  <c r="Y71" i="10"/>
  <c r="Y70" i="10"/>
  <c r="Y69" i="10"/>
  <c r="Y68" i="10"/>
  <c r="Y67" i="10"/>
  <c r="Y66" i="10"/>
  <c r="Y65" i="10"/>
  <c r="Y64" i="10"/>
  <c r="Y63" i="10"/>
  <c r="Y62" i="10"/>
  <c r="Y61" i="10"/>
  <c r="Y60" i="10"/>
  <c r="Y59" i="10"/>
  <c r="Y58" i="10"/>
  <c r="Y57" i="10"/>
  <c r="Y56" i="10"/>
  <c r="W77" i="10"/>
  <c r="W76" i="10"/>
  <c r="W75" i="10"/>
  <c r="W74" i="10"/>
  <c r="W73" i="10"/>
  <c r="W72" i="10"/>
  <c r="W71" i="10"/>
  <c r="W70" i="10"/>
  <c r="W69" i="10"/>
  <c r="W68" i="10"/>
  <c r="W67" i="10"/>
  <c r="W66" i="10"/>
  <c r="W65" i="10"/>
  <c r="W64" i="10"/>
  <c r="W63" i="10"/>
  <c r="W62" i="10"/>
  <c r="W61" i="10"/>
  <c r="W60" i="10"/>
  <c r="W59" i="10"/>
  <c r="W58" i="10"/>
  <c r="W57" i="10"/>
  <c r="W56" i="10"/>
  <c r="U77" i="10"/>
  <c r="U101" i="10" s="1"/>
  <c r="B125" i="10" s="1"/>
  <c r="U76" i="10"/>
  <c r="U100" i="10" s="1"/>
  <c r="U75" i="10"/>
  <c r="U99" i="10" s="1"/>
  <c r="U74" i="10"/>
  <c r="U98" i="10" s="1"/>
  <c r="U73" i="10"/>
  <c r="U72" i="10"/>
  <c r="U96" i="10" s="1"/>
  <c r="U71" i="10"/>
  <c r="U95" i="10" s="1"/>
  <c r="U70" i="10"/>
  <c r="U94" i="10" s="1"/>
  <c r="B118" i="10" s="1"/>
  <c r="U69" i="10"/>
  <c r="U68" i="10"/>
  <c r="U92" i="10" s="1"/>
  <c r="U67" i="10"/>
  <c r="U91" i="10" s="1"/>
  <c r="U66" i="10"/>
  <c r="U90" i="10" s="1"/>
  <c r="U65" i="10"/>
  <c r="U64" i="10"/>
  <c r="U88" i="10" s="1"/>
  <c r="U63" i="10"/>
  <c r="U62" i="10"/>
  <c r="U86" i="10" s="1"/>
  <c r="B110" i="10" s="1"/>
  <c r="U61" i="10"/>
  <c r="U85" i="10" s="1"/>
  <c r="B109" i="10" s="1"/>
  <c r="U60" i="10"/>
  <c r="U84" i="10" s="1"/>
  <c r="U59" i="10"/>
  <c r="U83" i="10" s="1"/>
  <c r="U58" i="10"/>
  <c r="U82" i="10" s="1"/>
  <c r="U57" i="10"/>
  <c r="U56" i="10"/>
  <c r="S77" i="10"/>
  <c r="S76" i="10"/>
  <c r="S75" i="10"/>
  <c r="S74" i="10"/>
  <c r="S73" i="10"/>
  <c r="S72" i="10"/>
  <c r="S71" i="10"/>
  <c r="S70" i="10"/>
  <c r="S69" i="10"/>
  <c r="S68" i="10"/>
  <c r="S67" i="10"/>
  <c r="S66" i="10"/>
  <c r="S65" i="10"/>
  <c r="S64" i="10"/>
  <c r="S63" i="10"/>
  <c r="S62" i="10"/>
  <c r="S61" i="10"/>
  <c r="S60" i="10"/>
  <c r="S59" i="10"/>
  <c r="S58" i="10"/>
  <c r="S57" i="10"/>
  <c r="S56" i="10"/>
  <c r="Q77" i="10"/>
  <c r="Q76" i="10"/>
  <c r="Q75" i="10"/>
  <c r="Q74" i="10"/>
  <c r="Q73" i="10"/>
  <c r="Q72" i="10"/>
  <c r="Q71" i="10"/>
  <c r="Q70" i="10"/>
  <c r="Q69" i="10"/>
  <c r="Q68" i="10"/>
  <c r="Q67" i="10"/>
  <c r="Q66" i="10"/>
  <c r="Q65" i="10"/>
  <c r="Q64" i="10"/>
  <c r="Q63" i="10"/>
  <c r="Q62" i="10"/>
  <c r="Q61" i="10"/>
  <c r="Q60" i="10"/>
  <c r="Q59" i="10"/>
  <c r="Q58" i="10"/>
  <c r="Q57" i="10"/>
  <c r="Q56" i="10"/>
  <c r="O77" i="10"/>
  <c r="O76" i="10"/>
  <c r="O75" i="10"/>
  <c r="O74" i="10"/>
  <c r="O73" i="10"/>
  <c r="O72" i="10"/>
  <c r="O71" i="10"/>
  <c r="O70" i="10"/>
  <c r="O69" i="10"/>
  <c r="O68" i="10"/>
  <c r="O67" i="10"/>
  <c r="O66" i="10"/>
  <c r="O65" i="10"/>
  <c r="O64" i="10"/>
  <c r="O63" i="10"/>
  <c r="O62" i="10"/>
  <c r="O61" i="10"/>
  <c r="O60" i="10"/>
  <c r="O59" i="10"/>
  <c r="O58" i="10"/>
  <c r="O57" i="10"/>
  <c r="O56" i="10"/>
  <c r="M77" i="10"/>
  <c r="M76" i="10"/>
  <c r="M75" i="10"/>
  <c r="M74" i="10"/>
  <c r="M73" i="10"/>
  <c r="M72" i="10"/>
  <c r="M71" i="10"/>
  <c r="M70" i="10"/>
  <c r="M69" i="10"/>
  <c r="M68" i="10"/>
  <c r="M67" i="10"/>
  <c r="M66" i="10"/>
  <c r="M65" i="10"/>
  <c r="M64" i="10"/>
  <c r="M63" i="10"/>
  <c r="M62" i="10"/>
  <c r="M61" i="10"/>
  <c r="M60" i="10"/>
  <c r="M59" i="10"/>
  <c r="M58" i="10"/>
  <c r="M57" i="10"/>
  <c r="M56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U81" i="10"/>
  <c r="U87" i="10"/>
  <c r="U89" i="10"/>
  <c r="U93" i="10"/>
  <c r="B117" i="10" s="1"/>
  <c r="U97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L16" i="3" l="1"/>
  <c r="I13" i="3"/>
  <c r="L21" i="3"/>
  <c r="L24" i="3"/>
  <c r="K21" i="3"/>
  <c r="K24" i="3"/>
  <c r="J13" i="3"/>
  <c r="J16" i="3"/>
  <c r="I16" i="3"/>
  <c r="B112" i="10"/>
  <c r="B106" i="10"/>
  <c r="B114" i="10"/>
  <c r="B122" i="10"/>
  <c r="B124" i="10"/>
  <c r="B107" i="10"/>
  <c r="B115" i="10"/>
  <c r="B120" i="10"/>
  <c r="B108" i="10"/>
  <c r="B116" i="10"/>
  <c r="B119" i="10"/>
  <c r="B123" i="10"/>
  <c r="B113" i="10"/>
  <c r="B111" i="10"/>
  <c r="J21" i="3" l="1"/>
  <c r="J24" i="3"/>
  <c r="DG78" i="10"/>
  <c r="DG79" i="10"/>
  <c r="U80" i="10"/>
  <c r="BQ54" i="10"/>
  <c r="BO54" i="10"/>
  <c r="BM54" i="10"/>
  <c r="BK54" i="10"/>
  <c r="BG54" i="10"/>
  <c r="BE54" i="10"/>
  <c r="BC54" i="10"/>
  <c r="BA54" i="10"/>
  <c r="AW54" i="10"/>
  <c r="AU54" i="10"/>
  <c r="AS54" i="10"/>
  <c r="AQ54" i="10"/>
  <c r="AM54" i="10"/>
  <c r="AK54" i="10"/>
  <c r="AI54" i="10"/>
  <c r="AG54" i="10"/>
  <c r="AC54" i="10"/>
  <c r="AA54" i="10"/>
  <c r="Y54" i="10"/>
  <c r="W54" i="10"/>
  <c r="S54" i="10"/>
  <c r="Q54" i="10"/>
  <c r="O54" i="10"/>
  <c r="M54" i="10"/>
  <c r="E54" i="10"/>
  <c r="C54" i="10"/>
  <c r="BQ53" i="10"/>
  <c r="BO53" i="10"/>
  <c r="BM53" i="10"/>
  <c r="BK53" i="10"/>
  <c r="BG53" i="10"/>
  <c r="BE53" i="10"/>
  <c r="BC53" i="10"/>
  <c r="BA53" i="10"/>
  <c r="AW53" i="10"/>
  <c r="AU53" i="10"/>
  <c r="AS53" i="10"/>
  <c r="AQ53" i="10"/>
  <c r="AM53" i="10"/>
  <c r="AK53" i="10"/>
  <c r="AI53" i="10"/>
  <c r="AG53" i="10"/>
  <c r="AC53" i="10"/>
  <c r="AA53" i="10"/>
  <c r="Y53" i="10"/>
  <c r="W53" i="10"/>
  <c r="S53" i="10"/>
  <c r="Q53" i="10"/>
  <c r="O53" i="10"/>
  <c r="M53" i="10"/>
  <c r="E53" i="10"/>
  <c r="C53" i="10"/>
  <c r="BQ52" i="10"/>
  <c r="BO52" i="10"/>
  <c r="BM52" i="10"/>
  <c r="BK52" i="10"/>
  <c r="BG52" i="10"/>
  <c r="BE52" i="10"/>
  <c r="BC52" i="10"/>
  <c r="BA52" i="10"/>
  <c r="AW52" i="10"/>
  <c r="AU52" i="10"/>
  <c r="AS52" i="10"/>
  <c r="AQ52" i="10"/>
  <c r="AM52" i="10"/>
  <c r="AK52" i="10"/>
  <c r="AI52" i="10"/>
  <c r="AG52" i="10"/>
  <c r="AC52" i="10"/>
  <c r="AA52" i="10"/>
  <c r="Y52" i="10"/>
  <c r="W52" i="10"/>
  <c r="S52" i="10"/>
  <c r="Q52" i="10"/>
  <c r="O52" i="10"/>
  <c r="M52" i="10"/>
  <c r="E52" i="10"/>
  <c r="C52" i="10"/>
  <c r="BQ51" i="10"/>
  <c r="BO51" i="10"/>
  <c r="BM51" i="10"/>
  <c r="BK51" i="10"/>
  <c r="BG51" i="10"/>
  <c r="BE51" i="10"/>
  <c r="BC51" i="10"/>
  <c r="BA51" i="10"/>
  <c r="AW51" i="10"/>
  <c r="AU51" i="10"/>
  <c r="AS51" i="10"/>
  <c r="AQ51" i="10"/>
  <c r="AM51" i="10"/>
  <c r="AK51" i="10"/>
  <c r="AI51" i="10"/>
  <c r="AG51" i="10"/>
  <c r="AC51" i="10"/>
  <c r="AA51" i="10"/>
  <c r="Y51" i="10"/>
  <c r="W51" i="10"/>
  <c r="S51" i="10"/>
  <c r="Q51" i="10"/>
  <c r="O51" i="10"/>
  <c r="M51" i="10"/>
  <c r="E51" i="10"/>
  <c r="C51" i="10"/>
  <c r="BQ50" i="10"/>
  <c r="BO50" i="10"/>
  <c r="BM50" i="10"/>
  <c r="BK50" i="10"/>
  <c r="BG50" i="10"/>
  <c r="BE50" i="10"/>
  <c r="BC50" i="10"/>
  <c r="BA50" i="10"/>
  <c r="AW50" i="10"/>
  <c r="AU50" i="10"/>
  <c r="AS50" i="10"/>
  <c r="AQ50" i="10"/>
  <c r="AM50" i="10"/>
  <c r="AK50" i="10"/>
  <c r="AI50" i="10"/>
  <c r="AG50" i="10"/>
  <c r="AC50" i="10"/>
  <c r="AA50" i="10"/>
  <c r="Y50" i="10"/>
  <c r="W50" i="10"/>
  <c r="S50" i="10"/>
  <c r="Q50" i="10"/>
  <c r="O50" i="10"/>
  <c r="M50" i="10"/>
  <c r="E50" i="10"/>
  <c r="C50" i="10"/>
  <c r="BQ49" i="10"/>
  <c r="BO49" i="10"/>
  <c r="BM49" i="10"/>
  <c r="BK49" i="10"/>
  <c r="BG49" i="10"/>
  <c r="BE49" i="10"/>
  <c r="BC49" i="10"/>
  <c r="BA49" i="10"/>
  <c r="AW49" i="10"/>
  <c r="AU49" i="10"/>
  <c r="AS49" i="10"/>
  <c r="AQ49" i="10"/>
  <c r="AM49" i="10"/>
  <c r="AK49" i="10"/>
  <c r="AI49" i="10"/>
  <c r="AG49" i="10"/>
  <c r="AC49" i="10"/>
  <c r="AA49" i="10"/>
  <c r="Y49" i="10"/>
  <c r="W49" i="10"/>
  <c r="S49" i="10"/>
  <c r="Q49" i="10"/>
  <c r="O49" i="10"/>
  <c r="M49" i="10"/>
  <c r="E49" i="10"/>
  <c r="C49" i="10"/>
  <c r="BQ47" i="10"/>
  <c r="BO47" i="10"/>
  <c r="BM47" i="10"/>
  <c r="BK47" i="10"/>
  <c r="BG47" i="10"/>
  <c r="BE47" i="10"/>
  <c r="BC47" i="10"/>
  <c r="BA47" i="10"/>
  <c r="AW47" i="10"/>
  <c r="AU47" i="10"/>
  <c r="AS47" i="10"/>
  <c r="AQ47" i="10"/>
  <c r="AM47" i="10"/>
  <c r="AK47" i="10"/>
  <c r="AI47" i="10"/>
  <c r="AG47" i="10"/>
  <c r="AC47" i="10"/>
  <c r="AA47" i="10"/>
  <c r="Y47" i="10"/>
  <c r="W47" i="10"/>
  <c r="S47" i="10"/>
  <c r="Q47" i="10"/>
  <c r="O47" i="10"/>
  <c r="M47" i="10"/>
  <c r="E47" i="10"/>
  <c r="C47" i="10"/>
  <c r="BQ46" i="10"/>
  <c r="BO46" i="10"/>
  <c r="BM46" i="10"/>
  <c r="BK46" i="10"/>
  <c r="BG46" i="10"/>
  <c r="BE46" i="10"/>
  <c r="BC46" i="10"/>
  <c r="BA46" i="10"/>
  <c r="AW46" i="10"/>
  <c r="AU46" i="10"/>
  <c r="AS46" i="10"/>
  <c r="AQ46" i="10"/>
  <c r="AM46" i="10"/>
  <c r="AK46" i="10"/>
  <c r="AI46" i="10"/>
  <c r="AG46" i="10"/>
  <c r="AC46" i="10"/>
  <c r="AA46" i="10"/>
  <c r="Y46" i="10"/>
  <c r="W46" i="10"/>
  <c r="S46" i="10"/>
  <c r="Q46" i="10"/>
  <c r="O46" i="10"/>
  <c r="M46" i="10"/>
  <c r="E46" i="10"/>
  <c r="C46" i="10"/>
  <c r="BQ45" i="10"/>
  <c r="BO45" i="10"/>
  <c r="BM45" i="10"/>
  <c r="BK45" i="10"/>
  <c r="BG45" i="10"/>
  <c r="BE45" i="10"/>
  <c r="BC45" i="10"/>
  <c r="BA45" i="10"/>
  <c r="AW45" i="10"/>
  <c r="AU45" i="10"/>
  <c r="AS45" i="10"/>
  <c r="AQ45" i="10"/>
  <c r="AM45" i="10"/>
  <c r="AK45" i="10"/>
  <c r="AI45" i="10"/>
  <c r="AG45" i="10"/>
  <c r="AC45" i="10"/>
  <c r="AA45" i="10"/>
  <c r="Y45" i="10"/>
  <c r="W45" i="10"/>
  <c r="S45" i="10"/>
  <c r="Q45" i="10"/>
  <c r="O45" i="10"/>
  <c r="M45" i="10"/>
  <c r="E45" i="10"/>
  <c r="C45" i="10"/>
  <c r="BQ44" i="10"/>
  <c r="BO44" i="10"/>
  <c r="BM44" i="10"/>
  <c r="BK44" i="10"/>
  <c r="BG44" i="10"/>
  <c r="BE44" i="10"/>
  <c r="BC44" i="10"/>
  <c r="BA44" i="10"/>
  <c r="AW44" i="10"/>
  <c r="AU44" i="10"/>
  <c r="AS44" i="10"/>
  <c r="AQ44" i="10"/>
  <c r="AM44" i="10"/>
  <c r="AK44" i="10"/>
  <c r="AI44" i="10"/>
  <c r="AG44" i="10"/>
  <c r="AC44" i="10"/>
  <c r="AA44" i="10"/>
  <c r="Y44" i="10"/>
  <c r="W44" i="10"/>
  <c r="S44" i="10"/>
  <c r="Q44" i="10"/>
  <c r="O44" i="10"/>
  <c r="M44" i="10"/>
  <c r="E44" i="10"/>
  <c r="C44" i="10"/>
  <c r="BQ43" i="10"/>
  <c r="BO43" i="10"/>
  <c r="BM43" i="10"/>
  <c r="BK43" i="10"/>
  <c r="BG43" i="10"/>
  <c r="BE43" i="10"/>
  <c r="BC43" i="10"/>
  <c r="BA43" i="10"/>
  <c r="AW43" i="10"/>
  <c r="AU43" i="10"/>
  <c r="AS43" i="10"/>
  <c r="AQ43" i="10"/>
  <c r="AM43" i="10"/>
  <c r="AK43" i="10"/>
  <c r="AI43" i="10"/>
  <c r="AG43" i="10"/>
  <c r="AC43" i="10"/>
  <c r="AA43" i="10"/>
  <c r="Y43" i="10"/>
  <c r="W43" i="10"/>
  <c r="S43" i="10"/>
  <c r="Q43" i="10"/>
  <c r="O43" i="10"/>
  <c r="M43" i="10"/>
  <c r="E43" i="10"/>
  <c r="C43" i="10"/>
  <c r="BQ42" i="10"/>
  <c r="BO42" i="10"/>
  <c r="BM42" i="10"/>
  <c r="BK42" i="10"/>
  <c r="BG42" i="10"/>
  <c r="BE42" i="10"/>
  <c r="BC42" i="10"/>
  <c r="BA42" i="10"/>
  <c r="AW42" i="10"/>
  <c r="AU42" i="10"/>
  <c r="AS42" i="10"/>
  <c r="AQ42" i="10"/>
  <c r="AM42" i="10"/>
  <c r="AK42" i="10"/>
  <c r="AI42" i="10"/>
  <c r="AG42" i="10"/>
  <c r="AC42" i="10"/>
  <c r="AA42" i="10"/>
  <c r="Y42" i="10"/>
  <c r="W42" i="10"/>
  <c r="S42" i="10"/>
  <c r="Q42" i="10"/>
  <c r="O42" i="10"/>
  <c r="M42" i="10"/>
  <c r="E42" i="10"/>
  <c r="C42" i="10"/>
  <c r="BQ41" i="10"/>
  <c r="BO41" i="10"/>
  <c r="BM41" i="10"/>
  <c r="BK41" i="10"/>
  <c r="BG41" i="10"/>
  <c r="BE41" i="10"/>
  <c r="BC41" i="10"/>
  <c r="BA41" i="10"/>
  <c r="AW41" i="10"/>
  <c r="AU41" i="10"/>
  <c r="AS41" i="10"/>
  <c r="AQ41" i="10"/>
  <c r="AM41" i="10"/>
  <c r="AK41" i="10"/>
  <c r="AI41" i="10"/>
  <c r="AG41" i="10"/>
  <c r="AC41" i="10"/>
  <c r="AA41" i="10"/>
  <c r="Y41" i="10"/>
  <c r="W41" i="10"/>
  <c r="S41" i="10"/>
  <c r="Q41" i="10"/>
  <c r="O41" i="10"/>
  <c r="M41" i="10"/>
  <c r="E41" i="10"/>
  <c r="C41" i="10"/>
  <c r="BQ40" i="10"/>
  <c r="BO40" i="10"/>
  <c r="BM40" i="10"/>
  <c r="BK40" i="10"/>
  <c r="BG40" i="10"/>
  <c r="BE40" i="10"/>
  <c r="BC40" i="10"/>
  <c r="BA40" i="10"/>
  <c r="AW40" i="10"/>
  <c r="AU40" i="10"/>
  <c r="AS40" i="10"/>
  <c r="AQ40" i="10"/>
  <c r="AM40" i="10"/>
  <c r="AK40" i="10"/>
  <c r="AI40" i="10"/>
  <c r="AG40" i="10"/>
  <c r="AC40" i="10"/>
  <c r="AA40" i="10"/>
  <c r="Y40" i="10"/>
  <c r="W40" i="10"/>
  <c r="S40" i="10"/>
  <c r="Q40" i="10"/>
  <c r="O40" i="10"/>
  <c r="M40" i="10"/>
  <c r="E40" i="10"/>
  <c r="C40" i="10"/>
  <c r="BQ39" i="10"/>
  <c r="BO39" i="10"/>
  <c r="BM39" i="10"/>
  <c r="BK39" i="10"/>
  <c r="BG39" i="10"/>
  <c r="BE39" i="10"/>
  <c r="BC39" i="10"/>
  <c r="BA39" i="10"/>
  <c r="AW39" i="10"/>
  <c r="AU39" i="10"/>
  <c r="AS39" i="10"/>
  <c r="AQ39" i="10"/>
  <c r="AM39" i="10"/>
  <c r="AK39" i="10"/>
  <c r="AI39" i="10"/>
  <c r="AG39" i="10"/>
  <c r="AC39" i="10"/>
  <c r="AA39" i="10"/>
  <c r="Y39" i="10"/>
  <c r="W39" i="10"/>
  <c r="S39" i="10"/>
  <c r="Q39" i="10"/>
  <c r="O39" i="10"/>
  <c r="M39" i="10"/>
  <c r="E39" i="10"/>
  <c r="C39" i="10"/>
  <c r="BQ38" i="10"/>
  <c r="BO38" i="10"/>
  <c r="BM38" i="10"/>
  <c r="BK38" i="10"/>
  <c r="BG38" i="10"/>
  <c r="BE38" i="10"/>
  <c r="BC38" i="10"/>
  <c r="BA38" i="10"/>
  <c r="AW38" i="10"/>
  <c r="AU38" i="10"/>
  <c r="AS38" i="10"/>
  <c r="AQ38" i="10"/>
  <c r="AM38" i="10"/>
  <c r="AK38" i="10"/>
  <c r="AI38" i="10"/>
  <c r="AG38" i="10"/>
  <c r="AC38" i="10"/>
  <c r="AA38" i="10"/>
  <c r="Y38" i="10"/>
  <c r="W38" i="10"/>
  <c r="S38" i="10"/>
  <c r="Q38" i="10"/>
  <c r="O38" i="10"/>
  <c r="M38" i="10"/>
  <c r="E38" i="10"/>
  <c r="C38" i="10"/>
  <c r="BQ37" i="10"/>
  <c r="BO37" i="10"/>
  <c r="BM37" i="10"/>
  <c r="BK37" i="10"/>
  <c r="BG37" i="10"/>
  <c r="BE37" i="10"/>
  <c r="BC37" i="10"/>
  <c r="BA37" i="10"/>
  <c r="AW37" i="10"/>
  <c r="AU37" i="10"/>
  <c r="AS37" i="10"/>
  <c r="AQ37" i="10"/>
  <c r="AM37" i="10"/>
  <c r="AK37" i="10"/>
  <c r="AI37" i="10"/>
  <c r="AG37" i="10"/>
  <c r="AC37" i="10"/>
  <c r="AA37" i="10"/>
  <c r="Y37" i="10"/>
  <c r="W37" i="10"/>
  <c r="S37" i="10"/>
  <c r="Q37" i="10"/>
  <c r="O37" i="10"/>
  <c r="M37" i="10"/>
  <c r="E37" i="10"/>
  <c r="C37" i="10"/>
  <c r="BQ36" i="10"/>
  <c r="BO36" i="10"/>
  <c r="BM36" i="10"/>
  <c r="BK36" i="10"/>
  <c r="BG36" i="10"/>
  <c r="BE36" i="10"/>
  <c r="BC36" i="10"/>
  <c r="BA36" i="10"/>
  <c r="AW36" i="10"/>
  <c r="AU36" i="10"/>
  <c r="AS36" i="10"/>
  <c r="AQ36" i="10"/>
  <c r="AM36" i="10"/>
  <c r="AK36" i="10"/>
  <c r="AI36" i="10"/>
  <c r="AG36" i="10"/>
  <c r="AC36" i="10"/>
  <c r="AA36" i="10"/>
  <c r="Y36" i="10"/>
  <c r="W36" i="10"/>
  <c r="S36" i="10"/>
  <c r="Q36" i="10"/>
  <c r="O36" i="10"/>
  <c r="M36" i="10"/>
  <c r="E36" i="10"/>
  <c r="C36" i="10"/>
  <c r="BQ35" i="10"/>
  <c r="BO35" i="10"/>
  <c r="BM35" i="10"/>
  <c r="BK35" i="10"/>
  <c r="BG35" i="10"/>
  <c r="BE35" i="10"/>
  <c r="BC35" i="10"/>
  <c r="BA35" i="10"/>
  <c r="AW35" i="10"/>
  <c r="AU35" i="10"/>
  <c r="AS35" i="10"/>
  <c r="AQ35" i="10"/>
  <c r="AM35" i="10"/>
  <c r="AK35" i="10"/>
  <c r="AI35" i="10"/>
  <c r="AG35" i="10"/>
  <c r="AC35" i="10"/>
  <c r="AA35" i="10"/>
  <c r="Y35" i="10"/>
  <c r="W35" i="10"/>
  <c r="S35" i="10"/>
  <c r="Q35" i="10"/>
  <c r="O35" i="10"/>
  <c r="M35" i="10"/>
  <c r="E35" i="10"/>
  <c r="C35" i="10"/>
  <c r="BQ34" i="10"/>
  <c r="BO34" i="10"/>
  <c r="BM34" i="10"/>
  <c r="BK34" i="10"/>
  <c r="BG34" i="10"/>
  <c r="BE34" i="10"/>
  <c r="BC34" i="10"/>
  <c r="BA34" i="10"/>
  <c r="AW34" i="10"/>
  <c r="AU34" i="10"/>
  <c r="AS34" i="10"/>
  <c r="AQ34" i="10"/>
  <c r="AM34" i="10"/>
  <c r="AK34" i="10"/>
  <c r="AI34" i="10"/>
  <c r="AG34" i="10"/>
  <c r="AC34" i="10"/>
  <c r="AA34" i="10"/>
  <c r="Y34" i="10"/>
  <c r="W34" i="10"/>
  <c r="S34" i="10"/>
  <c r="Q34" i="10"/>
  <c r="O34" i="10"/>
  <c r="M34" i="10"/>
  <c r="E34" i="10"/>
  <c r="C34" i="10"/>
  <c r="BQ33" i="10"/>
  <c r="BO33" i="10"/>
  <c r="BM33" i="10"/>
  <c r="BK33" i="10"/>
  <c r="BG33" i="10"/>
  <c r="BE33" i="10"/>
  <c r="BC33" i="10"/>
  <c r="BA33" i="10"/>
  <c r="AW33" i="10"/>
  <c r="AU33" i="10"/>
  <c r="AS33" i="10"/>
  <c r="AQ33" i="10"/>
  <c r="AM33" i="10"/>
  <c r="AK33" i="10"/>
  <c r="AI33" i="10"/>
  <c r="AG33" i="10"/>
  <c r="AC33" i="10"/>
  <c r="AA33" i="10"/>
  <c r="Y33" i="10"/>
  <c r="W33" i="10"/>
  <c r="S33" i="10"/>
  <c r="Q33" i="10"/>
  <c r="O33" i="10"/>
  <c r="M33" i="10"/>
  <c r="E33" i="10"/>
  <c r="C33" i="10"/>
  <c r="BQ48" i="10"/>
  <c r="BO48" i="10"/>
  <c r="BM48" i="10"/>
  <c r="BK48" i="10"/>
  <c r="BG48" i="10"/>
  <c r="BE48" i="10"/>
  <c r="BC48" i="10"/>
  <c r="BA48" i="10"/>
  <c r="AW48" i="10"/>
  <c r="AU48" i="10"/>
  <c r="AS48" i="10"/>
  <c r="AQ48" i="10"/>
  <c r="AM48" i="10"/>
  <c r="AK48" i="10"/>
  <c r="AI48" i="10"/>
  <c r="AG48" i="10"/>
  <c r="AC48" i="10"/>
  <c r="AA48" i="10"/>
  <c r="Y48" i="10"/>
  <c r="W48" i="10"/>
  <c r="S48" i="10"/>
  <c r="Q48" i="10"/>
  <c r="O48" i="10"/>
  <c r="M48" i="10"/>
  <c r="E48" i="10"/>
  <c r="C48" i="10"/>
  <c r="J32" i="3"/>
  <c r="K32" i="3"/>
  <c r="L32" i="3"/>
  <c r="I24" i="3"/>
  <c r="I32" i="3" s="1"/>
  <c r="C56" i="10"/>
  <c r="U78" i="10"/>
  <c r="AE78" i="10"/>
  <c r="AO78" i="10"/>
  <c r="AY78" i="10"/>
  <c r="BI78" i="10"/>
  <c r="BS78" i="10"/>
  <c r="CC78" i="10"/>
  <c r="CM78" i="10"/>
  <c r="CW78" i="10"/>
  <c r="U79" i="10"/>
  <c r="AE79" i="10"/>
  <c r="AO79" i="10"/>
  <c r="AY79" i="10"/>
  <c r="BI79" i="10"/>
  <c r="BS79" i="10"/>
  <c r="CC79" i="10"/>
  <c r="CM79" i="10"/>
  <c r="CW79" i="10"/>
  <c r="L67" i="3"/>
  <c r="L59" i="3"/>
  <c r="L51" i="3"/>
  <c r="L43" i="3"/>
  <c r="L35" i="3"/>
  <c r="L27" i="3"/>
  <c r="L29" i="3" s="1"/>
  <c r="K67" i="3"/>
  <c r="K59" i="3"/>
  <c r="K51" i="3"/>
  <c r="K43" i="3"/>
  <c r="K35" i="3"/>
  <c r="K27" i="3"/>
  <c r="K29" i="3" s="1"/>
  <c r="K8" i="3"/>
  <c r="K13" i="3" s="1"/>
  <c r="J67" i="3"/>
  <c r="J59" i="3"/>
  <c r="J51" i="3"/>
  <c r="J43" i="3"/>
  <c r="J35" i="3"/>
  <c r="J27" i="3"/>
  <c r="I67" i="3"/>
  <c r="I59" i="3"/>
  <c r="I51" i="3"/>
  <c r="I43" i="3"/>
  <c r="I35" i="3"/>
  <c r="J29" i="3" l="1"/>
  <c r="L40" i="3"/>
  <c r="L37" i="3"/>
  <c r="K40" i="3"/>
  <c r="K37" i="3"/>
  <c r="J40" i="3"/>
  <c r="J37" i="3"/>
  <c r="I40" i="3"/>
  <c r="I37" i="3"/>
  <c r="B82" i="10"/>
  <c r="B90" i="10"/>
  <c r="B98" i="10"/>
  <c r="B97" i="10"/>
  <c r="B83" i="10"/>
  <c r="B91" i="10"/>
  <c r="B99" i="10"/>
  <c r="B84" i="10"/>
  <c r="B92" i="10"/>
  <c r="B100" i="10"/>
  <c r="B85" i="10"/>
  <c r="B93" i="10"/>
  <c r="B101" i="10"/>
  <c r="B86" i="10"/>
  <c r="B94" i="10"/>
  <c r="B81" i="10"/>
  <c r="B87" i="10"/>
  <c r="B95" i="10"/>
  <c r="B89" i="10"/>
  <c r="B88" i="10"/>
  <c r="B96" i="10"/>
  <c r="B60" i="10"/>
  <c r="B68" i="10"/>
  <c r="B76" i="10"/>
  <c r="B61" i="10"/>
  <c r="B69" i="10"/>
  <c r="B67" i="10"/>
  <c r="B62" i="10"/>
  <c r="B70" i="10"/>
  <c r="B63" i="10"/>
  <c r="B71" i="10"/>
  <c r="B59" i="10"/>
  <c r="B64" i="10"/>
  <c r="B72" i="10"/>
  <c r="B75" i="10"/>
  <c r="B77" i="10"/>
  <c r="B65" i="10"/>
  <c r="B73" i="10"/>
  <c r="B58" i="10"/>
  <c r="B66" i="10"/>
  <c r="B74" i="10"/>
  <c r="B104" i="10"/>
  <c r="B57" i="10"/>
  <c r="J48" i="3" l="1"/>
  <c r="J45" i="3"/>
  <c r="K48" i="3"/>
  <c r="K45" i="3"/>
  <c r="L48" i="3"/>
  <c r="L45" i="3"/>
  <c r="I48" i="3"/>
  <c r="I45" i="3"/>
  <c r="B129" i="10"/>
  <c r="B130" i="10"/>
  <c r="B148" i="10"/>
  <c r="B137" i="10"/>
  <c r="B138" i="10"/>
  <c r="B145" i="10"/>
  <c r="B143" i="10"/>
  <c r="B144" i="10"/>
  <c r="B147" i="10"/>
  <c r="B132" i="10"/>
  <c r="B135" i="10"/>
  <c r="B141" i="10"/>
  <c r="B140" i="10"/>
  <c r="B133" i="10"/>
  <c r="B136" i="10"/>
  <c r="B139" i="10"/>
  <c r="B131" i="10"/>
  <c r="B146" i="10"/>
  <c r="B134" i="10"/>
  <c r="B142" i="10"/>
  <c r="B128" i="10"/>
  <c r="I27" i="3"/>
  <c r="I29" i="3" s="1"/>
  <c r="I21" i="3"/>
  <c r="G47" i="2"/>
  <c r="G48" i="2"/>
  <c r="G49" i="2"/>
  <c r="G50" i="2"/>
  <c r="G51" i="2"/>
  <c r="G52" i="2"/>
  <c r="G53" i="2"/>
  <c r="G54" i="2"/>
  <c r="G46" i="2"/>
  <c r="K56" i="3" l="1"/>
  <c r="K53" i="3"/>
  <c r="J56" i="3"/>
  <c r="J53" i="3"/>
  <c r="L56" i="3"/>
  <c r="L53" i="3"/>
  <c r="I56" i="3"/>
  <c r="I53" i="3"/>
  <c r="J64" i="3" l="1"/>
  <c r="J69" i="3" s="1"/>
  <c r="J61" i="3"/>
  <c r="K64" i="3"/>
  <c r="K69" i="3" s="1"/>
  <c r="K61" i="3"/>
  <c r="L64" i="3"/>
  <c r="L69" i="3" s="1"/>
  <c r="L61" i="3"/>
  <c r="I64" i="3"/>
  <c r="I69" i="3" s="1"/>
  <c r="I61" i="3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<sst xmlns="http://schemas.openxmlformats.org/spreadsheetml/2006/main" count="1275" uniqueCount="227">
  <si>
    <t>február</t>
  </si>
  <si>
    <t>jún</t>
  </si>
  <si>
    <t>september</t>
  </si>
  <si>
    <t>Prognóza na rok</t>
  </si>
  <si>
    <t>Poznámka</t>
  </si>
  <si>
    <t>apríl</t>
  </si>
  <si>
    <t>Prognóza k 09/2022.</t>
  </si>
  <si>
    <t>marec</t>
  </si>
  <si>
    <t>n/a</t>
  </si>
  <si>
    <t>Zdroj: Makroekonomické prognózy MF SR</t>
  </si>
  <si>
    <t>https://www.mfsr.sk/sk/financie/institut-financnej-politiky/ekonomicke-prognozy/makroekonomicke-prognozy/makroekonomicke-prognozy.html</t>
  </si>
  <si>
    <t>Prognóza z roku</t>
  </si>
  <si>
    <t>Index rastu nominálnej mzdy</t>
  </si>
  <si>
    <t>Prognóza na daný rok</t>
  </si>
  <si>
    <t>Skutočnosť v danom roku</t>
  </si>
  <si>
    <t>Rozdiel skutočnosť vs prognóza</t>
  </si>
  <si>
    <t>Závery:</t>
  </si>
  <si>
    <t>Prevažuje trend, že prognóza je nižšia ako skutočnosť.</t>
  </si>
  <si>
    <t>V prvých rokoch sledovaného obdobia bola odchýlka skutočnosť vs prognóza mierne nižšia ako v posledných rokoch sledovaného obdobia.</t>
  </si>
  <si>
    <t>Z časového hľadiska, najpresnejšími prognózami sú zvyčajne prognózy zo septembra predchádzajúceho roka.</t>
  </si>
  <si>
    <t>Priemerná odchýlka skutočnosti v danom roku od septembrovej prognózy je +1,1 p. b., t. j. skutočná hodnota indexu rastu nom. mzdy je o 1,1 p. b. vyššia ako je prognóza zo septembra predchádzajúceho roka.</t>
  </si>
  <si>
    <t>Hodinová sadzba používaná za rok 2022</t>
  </si>
  <si>
    <t>Hodinová sadzba stanovená na rok 2023</t>
  </si>
  <si>
    <t>Hodinová sadzba stanovená na rok 2024</t>
  </si>
  <si>
    <t>Konštanta</t>
  </si>
  <si>
    <t>Automatická kalkulácia</t>
  </si>
  <si>
    <t>Hodinová sadzba stanovená na rok 2025</t>
  </si>
  <si>
    <t>Priemerná odchýlka skutočnosti v danom roku od februárovej prognózy v danom roku je +0,9 p. b., t. j. skutočná hodnota indexu rastu nom. mzdy je o 0,9 p. b. vyššia ako je prognóza z februára daného roka.</t>
  </si>
  <si>
    <t>1. Q</t>
  </si>
  <si>
    <t>2. Q</t>
  </si>
  <si>
    <t>3. Q</t>
  </si>
  <si>
    <t>4. Q</t>
  </si>
  <si>
    <t>Obdobie implementácie</t>
  </si>
  <si>
    <t xml:space="preserve">Indexácia JN na personálne výdavky vedecko-výskumných pracovníkov </t>
  </si>
  <si>
    <t>Stanovenie JN na rok 2023 (vykoná sa v 1 Q. 2023)</t>
  </si>
  <si>
    <t>Stanovenie JN na rok 2024 (vykoná sa v 1 Q. 2024)</t>
  </si>
  <si>
    <t>Stanovenie JN na rok 2025 (vykoná sa v 1 Q. 2025)</t>
  </si>
  <si>
    <t>Garant/vedúci/kľúčový vedecko-výskumný pracovník</t>
  </si>
  <si>
    <t>Technický a iný pomocný pracovník</t>
  </si>
  <si>
    <t>Vedecko-výskumný/výskumný/vývojový pracovník</t>
  </si>
  <si>
    <t>Uviesť podľa údajov ŠÚ SR (výkaz "Priemerná mesačná mzda podľa odvetví", pr0205qs)</t>
  </si>
  <si>
    <t>Pre účely indexácie JN sú potrebné nasledujúce údaje:</t>
  </si>
  <si>
    <t>Údaj</t>
  </si>
  <si>
    <t>Typ</t>
  </si>
  <si>
    <t>Hodnota</t>
  </si>
  <si>
    <t>Popis</t>
  </si>
  <si>
    <t>A</t>
  </si>
  <si>
    <t>B</t>
  </si>
  <si>
    <t>C</t>
  </si>
  <si>
    <t>D</t>
  </si>
  <si>
    <t>E</t>
  </si>
  <si>
    <t>Premenná</t>
  </si>
  <si>
    <t>variabilná</t>
  </si>
  <si>
    <t>Stanovenie JN na rok 2026 (vykoná sa v 1 Q. 2026)</t>
  </si>
  <si>
    <t>Hodinová sadzba stanovená na rok 2026</t>
  </si>
  <si>
    <t>Stanovenie JN na rok 2027 (vykoná sa v 1 Q. 2027)</t>
  </si>
  <si>
    <t>Hodinová sadzba stanovená na rok 2027</t>
  </si>
  <si>
    <t>Stanovenie JN na rok 2028 (vykoná sa v 1 Q. 2028)</t>
  </si>
  <si>
    <t>Hodinová sadzba stanovená na rok 2028</t>
  </si>
  <si>
    <t>Stanovenie JN na rok 2029 (vykoná sa v 1 Q. 2029)</t>
  </si>
  <si>
    <t>Hodinová sadzba stanovená na rok 2029</t>
  </si>
  <si>
    <t>Stanovenie JN na rok 2030 (vykoná sa v 1 Q. 2030)</t>
  </si>
  <si>
    <t>Hodinová sadzba stanovená na rok 2030</t>
  </si>
  <si>
    <t>F</t>
  </si>
  <si>
    <t>Záver: Prognózy sa líšia oproti skutočnosti, z toho dôvodu je síce možné použiť prognózovaný index rastu nom. mzdy na indexáciu pre nasledujúci rok, ale následne v ďalšom roku je potrebný retrospektívny prepočet podľa skutočnej miery rastu nom. mzdy v danom roku.</t>
  </si>
  <si>
    <t>dohoda</t>
  </si>
  <si>
    <t>súkromný</t>
  </si>
  <si>
    <t>verejný</t>
  </si>
  <si>
    <t>zmluva</t>
  </si>
  <si>
    <t>Pracovný pomer</t>
  </si>
  <si>
    <t>Sektor</t>
  </si>
  <si>
    <t>JN22</t>
  </si>
  <si>
    <t>JN23</t>
  </si>
  <si>
    <t>JN24</t>
  </si>
  <si>
    <t>JN25</t>
  </si>
  <si>
    <t>JN26</t>
  </si>
  <si>
    <t>JN27</t>
  </si>
  <si>
    <t>JN28</t>
  </si>
  <si>
    <t>JN29</t>
  </si>
  <si>
    <t>JN30</t>
  </si>
  <si>
    <t>Popis hárkov</t>
  </si>
  <si>
    <t>1. - 4. Q.</t>
  </si>
  <si>
    <t>4. Q.</t>
  </si>
  <si>
    <t>3. Q.</t>
  </si>
  <si>
    <t>2. Q.</t>
  </si>
  <si>
    <t>1. Q.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</si>
  <si>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</si>
  <si>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</si>
  <si>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</si>
  <si>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</si>
  <si>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</si>
  <si>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</si>
  <si>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</si>
  <si>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</si>
  <si>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</si>
  <si>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</si>
  <si>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</si>
  <si>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Ostatné činnosti</t>
  </si>
  <si>
    <t>Umenie, zábava a rekreácia</t>
  </si>
  <si>
    <t>Zdravotníctvo a sociálna pomoc</t>
  </si>
  <si>
    <t>Vzdelávanie</t>
  </si>
  <si>
    <t>Verejná správa a obrana, povin. sociálne zabezpečenie</t>
  </si>
  <si>
    <t>Administratívne služby</t>
  </si>
  <si>
    <t>Odborné, vedecké a technické činnosti</t>
  </si>
  <si>
    <t>Činnosti v oblasti nehnuteľností</t>
  </si>
  <si>
    <t>Finančné a poisťovacie činnosti</t>
  </si>
  <si>
    <t>Informácie a komunikácia</t>
  </si>
  <si>
    <t>Ubytovacie a stravovacie služby</t>
  </si>
  <si>
    <t>Doprava a skladovanie</t>
  </si>
  <si>
    <t>Veľkoobchod a maloobchod</t>
  </si>
  <si>
    <t>Stavebníctvo</t>
  </si>
  <si>
    <t>dodávka vody</t>
  </si>
  <si>
    <t>dodávka elektriny, plynu, pary</t>
  </si>
  <si>
    <t>priemyselná výroba</t>
  </si>
  <si>
    <t>ťažba a dobývanie</t>
  </si>
  <si>
    <t>Priemysel</t>
  </si>
  <si>
    <t>z toho: poľnohospodárstvo</t>
  </si>
  <si>
    <t>v tom: Poľnohospodárstvo, lesníctvo a rybolov</t>
  </si>
  <si>
    <t>Hospodárstvo SR úhrnom</t>
  </si>
  <si>
    <t>index</t>
  </si>
  <si>
    <t>Eur</t>
  </si>
  <si>
    <t>NUM_VALUE</t>
  </si>
  <si>
    <t>pr0205qs_data</t>
  </si>
  <si>
    <t>VBD_INTERN:pr0205qs</t>
  </si>
  <si>
    <t>CUBE</t>
  </si>
  <si>
    <t>Štatistický úrad SR (štvrťročné podnikové zisťovania a odhady)</t>
  </si>
  <si>
    <t>Zdroj údajov:</t>
  </si>
  <si>
    <t>bez podnikateľských príjmov; údaje upravené o štatistický odhad neevidovaných miezd</t>
  </si>
  <si>
    <t>podľa štvrťročného štatistického výkazníctva; indexy rovnaké obdobie predchádzajúceho roku = 100</t>
  </si>
  <si>
    <t>-</t>
  </si>
  <si>
    <t>- Data</t>
  </si>
  <si>
    <t>- Merná jednotka</t>
  </si>
  <si>
    <t>- Ukazovateľ</t>
  </si>
  <si>
    <t>- Štvrťrok</t>
  </si>
  <si>
    <t>- Rok</t>
  </si>
  <si>
    <t>Dimenzie:</t>
  </si>
  <si>
    <t>kvartálne, 2021-2012</t>
  </si>
  <si>
    <t>Časové obdobie:</t>
  </si>
  <si>
    <t>SR</t>
  </si>
  <si>
    <t>Územná úroveň:</t>
  </si>
  <si>
    <t>Posledná aktualizácia údajov:</t>
  </si>
  <si>
    <t>Priemerná mesačná mzda podľa odvetví</t>
  </si>
  <si>
    <t>v_pr0205qs_00_00_00_sk</t>
  </si>
  <si>
    <t>Poznámky</t>
  </si>
  <si>
    <t>Metadáta</t>
  </si>
  <si>
    <t>Výkaz ŠÚ SR - Priemerná mesačná mzda podľa odvetví (pr0205qs)</t>
  </si>
  <si>
    <t>Účel hárku:</t>
  </si>
  <si>
    <t>Prognózy_MFSR_história</t>
  </si>
  <si>
    <t>Prehľad makroekonomických prognóz MF SR, Trh práce, Prognóza rastu nominálnej mzdy v hospodárstve SR</t>
  </si>
  <si>
    <t>Zdroj: https://www.mfsr.sk/sk/financie/institut-financnej-politiky/ekonomicke-prognozy/makroekonomicke-prognozy/makroekonomicke-prognozy.html</t>
  </si>
  <si>
    <t>Porovnať súlad prognóz so skutočnosťou, t. j. do akej miery je aplikovateľný prognózovaný index na indexáciu jednotkových nákladov v nasledujúcich rokoch.</t>
  </si>
  <si>
    <t>Garant_KVVP</t>
  </si>
  <si>
    <t>VaV_pracovník</t>
  </si>
  <si>
    <t>Technický_pracovník</t>
  </si>
  <si>
    <t>Platnosť_JN_harmonogram</t>
  </si>
  <si>
    <t>Harmonogram platnosti stanoveného jednotkového nákladu podľa rokov.</t>
  </si>
  <si>
    <t>Prognóza indexu rastu nominálnej mzdy na rok 2023 v % (k 1. Q 2023)</t>
  </si>
  <si>
    <t>Prognóza indexu rastu nominálnej mzdy na rok 2024 v % (k 1. Q 2024)</t>
  </si>
  <si>
    <t>Prognóza indexu rastu nominálnej mzdy na rok 2025 v % (k 1. Q 2025)</t>
  </si>
  <si>
    <t>Prognóza indexu rastu nominálnej mzdy na rok 2026 v % (k 1. Q 2026)</t>
  </si>
  <si>
    <t>Prognóza indexu rastu nominálnej mzdy na rok 2027 v % (k 1. Q 2027)</t>
  </si>
  <si>
    <t>Prognóza indexu rastu nominálnej mzdy na rok 2028 v % (k 1. Q 2028)</t>
  </si>
  <si>
    <t>Prognóza indexu rastu nominálnej mzdy na rok 2029 v % (k 1. Q 2029)</t>
  </si>
  <si>
    <t>Prognóza indexu rastu nominálnej mzdy na rok 2030 v % (k 1. Q 2030)</t>
  </si>
  <si>
    <t>Prognóza indexu rastu nominálnej mzdy na rok n+1 v %</t>
  </si>
  <si>
    <t>Index rastu miezd v oblasti voči 2. Q. 2022</t>
  </si>
  <si>
    <t>Korelácia sekcie s medziročným indexom - Hospodárstvo SR úhrnom</t>
  </si>
  <si>
    <t>Medziročný index (kvartálne)</t>
  </si>
  <si>
    <t>Medziročné indexy (celoročné) v %</t>
  </si>
  <si>
    <t>Priemerná hodnota medziročných indexov v %</t>
  </si>
  <si>
    <t>Podiel dlhodobých priemerných hodnôt (daná sekcia vs Hospodárstvo SR úhrnom</t>
  </si>
  <si>
    <t>Priemer</t>
  </si>
  <si>
    <t>Podiel indexu rastu nom. mzdy (Hospodárstvo SR úhrnom) na indexe rastu nom. mzdy (Hospodárstvo SR úhrnom)</t>
  </si>
  <si>
    <t xml:space="preserve">Podiel indexu rastu nom. mzdy (Hospodárstvo SR úhrnom) na indexe rastu nom. mzdy (Hospodárstvo SR úhrnom) </t>
  </si>
  <si>
    <t>Prognóza indexu rastu nominálnej mzdy na rok n+1 (Hospodárstvo SR úhrnom)</t>
  </si>
  <si>
    <t>Násobok parametru Prognóza indexu rastu nominálnej mzdy na rok n+1 (B) a Podiel indexu rastu nom. mzdy (Hospodárstvo SR úhrnom) na indexe rastu nom. mzdy (Hospodárstvo SR úhrnom) (C).</t>
  </si>
  <si>
    <t>Skutočná hodnota indexu rastu nominálnej mzdy na rok n (Hospodárstvo SR úhrnom)</t>
  </si>
  <si>
    <t>Prognóza indexu rastu nominálnej mzdy na rok 2023 (Hospodárstvo SR úhrnom)</t>
  </si>
  <si>
    <t>Skutočná hodnota indexu rastu nominálnej mzdy na rok 2023 (Hospodárstvo SR úhrnom)</t>
  </si>
  <si>
    <t>Prognóza indexu rastu nominálnej mzdy na rok 2024 (Hospodárstvo SR úhrnom)</t>
  </si>
  <si>
    <t>Skutočná hodnota indexu rastu nominálnej mzdy na rok 2024 (Hospodárstvo SR úhrnom)</t>
  </si>
  <si>
    <t>Prognóza indexu rastu nominálnej mzdy na rok 2025 (Hospodárstvo SR úhrnom)</t>
  </si>
  <si>
    <t>Skutočná hodnota indexu rastu nominálnej mzdy na rok 2025 (Hospodárstvo SR úhrnom)</t>
  </si>
  <si>
    <t>Prognóza indexu rastu nominálnej mzdy na rok 2026 (Hospodárstvo SR úhrnom)</t>
  </si>
  <si>
    <t>Skutočná hodnota indexu rastu nominálnej mzdy na rok 2026 (Hospodárstvo SR úhrnom)</t>
  </si>
  <si>
    <t>Prognóza indexu rastu nominálnej mzdy na rok 2027 (Hospodárstvo SR úhrnom)</t>
  </si>
  <si>
    <t>Skutočná hodnota indexu rastu nominálnej mzdy na rok 2027 (Hospodárstvo SR úhrnom)</t>
  </si>
  <si>
    <t>Prognóza indexu rastu nominálnej mzdy na rok 2028 (Hospodárstvo SR úhrnom)</t>
  </si>
  <si>
    <t>Skutočná hodnota indexu rastu nominálnej mzdy na rok 2028 (Hospodárstvo SR úhrnom)</t>
  </si>
  <si>
    <t>Prognóza indexu rastu nominálnej mzdy na rok 2029 (Hospodárstvo SR úhrnom)</t>
  </si>
  <si>
    <t>Skutočná hodnota indexu rastu nominálnej mzdy na rok 2029 (Hospodárstvo SR úhrnom)</t>
  </si>
  <si>
    <t>Prognóza indexu rastu nominálnej mzdy na rok 2030 (Hospodárstvo SR úhrnom)</t>
  </si>
  <si>
    <t>Výpočet podielov indexu rastu nom. mzdy v jednotlivých odvetviach na indexe rastu nom. mzdy za celé hospodárstvo SR. Keďze pre účely budúcej indexácie bol zvolený index platný pre Hospodárstvo SR úhrnom, predmetný podiel predstavuje 100%.
Pozn.: V prípade, ak by sa použila indexácia na úrovní odvetví, použili by sa podiely vypočitané v danom odvetví, aplikované na prognózy indexu rastu nom. mzdy za celé hospodárstvo SR.</t>
  </si>
  <si>
    <t>Používaný JN</t>
  </si>
  <si>
    <t>Uviesť podľa prognózy IFP</t>
  </si>
  <si>
    <r>
      <t xml:space="preserve">Kalkulátor indexácie JN danej pozície na obdobie rokov 2023 až 2030 v delení podľa druhu pracovného pomeru a sektora. </t>
    </r>
    <r>
      <rPr>
        <b/>
        <sz val="9"/>
        <color theme="1"/>
        <rFont val="EYInterstate Light"/>
        <charset val="238"/>
      </rPr>
      <t>Vypĺňajú sa len oranžovo podfarbené bunky.</t>
    </r>
  </si>
  <si>
    <t>Hodinová sadzba používaná za rok 2022 - časť hrubá mzda</t>
  </si>
  <si>
    <t>Výška odvodov do sociálnej a zdravotnej poisťovne hradených zamestnávateľom (v %) za rok 2022</t>
  </si>
  <si>
    <t>Výška odvodov do sociálnej a zdravotnej poisťovne hradených zamestnávateľom (v %) za rok 2023</t>
  </si>
  <si>
    <t>Uviesť v zmysle platnej legislatívy na daný rok</t>
  </si>
  <si>
    <t>Hodinová sadzba stanovená na rok 2023 - časť hrubá mzda - po úprave o skutočný index v roku 2023</t>
  </si>
  <si>
    <t>Výška odvodov do sociálnej a zdravotnej poisťovne hradených zamestnávateľom (v %) za rok 2024</t>
  </si>
  <si>
    <t>Výška odvodov do sociálnej a zdravotnej poisťovne hradených zamestnávateľom (v %) za rok 2025</t>
  </si>
  <si>
    <t>Hodinová sadzba stanovená na rok 2024 - časť hrubá mzda - po úprave o skutočný index v roku 2024</t>
  </si>
  <si>
    <t>Výška odvodov do sociálnej a zdravotnej poisťovne hradených zamestnávateľom (v %) za rok 2026</t>
  </si>
  <si>
    <t>Hodinová sadzba stanovená na rok 2025 - časť hrubá mzda - po úprave o skutočný index v roku 2025</t>
  </si>
  <si>
    <t>Východisková hodnota JN platného k začiatku uplatňovania tejto metodiky (stanovené na úrovni 2. kvartálu roku 2022). Zahŕňa celkovú cenu práce (hrubá mzda + odvody do sociálnej a zdravotnej poisťovne hradené zamestnávateľom).</t>
  </si>
  <si>
    <t>G</t>
  </si>
  <si>
    <t>Výška odvodov do sociálnej a zdravotnej poisťovne hradených zamestnávateľom (v %) za rok n</t>
  </si>
  <si>
    <t>Výška odvodov do sociálnej a zdravotnej poisťovne hradených zamestnávateľom v % ako podiel z vymeriavacieho základu (z hrubej mzdy).</t>
  </si>
  <si>
    <t>Hodinová sadzba stanovená na rok n - časť hrubá mzda - po úprave o skutočný index v roku n</t>
  </si>
  <si>
    <t>JN - časť hrubá mzda (tzn. časť z celkového JN zodpovedajúca hrubej mzde) po retrospektívnom výpočte upravenom o skutočný rast miezd v danom roku.</t>
  </si>
  <si>
    <t>A'</t>
  </si>
  <si>
    <t>Východisková hodnota JN platného k začiatku uplatňovania tejto metodiky (stanovené na úrovni 2. kvartálu roku 2022). Zahŕňa iba hrubú mzda.</t>
  </si>
  <si>
    <t>Hodinová sadzba stanovená na rok 2026 - časť hrubá mzda - po úprave o skutočný index v roku 2026</t>
  </si>
  <si>
    <t>Hodinová sadzba stanovená na rok 2027  - časť hrubá mzda - po úprave o skutočný index v roku 2027</t>
  </si>
  <si>
    <t>Hodinová sadzba stanovená na rok 2028  - časť hrubá mzda - po úprave o skutočný index v roku 2028</t>
  </si>
  <si>
    <t>Hodinová sadzba stanovená na rok 2029  - časť hrubá mzda - po úprave o skutočný index v roku 2029</t>
  </si>
  <si>
    <t>Výška odvodov do sociálnej a zdravotnej poisťovne hradených zamestnávateľom (v %) za rok 2027</t>
  </si>
  <si>
    <t>Výška odvodov do sociálnej a zdravotnej poisťovne hradených zamestnávateľom (v %) za rok 2028</t>
  </si>
  <si>
    <t>Výška odvodov do sociálnej a zdravotnej poisťovne hradených zamestnávateľom (v %) za rok 2029</t>
  </si>
  <si>
    <t>Výška odvodov do sociálnej a zdravotnej poisťovne hradených zamestnávateľom (v %) za rok 2030</t>
  </si>
  <si>
    <r>
      <t xml:space="preserve">Pomer medzi priemerným dlhodobým rastom nominálnej mzdy v položke: </t>
    </r>
    <r>
      <rPr>
        <i/>
        <sz val="9"/>
        <rFont val="EYInterstate Light"/>
        <charset val="238"/>
      </rPr>
      <t>Hospodárstvo SR úhrnom</t>
    </r>
    <r>
      <rPr>
        <sz val="9"/>
        <rFont val="EYInterstate Light"/>
        <charset val="238"/>
      </rPr>
      <t xml:space="preserve"> a priemerným dlhodobým rastom nominálnej mzdy v národnom hospodárstve SR (dlhodobá priemerná miera rastu nominálnej mzdy v položke: </t>
    </r>
    <r>
      <rPr>
        <i/>
        <sz val="9"/>
        <rFont val="EYInterstate Light"/>
        <charset val="238"/>
      </rPr>
      <t>Hospodárstvo SR úhrnom</t>
    </r>
    <r>
      <rPr>
        <sz val="9"/>
        <rFont val="EYInterstate Light"/>
        <charset val="238"/>
      </rPr>
      <t xml:space="preserve"> dosahuje 100 % hodnoty dlhodobého priemerného rastu nominálnej mzdy v národnom hospodárstve SR). Používa sa na odvodenie prognózy indexu rastu nominálnej mzdy v položke: </t>
    </r>
    <r>
      <rPr>
        <i/>
        <sz val="9"/>
        <rFont val="EYInterstate Light"/>
        <charset val="238"/>
      </rPr>
      <t>Hospodárstvo SR úhrnom</t>
    </r>
    <r>
      <rPr>
        <sz val="9"/>
        <rFont val="EYInterstate Light"/>
        <charset val="238"/>
      </rPr>
      <t xml:space="preserve"> (D) z prognózy indexu rastu nominálnej mzdy v národnom hospodárstve (B).
</t>
    </r>
    <r>
      <rPr>
        <i/>
        <sz val="9"/>
        <rFont val="EYInterstate Light"/>
        <charset val="238"/>
      </rPr>
      <t>Pozn.: V prípade, ak by sa použila indexácia na úrovní odvetví, išlo by o podiel indexu rastu nom. mzdy v danom odvetví na indexe rastu nom. mzdy za celé hospodárstvo SR (Hospodárstvo SR úhrnom).</t>
    </r>
  </si>
  <si>
    <r>
      <t xml:space="preserve">Skutočná hodnota indexu rastu nominálnej mzdy v položke: </t>
    </r>
    <r>
      <rPr>
        <i/>
        <sz val="9"/>
        <color theme="1"/>
        <rFont val="EYInterstate Light"/>
        <charset val="238"/>
      </rPr>
      <t>Hospodárstvo SR úhrnom</t>
    </r>
    <r>
      <rPr>
        <sz val="9"/>
        <color theme="1"/>
        <rFont val="EYInterstate Light"/>
        <charset val="238"/>
      </rPr>
      <t xml:space="preserve"> (zdroj: Štatistický úrad SR, výkaz "Priemerná mesačná mzda podľa odvetví", pr0205qs; Priemerná mesačná mzda podľa odvetví [pr0205qs] - DATAcube. (statistics.sk)). Používa sa na retrospektívny výpočet JN - časť hrubá mzda upraveného o skutočný rast miezd v danom roku (F).
</t>
    </r>
    <r>
      <rPr>
        <i/>
        <sz val="9"/>
        <color theme="1"/>
        <rFont val="EYInterstate Light"/>
        <charset val="238"/>
      </rPr>
      <t>Pozn.: V prípade, ak by sa použila indexácia na úrovní odvetví, použil by sa index rastu nom. mzdy v danom odvetví.</t>
    </r>
  </si>
  <si>
    <t>Výpočet indexov rastu nom. mzdy Hospodárstvo SR úhrnom a podľa odvetví daného kvartálu roka voči 2. kvartálu 2022. Pre indexáciu mzdových výdavkov z daného obdobia (historických údajov) na mzdovú úroveň 2. kvartálu 2022 sa použil index pre položku Hospodárstvo SR úhrnom.</t>
  </si>
  <si>
    <t xml:space="preserve">Prognóza indexu rastu nominálnej mzdy v národnom hospodárstve SR na nasledujúci rok (zdroj: Makroekonomická prognóza MF SR k januáru alebo februáru alebo marcu daného roka, podľa toho, ktorá je neskoršia; https://www.mfsr.sk/sk/financie/institut-financnej-politiky/ekonomicke-prognozy/makroekonomicke-prognozy/makroekonomicke-prognozy.html).
Pozn.: V prípade nedostupnosti makroekonomickej prognózy MF SR ku koncu 1. kvartálu daného roka sa použije posledná dostupná z prechádzajúceho roka. </t>
  </si>
  <si>
    <r>
      <t xml:space="preserve">Indexovanie JN sa vždy vykonáva k marcu daného roka. JN štandardne platí od 01. apríla do 31. marca nasledujúceho roka (12 kalendárnych mesiacov).
V prípade nedostupnosti makroekonomickej prognózy MF SR ku koncu 1. kvartálu daného roka sa použije posledná dostupná z prechádzajúceho roka.
</t>
    </r>
    <r>
      <rPr>
        <b/>
        <sz val="9"/>
        <color theme="1"/>
        <rFont val="EYInterstate Light"/>
        <charset val="238"/>
      </rPr>
      <t>Indexuje sa iba časť JN - časť zodpovedajúca hrubej mzde, kedže použité indexy sa týkajú nominálnej mzdy. Následne pre výpočet celkového JN sa k JN - časť hrubá mzda vypočíta časť zodpovedajúca odvodom do sociálnej a zdravotnej poisťovne hradených zamestnávateľom podľa podielu platného v danom roku.</t>
    </r>
    <r>
      <rPr>
        <sz val="9"/>
        <color theme="1"/>
        <rFont val="EYInterstate Light"/>
        <charset val="238"/>
      </rPr>
      <t xml:space="preserve"> Indexácia JN - časť hrubá mzda pre rok n sa vykonáva úpravou JN - časť hrubá mzda uplatňovaného v roku n-1 (po retrospektívnej úprave o skutočnú mieru rastu nominálnych miezd) o prognózu rastu nominálnych miezd v roku n. Retrospektívna úprava JN - časť hrubá mzda uplatňovaného v roku n-1 o skutočnú mieru rastu znamená, že JN - časť hrubá mzda používaný v roku n-1 sa upraví podľa skutočnej miery rastu nominálnej mzdy pre rok n-1. Následne až retrospektívne prepočítaný JN - časť hrubá mzda pre n-1 je východiskom pre indexovanie prognózou na rok n.
Príklad: Je potrebné stanoviť JN platný pre rok 2024. Východiskový JN platný v roku 2023 bol stanovený tak, že JN - časť hrubá mzda z roku 2022 bol indexovaný o prognózu na rok 2023 na úrovni 10 %. Skutočný rast nominálnych miezd v roku 2023 bol však len 5%. Retrospektívna úprava JN - časť hrubá mzda 2023 znamená, že JN - časť hrubá mzda pre rok 2023 sa nebude indexovať 10% (t. j. prognózou), ale 5% (t. j. skutočnou mierou).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</si>
</sst>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0.0%"/>
    <numFmt numFmtId="166" formatCode="0.00000"/>
  </numFmts>
  <fonts count="29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EYInterstate Light"/>
      <charset val="238"/>
    </font>
    <font>
      <b/>
      <sz val="9"/>
      <color theme="0"/>
      <name val="EYInterstate Light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9"/>
      <color theme="1"/>
      <name val="EYInterstate Light"/>
      <charset val="238"/>
    </font>
    <font>
      <sz val="9"/>
      <color rgb="FFFF0000"/>
      <name val="EYInterstate Light"/>
      <charset val="238"/>
    </font>
    <font>
      <b/>
      <sz val="11"/>
      <name val="Calibri"/>
      <family val="2"/>
      <charset val="238"/>
    </font>
    <font>
      <sz val="11"/>
      <name val="Calibri"/>
      <family val="2"/>
    </font>
    <font>
      <i/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9"/>
      <name val="EYInterstate Light"/>
      <charset val="238"/>
    </font>
    <font>
      <sz val="9"/>
      <color rgb="FF3F3F76"/>
      <name val="EYInterstate Light"/>
      <charset val="238"/>
    </font>
    <font>
      <b/>
      <sz val="9"/>
      <color rgb="FFFA7D00"/>
      <name val="EYInterstate Light"/>
      <charset val="238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</font>
    <font>
      <sz val="9"/>
      <name val="EYInterstate Light"/>
      <charset val="238"/>
    </font>
    <font>
      <i/>
      <sz val="9"/>
      <name val="EYInterstate Light"/>
      <charset val="238"/>
    </font>
    <font>
      <i/>
      <sz val="9"/>
      <color theme="1"/>
      <name val="EYInterstate Light"/>
      <charset val="238"/>
    </font>
    <font>
      <sz val="9"/>
      <color rgb="FFFA7D00"/>
      <name val="EYInterstate Light"/>
      <charset val="238"/>
    </font>
    <font>
      <sz val="9"/>
      <color rgb="FF006100"/>
      <name val="EYInterstate Light"/>
      <charset val="238"/>
    </font>
    <font>
      <b/>
      <i/>
      <sz val="1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4" borderId="16" applyNumberFormat="0" applyAlignment="0" applyProtection="0"/>
    <xf numFmtId="0" fontId="8" fillId="5" borderId="16" applyNumberFormat="0" applyAlignment="0" applyProtection="0"/>
    <xf numFmtId="0" fontId="16" fillId="0" borderId="0"/>
    <xf numFmtId="0" fontId="20" fillId="9" borderId="0" applyNumberFormat="0" applyBorder="0" applyAlignment="0" applyProtection="0"/>
  </cellStyleXfs>
  <cellXfs count="161">
    <xf numFmtId="0" fontId="0" fillId="0" borderId="0" xfId="0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 wrapText="1"/>
    </xf>
    <xf numFmtId="0" fontId="2" fillId="6" borderId="0" xfId="0" applyFont="1" applyFill="1"/>
    <xf numFmtId="0" fontId="2" fillId="6" borderId="1" xfId="0" applyFont="1" applyFill="1" applyBorder="1"/>
    <xf numFmtId="164" fontId="2" fillId="6" borderId="1" xfId="0" applyNumberFormat="1" applyFont="1" applyFill="1" applyBorder="1"/>
    <xf numFmtId="0" fontId="2" fillId="6" borderId="1" xfId="0" applyFont="1" applyFill="1" applyBorder="1" applyAlignment="1">
      <alignment horizontal="left"/>
    </xf>
    <xf numFmtId="0" fontId="1" fillId="6" borderId="0" xfId="1" applyFill="1"/>
    <xf numFmtId="0" fontId="2" fillId="6" borderId="1" xfId="0" applyFont="1" applyFill="1" applyBorder="1" applyAlignment="1">
      <alignment vertical="center"/>
    </xf>
    <xf numFmtId="0" fontId="2" fillId="6" borderId="0" xfId="0" applyFont="1" applyFill="1" applyAlignment="1">
      <alignment horizontal="left"/>
    </xf>
    <xf numFmtId="0" fontId="9" fillId="6" borderId="0" xfId="0" applyFont="1" applyFill="1" applyAlignment="1">
      <alignment horizontal="left"/>
    </xf>
    <xf numFmtId="0" fontId="2" fillId="6" borderId="0" xfId="0" applyFont="1" applyFill="1" applyAlignment="1">
      <alignment wrapText="1"/>
    </xf>
    <xf numFmtId="0" fontId="9" fillId="6" borderId="1" xfId="0" applyFont="1" applyFill="1" applyBorder="1" applyAlignment="1">
      <alignment horizontal="left" wrapText="1"/>
    </xf>
    <xf numFmtId="44" fontId="10" fillId="6" borderId="1" xfId="2" applyFont="1" applyFill="1" applyBorder="1" applyAlignment="1">
      <alignment horizontal="right"/>
    </xf>
    <xf numFmtId="0" fontId="2" fillId="6" borderId="1" xfId="0" applyFont="1" applyFill="1" applyBorder="1" applyAlignment="1">
      <alignment horizontal="left" wrapText="1"/>
    </xf>
    <xf numFmtId="0" fontId="2" fillId="6" borderId="1" xfId="0" applyFont="1" applyFill="1" applyBorder="1" applyAlignment="1">
      <alignment horizontal="right"/>
    </xf>
    <xf numFmtId="0" fontId="9" fillId="6" borderId="0" xfId="0" applyFont="1" applyFill="1"/>
    <xf numFmtId="0" fontId="9" fillId="6" borderId="1" xfId="0" applyFont="1" applyFill="1" applyBorder="1"/>
    <xf numFmtId="9" fontId="5" fillId="3" borderId="1" xfId="3" applyFont="1" applyFill="1" applyBorder="1"/>
    <xf numFmtId="2" fontId="5" fillId="0" borderId="1" xfId="0" applyNumberFormat="1" applyFont="1" applyBorder="1"/>
    <xf numFmtId="0" fontId="11" fillId="0" borderId="1" xfId="0" applyFont="1" applyBorder="1" applyAlignment="1">
      <alignment wrapText="1"/>
    </xf>
    <xf numFmtId="0" fontId="12" fillId="0" borderId="1" xfId="0" applyFont="1" applyBorder="1"/>
    <xf numFmtId="0" fontId="0" fillId="0" borderId="1" xfId="0" applyBorder="1"/>
    <xf numFmtId="0" fontId="14" fillId="0" borderId="0" xfId="0" applyFont="1"/>
    <xf numFmtId="0" fontId="15" fillId="0" borderId="0" xfId="0" applyFont="1"/>
    <xf numFmtId="164" fontId="15" fillId="0" borderId="1" xfId="0" applyNumberFormat="1" applyFont="1" applyBorder="1"/>
    <xf numFmtId="164" fontId="0" fillId="0" borderId="1" xfId="0" applyNumberFormat="1" applyBorder="1"/>
    <xf numFmtId="166" fontId="0" fillId="3" borderId="1" xfId="0" applyNumberFormat="1" applyFill="1" applyBorder="1"/>
    <xf numFmtId="0" fontId="0" fillId="3" borderId="1" xfId="0" applyFill="1" applyBorder="1"/>
    <xf numFmtId="164" fontId="12" fillId="8" borderId="0" xfId="0" applyNumberFormat="1" applyFont="1" applyFill="1"/>
    <xf numFmtId="0" fontId="12" fillId="8" borderId="0" xfId="0" applyFont="1" applyFill="1"/>
    <xf numFmtId="164" fontId="12" fillId="0" borderId="0" xfId="0" applyNumberFormat="1" applyFont="1"/>
    <xf numFmtId="0" fontId="12" fillId="0" borderId="0" xfId="0" applyFont="1"/>
    <xf numFmtId="164" fontId="12" fillId="3" borderId="0" xfId="0" applyNumberFormat="1" applyFont="1" applyFill="1"/>
    <xf numFmtId="0" fontId="12" fillId="3" borderId="0" xfId="0" applyFont="1" applyFill="1"/>
    <xf numFmtId="0" fontId="2" fillId="6" borderId="22" xfId="0" applyFont="1" applyFill="1" applyBorder="1"/>
    <xf numFmtId="0" fontId="2" fillId="6" borderId="23" xfId="0" applyFont="1" applyFill="1" applyBorder="1"/>
    <xf numFmtId="0" fontId="2" fillId="6" borderId="24" xfId="0" applyFont="1" applyFill="1" applyBorder="1"/>
    <xf numFmtId="0" fontId="2" fillId="6" borderId="25" xfId="0" applyFont="1" applyFill="1" applyBorder="1"/>
    <xf numFmtId="0" fontId="2" fillId="6" borderId="0" xfId="0" applyFont="1" applyFill="1" applyBorder="1"/>
    <xf numFmtId="0" fontId="2" fillId="6" borderId="26" xfId="0" applyFont="1" applyFill="1" applyBorder="1"/>
    <xf numFmtId="14" fontId="2" fillId="6" borderId="0" xfId="0" applyNumberFormat="1" applyFont="1" applyFill="1" applyBorder="1"/>
    <xf numFmtId="0" fontId="2" fillId="6" borderId="2" xfId="0" applyFont="1" applyFill="1" applyBorder="1"/>
    <xf numFmtId="0" fontId="2" fillId="6" borderId="3" xfId="0" applyFont="1" applyFill="1" applyBorder="1"/>
    <xf numFmtId="0" fontId="2" fillId="6" borderId="27" xfId="0" applyFont="1" applyFill="1" applyBorder="1"/>
    <xf numFmtId="0" fontId="9" fillId="6" borderId="18" xfId="0" applyFont="1" applyFill="1" applyBorder="1"/>
    <xf numFmtId="0" fontId="2" fillId="6" borderId="29" xfId="0" applyFont="1" applyFill="1" applyBorder="1"/>
    <xf numFmtId="0" fontId="2" fillId="6" borderId="28" xfId="0" applyFont="1" applyFill="1" applyBorder="1"/>
    <xf numFmtId="0" fontId="17" fillId="6" borderId="0" xfId="0" applyFont="1" applyFill="1"/>
    <xf numFmtId="0" fontId="9" fillId="7" borderId="0" xfId="0" applyFont="1" applyFill="1"/>
    <xf numFmtId="0" fontId="2" fillId="7" borderId="0" xfId="0" applyFont="1" applyFill="1"/>
    <xf numFmtId="0" fontId="2" fillId="6" borderId="7" xfId="0" applyFont="1" applyFill="1" applyBorder="1"/>
    <xf numFmtId="0" fontId="2" fillId="6" borderId="8" xfId="0" applyFont="1" applyFill="1" applyBorder="1"/>
    <xf numFmtId="165" fontId="2" fillId="6" borderId="17" xfId="3" applyNumberFormat="1" applyFont="1" applyFill="1" applyBorder="1"/>
    <xf numFmtId="44" fontId="2" fillId="6" borderId="0" xfId="0" applyNumberFormat="1" applyFont="1" applyFill="1" applyBorder="1"/>
    <xf numFmtId="0" fontId="9" fillId="6" borderId="10" xfId="0" applyFont="1" applyFill="1" applyBorder="1" applyAlignment="1">
      <alignment horizontal="center"/>
    </xf>
    <xf numFmtId="0" fontId="2" fillId="6" borderId="11" xfId="0" applyFont="1" applyFill="1" applyBorder="1"/>
    <xf numFmtId="0" fontId="2" fillId="6" borderId="10" xfId="0" applyFont="1" applyFill="1" applyBorder="1" applyAlignment="1">
      <alignment horizontal="center"/>
    </xf>
    <xf numFmtId="0" fontId="2" fillId="6" borderId="12" xfId="0" applyFont="1" applyFill="1" applyBorder="1"/>
    <xf numFmtId="0" fontId="2" fillId="6" borderId="13" xfId="0" applyFont="1" applyFill="1" applyBorder="1"/>
    <xf numFmtId="165" fontId="18" fillId="4" borderId="17" xfId="4" applyNumberFormat="1" applyFont="1" applyBorder="1"/>
    <xf numFmtId="165" fontId="19" fillId="5" borderId="17" xfId="5" applyNumberFormat="1" applyFont="1" applyBorder="1"/>
    <xf numFmtId="44" fontId="18" fillId="4" borderId="17" xfId="4" applyNumberFormat="1" applyFont="1" applyBorder="1"/>
    <xf numFmtId="2" fontId="18" fillId="4" borderId="17" xfId="4" applyNumberFormat="1" applyFont="1" applyBorder="1"/>
    <xf numFmtId="44" fontId="19" fillId="5" borderId="17" xfId="5" applyNumberFormat="1" applyFont="1" applyBorder="1"/>
    <xf numFmtId="0" fontId="5" fillId="0" borderId="0" xfId="0" applyFont="1"/>
    <xf numFmtId="0" fontId="0" fillId="0" borderId="0" xfId="0" applyFill="1"/>
    <xf numFmtId="166" fontId="0" fillId="0" borderId="1" xfId="0" applyNumberFormat="1" applyFill="1" applyBorder="1"/>
    <xf numFmtId="0" fontId="5" fillId="0" borderId="1" xfId="0" applyFont="1" applyBorder="1"/>
    <xf numFmtId="0" fontId="14" fillId="0" borderId="1" xfId="0" applyFont="1" applyBorder="1"/>
    <xf numFmtId="0" fontId="13" fillId="0" borderId="1" xfId="0" applyFont="1" applyBorder="1"/>
    <xf numFmtId="0" fontId="12" fillId="0" borderId="1" xfId="0" applyFont="1" applyFill="1" applyBorder="1"/>
    <xf numFmtId="0" fontId="0" fillId="0" borderId="1" xfId="0" applyFill="1" applyBorder="1"/>
    <xf numFmtId="164" fontId="12" fillId="0" borderId="1" xfId="0" applyNumberFormat="1" applyFont="1" applyBorder="1"/>
    <xf numFmtId="0" fontId="5" fillId="0" borderId="21" xfId="0" applyFont="1" applyBorder="1" applyAlignment="1">
      <alignment wrapText="1"/>
    </xf>
    <xf numFmtId="0" fontId="5" fillId="0" borderId="19" xfId="0" applyFont="1" applyBorder="1"/>
    <xf numFmtId="0" fontId="0" fillId="0" borderId="21" xfId="0" applyBorder="1"/>
    <xf numFmtId="0" fontId="0" fillId="0" borderId="19" xfId="0" applyBorder="1"/>
    <xf numFmtId="0" fontId="11" fillId="0" borderId="21" xfId="0" applyFont="1" applyFill="1" applyBorder="1" applyAlignment="1">
      <alignment wrapText="1"/>
    </xf>
    <xf numFmtId="9" fontId="5" fillId="0" borderId="1" xfId="3" applyFont="1" applyFill="1" applyBorder="1"/>
    <xf numFmtId="0" fontId="12" fillId="0" borderId="0" xfId="0" applyFont="1" applyFill="1"/>
    <xf numFmtId="164" fontId="12" fillId="0" borderId="0" xfId="0" applyNumberFormat="1" applyFont="1" applyFill="1"/>
    <xf numFmtId="0" fontId="0" fillId="3" borderId="0" xfId="0" applyFill="1"/>
    <xf numFmtId="0" fontId="12" fillId="3" borderId="1" xfId="0" applyFont="1" applyFill="1" applyBorder="1"/>
    <xf numFmtId="0" fontId="13" fillId="3" borderId="1" xfId="0" applyFont="1" applyFill="1" applyBorder="1"/>
    <xf numFmtId="0" fontId="14" fillId="3" borderId="0" xfId="0" applyFont="1" applyFill="1"/>
    <xf numFmtId="0" fontId="21" fillId="0" borderId="1" xfId="0" applyFont="1" applyFill="1" applyBorder="1" applyAlignment="1">
      <alignment wrapText="1"/>
    </xf>
    <xf numFmtId="2" fontId="5" fillId="0" borderId="1" xfId="0" applyNumberFormat="1" applyFont="1" applyFill="1" applyBorder="1"/>
    <xf numFmtId="164" fontId="15" fillId="0" borderId="1" xfId="0" applyNumberFormat="1" applyFont="1" applyFill="1" applyBorder="1"/>
    <xf numFmtId="164" fontId="0" fillId="0" borderId="1" xfId="0" applyNumberFormat="1" applyFont="1" applyFill="1" applyBorder="1"/>
    <xf numFmtId="0" fontId="0" fillId="0" borderId="0" xfId="0" applyFont="1" applyFill="1"/>
    <xf numFmtId="164" fontId="0" fillId="3" borderId="1" xfId="0" applyNumberFormat="1" applyFill="1" applyBorder="1"/>
    <xf numFmtId="0" fontId="5" fillId="3" borderId="1" xfId="0" applyFont="1" applyFill="1" applyBorder="1"/>
    <xf numFmtId="2" fontId="5" fillId="3" borderId="1" xfId="0" applyNumberFormat="1" applyFont="1" applyFill="1" applyBorder="1"/>
    <xf numFmtId="0" fontId="17" fillId="6" borderId="1" xfId="0" applyFont="1" applyFill="1" applyBorder="1" applyAlignment="1">
      <alignment horizontal="left" wrapText="1"/>
    </xf>
    <xf numFmtId="0" fontId="22" fillId="6" borderId="1" xfId="0" applyFont="1" applyFill="1" applyBorder="1" applyAlignment="1">
      <alignment horizontal="left"/>
    </xf>
    <xf numFmtId="9" fontId="22" fillId="6" borderId="1" xfId="0" applyNumberFormat="1" applyFont="1" applyFill="1" applyBorder="1" applyAlignment="1">
      <alignment horizontal="right"/>
    </xf>
    <xf numFmtId="0" fontId="22" fillId="6" borderId="1" xfId="0" applyFont="1" applyFill="1" applyBorder="1" applyAlignment="1">
      <alignment horizontal="left" wrapText="1"/>
    </xf>
    <xf numFmtId="0" fontId="2" fillId="6" borderId="1" xfId="0" applyFont="1" applyFill="1" applyBorder="1" applyAlignment="1">
      <alignment horizontal="left" wrapText="1"/>
    </xf>
    <xf numFmtId="0" fontId="9" fillId="6" borderId="17" xfId="0" applyFont="1" applyFill="1" applyBorder="1" applyAlignment="1">
      <alignment horizontal="center"/>
    </xf>
    <xf numFmtId="44" fontId="2" fillId="6" borderId="0" xfId="0" applyNumberFormat="1" applyFont="1" applyFill="1"/>
    <xf numFmtId="44" fontId="26" fillId="9" borderId="17" xfId="7" applyNumberFormat="1" applyFont="1" applyBorder="1"/>
    <xf numFmtId="44" fontId="25" fillId="5" borderId="17" xfId="5" applyNumberFormat="1" applyFont="1" applyBorder="1"/>
    <xf numFmtId="165" fontId="25" fillId="5" borderId="17" xfId="5" applyNumberFormat="1" applyFont="1" applyBorder="1"/>
    <xf numFmtId="0" fontId="22" fillId="6" borderId="8" xfId="0" applyFont="1" applyFill="1" applyBorder="1"/>
    <xf numFmtId="0" fontId="17" fillId="6" borderId="9" xfId="0" applyFont="1" applyFill="1" applyBorder="1"/>
    <xf numFmtId="0" fontId="22" fillId="6" borderId="7" xfId="0" applyFont="1" applyFill="1" applyBorder="1"/>
    <xf numFmtId="0" fontId="2" fillId="6" borderId="19" xfId="0" applyFont="1" applyFill="1" applyBorder="1" applyAlignment="1">
      <alignment horizontal="left"/>
    </xf>
    <xf numFmtId="0" fontId="2" fillId="6" borderId="20" xfId="0" applyFont="1" applyFill="1" applyBorder="1" applyAlignment="1">
      <alignment horizontal="left"/>
    </xf>
    <xf numFmtId="0" fontId="2" fillId="6" borderId="21" xfId="0" applyFont="1" applyFill="1" applyBorder="1" applyAlignment="1">
      <alignment horizontal="left"/>
    </xf>
    <xf numFmtId="0" fontId="2" fillId="6" borderId="19" xfId="0" applyFont="1" applyFill="1" applyBorder="1" applyAlignment="1">
      <alignment horizontal="left" wrapText="1"/>
    </xf>
    <xf numFmtId="0" fontId="2" fillId="6" borderId="20" xfId="0" applyFont="1" applyFill="1" applyBorder="1" applyAlignment="1">
      <alignment horizontal="left" wrapText="1"/>
    </xf>
    <xf numFmtId="0" fontId="2" fillId="6" borderId="21" xfId="0" applyFont="1" applyFill="1" applyBorder="1" applyAlignment="1">
      <alignment horizontal="left" wrapText="1"/>
    </xf>
    <xf numFmtId="0" fontId="2" fillId="6" borderId="2" xfId="0" applyFont="1" applyFill="1" applyBorder="1" applyAlignment="1">
      <alignment horizontal="left" wrapText="1"/>
    </xf>
    <xf numFmtId="0" fontId="2" fillId="6" borderId="3" xfId="0" applyFont="1" applyFill="1" applyBorder="1" applyAlignment="1">
      <alignment horizontal="left" wrapText="1"/>
    </xf>
    <xf numFmtId="0" fontId="2" fillId="6" borderId="27" xfId="0" applyFont="1" applyFill="1" applyBorder="1" applyAlignment="1">
      <alignment horizontal="left" wrapText="1"/>
    </xf>
    <xf numFmtId="0" fontId="2" fillId="6" borderId="23" xfId="0" applyFont="1" applyFill="1" applyBorder="1" applyAlignment="1">
      <alignment horizontal="left" wrapText="1"/>
    </xf>
    <xf numFmtId="0" fontId="2" fillId="6" borderId="24" xfId="0" applyFont="1" applyFill="1" applyBorder="1" applyAlignment="1">
      <alignment horizontal="left" wrapText="1"/>
    </xf>
    <xf numFmtId="0" fontId="2" fillId="6" borderId="22" xfId="0" applyFont="1" applyFill="1" applyBorder="1" applyAlignment="1">
      <alignment horizontal="left" vertical="center" wrapText="1"/>
    </xf>
    <xf numFmtId="0" fontId="2" fillId="6" borderId="23" xfId="0" applyFont="1" applyFill="1" applyBorder="1" applyAlignment="1">
      <alignment horizontal="left" vertical="center" wrapText="1"/>
    </xf>
    <xf numFmtId="0" fontId="2" fillId="6" borderId="24" xfId="0" applyFont="1" applyFill="1" applyBorder="1" applyAlignment="1">
      <alignment horizontal="left" vertical="center" wrapText="1"/>
    </xf>
    <xf numFmtId="0" fontId="2" fillId="6" borderId="25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26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27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9" fillId="6" borderId="0" xfId="0" applyFont="1" applyFill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2" fillId="6" borderId="1" xfId="0" applyFont="1" applyFill="1" applyBorder="1" applyAlignment="1">
      <alignment horizontal="left" wrapText="1"/>
    </xf>
    <xf numFmtId="17" fontId="2" fillId="6" borderId="7" xfId="0" applyNumberFormat="1" applyFont="1" applyFill="1" applyBorder="1" applyAlignment="1">
      <alignment horizontal="center" vertical="center"/>
    </xf>
    <xf numFmtId="17" fontId="2" fillId="6" borderId="8" xfId="0" applyNumberFormat="1" applyFont="1" applyFill="1" applyBorder="1" applyAlignment="1">
      <alignment horizontal="center" vertical="center"/>
    </xf>
    <xf numFmtId="17" fontId="2" fillId="6" borderId="9" xfId="0" applyNumberFormat="1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/>
    </xf>
    <xf numFmtId="0" fontId="9" fillId="6" borderId="14" xfId="0" applyFont="1" applyFill="1" applyBorder="1" applyAlignment="1">
      <alignment horizontal="center"/>
    </xf>
    <xf numFmtId="0" fontId="9" fillId="6" borderId="15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5" fillId="10" borderId="1" xfId="0" applyFont="1" applyFill="1" applyBorder="1"/>
    <xf numFmtId="0" fontId="0" fillId="10" borderId="1" xfId="0" applyFill="1" applyBorder="1"/>
    <xf numFmtId="0" fontId="0" fillId="10" borderId="0" xfId="0" applyFill="1"/>
    <xf numFmtId="0" fontId="5" fillId="10" borderId="1" xfId="0" applyFont="1" applyFill="1" applyBorder="1" applyAlignment="1">
      <alignment wrapText="1"/>
    </xf>
    <xf numFmtId="0" fontId="27" fillId="10" borderId="1" xfId="0" applyFont="1" applyFill="1" applyBorder="1"/>
    <xf numFmtId="0" fontId="28" fillId="10" borderId="1" xfId="0" applyFont="1" applyFill="1" applyBorder="1"/>
    <xf numFmtId="0" fontId="5" fillId="10" borderId="0" xfId="0" applyFont="1" applyFill="1"/>
    <xf numFmtId="0" fontId="11" fillId="10" borderId="1" xfId="0" applyFont="1" applyFill="1" applyBorder="1"/>
    <xf numFmtId="0" fontId="11" fillId="0" borderId="0" xfId="0" applyFont="1"/>
    <xf numFmtId="0" fontId="28" fillId="10" borderId="0" xfId="0" applyFont="1" applyFill="1"/>
    <xf numFmtId="0" fontId="11" fillId="10" borderId="0" xfId="0" applyFont="1" applyFill="1"/>
  </cellXfs>
  <cellStyles count="8">
    <cellStyle name="Dobrá" xfId="7" builtinId="26"/>
    <cellStyle name="Hypertextové prepojenie" xfId="1" builtinId="8"/>
    <cellStyle name="Mena" xfId="2" builtinId="4"/>
    <cellStyle name="Normal 2" xfId="6" xr:uid="{37FCF1DA-978D-4D3F-BED5-601647D8D959}"/>
    <cellStyle name="Normálna" xfId="0" builtinId="0"/>
    <cellStyle name="Percentá" xfId="3" builtinId="5"/>
    <cellStyle name="Vstup" xfId="4" builtinId="20"/>
    <cellStyle name="Výpočet" xfId="5" builtinId="22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mfsr.sk/sk/financie/institut-financnej-politiky/ekonomicke-prognozy/makroekonomicke-prognozy/makroekonomicke-prognozy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8A380-2336-49BF-A774-BB8EDA3B6536}">
  <sheetPr>
    <pageSetUpPr fitToPage="1"/>
  </sheetPr>
  <dimension ref="A2:E49"/>
  <sheetViews>
    <sheetView tabSelected="1" zoomScaleNormal="100" workbookViewId="0">
      <selection activeCell="B2" sqref="B2:E2"/>
    </sheetView>
  </sheetViews>
  <sheetFormatPr defaultRowHeight="11.4"/>
  <cols>
    <col min="1" max="1" width="3.44140625" style="5" customWidth="1"/>
    <col min="2" max="2" width="36.5546875" style="5" customWidth="1"/>
    <col min="3" max="3" width="9.77734375" style="5" customWidth="1"/>
    <col min="4" max="4" width="15.21875" style="5" customWidth="1"/>
    <col min="5" max="5" width="57.44140625" style="5" customWidth="1"/>
    <col min="6" max="16384" width="8.88671875" style="5"/>
  </cols>
  <sheetData>
    <row r="2" spans="1:5" ht="139.80000000000001" customHeight="1">
      <c r="B2" s="149" t="s">
        <v>226</v>
      </c>
      <c r="C2" s="149"/>
      <c r="D2" s="149"/>
      <c r="E2" s="149"/>
    </row>
    <row r="3" spans="1:5">
      <c r="B3" s="11"/>
      <c r="C3" s="11"/>
      <c r="D3" s="11"/>
      <c r="E3" s="11"/>
    </row>
    <row r="4" spans="1:5" ht="12">
      <c r="B4" s="12" t="s">
        <v>41</v>
      </c>
      <c r="C4" s="11"/>
      <c r="D4" s="11"/>
      <c r="E4" s="11"/>
    </row>
    <row r="5" spans="1:5">
      <c r="B5" s="11"/>
      <c r="C5" s="11"/>
      <c r="D5" s="11"/>
      <c r="E5" s="11"/>
    </row>
    <row r="6" spans="1:5" ht="12">
      <c r="B6" s="1" t="s">
        <v>42</v>
      </c>
      <c r="C6" s="1" t="s">
        <v>43</v>
      </c>
      <c r="D6" s="1" t="s">
        <v>44</v>
      </c>
      <c r="E6" s="1" t="s">
        <v>45</v>
      </c>
    </row>
    <row r="7" spans="1:5" ht="56.4" customHeight="1">
      <c r="A7" s="19" t="s">
        <v>46</v>
      </c>
      <c r="B7" s="14" t="s">
        <v>21</v>
      </c>
      <c r="C7" s="8" t="s">
        <v>24</v>
      </c>
      <c r="D7" s="15"/>
      <c r="E7" s="16" t="s">
        <v>206</v>
      </c>
    </row>
    <row r="8" spans="1:5" ht="56.4" customHeight="1">
      <c r="A8" s="19" t="s">
        <v>212</v>
      </c>
      <c r="B8" s="14" t="s">
        <v>196</v>
      </c>
      <c r="C8" s="8" t="s">
        <v>24</v>
      </c>
      <c r="D8" s="15"/>
      <c r="E8" s="100" t="s">
        <v>213</v>
      </c>
    </row>
    <row r="9" spans="1:5" ht="116.4" customHeight="1">
      <c r="A9" s="19" t="s">
        <v>47</v>
      </c>
      <c r="B9" s="14" t="s">
        <v>164</v>
      </c>
      <c r="C9" s="8" t="s">
        <v>51</v>
      </c>
      <c r="D9" s="17" t="s">
        <v>52</v>
      </c>
      <c r="E9" s="16" t="s">
        <v>225</v>
      </c>
    </row>
    <row r="10" spans="1:5" ht="153" customHeight="1">
      <c r="A10" s="19" t="s">
        <v>48</v>
      </c>
      <c r="B10" s="96" t="s">
        <v>172</v>
      </c>
      <c r="C10" s="97" t="s">
        <v>24</v>
      </c>
      <c r="D10" s="98">
        <v>1</v>
      </c>
      <c r="E10" s="99" t="s">
        <v>222</v>
      </c>
    </row>
    <row r="11" spans="1:5" ht="60" customHeight="1">
      <c r="A11" s="19" t="s">
        <v>49</v>
      </c>
      <c r="B11" s="14" t="s">
        <v>174</v>
      </c>
      <c r="C11" s="8" t="s">
        <v>51</v>
      </c>
      <c r="D11" s="17" t="s">
        <v>52</v>
      </c>
      <c r="E11" s="16" t="s">
        <v>175</v>
      </c>
    </row>
    <row r="12" spans="1:5" ht="122.4" customHeight="1">
      <c r="A12" s="19" t="s">
        <v>50</v>
      </c>
      <c r="B12" s="14" t="s">
        <v>176</v>
      </c>
      <c r="C12" s="8" t="s">
        <v>51</v>
      </c>
      <c r="D12" s="17" t="s">
        <v>52</v>
      </c>
      <c r="E12" s="16" t="s">
        <v>223</v>
      </c>
    </row>
    <row r="13" spans="1:5" ht="36">
      <c r="A13" s="19" t="s">
        <v>63</v>
      </c>
      <c r="B13" s="14" t="s">
        <v>210</v>
      </c>
      <c r="C13" s="8" t="s">
        <v>51</v>
      </c>
      <c r="D13" s="17" t="s">
        <v>52</v>
      </c>
      <c r="E13" s="16" t="s">
        <v>211</v>
      </c>
    </row>
    <row r="14" spans="1:5" ht="36">
      <c r="A14" s="19" t="s">
        <v>207</v>
      </c>
      <c r="B14" s="14" t="s">
        <v>208</v>
      </c>
      <c r="C14" s="8" t="s">
        <v>51</v>
      </c>
      <c r="D14" s="17" t="s">
        <v>52</v>
      </c>
      <c r="E14" s="100" t="s">
        <v>209</v>
      </c>
    </row>
    <row r="15" spans="1:5">
      <c r="B15" s="13"/>
    </row>
    <row r="17" spans="2:5" ht="12">
      <c r="B17" s="18" t="s">
        <v>80</v>
      </c>
    </row>
    <row r="19" spans="2:5" ht="12">
      <c r="B19" s="47" t="s">
        <v>142</v>
      </c>
      <c r="C19" s="109" t="s">
        <v>145</v>
      </c>
      <c r="D19" s="110"/>
      <c r="E19" s="111"/>
    </row>
    <row r="20" spans="2:5">
      <c r="B20" s="48"/>
      <c r="C20" s="37" t="s">
        <v>143</v>
      </c>
      <c r="D20" s="38" t="s">
        <v>129</v>
      </c>
      <c r="E20" s="39"/>
    </row>
    <row r="21" spans="2:5">
      <c r="B21" s="48"/>
      <c r="C21" s="40"/>
      <c r="D21" s="41" t="s">
        <v>128</v>
      </c>
      <c r="E21" s="42"/>
    </row>
    <row r="22" spans="2:5">
      <c r="B22" s="48"/>
      <c r="C22" s="40"/>
      <c r="D22" s="41" t="s">
        <v>127</v>
      </c>
      <c r="E22" s="42"/>
    </row>
    <row r="23" spans="2:5">
      <c r="B23" s="48"/>
      <c r="C23" s="40"/>
      <c r="D23" s="41" t="s">
        <v>126</v>
      </c>
      <c r="E23" s="42"/>
    </row>
    <row r="24" spans="2:5">
      <c r="B24" s="48"/>
      <c r="C24" s="40"/>
      <c r="D24" s="41" t="s">
        <v>125</v>
      </c>
      <c r="E24" s="42"/>
    </row>
    <row r="25" spans="2:5">
      <c r="B25" s="48"/>
      <c r="C25" s="40"/>
      <c r="D25" s="41"/>
      <c r="E25" s="42"/>
    </row>
    <row r="26" spans="2:5">
      <c r="B26" s="48"/>
      <c r="C26" s="40" t="s">
        <v>144</v>
      </c>
      <c r="D26" s="41" t="s">
        <v>141</v>
      </c>
      <c r="E26" s="42"/>
    </row>
    <row r="27" spans="2:5">
      <c r="B27" s="48"/>
      <c r="C27" s="40"/>
      <c r="D27" s="41" t="s">
        <v>140</v>
      </c>
      <c r="E27" s="42"/>
    </row>
    <row r="28" spans="2:5">
      <c r="B28" s="48"/>
      <c r="C28" s="40"/>
      <c r="D28" s="43">
        <v>44809</v>
      </c>
      <c r="E28" s="42"/>
    </row>
    <row r="29" spans="2:5">
      <c r="B29" s="48"/>
      <c r="C29" s="40"/>
      <c r="D29" s="41" t="s">
        <v>139</v>
      </c>
      <c r="E29" s="42"/>
    </row>
    <row r="30" spans="2:5">
      <c r="B30" s="48"/>
      <c r="C30" s="40"/>
      <c r="D30" s="41" t="s">
        <v>138</v>
      </c>
      <c r="E30" s="42"/>
    </row>
    <row r="31" spans="2:5">
      <c r="B31" s="48"/>
      <c r="C31" s="40"/>
      <c r="D31" s="41" t="s">
        <v>137</v>
      </c>
      <c r="E31" s="42"/>
    </row>
    <row r="32" spans="2:5">
      <c r="B32" s="48"/>
      <c r="C32" s="40"/>
      <c r="D32" s="41" t="s">
        <v>136</v>
      </c>
      <c r="E32" s="42"/>
    </row>
    <row r="33" spans="2:5">
      <c r="B33" s="48"/>
      <c r="C33" s="40"/>
      <c r="D33" s="41" t="s">
        <v>135</v>
      </c>
      <c r="E33" s="42"/>
    </row>
    <row r="34" spans="2:5">
      <c r="B34" s="48"/>
      <c r="C34" s="40"/>
      <c r="D34" s="41" t="s">
        <v>134</v>
      </c>
      <c r="E34" s="42"/>
    </row>
    <row r="35" spans="2:5">
      <c r="B35" s="48"/>
      <c r="C35" s="40"/>
      <c r="D35" s="41" t="s">
        <v>133</v>
      </c>
      <c r="E35" s="42"/>
    </row>
    <row r="36" spans="2:5">
      <c r="B36" s="48"/>
      <c r="C36" s="40"/>
      <c r="D36" s="41" t="s">
        <v>132</v>
      </c>
      <c r="E36" s="42"/>
    </row>
    <row r="37" spans="2:5">
      <c r="B37" s="48"/>
      <c r="C37" s="40"/>
      <c r="D37" s="41" t="s">
        <v>131</v>
      </c>
      <c r="E37" s="42"/>
    </row>
    <row r="38" spans="2:5">
      <c r="B38" s="48"/>
      <c r="C38" s="44"/>
      <c r="D38" s="45" t="s">
        <v>130</v>
      </c>
      <c r="E38" s="46"/>
    </row>
    <row r="39" spans="2:5">
      <c r="B39" s="48"/>
      <c r="C39" s="112" t="s">
        <v>146</v>
      </c>
      <c r="D39" s="113"/>
      <c r="E39" s="114"/>
    </row>
    <row r="40" spans="2:5" ht="37.200000000000003" customHeight="1">
      <c r="B40" s="48"/>
      <c r="C40" s="115" t="s">
        <v>224</v>
      </c>
      <c r="D40" s="116"/>
      <c r="E40" s="117"/>
    </row>
    <row r="41" spans="2:5" ht="78.599999999999994" customHeight="1">
      <c r="B41" s="48"/>
      <c r="C41" s="112" t="s">
        <v>192</v>
      </c>
      <c r="D41" s="113"/>
      <c r="E41" s="114"/>
    </row>
    <row r="42" spans="2:5" ht="25.2" customHeight="1">
      <c r="B42" s="47" t="s">
        <v>147</v>
      </c>
      <c r="C42" s="118" t="s">
        <v>148</v>
      </c>
      <c r="D42" s="118"/>
      <c r="E42" s="119"/>
    </row>
    <row r="43" spans="2:5" ht="27" customHeight="1">
      <c r="B43" s="48"/>
      <c r="C43" s="116" t="s">
        <v>149</v>
      </c>
      <c r="D43" s="116"/>
      <c r="E43" s="117"/>
    </row>
    <row r="44" spans="2:5">
      <c r="B44" s="48"/>
      <c r="C44" s="113" t="s">
        <v>146</v>
      </c>
      <c r="D44" s="113"/>
      <c r="E44" s="114"/>
    </row>
    <row r="45" spans="2:5" ht="26.4" customHeight="1">
      <c r="B45" s="49"/>
      <c r="C45" s="116" t="s">
        <v>150</v>
      </c>
      <c r="D45" s="116"/>
      <c r="E45" s="117"/>
    </row>
    <row r="46" spans="2:5">
      <c r="B46" s="6" t="s">
        <v>151</v>
      </c>
      <c r="C46" s="120" t="s">
        <v>195</v>
      </c>
      <c r="D46" s="121"/>
      <c r="E46" s="122"/>
    </row>
    <row r="47" spans="2:5">
      <c r="B47" s="6" t="s">
        <v>152</v>
      </c>
      <c r="C47" s="123"/>
      <c r="D47" s="124"/>
      <c r="E47" s="125"/>
    </row>
    <row r="48" spans="2:5">
      <c r="B48" s="6" t="s">
        <v>153</v>
      </c>
      <c r="C48" s="126"/>
      <c r="D48" s="127"/>
      <c r="E48" s="128"/>
    </row>
    <row r="49" spans="2:5">
      <c r="B49" s="6" t="s">
        <v>154</v>
      </c>
      <c r="C49" s="116" t="s">
        <v>155</v>
      </c>
      <c r="D49" s="116"/>
      <c r="E49" s="117"/>
    </row>
  </sheetData>
  <mergeCells count="11">
    <mergeCell ref="B2:E2"/>
    <mergeCell ref="C19:E19"/>
    <mergeCell ref="C39:E39"/>
    <mergeCell ref="C40:E40"/>
    <mergeCell ref="C49:E49"/>
    <mergeCell ref="C41:E41"/>
    <mergeCell ref="C42:E42"/>
    <mergeCell ref="C43:E43"/>
    <mergeCell ref="C44:E44"/>
    <mergeCell ref="C45:E45"/>
    <mergeCell ref="C46:E48"/>
  </mergeCells>
  <pageMargins left="0.7" right="0.7" top="0.75" bottom="0.75" header="0.3" footer="0.3"/>
  <pageSetup paperSize="9" fitToHeight="0" orientation="landscape" horizontalDpi="300" r:id="rId1"/>
  <headerFooter>
    <oddHeader>&amp;C&amp;A&amp;R&amp;F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9366C-9DDB-48B9-A0A6-6BF9074E1AE3}">
  <sheetPr>
    <tabColor theme="7" tint="0.59999389629810485"/>
    <pageSetUpPr fitToPage="1"/>
  </sheetPr>
  <dimension ref="A1:DG148"/>
  <sheetViews>
    <sheetView topLeftCell="A5" zoomScale="85" zoomScaleNormal="85" workbookViewId="0">
      <selection activeCell="I10" sqref="I10"/>
    </sheetView>
  </sheetViews>
  <sheetFormatPr defaultRowHeight="14.4"/>
  <cols>
    <col min="1" max="1" width="57.6640625" customWidth="1"/>
    <col min="2" max="2" width="21.109375" bestFit="1" customWidth="1"/>
    <col min="3" max="3" width="7.44140625" bestFit="1" customWidth="1"/>
    <col min="4" max="4" width="8.44140625" bestFit="1" customWidth="1"/>
    <col min="5" max="5" width="7.44140625" bestFit="1" customWidth="1"/>
    <col min="6" max="6" width="5" bestFit="1" customWidth="1"/>
    <col min="7" max="7" width="5.33203125" bestFit="1" customWidth="1"/>
    <col min="8" max="8" width="5" bestFit="1" customWidth="1"/>
    <col min="9" max="9" width="5.33203125" bestFit="1" customWidth="1"/>
    <col min="10" max="11" width="8" bestFit="1" customWidth="1"/>
    <col min="12" max="12" width="8.44140625" bestFit="1" customWidth="1"/>
    <col min="13" max="13" width="7.44140625" bestFit="1" customWidth="1"/>
    <col min="14" max="14" width="8.44140625" bestFit="1" customWidth="1"/>
    <col min="15" max="15" width="7.44140625" bestFit="1" customWidth="1"/>
    <col min="16" max="16" width="8.44140625" bestFit="1" customWidth="1"/>
    <col min="17" max="17" width="7.44140625" bestFit="1" customWidth="1"/>
    <col min="18" max="18" width="8.44140625" bestFit="1" customWidth="1"/>
    <col min="19" max="19" width="7.44140625" bestFit="1" customWidth="1"/>
    <col min="20" max="21" width="8.5546875" bestFit="1" customWidth="1"/>
    <col min="22" max="22" width="8.44140625" bestFit="1" customWidth="1"/>
    <col min="23" max="23" width="7.44140625" bestFit="1" customWidth="1"/>
    <col min="24" max="24" width="8.44140625" bestFit="1" customWidth="1"/>
    <col min="25" max="25" width="7.44140625" bestFit="1" customWidth="1"/>
    <col min="26" max="26" width="8.44140625" bestFit="1" customWidth="1"/>
    <col min="27" max="27" width="7.44140625" bestFit="1" customWidth="1"/>
    <col min="28" max="28" width="8.44140625" bestFit="1" customWidth="1"/>
    <col min="29" max="29" width="7.44140625" bestFit="1" customWidth="1"/>
    <col min="30" max="31" width="8.5546875" bestFit="1" customWidth="1"/>
    <col min="32" max="32" width="8.44140625" bestFit="1" customWidth="1"/>
    <col min="33" max="33" width="7.44140625" bestFit="1" customWidth="1"/>
    <col min="34" max="34" width="8.44140625" bestFit="1" customWidth="1"/>
    <col min="35" max="35" width="7.44140625" bestFit="1" customWidth="1"/>
    <col min="36" max="36" width="8.44140625" bestFit="1" customWidth="1"/>
    <col min="37" max="37" width="7.44140625" bestFit="1" customWidth="1"/>
    <col min="38" max="38" width="8.44140625" bestFit="1" customWidth="1"/>
    <col min="39" max="39" width="7.44140625" bestFit="1" customWidth="1"/>
    <col min="40" max="41" width="8.5546875" bestFit="1" customWidth="1"/>
    <col min="42" max="42" width="8.44140625" bestFit="1" customWidth="1"/>
    <col min="43" max="43" width="7.44140625" bestFit="1" customWidth="1"/>
    <col min="44" max="44" width="8.44140625" bestFit="1" customWidth="1"/>
    <col min="45" max="45" width="7.44140625" bestFit="1" customWidth="1"/>
    <col min="46" max="46" width="8.44140625" bestFit="1" customWidth="1"/>
    <col min="47" max="47" width="7.44140625" bestFit="1" customWidth="1"/>
    <col min="48" max="48" width="8.44140625" bestFit="1" customWidth="1"/>
    <col min="49" max="49" width="7.44140625" bestFit="1" customWidth="1"/>
    <col min="50" max="51" width="8.5546875" bestFit="1" customWidth="1"/>
    <col min="52" max="52" width="8.44140625" bestFit="1" customWidth="1"/>
    <col min="53" max="53" width="7.44140625" bestFit="1" customWidth="1"/>
    <col min="54" max="54" width="8.44140625" bestFit="1" customWidth="1"/>
    <col min="55" max="55" width="7.44140625" bestFit="1" customWidth="1"/>
    <col min="56" max="56" width="8.44140625" bestFit="1" customWidth="1"/>
    <col min="57" max="57" width="7.44140625" bestFit="1" customWidth="1"/>
    <col min="58" max="58" width="8.44140625" bestFit="1" customWidth="1"/>
    <col min="59" max="59" width="7.44140625" bestFit="1" customWidth="1"/>
    <col min="60" max="61" width="8.5546875" bestFit="1" customWidth="1"/>
    <col min="62" max="62" width="8.44140625" bestFit="1" customWidth="1"/>
    <col min="63" max="63" width="7.44140625" bestFit="1" customWidth="1"/>
    <col min="64" max="64" width="8.44140625" bestFit="1" customWidth="1"/>
    <col min="65" max="65" width="7.44140625" bestFit="1" customWidth="1"/>
    <col min="66" max="66" width="8.44140625" bestFit="1" customWidth="1"/>
    <col min="67" max="67" width="7.44140625" bestFit="1" customWidth="1"/>
    <col min="68" max="68" width="8.44140625" bestFit="1" customWidth="1"/>
    <col min="69" max="69" width="7.44140625" bestFit="1" customWidth="1"/>
    <col min="70" max="71" width="8.5546875" bestFit="1" customWidth="1"/>
    <col min="72" max="72" width="8.44140625" bestFit="1" customWidth="1"/>
    <col min="73" max="73" width="7.44140625" bestFit="1" customWidth="1"/>
    <col min="74" max="74" width="8.44140625" bestFit="1" customWidth="1"/>
    <col min="75" max="75" width="7.44140625" bestFit="1" customWidth="1"/>
    <col min="76" max="76" width="8.44140625" bestFit="1" customWidth="1"/>
    <col min="77" max="77" width="7.44140625" bestFit="1" customWidth="1"/>
    <col min="78" max="78" width="8.44140625" bestFit="1" customWidth="1"/>
    <col min="79" max="79" width="7.44140625" bestFit="1" customWidth="1"/>
    <col min="80" max="81" width="8.5546875" bestFit="1" customWidth="1"/>
    <col min="82" max="82" width="8.44140625" bestFit="1" customWidth="1"/>
    <col min="83" max="83" width="7.44140625" bestFit="1" customWidth="1"/>
    <col min="84" max="84" width="8.44140625" bestFit="1" customWidth="1"/>
    <col min="85" max="85" width="7.44140625" bestFit="1" customWidth="1"/>
    <col min="86" max="86" width="8.44140625" bestFit="1" customWidth="1"/>
    <col min="87" max="87" width="7.44140625" bestFit="1" customWidth="1"/>
    <col min="88" max="88" width="8.44140625" bestFit="1" customWidth="1"/>
    <col min="89" max="89" width="7.44140625" bestFit="1" customWidth="1"/>
    <col min="90" max="91" width="8.5546875" bestFit="1" customWidth="1"/>
    <col min="92" max="92" width="8.44140625" bestFit="1" customWidth="1"/>
    <col min="93" max="93" width="7.44140625" bestFit="1" customWidth="1"/>
    <col min="94" max="94" width="8.44140625" bestFit="1" customWidth="1"/>
    <col min="95" max="95" width="7.44140625" bestFit="1" customWidth="1"/>
    <col min="96" max="96" width="8.44140625" bestFit="1" customWidth="1"/>
    <col min="97" max="97" width="7.44140625" bestFit="1" customWidth="1"/>
    <col min="98" max="98" width="8.44140625" bestFit="1" customWidth="1"/>
    <col min="99" max="99" width="7.44140625" bestFit="1" customWidth="1"/>
    <col min="100" max="101" width="8.5546875" bestFit="1" customWidth="1"/>
    <col min="102" max="102" width="8.44140625" bestFit="1" customWidth="1"/>
    <col min="103" max="103" width="7.44140625" bestFit="1" customWidth="1"/>
    <col min="104" max="104" width="8.44140625" bestFit="1" customWidth="1"/>
    <col min="105" max="105" width="7.44140625" bestFit="1" customWidth="1"/>
    <col min="106" max="106" width="8.44140625" bestFit="1" customWidth="1"/>
    <col min="107" max="107" width="7.44140625" bestFit="1" customWidth="1"/>
    <col min="108" max="108" width="8.44140625" bestFit="1" customWidth="1"/>
    <col min="109" max="109" width="7.44140625" bestFit="1" customWidth="1"/>
    <col min="110" max="111" width="8.5546875" bestFit="1" customWidth="1"/>
  </cols>
  <sheetData>
    <row r="1" spans="1:111" hidden="1">
      <c r="A1" s="34" t="s">
        <v>124</v>
      </c>
      <c r="B1" s="34" t="s">
        <v>123</v>
      </c>
    </row>
    <row r="2" spans="1:111" hidden="1"/>
    <row r="3" spans="1:111" hidden="1">
      <c r="A3" s="34" t="s">
        <v>122</v>
      </c>
      <c r="B3" s="34" t="s">
        <v>121</v>
      </c>
    </row>
    <row r="4" spans="1:111" hidden="1"/>
    <row r="5" spans="1:111" s="156" customFormat="1">
      <c r="B5" s="160" t="s">
        <v>96</v>
      </c>
      <c r="C5" s="160" t="s">
        <v>96</v>
      </c>
      <c r="D5" s="160" t="s">
        <v>96</v>
      </c>
      <c r="E5" s="160" t="s">
        <v>96</v>
      </c>
      <c r="F5" s="160" t="s">
        <v>96</v>
      </c>
      <c r="G5" s="160" t="s">
        <v>96</v>
      </c>
      <c r="H5" s="160" t="s">
        <v>96</v>
      </c>
      <c r="I5" s="160" t="s">
        <v>96</v>
      </c>
      <c r="J5" s="160" t="s">
        <v>96</v>
      </c>
      <c r="K5" s="160" t="s">
        <v>96</v>
      </c>
      <c r="L5" s="160" t="s">
        <v>95</v>
      </c>
      <c r="M5" s="160" t="s">
        <v>95</v>
      </c>
      <c r="N5" s="160" t="s">
        <v>95</v>
      </c>
      <c r="O5" s="160" t="s">
        <v>95</v>
      </c>
      <c r="P5" s="160" t="s">
        <v>95</v>
      </c>
      <c r="Q5" s="160" t="s">
        <v>95</v>
      </c>
      <c r="R5" s="160" t="s">
        <v>95</v>
      </c>
      <c r="S5" s="160" t="s">
        <v>95</v>
      </c>
      <c r="T5" s="160" t="s">
        <v>95</v>
      </c>
      <c r="U5" s="160" t="s">
        <v>95</v>
      </c>
      <c r="V5" s="160" t="s">
        <v>94</v>
      </c>
      <c r="W5" s="160" t="s">
        <v>94</v>
      </c>
      <c r="X5" s="160" t="s">
        <v>94</v>
      </c>
      <c r="Y5" s="160" t="s">
        <v>94</v>
      </c>
      <c r="Z5" s="160" t="s">
        <v>94</v>
      </c>
      <c r="AA5" s="160" t="s">
        <v>94</v>
      </c>
      <c r="AB5" s="160" t="s">
        <v>94</v>
      </c>
      <c r="AC5" s="160" t="s">
        <v>94</v>
      </c>
      <c r="AD5" s="160" t="s">
        <v>94</v>
      </c>
      <c r="AE5" s="160" t="s">
        <v>94</v>
      </c>
      <c r="AF5" s="160" t="s">
        <v>93</v>
      </c>
      <c r="AG5" s="160" t="s">
        <v>93</v>
      </c>
      <c r="AH5" s="160" t="s">
        <v>93</v>
      </c>
      <c r="AI5" s="160" t="s">
        <v>93</v>
      </c>
      <c r="AJ5" s="160" t="s">
        <v>93</v>
      </c>
      <c r="AK5" s="160" t="s">
        <v>93</v>
      </c>
      <c r="AL5" s="160" t="s">
        <v>93</v>
      </c>
      <c r="AM5" s="160" t="s">
        <v>93</v>
      </c>
      <c r="AN5" s="160" t="s">
        <v>93</v>
      </c>
      <c r="AO5" s="160" t="s">
        <v>93</v>
      </c>
      <c r="AP5" s="160" t="s">
        <v>92</v>
      </c>
      <c r="AQ5" s="160" t="s">
        <v>92</v>
      </c>
      <c r="AR5" s="160" t="s">
        <v>92</v>
      </c>
      <c r="AS5" s="160" t="s">
        <v>92</v>
      </c>
      <c r="AT5" s="160" t="s">
        <v>92</v>
      </c>
      <c r="AU5" s="160" t="s">
        <v>92</v>
      </c>
      <c r="AV5" s="160" t="s">
        <v>92</v>
      </c>
      <c r="AW5" s="160" t="s">
        <v>92</v>
      </c>
      <c r="AX5" s="160" t="s">
        <v>92</v>
      </c>
      <c r="AY5" s="160" t="s">
        <v>92</v>
      </c>
      <c r="AZ5" s="160" t="s">
        <v>91</v>
      </c>
      <c r="BA5" s="160" t="s">
        <v>91</v>
      </c>
      <c r="BB5" s="160" t="s">
        <v>91</v>
      </c>
      <c r="BC5" s="160" t="s">
        <v>91</v>
      </c>
      <c r="BD5" s="160" t="s">
        <v>91</v>
      </c>
      <c r="BE5" s="160" t="s">
        <v>91</v>
      </c>
      <c r="BF5" s="160" t="s">
        <v>91</v>
      </c>
      <c r="BG5" s="160" t="s">
        <v>91</v>
      </c>
      <c r="BH5" s="160" t="s">
        <v>91</v>
      </c>
      <c r="BI5" s="160" t="s">
        <v>91</v>
      </c>
      <c r="BJ5" s="160" t="s">
        <v>90</v>
      </c>
      <c r="BK5" s="160" t="s">
        <v>90</v>
      </c>
      <c r="BL5" s="160" t="s">
        <v>90</v>
      </c>
      <c r="BM5" s="160" t="s">
        <v>90</v>
      </c>
      <c r="BN5" s="160" t="s">
        <v>90</v>
      </c>
      <c r="BO5" s="160" t="s">
        <v>90</v>
      </c>
      <c r="BP5" s="160" t="s">
        <v>90</v>
      </c>
      <c r="BQ5" s="160" t="s">
        <v>90</v>
      </c>
      <c r="BR5" s="160" t="s">
        <v>90</v>
      </c>
      <c r="BS5" s="160" t="s">
        <v>90</v>
      </c>
      <c r="BT5" s="160" t="s">
        <v>89</v>
      </c>
      <c r="BU5" s="160" t="s">
        <v>89</v>
      </c>
      <c r="BV5" s="160" t="s">
        <v>89</v>
      </c>
      <c r="BW5" s="160" t="s">
        <v>89</v>
      </c>
      <c r="BX5" s="160" t="s">
        <v>89</v>
      </c>
      <c r="BY5" s="160" t="s">
        <v>89</v>
      </c>
      <c r="BZ5" s="160" t="s">
        <v>89</v>
      </c>
      <c r="CA5" s="160" t="s">
        <v>89</v>
      </c>
      <c r="CB5" s="160" t="s">
        <v>89</v>
      </c>
      <c r="CC5" s="160" t="s">
        <v>89</v>
      </c>
      <c r="CD5" s="160" t="s">
        <v>88</v>
      </c>
      <c r="CE5" s="160" t="s">
        <v>88</v>
      </c>
      <c r="CF5" s="160" t="s">
        <v>88</v>
      </c>
      <c r="CG5" s="160" t="s">
        <v>88</v>
      </c>
      <c r="CH5" s="160" t="s">
        <v>88</v>
      </c>
      <c r="CI5" s="160" t="s">
        <v>88</v>
      </c>
      <c r="CJ5" s="160" t="s">
        <v>88</v>
      </c>
      <c r="CK5" s="160" t="s">
        <v>88</v>
      </c>
      <c r="CL5" s="160" t="s">
        <v>88</v>
      </c>
      <c r="CM5" s="160" t="s">
        <v>88</v>
      </c>
      <c r="CN5" s="160" t="s">
        <v>87</v>
      </c>
      <c r="CO5" s="160" t="s">
        <v>87</v>
      </c>
      <c r="CP5" s="160" t="s">
        <v>87</v>
      </c>
      <c r="CQ5" s="160" t="s">
        <v>87</v>
      </c>
      <c r="CR5" s="160" t="s">
        <v>87</v>
      </c>
      <c r="CS5" s="160" t="s">
        <v>87</v>
      </c>
      <c r="CT5" s="160" t="s">
        <v>87</v>
      </c>
      <c r="CU5" s="160" t="s">
        <v>87</v>
      </c>
      <c r="CV5" s="160" t="s">
        <v>87</v>
      </c>
      <c r="CW5" s="160" t="s">
        <v>87</v>
      </c>
      <c r="CX5" s="160" t="s">
        <v>86</v>
      </c>
      <c r="CY5" s="160" t="s">
        <v>86</v>
      </c>
      <c r="CZ5" s="160" t="s">
        <v>86</v>
      </c>
      <c r="DA5" s="160" t="s">
        <v>86</v>
      </c>
      <c r="DB5" s="160" t="s">
        <v>86</v>
      </c>
      <c r="DC5" s="160" t="s">
        <v>86</v>
      </c>
      <c r="DD5" s="160" t="s">
        <v>86</v>
      </c>
      <c r="DE5" s="160" t="s">
        <v>86</v>
      </c>
      <c r="DF5" s="160" t="s">
        <v>86</v>
      </c>
      <c r="DG5" s="160" t="s">
        <v>86</v>
      </c>
    </row>
    <row r="6" spans="1:111" s="67" customFormat="1">
      <c r="B6" s="158" t="s">
        <v>85</v>
      </c>
      <c r="C6" s="158" t="s">
        <v>85</v>
      </c>
      <c r="D6" s="158" t="s">
        <v>84</v>
      </c>
      <c r="E6" s="158" t="s">
        <v>84</v>
      </c>
      <c r="F6" s="158" t="s">
        <v>83</v>
      </c>
      <c r="G6" s="158" t="s">
        <v>83</v>
      </c>
      <c r="H6" s="158" t="s">
        <v>82</v>
      </c>
      <c r="I6" s="158" t="s">
        <v>82</v>
      </c>
      <c r="J6" s="158" t="s">
        <v>81</v>
      </c>
      <c r="K6" s="158" t="s">
        <v>81</v>
      </c>
      <c r="L6" s="158" t="s">
        <v>85</v>
      </c>
      <c r="M6" s="158" t="s">
        <v>85</v>
      </c>
      <c r="N6" s="158" t="s">
        <v>84</v>
      </c>
      <c r="O6" s="158" t="s">
        <v>84</v>
      </c>
      <c r="P6" s="158" t="s">
        <v>83</v>
      </c>
      <c r="Q6" s="158" t="s">
        <v>83</v>
      </c>
      <c r="R6" s="158" t="s">
        <v>82</v>
      </c>
      <c r="S6" s="158" t="s">
        <v>82</v>
      </c>
      <c r="T6" s="158" t="s">
        <v>81</v>
      </c>
      <c r="U6" s="158" t="s">
        <v>81</v>
      </c>
      <c r="V6" s="158" t="s">
        <v>85</v>
      </c>
      <c r="W6" s="158" t="s">
        <v>85</v>
      </c>
      <c r="X6" s="158" t="s">
        <v>84</v>
      </c>
      <c r="Y6" s="158" t="s">
        <v>84</v>
      </c>
      <c r="Z6" s="158" t="s">
        <v>83</v>
      </c>
      <c r="AA6" s="158" t="s">
        <v>83</v>
      </c>
      <c r="AB6" s="158" t="s">
        <v>82</v>
      </c>
      <c r="AC6" s="158" t="s">
        <v>82</v>
      </c>
      <c r="AD6" s="158" t="s">
        <v>81</v>
      </c>
      <c r="AE6" s="158" t="s">
        <v>81</v>
      </c>
      <c r="AF6" s="158" t="s">
        <v>85</v>
      </c>
      <c r="AG6" s="158" t="s">
        <v>85</v>
      </c>
      <c r="AH6" s="158" t="s">
        <v>84</v>
      </c>
      <c r="AI6" s="158" t="s">
        <v>84</v>
      </c>
      <c r="AJ6" s="158" t="s">
        <v>83</v>
      </c>
      <c r="AK6" s="158" t="s">
        <v>83</v>
      </c>
      <c r="AL6" s="158" t="s">
        <v>82</v>
      </c>
      <c r="AM6" s="158" t="s">
        <v>82</v>
      </c>
      <c r="AN6" s="158" t="s">
        <v>81</v>
      </c>
      <c r="AO6" s="158" t="s">
        <v>81</v>
      </c>
      <c r="AP6" s="158" t="s">
        <v>85</v>
      </c>
      <c r="AQ6" s="158" t="s">
        <v>85</v>
      </c>
      <c r="AR6" s="158" t="s">
        <v>84</v>
      </c>
      <c r="AS6" s="158" t="s">
        <v>84</v>
      </c>
      <c r="AT6" s="158" t="s">
        <v>83</v>
      </c>
      <c r="AU6" s="158" t="s">
        <v>83</v>
      </c>
      <c r="AV6" s="158" t="s">
        <v>82</v>
      </c>
      <c r="AW6" s="158" t="s">
        <v>82</v>
      </c>
      <c r="AX6" s="158" t="s">
        <v>81</v>
      </c>
      <c r="AY6" s="158" t="s">
        <v>81</v>
      </c>
      <c r="AZ6" s="158" t="s">
        <v>85</v>
      </c>
      <c r="BA6" s="158" t="s">
        <v>85</v>
      </c>
      <c r="BB6" s="158" t="s">
        <v>84</v>
      </c>
      <c r="BC6" s="158" t="s">
        <v>84</v>
      </c>
      <c r="BD6" s="158" t="s">
        <v>83</v>
      </c>
      <c r="BE6" s="158" t="s">
        <v>83</v>
      </c>
      <c r="BF6" s="158" t="s">
        <v>82</v>
      </c>
      <c r="BG6" s="158" t="s">
        <v>82</v>
      </c>
      <c r="BH6" s="158" t="s">
        <v>81</v>
      </c>
      <c r="BI6" s="158" t="s">
        <v>81</v>
      </c>
      <c r="BJ6" s="158" t="s">
        <v>85</v>
      </c>
      <c r="BK6" s="158" t="s">
        <v>85</v>
      </c>
      <c r="BL6" s="158" t="s">
        <v>84</v>
      </c>
      <c r="BM6" s="158" t="s">
        <v>84</v>
      </c>
      <c r="BN6" s="158" t="s">
        <v>83</v>
      </c>
      <c r="BO6" s="158" t="s">
        <v>83</v>
      </c>
      <c r="BP6" s="158" t="s">
        <v>82</v>
      </c>
      <c r="BQ6" s="158" t="s">
        <v>82</v>
      </c>
      <c r="BR6" s="158" t="s">
        <v>81</v>
      </c>
      <c r="BS6" s="158" t="s">
        <v>81</v>
      </c>
      <c r="BT6" s="158" t="s">
        <v>85</v>
      </c>
      <c r="BU6" s="158" t="s">
        <v>85</v>
      </c>
      <c r="BV6" s="158" t="s">
        <v>84</v>
      </c>
      <c r="BW6" s="158" t="s">
        <v>84</v>
      </c>
      <c r="BX6" s="158" t="s">
        <v>83</v>
      </c>
      <c r="BY6" s="158" t="s">
        <v>83</v>
      </c>
      <c r="BZ6" s="158" t="s">
        <v>82</v>
      </c>
      <c r="CA6" s="158" t="s">
        <v>82</v>
      </c>
      <c r="CB6" s="158" t="s">
        <v>81</v>
      </c>
      <c r="CC6" s="158" t="s">
        <v>81</v>
      </c>
      <c r="CD6" s="158" t="s">
        <v>85</v>
      </c>
      <c r="CE6" s="158" t="s">
        <v>85</v>
      </c>
      <c r="CF6" s="158" t="s">
        <v>84</v>
      </c>
      <c r="CG6" s="158" t="s">
        <v>84</v>
      </c>
      <c r="CH6" s="158" t="s">
        <v>83</v>
      </c>
      <c r="CI6" s="158" t="s">
        <v>83</v>
      </c>
      <c r="CJ6" s="158" t="s">
        <v>82</v>
      </c>
      <c r="CK6" s="158" t="s">
        <v>82</v>
      </c>
      <c r="CL6" s="158" t="s">
        <v>81</v>
      </c>
      <c r="CM6" s="158" t="s">
        <v>81</v>
      </c>
      <c r="CN6" s="158" t="s">
        <v>85</v>
      </c>
      <c r="CO6" s="158" t="s">
        <v>85</v>
      </c>
      <c r="CP6" s="158" t="s">
        <v>84</v>
      </c>
      <c r="CQ6" s="158" t="s">
        <v>84</v>
      </c>
      <c r="CR6" s="158" t="s">
        <v>83</v>
      </c>
      <c r="CS6" s="158" t="s">
        <v>83</v>
      </c>
      <c r="CT6" s="158" t="s">
        <v>82</v>
      </c>
      <c r="CU6" s="158" t="s">
        <v>82</v>
      </c>
      <c r="CV6" s="158" t="s">
        <v>81</v>
      </c>
      <c r="CW6" s="158" t="s">
        <v>81</v>
      </c>
      <c r="CX6" s="158" t="s">
        <v>85</v>
      </c>
      <c r="CY6" s="158" t="s">
        <v>85</v>
      </c>
      <c r="CZ6" s="158" t="s">
        <v>84</v>
      </c>
      <c r="DA6" s="158" t="s">
        <v>84</v>
      </c>
      <c r="DB6" s="158" t="s">
        <v>83</v>
      </c>
      <c r="DC6" s="158" t="s">
        <v>83</v>
      </c>
      <c r="DD6" s="158" t="s">
        <v>82</v>
      </c>
      <c r="DE6" s="158" t="s">
        <v>82</v>
      </c>
      <c r="DF6" s="158" t="s">
        <v>81</v>
      </c>
      <c r="DG6" s="158" t="s">
        <v>81</v>
      </c>
    </row>
    <row r="7" spans="1:111">
      <c r="B7" s="34" t="s">
        <v>120</v>
      </c>
      <c r="C7" s="34" t="s">
        <v>119</v>
      </c>
      <c r="D7" s="34" t="s">
        <v>120</v>
      </c>
      <c r="E7" s="34" t="s">
        <v>119</v>
      </c>
      <c r="F7" s="34" t="s">
        <v>120</v>
      </c>
      <c r="G7" s="34" t="s">
        <v>119</v>
      </c>
      <c r="H7" s="34" t="s">
        <v>120</v>
      </c>
      <c r="I7" s="34" t="s">
        <v>119</v>
      </c>
      <c r="J7" s="34" t="s">
        <v>120</v>
      </c>
      <c r="K7" s="34" t="s">
        <v>119</v>
      </c>
      <c r="L7" s="34" t="s">
        <v>120</v>
      </c>
      <c r="M7" s="34" t="s">
        <v>119</v>
      </c>
      <c r="N7" s="34" t="s">
        <v>120</v>
      </c>
      <c r="O7" s="34" t="s">
        <v>119</v>
      </c>
      <c r="P7" s="34" t="s">
        <v>120</v>
      </c>
      <c r="Q7" s="34" t="s">
        <v>119</v>
      </c>
      <c r="R7" s="34" t="s">
        <v>120</v>
      </c>
      <c r="S7" s="34" t="s">
        <v>119</v>
      </c>
      <c r="T7" s="34" t="s">
        <v>120</v>
      </c>
      <c r="U7" s="34" t="s">
        <v>119</v>
      </c>
      <c r="V7" s="34" t="s">
        <v>120</v>
      </c>
      <c r="W7" s="34" t="s">
        <v>119</v>
      </c>
      <c r="X7" s="34" t="s">
        <v>120</v>
      </c>
      <c r="Y7" s="34" t="s">
        <v>119</v>
      </c>
      <c r="Z7" s="34" t="s">
        <v>120</v>
      </c>
      <c r="AA7" s="34" t="s">
        <v>119</v>
      </c>
      <c r="AB7" s="34" t="s">
        <v>120</v>
      </c>
      <c r="AC7" s="34" t="s">
        <v>119</v>
      </c>
      <c r="AD7" s="34" t="s">
        <v>120</v>
      </c>
      <c r="AE7" s="34" t="s">
        <v>119</v>
      </c>
      <c r="AF7" s="34" t="s">
        <v>120</v>
      </c>
      <c r="AG7" s="34" t="s">
        <v>119</v>
      </c>
      <c r="AH7" s="34" t="s">
        <v>120</v>
      </c>
      <c r="AI7" s="34" t="s">
        <v>119</v>
      </c>
      <c r="AJ7" s="34" t="s">
        <v>120</v>
      </c>
      <c r="AK7" s="34" t="s">
        <v>119</v>
      </c>
      <c r="AL7" s="34" t="s">
        <v>120</v>
      </c>
      <c r="AM7" s="34" t="s">
        <v>119</v>
      </c>
      <c r="AN7" s="34" t="s">
        <v>120</v>
      </c>
      <c r="AO7" s="34" t="s">
        <v>119</v>
      </c>
      <c r="AP7" s="34" t="s">
        <v>120</v>
      </c>
      <c r="AQ7" s="34" t="s">
        <v>119</v>
      </c>
      <c r="AR7" s="34" t="s">
        <v>120</v>
      </c>
      <c r="AS7" s="34" t="s">
        <v>119</v>
      </c>
      <c r="AT7" s="34" t="s">
        <v>120</v>
      </c>
      <c r="AU7" s="34" t="s">
        <v>119</v>
      </c>
      <c r="AV7" s="34" t="s">
        <v>120</v>
      </c>
      <c r="AW7" s="34" t="s">
        <v>119</v>
      </c>
      <c r="AX7" s="34" t="s">
        <v>120</v>
      </c>
      <c r="AY7" s="34" t="s">
        <v>119</v>
      </c>
      <c r="AZ7" s="34" t="s">
        <v>120</v>
      </c>
      <c r="BA7" s="34" t="s">
        <v>119</v>
      </c>
      <c r="BB7" s="34" t="s">
        <v>120</v>
      </c>
      <c r="BC7" s="34" t="s">
        <v>119</v>
      </c>
      <c r="BD7" s="34" t="s">
        <v>120</v>
      </c>
      <c r="BE7" s="34" t="s">
        <v>119</v>
      </c>
      <c r="BF7" s="34" t="s">
        <v>120</v>
      </c>
      <c r="BG7" s="34" t="s">
        <v>119</v>
      </c>
      <c r="BH7" s="34" t="s">
        <v>120</v>
      </c>
      <c r="BI7" s="34" t="s">
        <v>119</v>
      </c>
      <c r="BJ7" s="34" t="s">
        <v>120</v>
      </c>
      <c r="BK7" s="34" t="s">
        <v>119</v>
      </c>
      <c r="BL7" s="34" t="s">
        <v>120</v>
      </c>
      <c r="BM7" s="34" t="s">
        <v>119</v>
      </c>
      <c r="BN7" s="34" t="s">
        <v>120</v>
      </c>
      <c r="BO7" s="34" t="s">
        <v>119</v>
      </c>
      <c r="BP7" s="34" t="s">
        <v>120</v>
      </c>
      <c r="BQ7" s="34" t="s">
        <v>119</v>
      </c>
      <c r="BR7" s="34" t="s">
        <v>120</v>
      </c>
      <c r="BS7" s="34" t="s">
        <v>119</v>
      </c>
      <c r="BT7" s="34" t="s">
        <v>120</v>
      </c>
      <c r="BU7" s="34" t="s">
        <v>119</v>
      </c>
      <c r="BV7" s="34" t="s">
        <v>120</v>
      </c>
      <c r="BW7" s="34" t="s">
        <v>119</v>
      </c>
      <c r="BX7" s="34" t="s">
        <v>120</v>
      </c>
      <c r="BY7" s="34" t="s">
        <v>119</v>
      </c>
      <c r="BZ7" s="34" t="s">
        <v>120</v>
      </c>
      <c r="CA7" s="34" t="s">
        <v>119</v>
      </c>
      <c r="CB7" s="34" t="s">
        <v>120</v>
      </c>
      <c r="CC7" s="34" t="s">
        <v>119</v>
      </c>
      <c r="CD7" s="34" t="s">
        <v>120</v>
      </c>
      <c r="CE7" s="34" t="s">
        <v>119</v>
      </c>
      <c r="CF7" s="34" t="s">
        <v>120</v>
      </c>
      <c r="CG7" s="34" t="s">
        <v>119</v>
      </c>
      <c r="CH7" s="34" t="s">
        <v>120</v>
      </c>
      <c r="CI7" s="34" t="s">
        <v>119</v>
      </c>
      <c r="CJ7" s="34" t="s">
        <v>120</v>
      </c>
      <c r="CK7" s="34" t="s">
        <v>119</v>
      </c>
      <c r="CL7" s="34" t="s">
        <v>120</v>
      </c>
      <c r="CM7" s="34" t="s">
        <v>119</v>
      </c>
      <c r="CN7" s="34" t="s">
        <v>120</v>
      </c>
      <c r="CO7" s="34" t="s">
        <v>119</v>
      </c>
      <c r="CP7" s="34" t="s">
        <v>120</v>
      </c>
      <c r="CQ7" s="34" t="s">
        <v>119</v>
      </c>
      <c r="CR7" s="34" t="s">
        <v>120</v>
      </c>
      <c r="CS7" s="34" t="s">
        <v>119</v>
      </c>
      <c r="CT7" s="34" t="s">
        <v>120</v>
      </c>
      <c r="CU7" s="34" t="s">
        <v>119</v>
      </c>
      <c r="CV7" s="34" t="s">
        <v>120</v>
      </c>
      <c r="CW7" s="34" t="s">
        <v>119</v>
      </c>
      <c r="CX7" s="34" t="s">
        <v>120</v>
      </c>
      <c r="CY7" s="34" t="s">
        <v>119</v>
      </c>
      <c r="CZ7" s="34" t="s">
        <v>120</v>
      </c>
      <c r="DA7" s="34" t="s">
        <v>119</v>
      </c>
      <c r="DB7" s="34" t="s">
        <v>120</v>
      </c>
      <c r="DC7" s="34" t="s">
        <v>119</v>
      </c>
      <c r="DD7" s="34" t="s">
        <v>120</v>
      </c>
      <c r="DE7" s="34" t="s">
        <v>119</v>
      </c>
      <c r="DF7" s="34" t="s">
        <v>120</v>
      </c>
      <c r="DG7" s="34" t="s">
        <v>119</v>
      </c>
    </row>
    <row r="8" spans="1:111" s="84" customFormat="1">
      <c r="A8" s="36" t="s">
        <v>118</v>
      </c>
      <c r="B8" s="35">
        <v>1212</v>
      </c>
      <c r="C8" s="35">
        <v>107.8</v>
      </c>
      <c r="D8" s="35">
        <v>1291</v>
      </c>
      <c r="E8" s="35">
        <v>107.4</v>
      </c>
      <c r="F8" s="35"/>
      <c r="G8" s="35"/>
      <c r="H8" s="35"/>
      <c r="I8" s="35"/>
      <c r="J8" s="35"/>
      <c r="K8" s="35"/>
      <c r="L8" s="35">
        <v>1124</v>
      </c>
      <c r="M8" s="35">
        <v>103.5</v>
      </c>
      <c r="N8" s="35">
        <v>1202</v>
      </c>
      <c r="O8" s="35">
        <v>110.5</v>
      </c>
      <c r="P8" s="35">
        <v>1185</v>
      </c>
      <c r="Q8" s="35">
        <v>106.5</v>
      </c>
      <c r="R8" s="35">
        <v>1331</v>
      </c>
      <c r="S8" s="35">
        <v>106.9</v>
      </c>
      <c r="T8" s="35">
        <v>1211</v>
      </c>
      <c r="U8" s="35">
        <v>106.9</v>
      </c>
      <c r="V8" s="35">
        <v>1086</v>
      </c>
      <c r="W8" s="35">
        <v>106.2</v>
      </c>
      <c r="X8" s="35">
        <v>1088</v>
      </c>
      <c r="Y8" s="35">
        <v>98.8</v>
      </c>
      <c r="Z8" s="35">
        <v>1113</v>
      </c>
      <c r="AA8" s="35">
        <v>104.2</v>
      </c>
      <c r="AB8" s="35">
        <v>1245</v>
      </c>
      <c r="AC8" s="35">
        <v>105.8</v>
      </c>
      <c r="AD8" s="35">
        <v>1133</v>
      </c>
      <c r="AE8" s="35">
        <v>103.8</v>
      </c>
      <c r="AF8" s="35">
        <v>1023</v>
      </c>
      <c r="AG8" s="35">
        <v>107.1</v>
      </c>
      <c r="AH8" s="35">
        <v>1101</v>
      </c>
      <c r="AI8" s="35">
        <v>109.7</v>
      </c>
      <c r="AJ8" s="35">
        <v>1068</v>
      </c>
      <c r="AK8" s="35">
        <v>107.7</v>
      </c>
      <c r="AL8" s="35">
        <v>1177</v>
      </c>
      <c r="AM8" s="35">
        <v>106.9</v>
      </c>
      <c r="AN8" s="35">
        <v>1092</v>
      </c>
      <c r="AO8" s="35">
        <v>107.8</v>
      </c>
      <c r="AP8" s="35">
        <v>955</v>
      </c>
      <c r="AQ8" s="35">
        <v>106.5</v>
      </c>
      <c r="AR8" s="35">
        <v>1004</v>
      </c>
      <c r="AS8" s="35">
        <v>106.4</v>
      </c>
      <c r="AT8" s="35">
        <v>992</v>
      </c>
      <c r="AU8" s="35">
        <v>106.1</v>
      </c>
      <c r="AV8" s="35">
        <v>1101</v>
      </c>
      <c r="AW8" s="35">
        <v>105.8</v>
      </c>
      <c r="AX8" s="35">
        <v>1013</v>
      </c>
      <c r="AY8" s="35">
        <v>106.2</v>
      </c>
      <c r="AZ8" s="35">
        <v>897</v>
      </c>
      <c r="BA8" s="35">
        <v>103.5</v>
      </c>
      <c r="BB8" s="35">
        <v>944</v>
      </c>
      <c r="BC8" s="35">
        <v>104.8</v>
      </c>
      <c r="BD8" s="35">
        <v>935</v>
      </c>
      <c r="BE8" s="35">
        <v>105.2</v>
      </c>
      <c r="BF8" s="35">
        <v>1041</v>
      </c>
      <c r="BG8" s="35">
        <v>105.2</v>
      </c>
      <c r="BH8" s="35">
        <v>954</v>
      </c>
      <c r="BI8" s="35">
        <v>104.6</v>
      </c>
      <c r="BJ8" s="35">
        <v>867</v>
      </c>
      <c r="BK8" s="35">
        <v>103.3</v>
      </c>
      <c r="BL8" s="35">
        <v>901</v>
      </c>
      <c r="BM8" s="35">
        <v>102.7</v>
      </c>
      <c r="BN8" s="35">
        <v>889</v>
      </c>
      <c r="BO8" s="35">
        <v>103.3</v>
      </c>
      <c r="BP8" s="35">
        <v>990</v>
      </c>
      <c r="BQ8" s="35">
        <v>103.6</v>
      </c>
      <c r="BR8" s="35">
        <v>912</v>
      </c>
      <c r="BS8" s="35">
        <v>103.3</v>
      </c>
      <c r="BT8" s="35">
        <v>839</v>
      </c>
      <c r="BU8" s="35">
        <v>102.2</v>
      </c>
      <c r="BV8" s="35">
        <v>877</v>
      </c>
      <c r="BW8" s="35">
        <v>102.3</v>
      </c>
      <c r="BX8" s="35">
        <v>861</v>
      </c>
      <c r="BY8" s="35">
        <v>102.9</v>
      </c>
      <c r="BZ8" s="35">
        <v>956</v>
      </c>
      <c r="CA8" s="35">
        <v>104.1</v>
      </c>
      <c r="CB8" s="35">
        <v>883</v>
      </c>
      <c r="CC8" s="35">
        <v>102.9</v>
      </c>
      <c r="CD8" s="35">
        <v>821</v>
      </c>
      <c r="CE8" s="35">
        <v>104.1</v>
      </c>
      <c r="CF8" s="35">
        <v>857</v>
      </c>
      <c r="CG8" s="35">
        <v>104.8</v>
      </c>
      <c r="CH8" s="35">
        <v>837</v>
      </c>
      <c r="CI8" s="35">
        <v>104.2</v>
      </c>
      <c r="CJ8" s="35">
        <v>918</v>
      </c>
      <c r="CK8" s="35">
        <v>103.5</v>
      </c>
      <c r="CL8" s="35">
        <v>858</v>
      </c>
      <c r="CM8" s="35">
        <v>104.1</v>
      </c>
      <c r="CN8" s="35">
        <v>789</v>
      </c>
      <c r="CO8" s="35">
        <v>102.5</v>
      </c>
      <c r="CP8" s="35">
        <v>818</v>
      </c>
      <c r="CQ8" s="35">
        <v>103.2</v>
      </c>
      <c r="CR8" s="35">
        <v>803</v>
      </c>
      <c r="CS8" s="35">
        <v>102.4</v>
      </c>
      <c r="CT8" s="35">
        <v>887</v>
      </c>
      <c r="CU8" s="35">
        <v>101.4</v>
      </c>
      <c r="CV8" s="35">
        <v>824</v>
      </c>
      <c r="CW8" s="35">
        <v>102.4</v>
      </c>
      <c r="CX8" s="35">
        <v>770</v>
      </c>
      <c r="CY8" s="35">
        <v>103.2</v>
      </c>
      <c r="CZ8" s="35">
        <v>793</v>
      </c>
      <c r="DA8" s="35">
        <v>101.5</v>
      </c>
      <c r="DB8" s="35">
        <v>784</v>
      </c>
      <c r="DC8" s="35">
        <v>102</v>
      </c>
      <c r="DD8" s="35">
        <v>875</v>
      </c>
      <c r="DE8" s="35">
        <v>103.2</v>
      </c>
      <c r="DF8" s="35">
        <v>805</v>
      </c>
      <c r="DG8" s="35">
        <v>102.4</v>
      </c>
    </row>
    <row r="9" spans="1:111">
      <c r="A9" s="34" t="s">
        <v>117</v>
      </c>
      <c r="B9" s="33">
        <v>931</v>
      </c>
      <c r="C9" s="33">
        <v>106</v>
      </c>
      <c r="D9" s="33">
        <v>1018</v>
      </c>
      <c r="E9" s="33">
        <v>109.1</v>
      </c>
      <c r="F9" s="33"/>
      <c r="G9" s="33"/>
      <c r="H9" s="33"/>
      <c r="I9" s="33"/>
      <c r="J9" s="33"/>
      <c r="K9" s="33"/>
      <c r="L9" s="33">
        <v>878</v>
      </c>
      <c r="M9" s="33">
        <v>102.3</v>
      </c>
      <c r="N9" s="33">
        <v>933</v>
      </c>
      <c r="O9" s="33">
        <v>108.2</v>
      </c>
      <c r="P9" s="33">
        <v>908</v>
      </c>
      <c r="Q9" s="33">
        <v>103.7</v>
      </c>
      <c r="R9" s="33">
        <v>1014</v>
      </c>
      <c r="S9" s="33">
        <v>113.5</v>
      </c>
      <c r="T9" s="33">
        <v>933</v>
      </c>
      <c r="U9" s="33">
        <v>107</v>
      </c>
      <c r="V9" s="33">
        <v>858</v>
      </c>
      <c r="W9" s="33">
        <v>109.2</v>
      </c>
      <c r="X9" s="33">
        <v>862</v>
      </c>
      <c r="Y9" s="33">
        <v>103</v>
      </c>
      <c r="Z9" s="33">
        <v>876</v>
      </c>
      <c r="AA9" s="33">
        <v>105.4</v>
      </c>
      <c r="AB9" s="33">
        <v>893</v>
      </c>
      <c r="AC9" s="33">
        <v>105.9</v>
      </c>
      <c r="AD9" s="33">
        <v>872</v>
      </c>
      <c r="AE9" s="33">
        <v>105.8</v>
      </c>
      <c r="AF9" s="33">
        <v>786</v>
      </c>
      <c r="AG9" s="33">
        <v>106.4</v>
      </c>
      <c r="AH9" s="33">
        <v>837</v>
      </c>
      <c r="AI9" s="33">
        <v>109.7</v>
      </c>
      <c r="AJ9" s="33">
        <v>831</v>
      </c>
      <c r="AK9" s="33">
        <v>105.6</v>
      </c>
      <c r="AL9" s="33">
        <v>843</v>
      </c>
      <c r="AM9" s="33">
        <v>104.6</v>
      </c>
      <c r="AN9" s="33">
        <v>824</v>
      </c>
      <c r="AO9" s="33">
        <v>106.5</v>
      </c>
      <c r="AP9" s="33">
        <v>739</v>
      </c>
      <c r="AQ9" s="33">
        <v>105.1</v>
      </c>
      <c r="AR9" s="33">
        <v>763</v>
      </c>
      <c r="AS9" s="33">
        <v>105.4</v>
      </c>
      <c r="AT9" s="33">
        <v>787</v>
      </c>
      <c r="AU9" s="33">
        <v>106.5</v>
      </c>
      <c r="AV9" s="33">
        <v>806</v>
      </c>
      <c r="AW9" s="33">
        <v>104.4</v>
      </c>
      <c r="AX9" s="33">
        <v>774</v>
      </c>
      <c r="AY9" s="33">
        <v>105.3</v>
      </c>
      <c r="AZ9" s="33">
        <v>703</v>
      </c>
      <c r="BA9" s="33">
        <v>100.3</v>
      </c>
      <c r="BB9" s="33">
        <v>724</v>
      </c>
      <c r="BC9" s="33">
        <v>102.5</v>
      </c>
      <c r="BD9" s="33">
        <v>739</v>
      </c>
      <c r="BE9" s="33">
        <v>102.9</v>
      </c>
      <c r="BF9" s="33">
        <v>772</v>
      </c>
      <c r="BG9" s="33">
        <v>103.2</v>
      </c>
      <c r="BH9" s="33">
        <v>735</v>
      </c>
      <c r="BI9" s="33">
        <v>102.4</v>
      </c>
      <c r="BJ9" s="33">
        <v>701</v>
      </c>
      <c r="BK9" s="33">
        <v>106.7</v>
      </c>
      <c r="BL9" s="33">
        <v>706</v>
      </c>
      <c r="BM9" s="33">
        <v>107</v>
      </c>
      <c r="BN9" s="33">
        <v>718</v>
      </c>
      <c r="BO9" s="33">
        <v>107.3</v>
      </c>
      <c r="BP9" s="33">
        <v>748</v>
      </c>
      <c r="BQ9" s="33">
        <v>108.1</v>
      </c>
      <c r="BR9" s="33">
        <v>718</v>
      </c>
      <c r="BS9" s="33">
        <v>107.2</v>
      </c>
      <c r="BT9" s="33">
        <v>657</v>
      </c>
      <c r="BU9" s="33">
        <v>102.2</v>
      </c>
      <c r="BV9" s="33">
        <v>660</v>
      </c>
      <c r="BW9" s="33">
        <v>97.2</v>
      </c>
      <c r="BX9" s="33">
        <v>669</v>
      </c>
      <c r="BY9" s="33">
        <v>95.3</v>
      </c>
      <c r="BZ9" s="33">
        <v>692</v>
      </c>
      <c r="CA9" s="33">
        <v>96.1</v>
      </c>
      <c r="CB9" s="33">
        <v>670</v>
      </c>
      <c r="CC9" s="33">
        <v>97.7</v>
      </c>
      <c r="CD9" s="33">
        <v>643</v>
      </c>
      <c r="CE9" s="33">
        <v>107</v>
      </c>
      <c r="CF9" s="33">
        <v>679</v>
      </c>
      <c r="CG9" s="33">
        <v>109.7</v>
      </c>
      <c r="CH9" s="33">
        <v>702</v>
      </c>
      <c r="CI9" s="33">
        <v>107.2</v>
      </c>
      <c r="CJ9" s="33">
        <v>720</v>
      </c>
      <c r="CK9" s="33">
        <v>105.4</v>
      </c>
      <c r="CL9" s="33">
        <v>686</v>
      </c>
      <c r="CM9" s="33">
        <v>107.2</v>
      </c>
      <c r="CN9" s="33">
        <v>601</v>
      </c>
      <c r="CO9" s="33">
        <v>98.7</v>
      </c>
      <c r="CP9" s="33">
        <v>619</v>
      </c>
      <c r="CQ9" s="33">
        <v>102.8</v>
      </c>
      <c r="CR9" s="33">
        <v>655</v>
      </c>
      <c r="CS9" s="33">
        <v>97.8</v>
      </c>
      <c r="CT9" s="33">
        <v>683</v>
      </c>
      <c r="CU9" s="33">
        <v>102.2</v>
      </c>
      <c r="CV9" s="33">
        <v>640</v>
      </c>
      <c r="CW9" s="33">
        <v>100.5</v>
      </c>
      <c r="CX9" s="33">
        <v>609</v>
      </c>
      <c r="CY9" s="33">
        <v>103.6</v>
      </c>
      <c r="CZ9" s="33">
        <v>602</v>
      </c>
      <c r="DA9" s="33">
        <v>103.8</v>
      </c>
      <c r="DB9" s="33">
        <v>670</v>
      </c>
      <c r="DC9" s="33">
        <v>102.6</v>
      </c>
      <c r="DD9" s="33">
        <v>668</v>
      </c>
      <c r="DE9" s="33">
        <v>101.4</v>
      </c>
      <c r="DF9" s="33">
        <v>637</v>
      </c>
      <c r="DG9" s="33">
        <v>102.7</v>
      </c>
    </row>
    <row r="10" spans="1:111">
      <c r="A10" s="34" t="s">
        <v>116</v>
      </c>
      <c r="B10" s="33">
        <v>945</v>
      </c>
      <c r="C10" s="33">
        <v>107.1</v>
      </c>
      <c r="D10" s="33">
        <v>978</v>
      </c>
      <c r="E10" s="33">
        <v>106.4</v>
      </c>
      <c r="F10" s="33"/>
      <c r="G10" s="33"/>
      <c r="H10" s="33"/>
      <c r="I10" s="33"/>
      <c r="J10" s="33"/>
      <c r="K10" s="33"/>
      <c r="L10" s="33">
        <v>882</v>
      </c>
      <c r="M10" s="33">
        <v>99.3</v>
      </c>
      <c r="N10" s="33">
        <v>919</v>
      </c>
      <c r="O10" s="33">
        <v>104.2</v>
      </c>
      <c r="P10" s="33">
        <v>929</v>
      </c>
      <c r="Q10" s="33">
        <v>100.1</v>
      </c>
      <c r="R10" s="33">
        <v>986</v>
      </c>
      <c r="S10" s="33">
        <v>111.4</v>
      </c>
      <c r="T10" s="33">
        <v>929</v>
      </c>
      <c r="U10" s="33">
        <v>103.7</v>
      </c>
      <c r="V10" s="33">
        <v>888</v>
      </c>
      <c r="W10" s="33">
        <v>111.8</v>
      </c>
      <c r="X10" s="33">
        <v>882</v>
      </c>
      <c r="Y10" s="33">
        <v>107.6</v>
      </c>
      <c r="Z10" s="33">
        <v>928</v>
      </c>
      <c r="AA10" s="33">
        <v>108.9</v>
      </c>
      <c r="AB10" s="33">
        <v>885</v>
      </c>
      <c r="AC10" s="33">
        <v>108.6</v>
      </c>
      <c r="AD10" s="33">
        <v>896</v>
      </c>
      <c r="AE10" s="33">
        <v>109.3</v>
      </c>
      <c r="AF10" s="33">
        <v>794</v>
      </c>
      <c r="AG10" s="33">
        <v>107.7</v>
      </c>
      <c r="AH10" s="33">
        <v>820</v>
      </c>
      <c r="AI10" s="33">
        <v>109.2</v>
      </c>
      <c r="AJ10" s="33">
        <v>852</v>
      </c>
      <c r="AK10" s="33">
        <v>108</v>
      </c>
      <c r="AL10" s="33">
        <v>815</v>
      </c>
      <c r="AM10" s="33">
        <v>105.3</v>
      </c>
      <c r="AN10" s="33">
        <v>820</v>
      </c>
      <c r="AO10" s="33">
        <v>107.5</v>
      </c>
      <c r="AP10" s="33">
        <v>737</v>
      </c>
      <c r="AQ10" s="33">
        <v>103.5</v>
      </c>
      <c r="AR10" s="33">
        <v>751</v>
      </c>
      <c r="AS10" s="33">
        <v>104.6</v>
      </c>
      <c r="AT10" s="33">
        <v>789</v>
      </c>
      <c r="AU10" s="33">
        <v>106.3</v>
      </c>
      <c r="AV10" s="33">
        <v>774</v>
      </c>
      <c r="AW10" s="33">
        <v>104.3</v>
      </c>
      <c r="AX10" s="33">
        <v>763</v>
      </c>
      <c r="AY10" s="33">
        <v>104.7</v>
      </c>
      <c r="AZ10" s="33">
        <v>712</v>
      </c>
      <c r="BA10" s="33">
        <v>105.2</v>
      </c>
      <c r="BB10" s="33">
        <v>718</v>
      </c>
      <c r="BC10" s="33">
        <v>102.1</v>
      </c>
      <c r="BD10" s="33">
        <v>742</v>
      </c>
      <c r="BE10" s="33">
        <v>103.5</v>
      </c>
      <c r="BF10" s="33">
        <v>742</v>
      </c>
      <c r="BG10" s="33">
        <v>104.4</v>
      </c>
      <c r="BH10" s="33">
        <v>729</v>
      </c>
      <c r="BI10" s="33">
        <v>103.8</v>
      </c>
      <c r="BJ10" s="33">
        <v>677</v>
      </c>
      <c r="BK10" s="33">
        <v>105.9</v>
      </c>
      <c r="BL10" s="33">
        <v>703</v>
      </c>
      <c r="BM10" s="33">
        <v>107.2</v>
      </c>
      <c r="BN10" s="33">
        <v>717</v>
      </c>
      <c r="BO10" s="33">
        <v>107.5</v>
      </c>
      <c r="BP10" s="33">
        <v>711</v>
      </c>
      <c r="BQ10" s="33">
        <v>107.9</v>
      </c>
      <c r="BR10" s="33">
        <v>702</v>
      </c>
      <c r="BS10" s="33">
        <v>107.2</v>
      </c>
      <c r="BT10" s="33">
        <v>639</v>
      </c>
      <c r="BU10" s="33">
        <v>102.7</v>
      </c>
      <c r="BV10" s="33">
        <v>656</v>
      </c>
      <c r="BW10" s="33">
        <v>104.6</v>
      </c>
      <c r="BX10" s="33">
        <v>667</v>
      </c>
      <c r="BY10" s="33">
        <v>99.4</v>
      </c>
      <c r="BZ10" s="33">
        <v>659</v>
      </c>
      <c r="CA10" s="33">
        <v>95.4</v>
      </c>
      <c r="CB10" s="33">
        <v>655</v>
      </c>
      <c r="CC10" s="33">
        <v>100.3</v>
      </c>
      <c r="CD10" s="33">
        <v>622</v>
      </c>
      <c r="CE10" s="33">
        <v>108.2</v>
      </c>
      <c r="CF10" s="33">
        <v>627</v>
      </c>
      <c r="CG10" s="33">
        <v>101.6</v>
      </c>
      <c r="CH10" s="33">
        <v>671</v>
      </c>
      <c r="CI10" s="33">
        <v>102.6</v>
      </c>
      <c r="CJ10" s="33">
        <v>691</v>
      </c>
      <c r="CK10" s="33">
        <v>105.3</v>
      </c>
      <c r="CL10" s="33">
        <v>653</v>
      </c>
      <c r="CM10" s="33">
        <v>104.3</v>
      </c>
      <c r="CN10" s="33">
        <v>575</v>
      </c>
      <c r="CO10" s="33">
        <v>97.5</v>
      </c>
      <c r="CP10" s="33">
        <v>617</v>
      </c>
      <c r="CQ10" s="33">
        <v>103</v>
      </c>
      <c r="CR10" s="33">
        <v>654</v>
      </c>
      <c r="CS10" s="33">
        <v>96.9</v>
      </c>
      <c r="CT10" s="33">
        <v>656</v>
      </c>
      <c r="CU10" s="33">
        <v>100</v>
      </c>
      <c r="CV10" s="33">
        <v>626</v>
      </c>
      <c r="CW10" s="33">
        <v>99.4</v>
      </c>
      <c r="CX10" s="33">
        <v>590</v>
      </c>
      <c r="CY10" s="33">
        <v>103.1</v>
      </c>
      <c r="CZ10" s="33">
        <v>599</v>
      </c>
      <c r="DA10" s="33">
        <v>103.5</v>
      </c>
      <c r="DB10" s="33">
        <v>675</v>
      </c>
      <c r="DC10" s="33">
        <v>103.8</v>
      </c>
      <c r="DD10" s="33">
        <v>656</v>
      </c>
      <c r="DE10" s="33">
        <v>101.7</v>
      </c>
      <c r="DF10" s="33">
        <v>630</v>
      </c>
      <c r="DG10" s="33">
        <v>102.9</v>
      </c>
    </row>
    <row r="11" spans="1:111">
      <c r="A11" s="34" t="s">
        <v>115</v>
      </c>
      <c r="B11" s="33">
        <v>1272</v>
      </c>
      <c r="C11" s="33">
        <v>108.1</v>
      </c>
      <c r="D11" s="33">
        <v>1383</v>
      </c>
      <c r="E11" s="33">
        <v>107.7</v>
      </c>
      <c r="F11" s="33"/>
      <c r="G11" s="33"/>
      <c r="H11" s="33"/>
      <c r="I11" s="33"/>
      <c r="J11" s="33"/>
      <c r="K11" s="33"/>
      <c r="L11" s="33">
        <v>1194</v>
      </c>
      <c r="M11" s="33">
        <v>104.4</v>
      </c>
      <c r="N11" s="33">
        <v>1297</v>
      </c>
      <c r="O11" s="33">
        <v>113.5</v>
      </c>
      <c r="P11" s="33">
        <v>1259</v>
      </c>
      <c r="Q11" s="33">
        <v>108.5</v>
      </c>
      <c r="R11" s="33">
        <v>1404</v>
      </c>
      <c r="S11" s="33">
        <v>107.5</v>
      </c>
      <c r="T11" s="33">
        <v>1289</v>
      </c>
      <c r="U11" s="33">
        <v>108.5</v>
      </c>
      <c r="V11" s="33">
        <v>1144</v>
      </c>
      <c r="W11" s="33">
        <v>103.8</v>
      </c>
      <c r="X11" s="33">
        <v>1143</v>
      </c>
      <c r="Y11" s="33">
        <v>95.6</v>
      </c>
      <c r="Z11" s="33">
        <v>1160</v>
      </c>
      <c r="AA11" s="33">
        <v>102.1</v>
      </c>
      <c r="AB11" s="33">
        <v>1306</v>
      </c>
      <c r="AC11" s="33">
        <v>104.4</v>
      </c>
      <c r="AD11" s="33">
        <v>1188</v>
      </c>
      <c r="AE11" s="33">
        <v>101.5</v>
      </c>
      <c r="AF11" s="33">
        <v>1102</v>
      </c>
      <c r="AG11" s="33">
        <v>105.9</v>
      </c>
      <c r="AH11" s="33">
        <v>1195</v>
      </c>
      <c r="AI11" s="33">
        <v>106</v>
      </c>
      <c r="AJ11" s="33">
        <v>1136</v>
      </c>
      <c r="AK11" s="33">
        <v>103.4</v>
      </c>
      <c r="AL11" s="33">
        <v>1251</v>
      </c>
      <c r="AM11" s="33">
        <v>103.6</v>
      </c>
      <c r="AN11" s="33">
        <v>1171</v>
      </c>
      <c r="AO11" s="33">
        <v>104.6</v>
      </c>
      <c r="AP11" s="33">
        <v>1041</v>
      </c>
      <c r="AQ11" s="33">
        <v>106.2</v>
      </c>
      <c r="AR11" s="33">
        <v>1127</v>
      </c>
      <c r="AS11" s="33">
        <v>107</v>
      </c>
      <c r="AT11" s="33">
        <v>1099</v>
      </c>
      <c r="AU11" s="33">
        <v>107.7</v>
      </c>
      <c r="AV11" s="33">
        <v>1207</v>
      </c>
      <c r="AW11" s="33">
        <v>106.9</v>
      </c>
      <c r="AX11" s="33">
        <v>1119</v>
      </c>
      <c r="AY11" s="33">
        <v>107</v>
      </c>
      <c r="AZ11" s="33">
        <v>980</v>
      </c>
      <c r="BA11" s="33">
        <v>103.2</v>
      </c>
      <c r="BB11" s="33">
        <v>1053</v>
      </c>
      <c r="BC11" s="33">
        <v>105.8</v>
      </c>
      <c r="BD11" s="33">
        <v>1020</v>
      </c>
      <c r="BE11" s="33">
        <v>105.3</v>
      </c>
      <c r="BF11" s="33">
        <v>1129</v>
      </c>
      <c r="BG11" s="33">
        <v>104.6</v>
      </c>
      <c r="BH11" s="33">
        <v>1046</v>
      </c>
      <c r="BI11" s="33">
        <v>104.8</v>
      </c>
      <c r="BJ11" s="33">
        <v>950</v>
      </c>
      <c r="BK11" s="33">
        <v>104.7</v>
      </c>
      <c r="BL11" s="33">
        <v>995</v>
      </c>
      <c r="BM11" s="33">
        <v>102.3</v>
      </c>
      <c r="BN11" s="33">
        <v>969</v>
      </c>
      <c r="BO11" s="33">
        <v>103</v>
      </c>
      <c r="BP11" s="33">
        <v>1079</v>
      </c>
      <c r="BQ11" s="33">
        <v>104.1</v>
      </c>
      <c r="BR11" s="33">
        <v>998</v>
      </c>
      <c r="BS11" s="33">
        <v>103.4</v>
      </c>
      <c r="BT11" s="33">
        <v>907</v>
      </c>
      <c r="BU11" s="33">
        <v>103</v>
      </c>
      <c r="BV11" s="33">
        <v>973</v>
      </c>
      <c r="BW11" s="33">
        <v>102.2</v>
      </c>
      <c r="BX11" s="33">
        <v>941</v>
      </c>
      <c r="BY11" s="33">
        <v>103.5</v>
      </c>
      <c r="BZ11" s="33">
        <v>1037</v>
      </c>
      <c r="CA11" s="33">
        <v>103.9</v>
      </c>
      <c r="CB11" s="33">
        <v>965</v>
      </c>
      <c r="CC11" s="33">
        <v>103.2</v>
      </c>
      <c r="CD11" s="33">
        <v>881</v>
      </c>
      <c r="CE11" s="33">
        <v>105.1</v>
      </c>
      <c r="CF11" s="33">
        <v>952</v>
      </c>
      <c r="CG11" s="33">
        <v>105.8</v>
      </c>
      <c r="CH11" s="33">
        <v>909</v>
      </c>
      <c r="CI11" s="33">
        <v>104.4</v>
      </c>
      <c r="CJ11" s="33">
        <v>998</v>
      </c>
      <c r="CK11" s="33">
        <v>105.7</v>
      </c>
      <c r="CL11" s="33">
        <v>935</v>
      </c>
      <c r="CM11" s="33">
        <v>105.3</v>
      </c>
      <c r="CN11" s="33">
        <v>838</v>
      </c>
      <c r="CO11" s="33">
        <v>102.9</v>
      </c>
      <c r="CP11" s="33">
        <v>900</v>
      </c>
      <c r="CQ11" s="33">
        <v>104.9</v>
      </c>
      <c r="CR11" s="33">
        <v>871</v>
      </c>
      <c r="CS11" s="33">
        <v>104.3</v>
      </c>
      <c r="CT11" s="33">
        <v>944</v>
      </c>
      <c r="CU11" s="33">
        <v>102.4</v>
      </c>
      <c r="CV11" s="33">
        <v>888</v>
      </c>
      <c r="CW11" s="33">
        <v>103.6</v>
      </c>
      <c r="CX11" s="33">
        <v>814</v>
      </c>
      <c r="CY11" s="33">
        <v>105</v>
      </c>
      <c r="CZ11" s="33">
        <v>858</v>
      </c>
      <c r="DA11" s="33">
        <v>103.5</v>
      </c>
      <c r="DB11" s="33">
        <v>835</v>
      </c>
      <c r="DC11" s="33">
        <v>102.6</v>
      </c>
      <c r="DD11" s="33">
        <v>922</v>
      </c>
      <c r="DE11" s="33">
        <v>105</v>
      </c>
      <c r="DF11" s="33">
        <v>857</v>
      </c>
      <c r="DG11" s="33">
        <v>104</v>
      </c>
    </row>
    <row r="12" spans="1:111">
      <c r="A12" s="34" t="s">
        <v>114</v>
      </c>
      <c r="B12" s="33">
        <v>1429</v>
      </c>
      <c r="C12" s="33">
        <v>111.4</v>
      </c>
      <c r="D12" s="33">
        <v>1404</v>
      </c>
      <c r="E12" s="33">
        <v>105.1</v>
      </c>
      <c r="F12" s="33"/>
      <c r="G12" s="33"/>
      <c r="H12" s="33"/>
      <c r="I12" s="33"/>
      <c r="J12" s="33"/>
      <c r="K12" s="33"/>
      <c r="L12" s="33">
        <v>1287</v>
      </c>
      <c r="M12" s="33">
        <v>100.2</v>
      </c>
      <c r="N12" s="33">
        <v>1332</v>
      </c>
      <c r="O12" s="33">
        <v>109.7</v>
      </c>
      <c r="P12" s="33">
        <v>1345</v>
      </c>
      <c r="Q12" s="33">
        <v>107.9</v>
      </c>
      <c r="R12" s="33">
        <v>1415</v>
      </c>
      <c r="S12" s="33">
        <v>106.8</v>
      </c>
      <c r="T12" s="33">
        <v>1344</v>
      </c>
      <c r="U12" s="33">
        <v>106.1</v>
      </c>
      <c r="V12" s="33">
        <v>1284</v>
      </c>
      <c r="W12" s="33">
        <v>106.6</v>
      </c>
      <c r="X12" s="33">
        <v>1214</v>
      </c>
      <c r="Y12" s="33">
        <v>99.1</v>
      </c>
      <c r="Z12" s="33">
        <v>1246</v>
      </c>
      <c r="AA12" s="33">
        <v>102.5</v>
      </c>
      <c r="AB12" s="33">
        <v>1325</v>
      </c>
      <c r="AC12" s="33">
        <v>100.6</v>
      </c>
      <c r="AD12" s="33">
        <v>1267</v>
      </c>
      <c r="AE12" s="33">
        <v>102.2</v>
      </c>
      <c r="AF12" s="33">
        <v>1204</v>
      </c>
      <c r="AG12" s="33">
        <v>105.1</v>
      </c>
      <c r="AH12" s="33">
        <v>1225</v>
      </c>
      <c r="AI12" s="33">
        <v>106.6</v>
      </c>
      <c r="AJ12" s="33">
        <v>1216</v>
      </c>
      <c r="AK12" s="33">
        <v>106.6</v>
      </c>
      <c r="AL12" s="33">
        <v>1317</v>
      </c>
      <c r="AM12" s="33">
        <v>107</v>
      </c>
      <c r="AN12" s="33">
        <v>1240</v>
      </c>
      <c r="AO12" s="33">
        <v>106.3</v>
      </c>
      <c r="AP12" s="33">
        <v>1146</v>
      </c>
      <c r="AQ12" s="33">
        <v>115.2</v>
      </c>
      <c r="AR12" s="33">
        <v>1149</v>
      </c>
      <c r="AS12" s="33">
        <v>107.9</v>
      </c>
      <c r="AT12" s="33">
        <v>1141</v>
      </c>
      <c r="AU12" s="33">
        <v>107.3</v>
      </c>
      <c r="AV12" s="33">
        <v>1231</v>
      </c>
      <c r="AW12" s="33">
        <v>107.6</v>
      </c>
      <c r="AX12" s="33">
        <v>1167</v>
      </c>
      <c r="AY12" s="33">
        <v>109.5</v>
      </c>
      <c r="AZ12" s="33">
        <v>995</v>
      </c>
      <c r="BA12" s="33">
        <v>92.6</v>
      </c>
      <c r="BB12" s="33">
        <v>1065</v>
      </c>
      <c r="BC12" s="33">
        <v>102.9</v>
      </c>
      <c r="BD12" s="33">
        <v>1063</v>
      </c>
      <c r="BE12" s="33">
        <v>100.7</v>
      </c>
      <c r="BF12" s="33">
        <v>1144</v>
      </c>
      <c r="BG12" s="33">
        <v>95.8</v>
      </c>
      <c r="BH12" s="33">
        <v>1066</v>
      </c>
      <c r="BI12" s="33">
        <v>97.9</v>
      </c>
      <c r="BJ12" s="33">
        <v>1075</v>
      </c>
      <c r="BK12" s="33">
        <v>105.7</v>
      </c>
      <c r="BL12" s="33">
        <v>1035</v>
      </c>
      <c r="BM12" s="33">
        <v>103.3</v>
      </c>
      <c r="BN12" s="33">
        <v>1056</v>
      </c>
      <c r="BO12" s="33">
        <v>104.5</v>
      </c>
      <c r="BP12" s="33">
        <v>1194</v>
      </c>
      <c r="BQ12" s="33">
        <v>112.5</v>
      </c>
      <c r="BR12" s="33">
        <v>1089</v>
      </c>
      <c r="BS12" s="33">
        <v>106.5</v>
      </c>
      <c r="BT12" s="33">
        <v>1017</v>
      </c>
      <c r="BU12" s="33">
        <v>105</v>
      </c>
      <c r="BV12" s="33">
        <v>1002</v>
      </c>
      <c r="BW12" s="33">
        <v>103.9</v>
      </c>
      <c r="BX12" s="33">
        <v>1011</v>
      </c>
      <c r="BY12" s="33">
        <v>105.3</v>
      </c>
      <c r="BZ12" s="33">
        <v>1061</v>
      </c>
      <c r="CA12" s="33">
        <v>104.8</v>
      </c>
      <c r="CB12" s="33">
        <v>1023</v>
      </c>
      <c r="CC12" s="33">
        <v>104.8</v>
      </c>
      <c r="CD12" s="33">
        <v>969</v>
      </c>
      <c r="CE12" s="33">
        <v>110.7</v>
      </c>
      <c r="CF12" s="33">
        <v>964</v>
      </c>
      <c r="CG12" s="33">
        <v>104.9</v>
      </c>
      <c r="CH12" s="33">
        <v>960</v>
      </c>
      <c r="CI12" s="33">
        <v>100.1</v>
      </c>
      <c r="CJ12" s="33">
        <v>1012</v>
      </c>
      <c r="CK12" s="33">
        <v>103.4</v>
      </c>
      <c r="CL12" s="33">
        <v>976</v>
      </c>
      <c r="CM12" s="33">
        <v>104.7</v>
      </c>
      <c r="CN12" s="33">
        <v>875</v>
      </c>
      <c r="CO12" s="33">
        <v>99.5</v>
      </c>
      <c r="CP12" s="33">
        <v>919</v>
      </c>
      <c r="CQ12" s="33">
        <v>101.9</v>
      </c>
      <c r="CR12" s="33">
        <v>959</v>
      </c>
      <c r="CS12" s="33">
        <v>106.8</v>
      </c>
      <c r="CT12" s="33">
        <v>979</v>
      </c>
      <c r="CU12" s="33">
        <v>93.1</v>
      </c>
      <c r="CV12" s="33">
        <v>933</v>
      </c>
      <c r="CW12" s="33">
        <v>100</v>
      </c>
      <c r="CX12" s="33">
        <v>879</v>
      </c>
      <c r="CY12" s="33">
        <v>94.5</v>
      </c>
      <c r="CZ12" s="33">
        <v>902</v>
      </c>
      <c r="DA12" s="33">
        <v>99.9</v>
      </c>
      <c r="DB12" s="33">
        <v>898</v>
      </c>
      <c r="DC12" s="33">
        <v>97.8</v>
      </c>
      <c r="DD12" s="33">
        <v>1051</v>
      </c>
      <c r="DE12" s="33">
        <v>102.6</v>
      </c>
      <c r="DF12" s="33">
        <v>932</v>
      </c>
      <c r="DG12" s="33">
        <v>98.8</v>
      </c>
    </row>
    <row r="13" spans="1:111">
      <c r="A13" s="34" t="s">
        <v>113</v>
      </c>
      <c r="B13" s="33">
        <v>1248</v>
      </c>
      <c r="C13" s="33">
        <v>108.3</v>
      </c>
      <c r="D13" s="33">
        <v>1364</v>
      </c>
      <c r="E13" s="33">
        <v>108.2</v>
      </c>
      <c r="F13" s="33"/>
      <c r="G13" s="33"/>
      <c r="H13" s="33"/>
      <c r="I13" s="33"/>
      <c r="J13" s="33"/>
      <c r="K13" s="33"/>
      <c r="L13" s="33">
        <v>1170</v>
      </c>
      <c r="M13" s="33">
        <v>104.7</v>
      </c>
      <c r="N13" s="33">
        <v>1273</v>
      </c>
      <c r="O13" s="33">
        <v>113.6</v>
      </c>
      <c r="P13" s="33">
        <v>1242</v>
      </c>
      <c r="Q13" s="33">
        <v>109</v>
      </c>
      <c r="R13" s="33">
        <v>1386</v>
      </c>
      <c r="S13" s="33">
        <v>107.8</v>
      </c>
      <c r="T13" s="33">
        <v>1268</v>
      </c>
      <c r="U13" s="33">
        <v>108.8</v>
      </c>
      <c r="V13" s="33">
        <v>1117</v>
      </c>
      <c r="W13" s="33">
        <v>103.1</v>
      </c>
      <c r="X13" s="33">
        <v>1121</v>
      </c>
      <c r="Y13" s="33">
        <v>95.2</v>
      </c>
      <c r="Z13" s="33">
        <v>1139</v>
      </c>
      <c r="AA13" s="33">
        <v>101.8</v>
      </c>
      <c r="AB13" s="33">
        <v>1286</v>
      </c>
      <c r="AC13" s="33">
        <v>104.4</v>
      </c>
      <c r="AD13" s="33">
        <v>1165</v>
      </c>
      <c r="AE13" s="33">
        <v>101</v>
      </c>
      <c r="AF13" s="33">
        <v>1083</v>
      </c>
      <c r="AG13" s="33">
        <v>105.9</v>
      </c>
      <c r="AH13" s="33">
        <v>1178</v>
      </c>
      <c r="AI13" s="33">
        <v>105.5</v>
      </c>
      <c r="AJ13" s="33">
        <v>1119</v>
      </c>
      <c r="AK13" s="33">
        <v>103.7</v>
      </c>
      <c r="AL13" s="33">
        <v>1232</v>
      </c>
      <c r="AM13" s="33">
        <v>103.5</v>
      </c>
      <c r="AN13" s="33">
        <v>1153</v>
      </c>
      <c r="AO13" s="33">
        <v>104.5</v>
      </c>
      <c r="AP13" s="33">
        <v>1023</v>
      </c>
      <c r="AQ13" s="33">
        <v>106</v>
      </c>
      <c r="AR13" s="33">
        <v>1117</v>
      </c>
      <c r="AS13" s="33">
        <v>107.8</v>
      </c>
      <c r="AT13" s="33">
        <v>1079</v>
      </c>
      <c r="AU13" s="33">
        <v>107.3</v>
      </c>
      <c r="AV13" s="33">
        <v>1190</v>
      </c>
      <c r="AW13" s="33">
        <v>106.8</v>
      </c>
      <c r="AX13" s="33">
        <v>1103</v>
      </c>
      <c r="AY13" s="33">
        <v>107</v>
      </c>
      <c r="AZ13" s="33">
        <v>965</v>
      </c>
      <c r="BA13" s="33">
        <v>103.8</v>
      </c>
      <c r="BB13" s="33">
        <v>1036</v>
      </c>
      <c r="BC13" s="33">
        <v>106.4</v>
      </c>
      <c r="BD13" s="33">
        <v>1006</v>
      </c>
      <c r="BE13" s="33">
        <v>105.8</v>
      </c>
      <c r="BF13" s="33">
        <v>1114</v>
      </c>
      <c r="BG13" s="33">
        <v>105.3</v>
      </c>
      <c r="BH13" s="33">
        <v>1031</v>
      </c>
      <c r="BI13" s="33">
        <v>105.3</v>
      </c>
      <c r="BJ13" s="33">
        <v>930</v>
      </c>
      <c r="BK13" s="33">
        <v>105.1</v>
      </c>
      <c r="BL13" s="33">
        <v>974</v>
      </c>
      <c r="BM13" s="33">
        <v>102.2</v>
      </c>
      <c r="BN13" s="33">
        <v>951</v>
      </c>
      <c r="BO13" s="33">
        <v>103</v>
      </c>
      <c r="BP13" s="33">
        <v>1058</v>
      </c>
      <c r="BQ13" s="33">
        <v>103.8</v>
      </c>
      <c r="BR13" s="33">
        <v>979</v>
      </c>
      <c r="BS13" s="33">
        <v>103.6</v>
      </c>
      <c r="BT13" s="33">
        <v>885</v>
      </c>
      <c r="BU13" s="33">
        <v>102.5</v>
      </c>
      <c r="BV13" s="33">
        <v>953</v>
      </c>
      <c r="BW13" s="33">
        <v>102.9</v>
      </c>
      <c r="BX13" s="33">
        <v>923</v>
      </c>
      <c r="BY13" s="33">
        <v>103.9</v>
      </c>
      <c r="BZ13" s="33">
        <v>1019</v>
      </c>
      <c r="CA13" s="33">
        <v>104.2</v>
      </c>
      <c r="CB13" s="33">
        <v>945</v>
      </c>
      <c r="CC13" s="33">
        <v>103.4</v>
      </c>
      <c r="CD13" s="33">
        <v>863</v>
      </c>
      <c r="CE13" s="33">
        <v>105.2</v>
      </c>
      <c r="CF13" s="33">
        <v>926</v>
      </c>
      <c r="CG13" s="33">
        <v>105.9</v>
      </c>
      <c r="CH13" s="33">
        <v>888</v>
      </c>
      <c r="CI13" s="33">
        <v>104.8</v>
      </c>
      <c r="CJ13" s="33">
        <v>978</v>
      </c>
      <c r="CK13" s="33">
        <v>106.2</v>
      </c>
      <c r="CL13" s="33">
        <v>914</v>
      </c>
      <c r="CM13" s="33">
        <v>105.7</v>
      </c>
      <c r="CN13" s="33">
        <v>820</v>
      </c>
      <c r="CO13" s="33">
        <v>103.3</v>
      </c>
      <c r="CP13" s="33">
        <v>874</v>
      </c>
      <c r="CQ13" s="33">
        <v>105.2</v>
      </c>
      <c r="CR13" s="33">
        <v>847</v>
      </c>
      <c r="CS13" s="33">
        <v>104.3</v>
      </c>
      <c r="CT13" s="33">
        <v>921</v>
      </c>
      <c r="CU13" s="33">
        <v>102.9</v>
      </c>
      <c r="CV13" s="33">
        <v>865</v>
      </c>
      <c r="CW13" s="33">
        <v>104</v>
      </c>
      <c r="CX13" s="33">
        <v>794</v>
      </c>
      <c r="CY13" s="33">
        <v>105.3</v>
      </c>
      <c r="CZ13" s="33">
        <v>831</v>
      </c>
      <c r="DA13" s="33">
        <v>103.6</v>
      </c>
      <c r="DB13" s="33">
        <v>812</v>
      </c>
      <c r="DC13" s="33">
        <v>102.8</v>
      </c>
      <c r="DD13" s="33">
        <v>895</v>
      </c>
      <c r="DE13" s="33">
        <v>105</v>
      </c>
      <c r="DF13" s="33">
        <v>832</v>
      </c>
      <c r="DG13" s="33">
        <v>104</v>
      </c>
    </row>
    <row r="14" spans="1:111">
      <c r="A14" s="34" t="s">
        <v>112</v>
      </c>
      <c r="B14" s="33">
        <v>2105</v>
      </c>
      <c r="C14" s="33">
        <v>106.1</v>
      </c>
      <c r="D14" s="33">
        <v>2130</v>
      </c>
      <c r="E14" s="33">
        <v>100.3</v>
      </c>
      <c r="F14" s="33"/>
      <c r="G14" s="33"/>
      <c r="H14" s="33"/>
      <c r="I14" s="33"/>
      <c r="J14" s="33"/>
      <c r="K14" s="33"/>
      <c r="L14" s="33">
        <v>1982</v>
      </c>
      <c r="M14" s="33">
        <v>95.7</v>
      </c>
      <c r="N14" s="33">
        <v>2129</v>
      </c>
      <c r="O14" s="33">
        <v>114.2</v>
      </c>
      <c r="P14" s="33">
        <v>1854</v>
      </c>
      <c r="Q14" s="33">
        <v>102</v>
      </c>
      <c r="R14" s="33">
        <v>2014</v>
      </c>
      <c r="S14" s="33">
        <v>102.9</v>
      </c>
      <c r="T14" s="33">
        <v>1995</v>
      </c>
      <c r="U14" s="33">
        <v>103.5</v>
      </c>
      <c r="V14" s="33">
        <v>2070</v>
      </c>
      <c r="W14" s="33">
        <v>113.9</v>
      </c>
      <c r="X14" s="33">
        <v>1864</v>
      </c>
      <c r="Y14" s="33">
        <v>98.3</v>
      </c>
      <c r="Z14" s="33">
        <v>1817</v>
      </c>
      <c r="AA14" s="33">
        <v>103.9</v>
      </c>
      <c r="AB14" s="33">
        <v>1957</v>
      </c>
      <c r="AC14" s="33">
        <v>104.1</v>
      </c>
      <c r="AD14" s="33">
        <v>1927</v>
      </c>
      <c r="AE14" s="33">
        <v>105</v>
      </c>
      <c r="AF14" s="33">
        <v>1817</v>
      </c>
      <c r="AG14" s="33">
        <v>105.2</v>
      </c>
      <c r="AH14" s="33">
        <v>1897</v>
      </c>
      <c r="AI14" s="33">
        <v>116.7</v>
      </c>
      <c r="AJ14" s="33">
        <v>1749</v>
      </c>
      <c r="AK14" s="33">
        <v>95.2</v>
      </c>
      <c r="AL14" s="33">
        <v>1880</v>
      </c>
      <c r="AM14" s="33">
        <v>104.1</v>
      </c>
      <c r="AN14" s="33">
        <v>1836</v>
      </c>
      <c r="AO14" s="33">
        <v>105</v>
      </c>
      <c r="AP14" s="33">
        <v>1728</v>
      </c>
      <c r="AQ14" s="33">
        <v>107.5</v>
      </c>
      <c r="AR14" s="33">
        <v>1626</v>
      </c>
      <c r="AS14" s="33">
        <v>92.2</v>
      </c>
      <c r="AT14" s="33">
        <v>1837</v>
      </c>
      <c r="AU14" s="33">
        <v>117.8</v>
      </c>
      <c r="AV14" s="33">
        <v>1806</v>
      </c>
      <c r="AW14" s="33">
        <v>105.3</v>
      </c>
      <c r="AX14" s="33">
        <v>1749</v>
      </c>
      <c r="AY14" s="33">
        <v>105.3</v>
      </c>
      <c r="AZ14" s="33">
        <v>1607</v>
      </c>
      <c r="BA14" s="33">
        <v>101.5</v>
      </c>
      <c r="BB14" s="33">
        <v>1763</v>
      </c>
      <c r="BC14" s="33">
        <v>104.3</v>
      </c>
      <c r="BD14" s="33">
        <v>1560</v>
      </c>
      <c r="BE14" s="33">
        <v>102.8</v>
      </c>
      <c r="BF14" s="33">
        <v>1715</v>
      </c>
      <c r="BG14" s="33">
        <v>100.2</v>
      </c>
      <c r="BH14" s="33">
        <v>1661</v>
      </c>
      <c r="BI14" s="33">
        <v>102.2</v>
      </c>
      <c r="BJ14" s="33">
        <v>1584</v>
      </c>
      <c r="BK14" s="33">
        <v>104.9</v>
      </c>
      <c r="BL14" s="33">
        <v>1690</v>
      </c>
      <c r="BM14" s="33">
        <v>105</v>
      </c>
      <c r="BN14" s="33">
        <v>1517</v>
      </c>
      <c r="BO14" s="33">
        <v>104.9</v>
      </c>
      <c r="BP14" s="33">
        <v>1712</v>
      </c>
      <c r="BQ14" s="33">
        <v>109.7</v>
      </c>
      <c r="BR14" s="33">
        <v>1626</v>
      </c>
      <c r="BS14" s="33">
        <v>106.2</v>
      </c>
      <c r="BT14" s="33">
        <v>1510</v>
      </c>
      <c r="BU14" s="33">
        <v>111.2</v>
      </c>
      <c r="BV14" s="33">
        <v>1609</v>
      </c>
      <c r="BW14" s="33">
        <v>95.5</v>
      </c>
      <c r="BX14" s="33">
        <v>1446</v>
      </c>
      <c r="BY14" s="33">
        <v>98.9</v>
      </c>
      <c r="BZ14" s="33">
        <v>1560</v>
      </c>
      <c r="CA14" s="33">
        <v>98.4</v>
      </c>
      <c r="CB14" s="33">
        <v>1531</v>
      </c>
      <c r="CC14" s="33">
        <v>100.7</v>
      </c>
      <c r="CD14" s="33">
        <v>1358</v>
      </c>
      <c r="CE14" s="33">
        <v>105.1</v>
      </c>
      <c r="CF14" s="33">
        <v>1685</v>
      </c>
      <c r="CG14" s="33">
        <v>104.8</v>
      </c>
      <c r="CH14" s="33">
        <v>1462</v>
      </c>
      <c r="CI14" s="33">
        <v>99</v>
      </c>
      <c r="CJ14" s="33">
        <v>1585</v>
      </c>
      <c r="CK14" s="33">
        <v>103.9</v>
      </c>
      <c r="CL14" s="33">
        <v>1521</v>
      </c>
      <c r="CM14" s="33">
        <v>103.8</v>
      </c>
      <c r="CN14" s="33">
        <v>1292</v>
      </c>
      <c r="CO14" s="33">
        <v>96.9</v>
      </c>
      <c r="CP14" s="33">
        <v>1568</v>
      </c>
      <c r="CQ14" s="33">
        <v>102</v>
      </c>
      <c r="CR14" s="33">
        <v>1477</v>
      </c>
      <c r="CS14" s="33">
        <v>104</v>
      </c>
      <c r="CT14" s="33">
        <v>1525</v>
      </c>
      <c r="CU14" s="33">
        <v>95.7</v>
      </c>
      <c r="CV14" s="33">
        <v>1466</v>
      </c>
      <c r="CW14" s="33">
        <v>99.6</v>
      </c>
      <c r="CX14" s="33">
        <v>1333</v>
      </c>
      <c r="CY14" s="33">
        <v>109.3</v>
      </c>
      <c r="CZ14" s="33">
        <v>1537</v>
      </c>
      <c r="DA14" s="33">
        <v>104.1</v>
      </c>
      <c r="DB14" s="33">
        <v>1420</v>
      </c>
      <c r="DC14" s="33">
        <v>104</v>
      </c>
      <c r="DD14" s="33">
        <v>1594</v>
      </c>
      <c r="DE14" s="33">
        <v>111.4</v>
      </c>
      <c r="DF14" s="33">
        <v>1471</v>
      </c>
      <c r="DG14" s="33">
        <v>107.2</v>
      </c>
    </row>
    <row r="15" spans="1:111">
      <c r="A15" s="34" t="s">
        <v>111</v>
      </c>
      <c r="B15" s="33">
        <v>1114</v>
      </c>
      <c r="C15" s="33">
        <v>104.4</v>
      </c>
      <c r="D15" s="33">
        <v>1197</v>
      </c>
      <c r="E15" s="33">
        <v>106.4</v>
      </c>
      <c r="F15" s="33"/>
      <c r="G15" s="33"/>
      <c r="H15" s="33"/>
      <c r="I15" s="33"/>
      <c r="J15" s="33"/>
      <c r="K15" s="33"/>
      <c r="L15" s="33">
        <v>1077</v>
      </c>
      <c r="M15" s="33">
        <v>106.4</v>
      </c>
      <c r="N15" s="33">
        <v>1138</v>
      </c>
      <c r="O15" s="33">
        <v>110.1</v>
      </c>
      <c r="P15" s="33">
        <v>1157</v>
      </c>
      <c r="Q15" s="33">
        <v>106.7</v>
      </c>
      <c r="R15" s="33">
        <v>1316</v>
      </c>
      <c r="S15" s="33">
        <v>106</v>
      </c>
      <c r="T15" s="33">
        <v>1173</v>
      </c>
      <c r="U15" s="33">
        <v>107.3</v>
      </c>
      <c r="V15" s="33">
        <v>1012</v>
      </c>
      <c r="W15" s="33">
        <v>105.1</v>
      </c>
      <c r="X15" s="33">
        <v>1034</v>
      </c>
      <c r="Y15" s="33">
        <v>98.5</v>
      </c>
      <c r="Z15" s="33">
        <v>1084</v>
      </c>
      <c r="AA15" s="33">
        <v>104.6</v>
      </c>
      <c r="AB15" s="33">
        <v>1242</v>
      </c>
      <c r="AC15" s="33">
        <v>105.5</v>
      </c>
      <c r="AD15" s="33">
        <v>1093</v>
      </c>
      <c r="AE15" s="33">
        <v>103.5</v>
      </c>
      <c r="AF15" s="33">
        <v>963</v>
      </c>
      <c r="AG15" s="33">
        <v>107.6</v>
      </c>
      <c r="AH15" s="33">
        <v>1050</v>
      </c>
      <c r="AI15" s="33">
        <v>108.7</v>
      </c>
      <c r="AJ15" s="33">
        <v>1036</v>
      </c>
      <c r="AK15" s="33">
        <v>106.4</v>
      </c>
      <c r="AL15" s="33">
        <v>1177</v>
      </c>
      <c r="AM15" s="33">
        <v>105</v>
      </c>
      <c r="AN15" s="33">
        <v>1056</v>
      </c>
      <c r="AO15" s="33">
        <v>107</v>
      </c>
      <c r="AP15" s="33">
        <v>895</v>
      </c>
      <c r="AQ15" s="33">
        <v>105.5</v>
      </c>
      <c r="AR15" s="33">
        <v>966</v>
      </c>
      <c r="AS15" s="33">
        <v>106.6</v>
      </c>
      <c r="AT15" s="33">
        <v>974</v>
      </c>
      <c r="AU15" s="33">
        <v>108.6</v>
      </c>
      <c r="AV15" s="33">
        <v>1121</v>
      </c>
      <c r="AW15" s="33">
        <v>108.3</v>
      </c>
      <c r="AX15" s="33">
        <v>989</v>
      </c>
      <c r="AY15" s="33">
        <v>107.3</v>
      </c>
      <c r="AZ15" s="33">
        <v>848</v>
      </c>
      <c r="BA15" s="33">
        <v>97.9</v>
      </c>
      <c r="BB15" s="33">
        <v>906</v>
      </c>
      <c r="BC15" s="33">
        <v>101.7</v>
      </c>
      <c r="BD15" s="33">
        <v>897</v>
      </c>
      <c r="BE15" s="33">
        <v>99.1</v>
      </c>
      <c r="BF15" s="33">
        <v>1035</v>
      </c>
      <c r="BG15" s="33">
        <v>103.2</v>
      </c>
      <c r="BH15" s="33">
        <v>922</v>
      </c>
      <c r="BI15" s="33">
        <v>100.7</v>
      </c>
      <c r="BJ15" s="33">
        <v>866</v>
      </c>
      <c r="BK15" s="33">
        <v>105.5</v>
      </c>
      <c r="BL15" s="33">
        <v>891</v>
      </c>
      <c r="BM15" s="33">
        <v>101.3</v>
      </c>
      <c r="BN15" s="33">
        <v>905</v>
      </c>
      <c r="BO15" s="33">
        <v>102.6</v>
      </c>
      <c r="BP15" s="33">
        <v>1003</v>
      </c>
      <c r="BQ15" s="33">
        <v>101.6</v>
      </c>
      <c r="BR15" s="33">
        <v>916</v>
      </c>
      <c r="BS15" s="33">
        <v>102.6</v>
      </c>
      <c r="BT15" s="33">
        <v>821</v>
      </c>
      <c r="BU15" s="33">
        <v>101.5</v>
      </c>
      <c r="BV15" s="33">
        <v>880</v>
      </c>
      <c r="BW15" s="33">
        <v>102.8</v>
      </c>
      <c r="BX15" s="33">
        <v>882</v>
      </c>
      <c r="BY15" s="33">
        <v>102.9</v>
      </c>
      <c r="BZ15" s="33">
        <v>987</v>
      </c>
      <c r="CA15" s="33">
        <v>104.7</v>
      </c>
      <c r="CB15" s="33">
        <v>893</v>
      </c>
      <c r="CC15" s="33">
        <v>103.1</v>
      </c>
      <c r="CD15" s="33">
        <v>809</v>
      </c>
      <c r="CE15" s="33">
        <v>98.8</v>
      </c>
      <c r="CF15" s="33">
        <v>856</v>
      </c>
      <c r="CG15" s="33">
        <v>97.7</v>
      </c>
      <c r="CH15" s="33">
        <v>857</v>
      </c>
      <c r="CI15" s="33">
        <v>99.9</v>
      </c>
      <c r="CJ15" s="33">
        <v>943</v>
      </c>
      <c r="CK15" s="33">
        <v>99.5</v>
      </c>
      <c r="CL15" s="33">
        <v>866</v>
      </c>
      <c r="CM15" s="33">
        <v>99</v>
      </c>
      <c r="CN15" s="33">
        <v>819</v>
      </c>
      <c r="CO15" s="33">
        <v>103.8</v>
      </c>
      <c r="CP15" s="33">
        <v>876</v>
      </c>
      <c r="CQ15" s="33">
        <v>106.6</v>
      </c>
      <c r="CR15" s="33">
        <v>858</v>
      </c>
      <c r="CS15" s="33">
        <v>107.7</v>
      </c>
      <c r="CT15" s="33">
        <v>948</v>
      </c>
      <c r="CU15" s="33">
        <v>107</v>
      </c>
      <c r="CV15" s="33">
        <v>875</v>
      </c>
      <c r="CW15" s="33">
        <v>106.3</v>
      </c>
      <c r="CX15" s="33">
        <v>789</v>
      </c>
      <c r="CY15" s="33">
        <v>103.8</v>
      </c>
      <c r="CZ15" s="33">
        <v>822</v>
      </c>
      <c r="DA15" s="33">
        <v>103.7</v>
      </c>
      <c r="DB15" s="33">
        <v>797</v>
      </c>
      <c r="DC15" s="33">
        <v>99.4</v>
      </c>
      <c r="DD15" s="33">
        <v>886</v>
      </c>
      <c r="DE15" s="33">
        <v>99.6</v>
      </c>
      <c r="DF15" s="33">
        <v>823</v>
      </c>
      <c r="DG15" s="33">
        <v>101.5</v>
      </c>
    </row>
    <row r="16" spans="1:111">
      <c r="A16" s="34" t="s">
        <v>110</v>
      </c>
      <c r="B16" s="33">
        <v>836</v>
      </c>
      <c r="C16" s="33">
        <v>108.9</v>
      </c>
      <c r="D16" s="33">
        <v>909</v>
      </c>
      <c r="E16" s="33">
        <v>112.4</v>
      </c>
      <c r="F16" s="33"/>
      <c r="G16" s="33"/>
      <c r="H16" s="33"/>
      <c r="I16" s="33"/>
      <c r="J16" s="33"/>
      <c r="K16" s="33"/>
      <c r="L16" s="33">
        <v>768</v>
      </c>
      <c r="M16" s="33">
        <v>106.2</v>
      </c>
      <c r="N16" s="33">
        <v>809</v>
      </c>
      <c r="O16" s="33">
        <v>110.5</v>
      </c>
      <c r="P16" s="33">
        <v>824</v>
      </c>
      <c r="Q16" s="33">
        <v>106.6</v>
      </c>
      <c r="R16" s="33">
        <v>869</v>
      </c>
      <c r="S16" s="33">
        <v>106.6</v>
      </c>
      <c r="T16" s="33">
        <v>818</v>
      </c>
      <c r="U16" s="33">
        <v>107.6</v>
      </c>
      <c r="V16" s="33">
        <v>723</v>
      </c>
      <c r="W16" s="33">
        <v>102.3</v>
      </c>
      <c r="X16" s="33">
        <v>732</v>
      </c>
      <c r="Y16" s="33">
        <v>98.9</v>
      </c>
      <c r="Z16" s="33">
        <v>773</v>
      </c>
      <c r="AA16" s="33">
        <v>103.2</v>
      </c>
      <c r="AB16" s="33">
        <v>815</v>
      </c>
      <c r="AC16" s="33">
        <v>103.4</v>
      </c>
      <c r="AD16" s="33">
        <v>760</v>
      </c>
      <c r="AE16" s="33">
        <v>101.9</v>
      </c>
      <c r="AF16" s="33">
        <v>707</v>
      </c>
      <c r="AG16" s="33">
        <v>107</v>
      </c>
      <c r="AH16" s="33">
        <v>740</v>
      </c>
      <c r="AI16" s="33">
        <v>103.5</v>
      </c>
      <c r="AJ16" s="33">
        <v>749</v>
      </c>
      <c r="AK16" s="33">
        <v>104.5</v>
      </c>
      <c r="AL16" s="33">
        <v>788</v>
      </c>
      <c r="AM16" s="33">
        <v>104.2</v>
      </c>
      <c r="AN16" s="33">
        <v>746</v>
      </c>
      <c r="AO16" s="33">
        <v>105</v>
      </c>
      <c r="AP16" s="33">
        <v>661</v>
      </c>
      <c r="AQ16" s="33">
        <v>105.3</v>
      </c>
      <c r="AR16" s="33">
        <v>715</v>
      </c>
      <c r="AS16" s="33">
        <v>107</v>
      </c>
      <c r="AT16" s="33">
        <v>717</v>
      </c>
      <c r="AU16" s="33">
        <v>106.2</v>
      </c>
      <c r="AV16" s="33">
        <v>756</v>
      </c>
      <c r="AW16" s="33">
        <v>106.9</v>
      </c>
      <c r="AX16" s="33">
        <v>713</v>
      </c>
      <c r="AY16" s="33">
        <v>106.4</v>
      </c>
      <c r="AZ16" s="33">
        <v>628</v>
      </c>
      <c r="BA16" s="33">
        <v>103.1</v>
      </c>
      <c r="BB16" s="33">
        <v>668</v>
      </c>
      <c r="BC16" s="33">
        <v>102.6</v>
      </c>
      <c r="BD16" s="33">
        <v>675</v>
      </c>
      <c r="BE16" s="33">
        <v>103.1</v>
      </c>
      <c r="BF16" s="33">
        <v>707</v>
      </c>
      <c r="BG16" s="33">
        <v>102.6</v>
      </c>
      <c r="BH16" s="33">
        <v>670</v>
      </c>
      <c r="BI16" s="33">
        <v>102.9</v>
      </c>
      <c r="BJ16" s="33">
        <v>609</v>
      </c>
      <c r="BK16" s="33">
        <v>105.5</v>
      </c>
      <c r="BL16" s="33">
        <v>651</v>
      </c>
      <c r="BM16" s="33">
        <v>106.2</v>
      </c>
      <c r="BN16" s="33">
        <v>655</v>
      </c>
      <c r="BO16" s="33">
        <v>103.1</v>
      </c>
      <c r="BP16" s="33">
        <v>689</v>
      </c>
      <c r="BQ16" s="33">
        <v>98.6</v>
      </c>
      <c r="BR16" s="33">
        <v>651</v>
      </c>
      <c r="BS16" s="33">
        <v>103</v>
      </c>
      <c r="BT16" s="33">
        <v>577</v>
      </c>
      <c r="BU16" s="33">
        <v>101.9</v>
      </c>
      <c r="BV16" s="33">
        <v>613</v>
      </c>
      <c r="BW16" s="33">
        <v>102.9</v>
      </c>
      <c r="BX16" s="33">
        <v>635</v>
      </c>
      <c r="BY16" s="33">
        <v>105.7</v>
      </c>
      <c r="BZ16" s="33">
        <v>699</v>
      </c>
      <c r="CA16" s="33">
        <v>109.6</v>
      </c>
      <c r="CB16" s="33">
        <v>632</v>
      </c>
      <c r="CC16" s="33">
        <v>105.2</v>
      </c>
      <c r="CD16" s="33">
        <v>566</v>
      </c>
      <c r="CE16" s="33">
        <v>98.1</v>
      </c>
      <c r="CF16" s="33">
        <v>596</v>
      </c>
      <c r="CG16" s="33">
        <v>99.7</v>
      </c>
      <c r="CH16" s="33">
        <v>601</v>
      </c>
      <c r="CI16" s="33">
        <v>97.7</v>
      </c>
      <c r="CJ16" s="33">
        <v>638</v>
      </c>
      <c r="CK16" s="33">
        <v>100.3</v>
      </c>
      <c r="CL16" s="33">
        <v>600</v>
      </c>
      <c r="CM16" s="33">
        <v>98.8</v>
      </c>
      <c r="CN16" s="33">
        <v>577</v>
      </c>
      <c r="CO16" s="33">
        <v>101.4</v>
      </c>
      <c r="CP16" s="33">
        <v>598</v>
      </c>
      <c r="CQ16" s="33">
        <v>99.8</v>
      </c>
      <c r="CR16" s="33">
        <v>615</v>
      </c>
      <c r="CS16" s="33">
        <v>101.5</v>
      </c>
      <c r="CT16" s="33">
        <v>636</v>
      </c>
      <c r="CU16" s="33">
        <v>97.4</v>
      </c>
      <c r="CV16" s="33">
        <v>607</v>
      </c>
      <c r="CW16" s="33">
        <v>100</v>
      </c>
      <c r="CX16" s="33">
        <v>569</v>
      </c>
      <c r="CY16" s="33">
        <v>102.5</v>
      </c>
      <c r="CZ16" s="33">
        <v>599</v>
      </c>
      <c r="DA16" s="33">
        <v>100</v>
      </c>
      <c r="DB16" s="33">
        <v>606</v>
      </c>
      <c r="DC16" s="33">
        <v>99.5</v>
      </c>
      <c r="DD16" s="33">
        <v>653</v>
      </c>
      <c r="DE16" s="33">
        <v>100.3</v>
      </c>
      <c r="DF16" s="33">
        <v>607</v>
      </c>
      <c r="DG16" s="33">
        <v>100.7</v>
      </c>
    </row>
    <row r="17" spans="1:111">
      <c r="A17" s="34" t="s">
        <v>109</v>
      </c>
      <c r="B17" s="33">
        <v>1132</v>
      </c>
      <c r="C17" s="33">
        <v>111.9</v>
      </c>
      <c r="D17" s="33">
        <v>1243</v>
      </c>
      <c r="E17" s="33">
        <v>110.1</v>
      </c>
      <c r="F17" s="33"/>
      <c r="G17" s="33"/>
      <c r="H17" s="33"/>
      <c r="I17" s="33"/>
      <c r="J17" s="33"/>
      <c r="K17" s="33"/>
      <c r="L17" s="33">
        <v>1012</v>
      </c>
      <c r="M17" s="33">
        <v>103.7</v>
      </c>
      <c r="N17" s="33">
        <v>1129</v>
      </c>
      <c r="O17" s="33">
        <v>112</v>
      </c>
      <c r="P17" s="33">
        <v>1132</v>
      </c>
      <c r="Q17" s="33">
        <v>110.7</v>
      </c>
      <c r="R17" s="33">
        <v>1202</v>
      </c>
      <c r="S17" s="33">
        <v>108.5</v>
      </c>
      <c r="T17" s="33">
        <v>1119</v>
      </c>
      <c r="U17" s="33">
        <v>108.7</v>
      </c>
      <c r="V17" s="33">
        <v>976</v>
      </c>
      <c r="W17" s="33">
        <v>105.3</v>
      </c>
      <c r="X17" s="33">
        <v>1008</v>
      </c>
      <c r="Y17" s="33">
        <v>100.9</v>
      </c>
      <c r="Z17" s="33">
        <v>1023</v>
      </c>
      <c r="AA17" s="33">
        <v>101.5</v>
      </c>
      <c r="AB17" s="33">
        <v>1108</v>
      </c>
      <c r="AC17" s="33">
        <v>103.4</v>
      </c>
      <c r="AD17" s="33">
        <v>1029</v>
      </c>
      <c r="AE17" s="33">
        <v>102.7</v>
      </c>
      <c r="AF17" s="33">
        <v>927</v>
      </c>
      <c r="AG17" s="33">
        <v>107.9</v>
      </c>
      <c r="AH17" s="33">
        <v>999</v>
      </c>
      <c r="AI17" s="33">
        <v>107.5</v>
      </c>
      <c r="AJ17" s="33">
        <v>1008</v>
      </c>
      <c r="AK17" s="33">
        <v>107.2</v>
      </c>
      <c r="AL17" s="33">
        <v>1072</v>
      </c>
      <c r="AM17" s="33">
        <v>106.7</v>
      </c>
      <c r="AN17" s="33">
        <v>1002</v>
      </c>
      <c r="AO17" s="33">
        <v>107.4</v>
      </c>
      <c r="AP17" s="33">
        <v>859</v>
      </c>
      <c r="AQ17" s="33">
        <v>107.6</v>
      </c>
      <c r="AR17" s="33">
        <v>929</v>
      </c>
      <c r="AS17" s="33">
        <v>109</v>
      </c>
      <c r="AT17" s="33">
        <v>940</v>
      </c>
      <c r="AU17" s="33">
        <v>107.1</v>
      </c>
      <c r="AV17" s="33">
        <v>1005</v>
      </c>
      <c r="AW17" s="33">
        <v>107.5</v>
      </c>
      <c r="AX17" s="33">
        <v>933</v>
      </c>
      <c r="AY17" s="33">
        <v>107.7</v>
      </c>
      <c r="AZ17" s="33">
        <v>798</v>
      </c>
      <c r="BA17" s="33">
        <v>103.4</v>
      </c>
      <c r="BB17" s="33">
        <v>852</v>
      </c>
      <c r="BC17" s="33">
        <v>103.8</v>
      </c>
      <c r="BD17" s="33">
        <v>878</v>
      </c>
      <c r="BE17" s="33">
        <v>106</v>
      </c>
      <c r="BF17" s="33">
        <v>935</v>
      </c>
      <c r="BG17" s="33">
        <v>104.1</v>
      </c>
      <c r="BH17" s="33">
        <v>866</v>
      </c>
      <c r="BI17" s="33">
        <v>104.3</v>
      </c>
      <c r="BJ17" s="33">
        <v>772</v>
      </c>
      <c r="BK17" s="33">
        <v>102</v>
      </c>
      <c r="BL17" s="33">
        <v>821</v>
      </c>
      <c r="BM17" s="33">
        <v>102.5</v>
      </c>
      <c r="BN17" s="33">
        <v>828</v>
      </c>
      <c r="BO17" s="33">
        <v>101.1</v>
      </c>
      <c r="BP17" s="33">
        <v>898</v>
      </c>
      <c r="BQ17" s="33">
        <v>102.3</v>
      </c>
      <c r="BR17" s="33">
        <v>830</v>
      </c>
      <c r="BS17" s="33">
        <v>102</v>
      </c>
      <c r="BT17" s="33">
        <v>757</v>
      </c>
      <c r="BU17" s="33">
        <v>100.4</v>
      </c>
      <c r="BV17" s="33">
        <v>801</v>
      </c>
      <c r="BW17" s="33">
        <v>101.1</v>
      </c>
      <c r="BX17" s="33">
        <v>819</v>
      </c>
      <c r="BY17" s="33">
        <v>102.9</v>
      </c>
      <c r="BZ17" s="33">
        <v>878</v>
      </c>
      <c r="CA17" s="33">
        <v>102.8</v>
      </c>
      <c r="CB17" s="33">
        <v>814</v>
      </c>
      <c r="CC17" s="33">
        <v>101.9</v>
      </c>
      <c r="CD17" s="33">
        <v>754</v>
      </c>
      <c r="CE17" s="33">
        <v>105.5</v>
      </c>
      <c r="CF17" s="33">
        <v>792</v>
      </c>
      <c r="CG17" s="33">
        <v>102.5</v>
      </c>
      <c r="CH17" s="33">
        <v>796</v>
      </c>
      <c r="CI17" s="33">
        <v>103.6</v>
      </c>
      <c r="CJ17" s="33">
        <v>854</v>
      </c>
      <c r="CK17" s="33">
        <v>104.5</v>
      </c>
      <c r="CL17" s="33">
        <v>799</v>
      </c>
      <c r="CM17" s="33">
        <v>104</v>
      </c>
      <c r="CN17" s="33">
        <v>715</v>
      </c>
      <c r="CO17" s="33">
        <v>101.6</v>
      </c>
      <c r="CP17" s="33">
        <v>773</v>
      </c>
      <c r="CQ17" s="33">
        <v>101.2</v>
      </c>
      <c r="CR17" s="33">
        <v>768</v>
      </c>
      <c r="CS17" s="33">
        <v>100.9</v>
      </c>
      <c r="CT17" s="33">
        <v>817</v>
      </c>
      <c r="CU17" s="33">
        <v>100.6</v>
      </c>
      <c r="CV17" s="33">
        <v>768</v>
      </c>
      <c r="CW17" s="33">
        <v>101.1</v>
      </c>
      <c r="CX17" s="33">
        <v>704</v>
      </c>
      <c r="CY17" s="33">
        <v>101.3</v>
      </c>
      <c r="CZ17" s="33">
        <v>764</v>
      </c>
      <c r="DA17" s="33">
        <v>100.7</v>
      </c>
      <c r="DB17" s="33">
        <v>761</v>
      </c>
      <c r="DC17" s="33">
        <v>100.3</v>
      </c>
      <c r="DD17" s="33">
        <v>812</v>
      </c>
      <c r="DE17" s="33">
        <v>101.8</v>
      </c>
      <c r="DF17" s="33">
        <v>760</v>
      </c>
      <c r="DG17" s="33">
        <v>100.9</v>
      </c>
    </row>
    <row r="18" spans="1:111">
      <c r="A18" s="34" t="s">
        <v>108</v>
      </c>
      <c r="B18" s="33">
        <v>1157</v>
      </c>
      <c r="C18" s="33">
        <v>109.8</v>
      </c>
      <c r="D18" s="33">
        <v>1232</v>
      </c>
      <c r="E18" s="33">
        <v>111.2</v>
      </c>
      <c r="F18" s="33"/>
      <c r="G18" s="33"/>
      <c r="H18" s="33"/>
      <c r="I18" s="33"/>
      <c r="J18" s="33"/>
      <c r="K18" s="33"/>
      <c r="L18" s="33">
        <v>1054</v>
      </c>
      <c r="M18" s="33">
        <v>98.8</v>
      </c>
      <c r="N18" s="33">
        <v>1108</v>
      </c>
      <c r="O18" s="33">
        <v>107.7</v>
      </c>
      <c r="P18" s="33">
        <v>1123</v>
      </c>
      <c r="Q18" s="33">
        <v>105.6</v>
      </c>
      <c r="R18" s="33">
        <v>1215</v>
      </c>
      <c r="S18" s="33">
        <v>103.3</v>
      </c>
      <c r="T18" s="33">
        <v>1125</v>
      </c>
      <c r="U18" s="33">
        <v>103.8</v>
      </c>
      <c r="V18" s="33">
        <v>1067</v>
      </c>
      <c r="W18" s="33">
        <v>104.2</v>
      </c>
      <c r="X18" s="33">
        <v>1029</v>
      </c>
      <c r="Y18" s="33">
        <v>97.6</v>
      </c>
      <c r="Z18" s="33">
        <v>1063</v>
      </c>
      <c r="AA18" s="33">
        <v>101</v>
      </c>
      <c r="AB18" s="33">
        <v>1176</v>
      </c>
      <c r="AC18" s="33">
        <v>101.5</v>
      </c>
      <c r="AD18" s="33">
        <v>1084</v>
      </c>
      <c r="AE18" s="33">
        <v>101.1</v>
      </c>
      <c r="AF18" s="33">
        <v>1024</v>
      </c>
      <c r="AG18" s="33">
        <v>105.3</v>
      </c>
      <c r="AH18" s="33">
        <v>1054</v>
      </c>
      <c r="AI18" s="33">
        <v>107.3</v>
      </c>
      <c r="AJ18" s="33">
        <v>1052</v>
      </c>
      <c r="AK18" s="33">
        <v>108.6</v>
      </c>
      <c r="AL18" s="33">
        <v>1159</v>
      </c>
      <c r="AM18" s="33">
        <v>105.9</v>
      </c>
      <c r="AN18" s="33">
        <v>1072</v>
      </c>
      <c r="AO18" s="33">
        <v>107</v>
      </c>
      <c r="AP18" s="33">
        <v>972</v>
      </c>
      <c r="AQ18" s="33">
        <v>106.6</v>
      </c>
      <c r="AR18" s="33">
        <v>982</v>
      </c>
      <c r="AS18" s="33">
        <v>103.8</v>
      </c>
      <c r="AT18" s="33">
        <v>969</v>
      </c>
      <c r="AU18" s="33">
        <v>104.6</v>
      </c>
      <c r="AV18" s="33">
        <v>1094</v>
      </c>
      <c r="AW18" s="33">
        <v>103.8</v>
      </c>
      <c r="AX18" s="33">
        <v>1004</v>
      </c>
      <c r="AY18" s="33">
        <v>104.6</v>
      </c>
      <c r="AZ18" s="33">
        <v>912</v>
      </c>
      <c r="BA18" s="33">
        <v>103.2</v>
      </c>
      <c r="BB18" s="33">
        <v>946</v>
      </c>
      <c r="BC18" s="33">
        <v>107.7</v>
      </c>
      <c r="BD18" s="33">
        <v>926</v>
      </c>
      <c r="BE18" s="33">
        <v>107.1</v>
      </c>
      <c r="BF18" s="33">
        <v>1054</v>
      </c>
      <c r="BG18" s="33">
        <v>106.8</v>
      </c>
      <c r="BH18" s="33">
        <v>960</v>
      </c>
      <c r="BI18" s="33">
        <v>106.2</v>
      </c>
      <c r="BJ18" s="33">
        <v>884</v>
      </c>
      <c r="BK18" s="33">
        <v>107.2</v>
      </c>
      <c r="BL18" s="33">
        <v>878</v>
      </c>
      <c r="BM18" s="33">
        <v>101.6</v>
      </c>
      <c r="BN18" s="33">
        <v>865</v>
      </c>
      <c r="BO18" s="33">
        <v>104.2</v>
      </c>
      <c r="BP18" s="33">
        <v>987</v>
      </c>
      <c r="BQ18" s="33">
        <v>105.9</v>
      </c>
      <c r="BR18" s="33">
        <v>904</v>
      </c>
      <c r="BS18" s="33">
        <v>104.8</v>
      </c>
      <c r="BT18" s="33">
        <v>825</v>
      </c>
      <c r="BU18" s="33">
        <v>102</v>
      </c>
      <c r="BV18" s="33">
        <v>864</v>
      </c>
      <c r="BW18" s="33">
        <v>106</v>
      </c>
      <c r="BX18" s="33">
        <v>830</v>
      </c>
      <c r="BY18" s="33">
        <v>105.9</v>
      </c>
      <c r="BZ18" s="33">
        <v>932</v>
      </c>
      <c r="CA18" s="33">
        <v>106.2</v>
      </c>
      <c r="CB18" s="33">
        <v>863</v>
      </c>
      <c r="CC18" s="33">
        <v>105</v>
      </c>
      <c r="CD18" s="33">
        <v>809</v>
      </c>
      <c r="CE18" s="33">
        <v>104.7</v>
      </c>
      <c r="CF18" s="33">
        <v>815</v>
      </c>
      <c r="CG18" s="33">
        <v>102.1</v>
      </c>
      <c r="CH18" s="33">
        <v>784</v>
      </c>
      <c r="CI18" s="33">
        <v>101.2</v>
      </c>
      <c r="CJ18" s="33">
        <v>878</v>
      </c>
      <c r="CK18" s="33">
        <v>101.3</v>
      </c>
      <c r="CL18" s="33">
        <v>822</v>
      </c>
      <c r="CM18" s="33">
        <v>102.4</v>
      </c>
      <c r="CN18" s="33">
        <v>773</v>
      </c>
      <c r="CO18" s="33">
        <v>93.9</v>
      </c>
      <c r="CP18" s="33">
        <v>798</v>
      </c>
      <c r="CQ18" s="33">
        <v>100.6</v>
      </c>
      <c r="CR18" s="33">
        <v>775</v>
      </c>
      <c r="CS18" s="33">
        <v>100.4</v>
      </c>
      <c r="CT18" s="33">
        <v>867</v>
      </c>
      <c r="CU18" s="33">
        <v>100.7</v>
      </c>
      <c r="CV18" s="33">
        <v>803</v>
      </c>
      <c r="CW18" s="33">
        <v>98.9</v>
      </c>
      <c r="CX18" s="33">
        <v>823</v>
      </c>
      <c r="CY18" s="33">
        <v>103.4</v>
      </c>
      <c r="CZ18" s="33">
        <v>793</v>
      </c>
      <c r="DA18" s="33">
        <v>101.5</v>
      </c>
      <c r="DB18" s="33">
        <v>772</v>
      </c>
      <c r="DC18" s="33">
        <v>101.2</v>
      </c>
      <c r="DD18" s="33">
        <v>861</v>
      </c>
      <c r="DE18" s="33">
        <v>101.1</v>
      </c>
      <c r="DF18" s="33">
        <v>812</v>
      </c>
      <c r="DG18" s="33">
        <v>101.8</v>
      </c>
    </row>
    <row r="19" spans="1:111">
      <c r="A19" s="34" t="s">
        <v>107</v>
      </c>
      <c r="B19" s="33">
        <v>659</v>
      </c>
      <c r="C19" s="33">
        <v>114.6</v>
      </c>
      <c r="D19" s="33">
        <v>745</v>
      </c>
      <c r="E19" s="33">
        <v>112.2</v>
      </c>
      <c r="F19" s="33"/>
      <c r="G19" s="33"/>
      <c r="H19" s="33"/>
      <c r="I19" s="33"/>
      <c r="J19" s="33"/>
      <c r="K19" s="33"/>
      <c r="L19" s="33">
        <v>575</v>
      </c>
      <c r="M19" s="33">
        <v>96.8</v>
      </c>
      <c r="N19" s="33">
        <v>664</v>
      </c>
      <c r="O19" s="33">
        <v>120.7</v>
      </c>
      <c r="P19" s="33">
        <v>799</v>
      </c>
      <c r="Q19" s="33">
        <v>114.6</v>
      </c>
      <c r="R19" s="33">
        <v>713</v>
      </c>
      <c r="S19" s="33">
        <v>116.7</v>
      </c>
      <c r="T19" s="33">
        <v>688</v>
      </c>
      <c r="U19" s="33">
        <v>112.2</v>
      </c>
      <c r="V19" s="33">
        <v>594</v>
      </c>
      <c r="W19" s="33">
        <v>103.8</v>
      </c>
      <c r="X19" s="33">
        <v>550</v>
      </c>
      <c r="Y19" s="33">
        <v>83.7</v>
      </c>
      <c r="Z19" s="33">
        <v>697</v>
      </c>
      <c r="AA19" s="33">
        <v>101.2</v>
      </c>
      <c r="AB19" s="33">
        <v>611</v>
      </c>
      <c r="AC19" s="33">
        <v>85.6</v>
      </c>
      <c r="AD19" s="33">
        <v>613</v>
      </c>
      <c r="AE19" s="33">
        <v>93.2</v>
      </c>
      <c r="AF19" s="33">
        <v>572</v>
      </c>
      <c r="AG19" s="33">
        <v>108.5</v>
      </c>
      <c r="AH19" s="33">
        <v>657</v>
      </c>
      <c r="AI19" s="33">
        <v>115.9</v>
      </c>
      <c r="AJ19" s="33">
        <v>689</v>
      </c>
      <c r="AK19" s="33">
        <v>109.4</v>
      </c>
      <c r="AL19" s="33">
        <v>714</v>
      </c>
      <c r="AM19" s="33">
        <v>108.7</v>
      </c>
      <c r="AN19" s="33">
        <v>658</v>
      </c>
      <c r="AO19" s="33">
        <v>110.6</v>
      </c>
      <c r="AP19" s="33">
        <v>527</v>
      </c>
      <c r="AQ19" s="33">
        <v>103.9</v>
      </c>
      <c r="AR19" s="33">
        <v>567</v>
      </c>
      <c r="AS19" s="33">
        <v>101.6</v>
      </c>
      <c r="AT19" s="33">
        <v>630</v>
      </c>
      <c r="AU19" s="33">
        <v>103.8</v>
      </c>
      <c r="AV19" s="33">
        <v>657</v>
      </c>
      <c r="AW19" s="33">
        <v>104</v>
      </c>
      <c r="AX19" s="33">
        <v>595</v>
      </c>
      <c r="AY19" s="33">
        <v>103.3</v>
      </c>
      <c r="AZ19" s="33">
        <v>507</v>
      </c>
      <c r="BA19" s="33">
        <v>103.7</v>
      </c>
      <c r="BB19" s="33">
        <v>558</v>
      </c>
      <c r="BC19" s="33">
        <v>107.3</v>
      </c>
      <c r="BD19" s="33">
        <v>607</v>
      </c>
      <c r="BE19" s="33">
        <v>102.4</v>
      </c>
      <c r="BF19" s="33">
        <v>632</v>
      </c>
      <c r="BG19" s="33">
        <v>103.1</v>
      </c>
      <c r="BH19" s="33">
        <v>576</v>
      </c>
      <c r="BI19" s="33">
        <v>104</v>
      </c>
      <c r="BJ19" s="33">
        <v>489</v>
      </c>
      <c r="BK19" s="33">
        <v>101</v>
      </c>
      <c r="BL19" s="33">
        <v>520</v>
      </c>
      <c r="BM19" s="33">
        <v>103.4</v>
      </c>
      <c r="BN19" s="33">
        <v>593</v>
      </c>
      <c r="BO19" s="33">
        <v>105.3</v>
      </c>
      <c r="BP19" s="33">
        <v>613</v>
      </c>
      <c r="BQ19" s="33">
        <v>105.7</v>
      </c>
      <c r="BR19" s="33">
        <v>554</v>
      </c>
      <c r="BS19" s="33">
        <v>103.9</v>
      </c>
      <c r="BT19" s="33">
        <v>484</v>
      </c>
      <c r="BU19" s="33">
        <v>104.5</v>
      </c>
      <c r="BV19" s="33">
        <v>503</v>
      </c>
      <c r="BW19" s="33">
        <v>103.3</v>
      </c>
      <c r="BX19" s="33">
        <v>563</v>
      </c>
      <c r="BY19" s="33">
        <v>105.8</v>
      </c>
      <c r="BZ19" s="33">
        <v>580</v>
      </c>
      <c r="CA19" s="33">
        <v>103</v>
      </c>
      <c r="CB19" s="33">
        <v>533</v>
      </c>
      <c r="CC19" s="33">
        <v>104.3</v>
      </c>
      <c r="CD19" s="33">
        <v>463</v>
      </c>
      <c r="CE19" s="33">
        <v>99.6</v>
      </c>
      <c r="CF19" s="33">
        <v>487</v>
      </c>
      <c r="CG19" s="33">
        <v>100.6</v>
      </c>
      <c r="CH19" s="33">
        <v>532</v>
      </c>
      <c r="CI19" s="33">
        <v>97.1</v>
      </c>
      <c r="CJ19" s="33">
        <v>563</v>
      </c>
      <c r="CK19" s="33">
        <v>101.6</v>
      </c>
      <c r="CL19" s="33">
        <v>511</v>
      </c>
      <c r="CM19" s="33">
        <v>99.6</v>
      </c>
      <c r="CN19" s="33">
        <v>465</v>
      </c>
      <c r="CO19" s="33">
        <v>100.2</v>
      </c>
      <c r="CP19" s="33">
        <v>484</v>
      </c>
      <c r="CQ19" s="33">
        <v>100.8</v>
      </c>
      <c r="CR19" s="33">
        <v>548</v>
      </c>
      <c r="CS19" s="33">
        <v>100.6</v>
      </c>
      <c r="CT19" s="33">
        <v>554</v>
      </c>
      <c r="CU19" s="33">
        <v>100.2</v>
      </c>
      <c r="CV19" s="33">
        <v>513</v>
      </c>
      <c r="CW19" s="33">
        <v>100.4</v>
      </c>
      <c r="CX19" s="33">
        <v>464</v>
      </c>
      <c r="CY19" s="33">
        <v>103.3</v>
      </c>
      <c r="CZ19" s="33">
        <v>480</v>
      </c>
      <c r="DA19" s="33">
        <v>100.2</v>
      </c>
      <c r="DB19" s="33">
        <v>545</v>
      </c>
      <c r="DC19" s="33">
        <v>100.6</v>
      </c>
      <c r="DD19" s="33">
        <v>553</v>
      </c>
      <c r="DE19" s="33">
        <v>98.2</v>
      </c>
      <c r="DF19" s="33">
        <v>511</v>
      </c>
      <c r="DG19" s="33">
        <v>100.6</v>
      </c>
    </row>
    <row r="20" spans="1:111">
      <c r="A20" s="34" t="s">
        <v>106</v>
      </c>
      <c r="B20" s="33">
        <v>2204</v>
      </c>
      <c r="C20" s="33">
        <v>107.3</v>
      </c>
      <c r="D20" s="33">
        <v>2244</v>
      </c>
      <c r="E20" s="33">
        <v>107</v>
      </c>
      <c r="F20" s="33"/>
      <c r="G20" s="33"/>
      <c r="H20" s="33"/>
      <c r="I20" s="33"/>
      <c r="J20" s="33"/>
      <c r="K20" s="33"/>
      <c r="L20" s="33">
        <v>2055</v>
      </c>
      <c r="M20" s="33">
        <v>104.2</v>
      </c>
      <c r="N20" s="33">
        <v>2097</v>
      </c>
      <c r="O20" s="33">
        <v>109.3</v>
      </c>
      <c r="P20" s="33">
        <v>2075</v>
      </c>
      <c r="Q20" s="33">
        <v>111.5</v>
      </c>
      <c r="R20" s="33">
        <v>2278</v>
      </c>
      <c r="S20" s="33">
        <v>107.7</v>
      </c>
      <c r="T20" s="33">
        <v>2126</v>
      </c>
      <c r="U20" s="33">
        <v>108.1</v>
      </c>
      <c r="V20" s="33">
        <v>1972</v>
      </c>
      <c r="W20" s="33">
        <v>104.6</v>
      </c>
      <c r="X20" s="33">
        <v>1918</v>
      </c>
      <c r="Y20" s="33">
        <v>99.8</v>
      </c>
      <c r="Z20" s="33">
        <v>1861</v>
      </c>
      <c r="AA20" s="33">
        <v>101.1</v>
      </c>
      <c r="AB20" s="33">
        <v>2116</v>
      </c>
      <c r="AC20" s="33">
        <v>103.7</v>
      </c>
      <c r="AD20" s="33">
        <v>1967</v>
      </c>
      <c r="AE20" s="33">
        <v>102.3</v>
      </c>
      <c r="AF20" s="33">
        <v>1886</v>
      </c>
      <c r="AG20" s="33">
        <v>101.1</v>
      </c>
      <c r="AH20" s="33">
        <v>1921</v>
      </c>
      <c r="AI20" s="33">
        <v>108.4</v>
      </c>
      <c r="AJ20" s="33">
        <v>1840</v>
      </c>
      <c r="AK20" s="33">
        <v>103.3</v>
      </c>
      <c r="AL20" s="33">
        <v>2041</v>
      </c>
      <c r="AM20" s="33">
        <v>103.3</v>
      </c>
      <c r="AN20" s="33">
        <v>1922</v>
      </c>
      <c r="AO20" s="33">
        <v>103.9</v>
      </c>
      <c r="AP20" s="33">
        <v>1866</v>
      </c>
      <c r="AQ20" s="33">
        <v>107.1</v>
      </c>
      <c r="AR20" s="33">
        <v>1772</v>
      </c>
      <c r="AS20" s="33">
        <v>107.9</v>
      </c>
      <c r="AT20" s="33">
        <v>1782</v>
      </c>
      <c r="AU20" s="33">
        <v>109.3</v>
      </c>
      <c r="AV20" s="33">
        <v>1975</v>
      </c>
      <c r="AW20" s="33">
        <v>106.3</v>
      </c>
      <c r="AX20" s="33">
        <v>1849</v>
      </c>
      <c r="AY20" s="33">
        <v>107.6</v>
      </c>
      <c r="AZ20" s="33">
        <v>1743</v>
      </c>
      <c r="BA20" s="33">
        <v>99.8</v>
      </c>
      <c r="BB20" s="33">
        <v>1642</v>
      </c>
      <c r="BC20" s="33">
        <v>99.7</v>
      </c>
      <c r="BD20" s="33">
        <v>1631</v>
      </c>
      <c r="BE20" s="33">
        <v>97.5</v>
      </c>
      <c r="BF20" s="33">
        <v>1858</v>
      </c>
      <c r="BG20" s="33">
        <v>98.2</v>
      </c>
      <c r="BH20" s="33">
        <v>1719</v>
      </c>
      <c r="BI20" s="33">
        <v>98.8</v>
      </c>
      <c r="BJ20" s="33">
        <v>1746</v>
      </c>
      <c r="BK20" s="33">
        <v>102.3</v>
      </c>
      <c r="BL20" s="33">
        <v>1647</v>
      </c>
      <c r="BM20" s="33">
        <v>98.7</v>
      </c>
      <c r="BN20" s="33">
        <v>1672</v>
      </c>
      <c r="BO20" s="33">
        <v>99.2</v>
      </c>
      <c r="BP20" s="33">
        <v>1892</v>
      </c>
      <c r="BQ20" s="33">
        <v>97.3</v>
      </c>
      <c r="BR20" s="33">
        <v>1739</v>
      </c>
      <c r="BS20" s="33">
        <v>99.3</v>
      </c>
      <c r="BT20" s="33">
        <v>1706</v>
      </c>
      <c r="BU20" s="33">
        <v>99.8</v>
      </c>
      <c r="BV20" s="33">
        <v>1668</v>
      </c>
      <c r="BW20" s="33">
        <v>105.8</v>
      </c>
      <c r="BX20" s="33">
        <v>1686</v>
      </c>
      <c r="BY20" s="33">
        <v>106</v>
      </c>
      <c r="BZ20" s="33">
        <v>1944</v>
      </c>
      <c r="CA20" s="33">
        <v>110.2</v>
      </c>
      <c r="CB20" s="33">
        <v>1751</v>
      </c>
      <c r="CC20" s="33">
        <v>105.5</v>
      </c>
      <c r="CD20" s="33">
        <v>1709</v>
      </c>
      <c r="CE20" s="33">
        <v>106.3</v>
      </c>
      <c r="CF20" s="33">
        <v>1576</v>
      </c>
      <c r="CG20" s="33">
        <v>100.3</v>
      </c>
      <c r="CH20" s="33">
        <v>1591</v>
      </c>
      <c r="CI20" s="33">
        <v>100.4</v>
      </c>
      <c r="CJ20" s="33">
        <v>1764</v>
      </c>
      <c r="CK20" s="33">
        <v>99.7</v>
      </c>
      <c r="CL20" s="33">
        <v>1660</v>
      </c>
      <c r="CM20" s="33">
        <v>101.6</v>
      </c>
      <c r="CN20" s="33">
        <v>1608</v>
      </c>
      <c r="CO20" s="33">
        <v>95.3</v>
      </c>
      <c r="CP20" s="33">
        <v>1572</v>
      </c>
      <c r="CQ20" s="33">
        <v>104.1</v>
      </c>
      <c r="CR20" s="33">
        <v>1585</v>
      </c>
      <c r="CS20" s="33">
        <v>102.7</v>
      </c>
      <c r="CT20" s="33">
        <v>1769</v>
      </c>
      <c r="CU20" s="33">
        <v>97.9</v>
      </c>
      <c r="CV20" s="33">
        <v>1634</v>
      </c>
      <c r="CW20" s="33">
        <v>99.8</v>
      </c>
      <c r="CX20" s="33">
        <v>1687</v>
      </c>
      <c r="CY20" s="33">
        <v>106.6</v>
      </c>
      <c r="CZ20" s="33">
        <v>1510</v>
      </c>
      <c r="DA20" s="33">
        <v>101.9</v>
      </c>
      <c r="DB20" s="33">
        <v>1544</v>
      </c>
      <c r="DC20" s="33">
        <v>99.7</v>
      </c>
      <c r="DD20" s="33">
        <v>1807</v>
      </c>
      <c r="DE20" s="33">
        <v>106.8</v>
      </c>
      <c r="DF20" s="33">
        <v>1637</v>
      </c>
      <c r="DG20" s="33">
        <v>103.9</v>
      </c>
    </row>
    <row r="21" spans="1:111">
      <c r="A21" s="34" t="s">
        <v>105</v>
      </c>
      <c r="B21" s="33">
        <v>2527</v>
      </c>
      <c r="C21" s="33">
        <v>119.8</v>
      </c>
      <c r="D21" s="33">
        <v>2226</v>
      </c>
      <c r="E21" s="33">
        <v>101.6</v>
      </c>
      <c r="F21" s="33"/>
      <c r="G21" s="33"/>
      <c r="H21" s="33"/>
      <c r="I21" s="33"/>
      <c r="J21" s="33"/>
      <c r="K21" s="33"/>
      <c r="L21" s="33">
        <v>2110</v>
      </c>
      <c r="M21" s="33">
        <v>101.2</v>
      </c>
      <c r="N21" s="33">
        <v>2192</v>
      </c>
      <c r="O21" s="33">
        <v>106.7</v>
      </c>
      <c r="P21" s="33">
        <v>1952</v>
      </c>
      <c r="Q21" s="33">
        <v>108.3</v>
      </c>
      <c r="R21" s="33">
        <v>2011</v>
      </c>
      <c r="S21" s="33">
        <v>103.9</v>
      </c>
      <c r="T21" s="33">
        <v>2066</v>
      </c>
      <c r="U21" s="33">
        <v>104.9</v>
      </c>
      <c r="V21" s="33">
        <v>2085</v>
      </c>
      <c r="W21" s="33">
        <v>103.2</v>
      </c>
      <c r="X21" s="33">
        <v>2054</v>
      </c>
      <c r="Y21" s="33">
        <v>99.2</v>
      </c>
      <c r="Z21" s="33">
        <v>1802</v>
      </c>
      <c r="AA21" s="33">
        <v>101.9</v>
      </c>
      <c r="AB21" s="33">
        <v>1935</v>
      </c>
      <c r="AC21" s="33">
        <v>101.7</v>
      </c>
      <c r="AD21" s="33">
        <v>1969</v>
      </c>
      <c r="AE21" s="33">
        <v>101.4</v>
      </c>
      <c r="AF21" s="33">
        <v>2021</v>
      </c>
      <c r="AG21" s="33">
        <v>106.1</v>
      </c>
      <c r="AH21" s="33">
        <v>2070</v>
      </c>
      <c r="AI21" s="33">
        <v>104</v>
      </c>
      <c r="AJ21" s="33">
        <v>1768</v>
      </c>
      <c r="AK21" s="33">
        <v>105.4</v>
      </c>
      <c r="AL21" s="33">
        <v>1903</v>
      </c>
      <c r="AM21" s="33">
        <v>102.5</v>
      </c>
      <c r="AN21" s="33">
        <v>1941</v>
      </c>
      <c r="AO21" s="33">
        <v>104.5</v>
      </c>
      <c r="AP21" s="33">
        <v>1904</v>
      </c>
      <c r="AQ21" s="33">
        <v>106.3</v>
      </c>
      <c r="AR21" s="33">
        <v>1991</v>
      </c>
      <c r="AS21" s="33">
        <v>106.2</v>
      </c>
      <c r="AT21" s="33">
        <v>1677</v>
      </c>
      <c r="AU21" s="33">
        <v>105.3</v>
      </c>
      <c r="AV21" s="33">
        <v>1856</v>
      </c>
      <c r="AW21" s="33">
        <v>107.1</v>
      </c>
      <c r="AX21" s="33">
        <v>1857</v>
      </c>
      <c r="AY21" s="33">
        <v>106.2</v>
      </c>
      <c r="AZ21" s="33">
        <v>1791</v>
      </c>
      <c r="BA21" s="33">
        <v>98.4</v>
      </c>
      <c r="BB21" s="33">
        <v>1874</v>
      </c>
      <c r="BC21" s="33">
        <v>102.1</v>
      </c>
      <c r="BD21" s="33">
        <v>1592</v>
      </c>
      <c r="BE21" s="33">
        <v>101.9</v>
      </c>
      <c r="BF21" s="33">
        <v>1733</v>
      </c>
      <c r="BG21" s="33">
        <v>98</v>
      </c>
      <c r="BH21" s="33">
        <v>1748</v>
      </c>
      <c r="BI21" s="33">
        <v>100.1</v>
      </c>
      <c r="BJ21" s="33">
        <v>1820</v>
      </c>
      <c r="BK21" s="33">
        <v>106.2</v>
      </c>
      <c r="BL21" s="33">
        <v>1836</v>
      </c>
      <c r="BM21" s="33">
        <v>102.4</v>
      </c>
      <c r="BN21" s="33">
        <v>1563</v>
      </c>
      <c r="BO21" s="33">
        <v>100.8</v>
      </c>
      <c r="BP21" s="33">
        <v>1769</v>
      </c>
      <c r="BQ21" s="33">
        <v>104.9</v>
      </c>
      <c r="BR21" s="33">
        <v>1747</v>
      </c>
      <c r="BS21" s="33">
        <v>103.6</v>
      </c>
      <c r="BT21" s="33">
        <v>1713</v>
      </c>
      <c r="BU21" s="33">
        <v>95.4</v>
      </c>
      <c r="BV21" s="33">
        <v>1793</v>
      </c>
      <c r="BW21" s="33">
        <v>103</v>
      </c>
      <c r="BX21" s="33">
        <v>1550</v>
      </c>
      <c r="BY21" s="33">
        <v>104.1</v>
      </c>
      <c r="BZ21" s="33">
        <v>1686</v>
      </c>
      <c r="CA21" s="33">
        <v>105.2</v>
      </c>
      <c r="CB21" s="33">
        <v>1686</v>
      </c>
      <c r="CC21" s="33">
        <v>101.8</v>
      </c>
      <c r="CD21" s="33">
        <v>1796</v>
      </c>
      <c r="CE21" s="33">
        <v>116.7</v>
      </c>
      <c r="CF21" s="33">
        <v>1740</v>
      </c>
      <c r="CG21" s="33">
        <v>109.2</v>
      </c>
      <c r="CH21" s="33">
        <v>1489</v>
      </c>
      <c r="CI21" s="33">
        <v>102.6</v>
      </c>
      <c r="CJ21" s="33">
        <v>1603</v>
      </c>
      <c r="CK21" s="33">
        <v>104.2</v>
      </c>
      <c r="CL21" s="33">
        <v>1657</v>
      </c>
      <c r="CM21" s="33">
        <v>108.2</v>
      </c>
      <c r="CN21" s="33">
        <v>1539</v>
      </c>
      <c r="CO21" s="33">
        <v>87.9</v>
      </c>
      <c r="CP21" s="33">
        <v>1593</v>
      </c>
      <c r="CQ21" s="33">
        <v>96.9</v>
      </c>
      <c r="CR21" s="33">
        <v>1451</v>
      </c>
      <c r="CS21" s="33">
        <v>102.1</v>
      </c>
      <c r="CT21" s="33">
        <v>1539</v>
      </c>
      <c r="CU21" s="33">
        <v>84.8</v>
      </c>
      <c r="CV21" s="33">
        <v>1531</v>
      </c>
      <c r="CW21" s="33">
        <v>92.3</v>
      </c>
      <c r="CX21" s="33">
        <v>1751</v>
      </c>
      <c r="CY21" s="33">
        <v>109.6</v>
      </c>
      <c r="CZ21" s="33">
        <v>1644</v>
      </c>
      <c r="DA21" s="33">
        <v>97.1</v>
      </c>
      <c r="DB21" s="33">
        <v>1421</v>
      </c>
      <c r="DC21" s="33">
        <v>99.9</v>
      </c>
      <c r="DD21" s="33">
        <v>1814</v>
      </c>
      <c r="DE21" s="33">
        <v>123.6</v>
      </c>
      <c r="DF21" s="33">
        <v>1658</v>
      </c>
      <c r="DG21" s="33">
        <v>107.3</v>
      </c>
    </row>
    <row r="22" spans="1:111">
      <c r="A22" s="34" t="s">
        <v>104</v>
      </c>
      <c r="B22" s="33">
        <v>1108</v>
      </c>
      <c r="C22" s="33">
        <v>100.2</v>
      </c>
      <c r="D22" s="33">
        <v>1223</v>
      </c>
      <c r="E22" s="33">
        <v>107.8</v>
      </c>
      <c r="F22" s="33"/>
      <c r="G22" s="33"/>
      <c r="H22" s="33"/>
      <c r="I22" s="33"/>
      <c r="J22" s="33"/>
      <c r="K22" s="33"/>
      <c r="L22" s="33">
        <v>1106</v>
      </c>
      <c r="M22" s="33">
        <v>110.4</v>
      </c>
      <c r="N22" s="33">
        <v>1135</v>
      </c>
      <c r="O22" s="33">
        <v>117.4</v>
      </c>
      <c r="P22" s="33">
        <v>1124</v>
      </c>
      <c r="Q22" s="33">
        <v>112.9</v>
      </c>
      <c r="R22" s="33">
        <v>1138</v>
      </c>
      <c r="S22" s="33">
        <v>100.3</v>
      </c>
      <c r="T22" s="33">
        <v>1126</v>
      </c>
      <c r="U22" s="33">
        <v>109.9</v>
      </c>
      <c r="V22" s="33">
        <v>1002</v>
      </c>
      <c r="W22" s="33">
        <v>106.9</v>
      </c>
      <c r="X22" s="33">
        <v>967</v>
      </c>
      <c r="Y22" s="33">
        <v>93.2</v>
      </c>
      <c r="Z22" s="33">
        <v>996</v>
      </c>
      <c r="AA22" s="33">
        <v>100.4</v>
      </c>
      <c r="AB22" s="33">
        <v>1135</v>
      </c>
      <c r="AC22" s="33">
        <v>108</v>
      </c>
      <c r="AD22" s="33">
        <v>1025</v>
      </c>
      <c r="AE22" s="33">
        <v>102.1</v>
      </c>
      <c r="AF22" s="33">
        <v>937</v>
      </c>
      <c r="AG22" s="33">
        <v>101.5</v>
      </c>
      <c r="AH22" s="33">
        <v>1037</v>
      </c>
      <c r="AI22" s="33">
        <v>110.1</v>
      </c>
      <c r="AJ22" s="33">
        <v>992</v>
      </c>
      <c r="AK22" s="33">
        <v>105.6</v>
      </c>
      <c r="AL22" s="33">
        <v>1051</v>
      </c>
      <c r="AM22" s="33">
        <v>100.3</v>
      </c>
      <c r="AN22" s="33">
        <v>1004</v>
      </c>
      <c r="AO22" s="33">
        <v>104.3</v>
      </c>
      <c r="AP22" s="33">
        <v>923</v>
      </c>
      <c r="AQ22" s="33">
        <v>104.8</v>
      </c>
      <c r="AR22" s="33">
        <v>942</v>
      </c>
      <c r="AS22" s="33">
        <v>102.6</v>
      </c>
      <c r="AT22" s="33">
        <v>939</v>
      </c>
      <c r="AU22" s="33">
        <v>104.6</v>
      </c>
      <c r="AV22" s="33">
        <v>1048</v>
      </c>
      <c r="AW22" s="33">
        <v>100.3</v>
      </c>
      <c r="AX22" s="33">
        <v>963</v>
      </c>
      <c r="AY22" s="33">
        <v>102.9</v>
      </c>
      <c r="AZ22" s="33">
        <v>881</v>
      </c>
      <c r="BA22" s="33">
        <v>101.7</v>
      </c>
      <c r="BB22" s="33">
        <v>918</v>
      </c>
      <c r="BC22" s="33">
        <v>99.4</v>
      </c>
      <c r="BD22" s="33">
        <v>898</v>
      </c>
      <c r="BE22" s="33">
        <v>104.3</v>
      </c>
      <c r="BF22" s="33">
        <v>1045</v>
      </c>
      <c r="BG22" s="33">
        <v>105.8</v>
      </c>
      <c r="BH22" s="33">
        <v>936</v>
      </c>
      <c r="BI22" s="33">
        <v>102.9</v>
      </c>
      <c r="BJ22" s="33">
        <v>866</v>
      </c>
      <c r="BK22" s="33">
        <v>97.1</v>
      </c>
      <c r="BL22" s="33">
        <v>924</v>
      </c>
      <c r="BM22" s="33">
        <v>109.2</v>
      </c>
      <c r="BN22" s="33">
        <v>861</v>
      </c>
      <c r="BO22" s="33">
        <v>106.6</v>
      </c>
      <c r="BP22" s="33">
        <v>988</v>
      </c>
      <c r="BQ22" s="33">
        <v>96.3</v>
      </c>
      <c r="BR22" s="33">
        <v>910</v>
      </c>
      <c r="BS22" s="33">
        <v>101.9</v>
      </c>
      <c r="BT22" s="33">
        <v>892</v>
      </c>
      <c r="BU22" s="33">
        <v>97.4</v>
      </c>
      <c r="BV22" s="33">
        <v>846</v>
      </c>
      <c r="BW22" s="33">
        <v>90.2</v>
      </c>
      <c r="BX22" s="33">
        <v>808</v>
      </c>
      <c r="BY22" s="33">
        <v>102.9</v>
      </c>
      <c r="BZ22" s="33">
        <v>1026</v>
      </c>
      <c r="CA22" s="33">
        <v>114.3</v>
      </c>
      <c r="CB22" s="33">
        <v>893</v>
      </c>
      <c r="CC22" s="33">
        <v>101</v>
      </c>
      <c r="CD22" s="33">
        <v>916</v>
      </c>
      <c r="CE22" s="33">
        <v>106.3</v>
      </c>
      <c r="CF22" s="33">
        <v>938</v>
      </c>
      <c r="CG22" s="33">
        <v>102.4</v>
      </c>
      <c r="CH22" s="33">
        <v>785</v>
      </c>
      <c r="CI22" s="33">
        <v>104.2</v>
      </c>
      <c r="CJ22" s="33">
        <v>898</v>
      </c>
      <c r="CK22" s="33">
        <v>96.9</v>
      </c>
      <c r="CL22" s="33">
        <v>884</v>
      </c>
      <c r="CM22" s="33">
        <v>102.2</v>
      </c>
      <c r="CN22" s="33">
        <v>862</v>
      </c>
      <c r="CO22" s="33">
        <v>101.1</v>
      </c>
      <c r="CP22" s="33">
        <v>916</v>
      </c>
      <c r="CQ22" s="33">
        <v>93.7</v>
      </c>
      <c r="CR22" s="33">
        <v>753</v>
      </c>
      <c r="CS22" s="33">
        <v>85.8</v>
      </c>
      <c r="CT22" s="33">
        <v>927</v>
      </c>
      <c r="CU22" s="33">
        <v>100.9</v>
      </c>
      <c r="CV22" s="33">
        <v>865</v>
      </c>
      <c r="CW22" s="33">
        <v>95.4</v>
      </c>
      <c r="CX22" s="33">
        <v>853</v>
      </c>
      <c r="CY22" s="33">
        <v>104.3</v>
      </c>
      <c r="CZ22" s="33">
        <v>978</v>
      </c>
      <c r="DA22" s="33">
        <v>106.4</v>
      </c>
      <c r="DB22" s="33">
        <v>878</v>
      </c>
      <c r="DC22" s="33">
        <v>100.8</v>
      </c>
      <c r="DD22" s="33">
        <v>919</v>
      </c>
      <c r="DE22" s="33">
        <v>84.7</v>
      </c>
      <c r="DF22" s="33">
        <v>907</v>
      </c>
      <c r="DG22" s="33">
        <v>98.3</v>
      </c>
    </row>
    <row r="23" spans="1:111" s="68" customFormat="1">
      <c r="A23" s="82" t="s">
        <v>103</v>
      </c>
      <c r="B23" s="83">
        <v>1411</v>
      </c>
      <c r="C23" s="83">
        <v>108.2</v>
      </c>
      <c r="D23" s="83">
        <v>1436</v>
      </c>
      <c r="E23" s="83">
        <v>111.9</v>
      </c>
      <c r="F23" s="83"/>
      <c r="G23" s="83"/>
      <c r="H23" s="83"/>
      <c r="I23" s="83"/>
      <c r="J23" s="83"/>
      <c r="K23" s="83"/>
      <c r="L23" s="83">
        <v>1304</v>
      </c>
      <c r="M23" s="83">
        <v>103</v>
      </c>
      <c r="N23" s="83">
        <v>1283</v>
      </c>
      <c r="O23" s="83">
        <v>100.1</v>
      </c>
      <c r="P23" s="83">
        <v>1359</v>
      </c>
      <c r="Q23" s="83">
        <v>105.8</v>
      </c>
      <c r="R23" s="83">
        <v>1396</v>
      </c>
      <c r="S23" s="83">
        <v>108.2</v>
      </c>
      <c r="T23" s="83">
        <v>1336</v>
      </c>
      <c r="U23" s="83">
        <v>104.3</v>
      </c>
      <c r="V23" s="83">
        <v>1266</v>
      </c>
      <c r="W23" s="83">
        <v>106.1</v>
      </c>
      <c r="X23" s="83">
        <v>1282</v>
      </c>
      <c r="Y23" s="83">
        <v>104.1</v>
      </c>
      <c r="Z23" s="83">
        <v>1284</v>
      </c>
      <c r="AA23" s="83">
        <v>106.1</v>
      </c>
      <c r="AB23" s="83">
        <v>1290</v>
      </c>
      <c r="AC23" s="83">
        <v>107.1</v>
      </c>
      <c r="AD23" s="83">
        <v>1281</v>
      </c>
      <c r="AE23" s="83">
        <v>105.9</v>
      </c>
      <c r="AF23" s="83">
        <v>1193</v>
      </c>
      <c r="AG23" s="83">
        <v>108.3</v>
      </c>
      <c r="AH23" s="83">
        <v>1232</v>
      </c>
      <c r="AI23" s="83">
        <v>109.9</v>
      </c>
      <c r="AJ23" s="83">
        <v>1210</v>
      </c>
      <c r="AK23" s="83">
        <v>107.6</v>
      </c>
      <c r="AL23" s="83">
        <v>1205</v>
      </c>
      <c r="AM23" s="83">
        <v>106.1</v>
      </c>
      <c r="AN23" s="83">
        <v>1210</v>
      </c>
      <c r="AO23" s="83">
        <v>107.9</v>
      </c>
      <c r="AP23" s="83">
        <v>1102</v>
      </c>
      <c r="AQ23" s="83">
        <v>103.7</v>
      </c>
      <c r="AR23" s="83">
        <v>1121</v>
      </c>
      <c r="AS23" s="83">
        <v>107.1</v>
      </c>
      <c r="AT23" s="83">
        <v>1125</v>
      </c>
      <c r="AU23" s="83">
        <v>103.9</v>
      </c>
      <c r="AV23" s="83">
        <v>1136</v>
      </c>
      <c r="AW23" s="83">
        <v>103.9</v>
      </c>
      <c r="AX23" s="83">
        <v>1121</v>
      </c>
      <c r="AY23" s="83">
        <v>104.6</v>
      </c>
      <c r="AZ23" s="83">
        <v>1063</v>
      </c>
      <c r="BA23" s="83">
        <v>109.5</v>
      </c>
      <c r="BB23" s="83">
        <v>1047</v>
      </c>
      <c r="BC23" s="83">
        <v>105.7</v>
      </c>
      <c r="BD23" s="83">
        <v>1083</v>
      </c>
      <c r="BE23" s="83">
        <v>108</v>
      </c>
      <c r="BF23" s="83">
        <v>1093</v>
      </c>
      <c r="BG23" s="83">
        <v>109.7</v>
      </c>
      <c r="BH23" s="83">
        <v>1072</v>
      </c>
      <c r="BI23" s="83">
        <v>108.3</v>
      </c>
      <c r="BJ23" s="83">
        <v>971</v>
      </c>
      <c r="BK23" s="83">
        <v>95.3</v>
      </c>
      <c r="BL23" s="83">
        <v>991</v>
      </c>
      <c r="BM23" s="83">
        <v>102.8</v>
      </c>
      <c r="BN23" s="83">
        <v>1003</v>
      </c>
      <c r="BO23" s="83">
        <v>101.9</v>
      </c>
      <c r="BP23" s="83">
        <v>996</v>
      </c>
      <c r="BQ23" s="83">
        <v>103.2</v>
      </c>
      <c r="BR23" s="83">
        <v>990</v>
      </c>
      <c r="BS23" s="83">
        <v>100.7</v>
      </c>
      <c r="BT23" s="83">
        <v>1019</v>
      </c>
      <c r="BU23" s="83">
        <v>96.1</v>
      </c>
      <c r="BV23" s="83">
        <v>964</v>
      </c>
      <c r="BW23" s="83">
        <v>93.2</v>
      </c>
      <c r="BX23" s="83">
        <v>984</v>
      </c>
      <c r="BY23" s="83">
        <v>93.5</v>
      </c>
      <c r="BZ23" s="83">
        <v>965</v>
      </c>
      <c r="CA23" s="83">
        <v>91.4</v>
      </c>
      <c r="CB23" s="83">
        <v>983</v>
      </c>
      <c r="CC23" s="83">
        <v>93.5</v>
      </c>
      <c r="CD23" s="83">
        <v>1060</v>
      </c>
      <c r="CE23" s="83">
        <v>97.9</v>
      </c>
      <c r="CF23" s="83">
        <v>1034</v>
      </c>
      <c r="CG23" s="83">
        <v>106.2</v>
      </c>
      <c r="CH23" s="83">
        <v>1052</v>
      </c>
      <c r="CI23" s="83">
        <v>109.4</v>
      </c>
      <c r="CJ23" s="83">
        <v>1056</v>
      </c>
      <c r="CK23" s="83">
        <v>99.2</v>
      </c>
      <c r="CL23" s="83">
        <v>1051</v>
      </c>
      <c r="CM23" s="83">
        <v>102.9</v>
      </c>
      <c r="CN23" s="83">
        <v>1083</v>
      </c>
      <c r="CO23" s="83">
        <v>112.8</v>
      </c>
      <c r="CP23" s="83">
        <v>974</v>
      </c>
      <c r="CQ23" s="83">
        <v>109.8</v>
      </c>
      <c r="CR23" s="83">
        <v>962</v>
      </c>
      <c r="CS23" s="83">
        <v>105.5</v>
      </c>
      <c r="CT23" s="83">
        <v>1064</v>
      </c>
      <c r="CU23" s="83">
        <v>109.2</v>
      </c>
      <c r="CV23" s="83">
        <v>1021</v>
      </c>
      <c r="CW23" s="83">
        <v>109.4</v>
      </c>
      <c r="CX23" s="83">
        <v>960</v>
      </c>
      <c r="CY23" s="83">
        <v>109.2</v>
      </c>
      <c r="CZ23" s="83">
        <v>887</v>
      </c>
      <c r="DA23" s="83">
        <v>95.4</v>
      </c>
      <c r="DB23" s="83">
        <v>912</v>
      </c>
      <c r="DC23" s="83">
        <v>98.8</v>
      </c>
      <c r="DD23" s="83">
        <v>974</v>
      </c>
      <c r="DE23" s="83">
        <v>98</v>
      </c>
      <c r="DF23" s="83">
        <v>933</v>
      </c>
      <c r="DG23" s="83">
        <v>100.1</v>
      </c>
    </row>
    <row r="24" spans="1:111">
      <c r="A24" s="34" t="s">
        <v>102</v>
      </c>
      <c r="B24" s="33">
        <v>984</v>
      </c>
      <c r="C24" s="33">
        <v>108</v>
      </c>
      <c r="D24" s="33">
        <v>1041</v>
      </c>
      <c r="E24" s="33">
        <v>111.5</v>
      </c>
      <c r="F24" s="33"/>
      <c r="G24" s="33"/>
      <c r="H24" s="33"/>
      <c r="I24" s="33"/>
      <c r="J24" s="33"/>
      <c r="K24" s="33"/>
      <c r="L24" s="33">
        <v>911</v>
      </c>
      <c r="M24" s="33">
        <v>100.8</v>
      </c>
      <c r="N24" s="33">
        <v>934</v>
      </c>
      <c r="O24" s="33">
        <v>111.6</v>
      </c>
      <c r="P24" s="33">
        <v>1008</v>
      </c>
      <c r="Q24" s="33">
        <v>101</v>
      </c>
      <c r="R24" s="33">
        <v>1009</v>
      </c>
      <c r="S24" s="33">
        <v>100.2</v>
      </c>
      <c r="T24" s="33">
        <v>966</v>
      </c>
      <c r="U24" s="33">
        <v>103.1</v>
      </c>
      <c r="V24" s="33">
        <v>904</v>
      </c>
      <c r="W24" s="33">
        <v>102.3</v>
      </c>
      <c r="X24" s="33">
        <v>837</v>
      </c>
      <c r="Y24" s="33">
        <v>92.4</v>
      </c>
      <c r="Z24" s="33">
        <v>998</v>
      </c>
      <c r="AA24" s="33">
        <v>100.3</v>
      </c>
      <c r="AB24" s="33">
        <v>1007</v>
      </c>
      <c r="AC24" s="33">
        <v>100.2</v>
      </c>
      <c r="AD24" s="33">
        <v>937</v>
      </c>
      <c r="AE24" s="33">
        <v>98.8</v>
      </c>
      <c r="AF24" s="33">
        <v>884</v>
      </c>
      <c r="AG24" s="33">
        <v>103.8</v>
      </c>
      <c r="AH24" s="33">
        <v>906</v>
      </c>
      <c r="AI24" s="33">
        <v>109.3</v>
      </c>
      <c r="AJ24" s="33">
        <v>995</v>
      </c>
      <c r="AK24" s="33">
        <v>105.2</v>
      </c>
      <c r="AL24" s="33">
        <v>1005</v>
      </c>
      <c r="AM24" s="33">
        <v>103.2</v>
      </c>
      <c r="AN24" s="33">
        <v>948</v>
      </c>
      <c r="AO24" s="33">
        <v>105.3</v>
      </c>
      <c r="AP24" s="33">
        <v>852</v>
      </c>
      <c r="AQ24" s="33">
        <v>100.2</v>
      </c>
      <c r="AR24" s="33">
        <v>829</v>
      </c>
      <c r="AS24" s="33">
        <v>102</v>
      </c>
      <c r="AT24" s="33">
        <v>946</v>
      </c>
      <c r="AU24" s="33">
        <v>100.4</v>
      </c>
      <c r="AV24" s="33">
        <v>974</v>
      </c>
      <c r="AW24" s="33">
        <v>103.2</v>
      </c>
      <c r="AX24" s="33">
        <v>900</v>
      </c>
      <c r="AY24" s="33">
        <v>101.5</v>
      </c>
      <c r="AZ24" s="33">
        <v>850</v>
      </c>
      <c r="BA24" s="33">
        <v>101.2</v>
      </c>
      <c r="BB24" s="33">
        <v>813</v>
      </c>
      <c r="BC24" s="33">
        <v>103.6</v>
      </c>
      <c r="BD24" s="33">
        <v>942</v>
      </c>
      <c r="BE24" s="33">
        <v>98.9</v>
      </c>
      <c r="BF24" s="33">
        <v>944</v>
      </c>
      <c r="BG24" s="33">
        <v>98.2</v>
      </c>
      <c r="BH24" s="33">
        <v>887</v>
      </c>
      <c r="BI24" s="33">
        <v>100.2</v>
      </c>
      <c r="BJ24" s="33">
        <v>840</v>
      </c>
      <c r="BK24" s="33">
        <v>97.2</v>
      </c>
      <c r="BL24" s="33">
        <v>785</v>
      </c>
      <c r="BM24" s="33">
        <v>98.2</v>
      </c>
      <c r="BN24" s="33">
        <v>952</v>
      </c>
      <c r="BO24" s="33">
        <v>109.7</v>
      </c>
      <c r="BP24" s="33">
        <v>961</v>
      </c>
      <c r="BQ24" s="33">
        <v>104.8</v>
      </c>
      <c r="BR24" s="33">
        <v>885</v>
      </c>
      <c r="BS24" s="33">
        <v>102.7</v>
      </c>
      <c r="BT24" s="33">
        <v>864</v>
      </c>
      <c r="BU24" s="33">
        <v>99.8</v>
      </c>
      <c r="BV24" s="33">
        <v>799</v>
      </c>
      <c r="BW24" s="33">
        <v>95.6</v>
      </c>
      <c r="BX24" s="33">
        <v>868</v>
      </c>
      <c r="BY24" s="33">
        <v>94.2</v>
      </c>
      <c r="BZ24" s="33">
        <v>917</v>
      </c>
      <c r="CA24" s="33">
        <v>99.3</v>
      </c>
      <c r="CB24" s="33">
        <v>862</v>
      </c>
      <c r="CC24" s="33">
        <v>97.2</v>
      </c>
      <c r="CD24" s="33">
        <v>866</v>
      </c>
      <c r="CE24" s="33">
        <v>109.9</v>
      </c>
      <c r="CF24" s="33">
        <v>836</v>
      </c>
      <c r="CG24" s="33">
        <v>109.9</v>
      </c>
      <c r="CH24" s="33">
        <v>921</v>
      </c>
      <c r="CI24" s="33">
        <v>107.8</v>
      </c>
      <c r="CJ24" s="33">
        <v>923</v>
      </c>
      <c r="CK24" s="33">
        <v>103.6</v>
      </c>
      <c r="CL24" s="33">
        <v>887</v>
      </c>
      <c r="CM24" s="33">
        <v>107.6</v>
      </c>
      <c r="CN24" s="33">
        <v>788</v>
      </c>
      <c r="CO24" s="33">
        <v>101.4</v>
      </c>
      <c r="CP24" s="33">
        <v>761</v>
      </c>
      <c r="CQ24" s="33">
        <v>100.9</v>
      </c>
      <c r="CR24" s="33">
        <v>854</v>
      </c>
      <c r="CS24" s="33">
        <v>101.2</v>
      </c>
      <c r="CT24" s="33">
        <v>891</v>
      </c>
      <c r="CU24" s="33">
        <v>100.7</v>
      </c>
      <c r="CV24" s="33">
        <v>824</v>
      </c>
      <c r="CW24" s="33">
        <v>101.1</v>
      </c>
      <c r="CX24" s="33">
        <v>777</v>
      </c>
      <c r="CY24" s="33">
        <v>90.2</v>
      </c>
      <c r="CZ24" s="33">
        <v>754</v>
      </c>
      <c r="DA24" s="33">
        <v>86</v>
      </c>
      <c r="DB24" s="33">
        <v>844</v>
      </c>
      <c r="DC24" s="33">
        <v>91.8</v>
      </c>
      <c r="DD24" s="33">
        <v>885</v>
      </c>
      <c r="DE24" s="33">
        <v>92.5</v>
      </c>
      <c r="DF24" s="33">
        <v>815</v>
      </c>
      <c r="DG24" s="33">
        <v>90.2</v>
      </c>
    </row>
    <row r="25" spans="1:111">
      <c r="A25" s="34" t="s">
        <v>101</v>
      </c>
      <c r="B25" s="33">
        <v>1593</v>
      </c>
      <c r="C25" s="33">
        <v>102.7</v>
      </c>
      <c r="D25" s="33">
        <v>1732</v>
      </c>
      <c r="E25" s="33">
        <v>101.6</v>
      </c>
      <c r="F25" s="33"/>
      <c r="G25" s="33"/>
      <c r="H25" s="33"/>
      <c r="I25" s="33"/>
      <c r="J25" s="33"/>
      <c r="K25" s="33"/>
      <c r="L25" s="33">
        <v>1552</v>
      </c>
      <c r="M25" s="33">
        <v>101.7</v>
      </c>
      <c r="N25" s="33">
        <v>1704</v>
      </c>
      <c r="O25" s="33">
        <v>106</v>
      </c>
      <c r="P25" s="33">
        <v>1637</v>
      </c>
      <c r="Q25" s="33">
        <v>102.4</v>
      </c>
      <c r="R25" s="33">
        <v>1967</v>
      </c>
      <c r="S25" s="33">
        <v>104.6</v>
      </c>
      <c r="T25" s="33">
        <v>1715</v>
      </c>
      <c r="U25" s="33">
        <v>103.8</v>
      </c>
      <c r="V25" s="33">
        <v>1525</v>
      </c>
      <c r="W25" s="33">
        <v>111.6</v>
      </c>
      <c r="X25" s="33">
        <v>1608</v>
      </c>
      <c r="Y25" s="33">
        <v>102.9</v>
      </c>
      <c r="Z25" s="33">
        <v>1598</v>
      </c>
      <c r="AA25" s="33">
        <v>110.5</v>
      </c>
      <c r="AB25" s="33">
        <v>1880</v>
      </c>
      <c r="AC25" s="33">
        <v>109.6</v>
      </c>
      <c r="AD25" s="33">
        <v>1653</v>
      </c>
      <c r="AE25" s="33">
        <v>108.5</v>
      </c>
      <c r="AF25" s="33">
        <v>1367</v>
      </c>
      <c r="AG25" s="33">
        <v>111.3</v>
      </c>
      <c r="AH25" s="33">
        <v>1563</v>
      </c>
      <c r="AI25" s="33">
        <v>120.3</v>
      </c>
      <c r="AJ25" s="33">
        <v>1446</v>
      </c>
      <c r="AK25" s="33">
        <v>116.8</v>
      </c>
      <c r="AL25" s="33">
        <v>1716</v>
      </c>
      <c r="AM25" s="33">
        <v>116</v>
      </c>
      <c r="AN25" s="33">
        <v>1523</v>
      </c>
      <c r="AO25" s="33">
        <v>116.2</v>
      </c>
      <c r="AP25" s="33">
        <v>1228</v>
      </c>
      <c r="AQ25" s="33">
        <v>110.6</v>
      </c>
      <c r="AR25" s="33">
        <v>1299</v>
      </c>
      <c r="AS25" s="33">
        <v>109.6</v>
      </c>
      <c r="AT25" s="33">
        <v>1238</v>
      </c>
      <c r="AU25" s="33">
        <v>104.6</v>
      </c>
      <c r="AV25" s="33">
        <v>1479</v>
      </c>
      <c r="AW25" s="33">
        <v>107.1</v>
      </c>
      <c r="AX25" s="33">
        <v>1311</v>
      </c>
      <c r="AY25" s="33">
        <v>107.9</v>
      </c>
      <c r="AZ25" s="33">
        <v>1110</v>
      </c>
      <c r="BA25" s="33">
        <v>101.5</v>
      </c>
      <c r="BB25" s="33">
        <v>1185</v>
      </c>
      <c r="BC25" s="33">
        <v>103.4</v>
      </c>
      <c r="BD25" s="33">
        <v>1183</v>
      </c>
      <c r="BE25" s="33">
        <v>107.8</v>
      </c>
      <c r="BF25" s="33">
        <v>1381</v>
      </c>
      <c r="BG25" s="33">
        <v>107.6</v>
      </c>
      <c r="BH25" s="33">
        <v>1215</v>
      </c>
      <c r="BI25" s="33">
        <v>105.2</v>
      </c>
      <c r="BJ25" s="33">
        <v>1094</v>
      </c>
      <c r="BK25" s="33">
        <v>109.1</v>
      </c>
      <c r="BL25" s="33">
        <v>1146</v>
      </c>
      <c r="BM25" s="33">
        <v>106</v>
      </c>
      <c r="BN25" s="33">
        <v>1097</v>
      </c>
      <c r="BO25" s="33">
        <v>106.2</v>
      </c>
      <c r="BP25" s="33">
        <v>1284</v>
      </c>
      <c r="BQ25" s="33">
        <v>105.8</v>
      </c>
      <c r="BR25" s="33">
        <v>1155</v>
      </c>
      <c r="BS25" s="33">
        <v>106.6</v>
      </c>
      <c r="BT25" s="33">
        <v>1003</v>
      </c>
      <c r="BU25" s="33">
        <v>100.2</v>
      </c>
      <c r="BV25" s="33">
        <v>1081</v>
      </c>
      <c r="BW25" s="33">
        <v>104.3</v>
      </c>
      <c r="BX25" s="33">
        <v>1033</v>
      </c>
      <c r="BY25" s="33">
        <v>102.2</v>
      </c>
      <c r="BZ25" s="33">
        <v>1213</v>
      </c>
      <c r="CA25" s="33">
        <v>106.7</v>
      </c>
      <c r="CB25" s="33">
        <v>1083</v>
      </c>
      <c r="CC25" s="33">
        <v>103.5</v>
      </c>
      <c r="CD25" s="33">
        <v>1001</v>
      </c>
      <c r="CE25" s="33">
        <v>104.6</v>
      </c>
      <c r="CF25" s="33">
        <v>1036</v>
      </c>
      <c r="CG25" s="33">
        <v>103.4</v>
      </c>
      <c r="CH25" s="33">
        <v>1011</v>
      </c>
      <c r="CI25" s="33">
        <v>102.1</v>
      </c>
      <c r="CJ25" s="33">
        <v>1137</v>
      </c>
      <c r="CK25" s="33">
        <v>104.4</v>
      </c>
      <c r="CL25" s="33">
        <v>1046</v>
      </c>
      <c r="CM25" s="33">
        <v>103.6</v>
      </c>
      <c r="CN25" s="33">
        <v>957</v>
      </c>
      <c r="CO25" s="33">
        <v>98.6</v>
      </c>
      <c r="CP25" s="33">
        <v>1002</v>
      </c>
      <c r="CQ25" s="33">
        <v>102.5</v>
      </c>
      <c r="CR25" s="33">
        <v>990</v>
      </c>
      <c r="CS25" s="33">
        <v>102.7</v>
      </c>
      <c r="CT25" s="33">
        <v>1089</v>
      </c>
      <c r="CU25" s="33">
        <v>100.7</v>
      </c>
      <c r="CV25" s="33">
        <v>1010</v>
      </c>
      <c r="CW25" s="33">
        <v>101.2</v>
      </c>
      <c r="CX25" s="33">
        <v>971</v>
      </c>
      <c r="CY25" s="33">
        <v>105.1</v>
      </c>
      <c r="CZ25" s="33">
        <v>978</v>
      </c>
      <c r="DA25" s="33">
        <v>100.9</v>
      </c>
      <c r="DB25" s="33">
        <v>964</v>
      </c>
      <c r="DC25" s="33">
        <v>100.5</v>
      </c>
      <c r="DD25" s="33">
        <v>1081</v>
      </c>
      <c r="DE25" s="33">
        <v>101.4</v>
      </c>
      <c r="DF25" s="33">
        <v>998</v>
      </c>
      <c r="DG25" s="33">
        <v>102</v>
      </c>
    </row>
    <row r="26" spans="1:111">
      <c r="A26" s="34" t="s">
        <v>100</v>
      </c>
      <c r="B26" s="33">
        <v>1082</v>
      </c>
      <c r="C26" s="33">
        <v>103.8</v>
      </c>
      <c r="D26" s="33">
        <v>1176</v>
      </c>
      <c r="E26" s="33">
        <v>104</v>
      </c>
      <c r="F26" s="33"/>
      <c r="G26" s="33"/>
      <c r="H26" s="33"/>
      <c r="I26" s="33"/>
      <c r="J26" s="33"/>
      <c r="K26" s="33"/>
      <c r="L26" s="33">
        <v>1042</v>
      </c>
      <c r="M26" s="33">
        <v>98.6</v>
      </c>
      <c r="N26" s="33">
        <v>1131</v>
      </c>
      <c r="O26" s="33">
        <v>105.7</v>
      </c>
      <c r="P26" s="33">
        <v>1094</v>
      </c>
      <c r="Q26" s="33">
        <v>101.2</v>
      </c>
      <c r="R26" s="33">
        <v>1368</v>
      </c>
      <c r="S26" s="33">
        <v>107.8</v>
      </c>
      <c r="T26" s="33">
        <v>1159</v>
      </c>
      <c r="U26" s="33">
        <v>103.6</v>
      </c>
      <c r="V26" s="33">
        <v>1057</v>
      </c>
      <c r="W26" s="33">
        <v>110.1</v>
      </c>
      <c r="X26" s="33">
        <v>1070</v>
      </c>
      <c r="Y26" s="33">
        <v>102.6</v>
      </c>
      <c r="Z26" s="33">
        <v>1081</v>
      </c>
      <c r="AA26" s="33">
        <v>110.2</v>
      </c>
      <c r="AB26" s="33">
        <v>1269</v>
      </c>
      <c r="AC26" s="33">
        <v>110.3</v>
      </c>
      <c r="AD26" s="33">
        <v>1119</v>
      </c>
      <c r="AE26" s="33">
        <v>108.2</v>
      </c>
      <c r="AF26" s="33">
        <v>960</v>
      </c>
      <c r="AG26" s="33">
        <v>113.6</v>
      </c>
      <c r="AH26" s="33">
        <v>1043</v>
      </c>
      <c r="AI26" s="33">
        <v>112.6</v>
      </c>
      <c r="AJ26" s="33">
        <v>981</v>
      </c>
      <c r="AK26" s="33">
        <v>111.9</v>
      </c>
      <c r="AL26" s="33">
        <v>1150</v>
      </c>
      <c r="AM26" s="33">
        <v>111.4</v>
      </c>
      <c r="AN26" s="33">
        <v>1034</v>
      </c>
      <c r="AO26" s="33">
        <v>112.4</v>
      </c>
      <c r="AP26" s="33">
        <v>845</v>
      </c>
      <c r="AQ26" s="33">
        <v>105.4</v>
      </c>
      <c r="AR26" s="33">
        <v>926</v>
      </c>
      <c r="AS26" s="33">
        <v>107.1</v>
      </c>
      <c r="AT26" s="33">
        <v>877</v>
      </c>
      <c r="AU26" s="33">
        <v>104.9</v>
      </c>
      <c r="AV26" s="33">
        <v>1032</v>
      </c>
      <c r="AW26" s="33">
        <v>101.9</v>
      </c>
      <c r="AX26" s="33">
        <v>920</v>
      </c>
      <c r="AY26" s="33">
        <v>104.7</v>
      </c>
      <c r="AZ26" s="33">
        <v>802</v>
      </c>
      <c r="BA26" s="33">
        <v>105.7</v>
      </c>
      <c r="BB26" s="33">
        <v>865</v>
      </c>
      <c r="BC26" s="33">
        <v>104.8</v>
      </c>
      <c r="BD26" s="33">
        <v>836</v>
      </c>
      <c r="BE26" s="33">
        <v>106.4</v>
      </c>
      <c r="BF26" s="33">
        <v>1013</v>
      </c>
      <c r="BG26" s="33">
        <v>106.6</v>
      </c>
      <c r="BH26" s="33">
        <v>879</v>
      </c>
      <c r="BI26" s="33">
        <v>105.9</v>
      </c>
      <c r="BJ26" s="33">
        <v>759</v>
      </c>
      <c r="BK26" s="33">
        <v>103.4</v>
      </c>
      <c r="BL26" s="33">
        <v>825</v>
      </c>
      <c r="BM26" s="33">
        <v>103.6</v>
      </c>
      <c r="BN26" s="33">
        <v>786</v>
      </c>
      <c r="BO26" s="33">
        <v>104.7</v>
      </c>
      <c r="BP26" s="33">
        <v>950</v>
      </c>
      <c r="BQ26" s="33">
        <v>106</v>
      </c>
      <c r="BR26" s="33">
        <v>830</v>
      </c>
      <c r="BS26" s="33">
        <v>104.5</v>
      </c>
      <c r="BT26" s="33">
        <v>734</v>
      </c>
      <c r="BU26" s="33">
        <v>104.3</v>
      </c>
      <c r="BV26" s="33">
        <v>796</v>
      </c>
      <c r="BW26" s="33">
        <v>104.7</v>
      </c>
      <c r="BX26" s="33">
        <v>751</v>
      </c>
      <c r="BY26" s="33">
        <v>104</v>
      </c>
      <c r="BZ26" s="33">
        <v>896</v>
      </c>
      <c r="CA26" s="33">
        <v>103.8</v>
      </c>
      <c r="CB26" s="33">
        <v>794</v>
      </c>
      <c r="CC26" s="33">
        <v>104.2</v>
      </c>
      <c r="CD26" s="33">
        <v>704</v>
      </c>
      <c r="CE26" s="33">
        <v>105.7</v>
      </c>
      <c r="CF26" s="33">
        <v>760</v>
      </c>
      <c r="CG26" s="33">
        <v>105.6</v>
      </c>
      <c r="CH26" s="33">
        <v>722</v>
      </c>
      <c r="CI26" s="33">
        <v>104.8</v>
      </c>
      <c r="CJ26" s="33">
        <v>863</v>
      </c>
      <c r="CK26" s="33">
        <v>106</v>
      </c>
      <c r="CL26" s="33">
        <v>762</v>
      </c>
      <c r="CM26" s="33">
        <v>105.5</v>
      </c>
      <c r="CN26" s="33">
        <v>666</v>
      </c>
      <c r="CO26" s="33">
        <v>104.4</v>
      </c>
      <c r="CP26" s="33">
        <v>720</v>
      </c>
      <c r="CQ26" s="33">
        <v>104.8</v>
      </c>
      <c r="CR26" s="33">
        <v>689</v>
      </c>
      <c r="CS26" s="33">
        <v>107</v>
      </c>
      <c r="CT26" s="33">
        <v>814</v>
      </c>
      <c r="CU26" s="33">
        <v>107.1</v>
      </c>
      <c r="CV26" s="33">
        <v>722</v>
      </c>
      <c r="CW26" s="33">
        <v>105.9</v>
      </c>
      <c r="CX26" s="33">
        <v>638</v>
      </c>
      <c r="CY26" s="33">
        <v>101.9</v>
      </c>
      <c r="CZ26" s="33">
        <v>687</v>
      </c>
      <c r="DA26" s="33">
        <v>103.9</v>
      </c>
      <c r="DB26" s="33">
        <v>644</v>
      </c>
      <c r="DC26" s="33">
        <v>103</v>
      </c>
      <c r="DD26" s="33">
        <v>760</v>
      </c>
      <c r="DE26" s="33">
        <v>103.4</v>
      </c>
      <c r="DF26" s="33">
        <v>682</v>
      </c>
      <c r="DG26" s="33">
        <v>103</v>
      </c>
    </row>
    <row r="27" spans="1:111">
      <c r="A27" s="34" t="s">
        <v>99</v>
      </c>
      <c r="B27" s="33">
        <v>1343</v>
      </c>
      <c r="C27" s="33">
        <v>104.2</v>
      </c>
      <c r="D27" s="33">
        <v>1403</v>
      </c>
      <c r="E27" s="33">
        <v>102.9</v>
      </c>
      <c r="F27" s="33"/>
      <c r="G27" s="33"/>
      <c r="H27" s="33"/>
      <c r="I27" s="33"/>
      <c r="J27" s="33"/>
      <c r="K27" s="33"/>
      <c r="L27" s="33">
        <v>1289</v>
      </c>
      <c r="M27" s="33">
        <v>114.5</v>
      </c>
      <c r="N27" s="33">
        <v>1363</v>
      </c>
      <c r="O27" s="33">
        <v>118.9</v>
      </c>
      <c r="P27" s="33">
        <v>1314</v>
      </c>
      <c r="Q27" s="33">
        <v>109.9</v>
      </c>
      <c r="R27" s="33">
        <v>1615</v>
      </c>
      <c r="S27" s="33">
        <v>112.5</v>
      </c>
      <c r="T27" s="33">
        <v>1395</v>
      </c>
      <c r="U27" s="33">
        <v>113.8</v>
      </c>
      <c r="V27" s="33">
        <v>1126</v>
      </c>
      <c r="W27" s="33">
        <v>109.5</v>
      </c>
      <c r="X27" s="33">
        <v>1146</v>
      </c>
      <c r="Y27" s="33">
        <v>103.4</v>
      </c>
      <c r="Z27" s="33">
        <v>1196</v>
      </c>
      <c r="AA27" s="33">
        <v>106.7</v>
      </c>
      <c r="AB27" s="33">
        <v>1436</v>
      </c>
      <c r="AC27" s="33">
        <v>114.6</v>
      </c>
      <c r="AD27" s="33">
        <v>1226</v>
      </c>
      <c r="AE27" s="33">
        <v>108.7</v>
      </c>
      <c r="AF27" s="33">
        <v>1028</v>
      </c>
      <c r="AG27" s="33">
        <v>110.1</v>
      </c>
      <c r="AH27" s="33">
        <v>1108</v>
      </c>
      <c r="AI27" s="33">
        <v>112.6</v>
      </c>
      <c r="AJ27" s="33">
        <v>1121</v>
      </c>
      <c r="AK27" s="33">
        <v>111.5</v>
      </c>
      <c r="AL27" s="33">
        <v>1253</v>
      </c>
      <c r="AM27" s="33">
        <v>110.9</v>
      </c>
      <c r="AN27" s="33">
        <v>1128</v>
      </c>
      <c r="AO27" s="33">
        <v>111.4</v>
      </c>
      <c r="AP27" s="33">
        <v>934</v>
      </c>
      <c r="AQ27" s="33">
        <v>105.8</v>
      </c>
      <c r="AR27" s="33">
        <v>984</v>
      </c>
      <c r="AS27" s="33">
        <v>106.1</v>
      </c>
      <c r="AT27" s="33">
        <v>1005</v>
      </c>
      <c r="AU27" s="33">
        <v>107.9</v>
      </c>
      <c r="AV27" s="33">
        <v>1130</v>
      </c>
      <c r="AW27" s="33">
        <v>108.7</v>
      </c>
      <c r="AX27" s="33">
        <v>1013</v>
      </c>
      <c r="AY27" s="33">
        <v>107.2</v>
      </c>
      <c r="AZ27" s="33">
        <v>883</v>
      </c>
      <c r="BA27" s="33">
        <v>103.2</v>
      </c>
      <c r="BB27" s="33">
        <v>927</v>
      </c>
      <c r="BC27" s="33">
        <v>105.5</v>
      </c>
      <c r="BD27" s="33">
        <v>931</v>
      </c>
      <c r="BE27" s="33">
        <v>104.3</v>
      </c>
      <c r="BF27" s="33">
        <v>1040</v>
      </c>
      <c r="BG27" s="33">
        <v>103.8</v>
      </c>
      <c r="BH27" s="33">
        <v>945</v>
      </c>
      <c r="BI27" s="33">
        <v>104.1</v>
      </c>
      <c r="BJ27" s="33">
        <v>856</v>
      </c>
      <c r="BK27" s="33">
        <v>107.1</v>
      </c>
      <c r="BL27" s="33">
        <v>879</v>
      </c>
      <c r="BM27" s="33">
        <v>104.4</v>
      </c>
      <c r="BN27" s="33">
        <v>893</v>
      </c>
      <c r="BO27" s="33">
        <v>106.1</v>
      </c>
      <c r="BP27" s="33">
        <v>1002</v>
      </c>
      <c r="BQ27" s="33">
        <v>105.7</v>
      </c>
      <c r="BR27" s="33">
        <v>908</v>
      </c>
      <c r="BS27" s="33">
        <v>105.8</v>
      </c>
      <c r="BT27" s="33">
        <v>799</v>
      </c>
      <c r="BU27" s="33">
        <v>101</v>
      </c>
      <c r="BV27" s="33">
        <v>842</v>
      </c>
      <c r="BW27" s="33">
        <v>100.6</v>
      </c>
      <c r="BX27" s="33">
        <v>842</v>
      </c>
      <c r="BY27" s="33">
        <v>103.3</v>
      </c>
      <c r="BZ27" s="33">
        <v>948</v>
      </c>
      <c r="CA27" s="33">
        <v>103.9</v>
      </c>
      <c r="CB27" s="33">
        <v>858</v>
      </c>
      <c r="CC27" s="33">
        <v>102.3</v>
      </c>
      <c r="CD27" s="33">
        <v>791</v>
      </c>
      <c r="CE27" s="33">
        <v>102.7</v>
      </c>
      <c r="CF27" s="33">
        <v>837</v>
      </c>
      <c r="CG27" s="33">
        <v>107</v>
      </c>
      <c r="CH27" s="33">
        <v>815</v>
      </c>
      <c r="CI27" s="33">
        <v>104.2</v>
      </c>
      <c r="CJ27" s="33">
        <v>912</v>
      </c>
      <c r="CK27" s="33">
        <v>105.4</v>
      </c>
      <c r="CL27" s="33">
        <v>839</v>
      </c>
      <c r="CM27" s="33">
        <v>104.9</v>
      </c>
      <c r="CN27" s="33">
        <v>770</v>
      </c>
      <c r="CO27" s="33">
        <v>110.2</v>
      </c>
      <c r="CP27" s="33">
        <v>782</v>
      </c>
      <c r="CQ27" s="33">
        <v>104.4</v>
      </c>
      <c r="CR27" s="33">
        <v>782</v>
      </c>
      <c r="CS27" s="33">
        <v>101.3</v>
      </c>
      <c r="CT27" s="33">
        <v>865</v>
      </c>
      <c r="CU27" s="33">
        <v>100.5</v>
      </c>
      <c r="CV27" s="33">
        <v>800</v>
      </c>
      <c r="CW27" s="33">
        <v>103.9</v>
      </c>
      <c r="CX27" s="33">
        <v>699</v>
      </c>
      <c r="CY27" s="33">
        <v>103.6</v>
      </c>
      <c r="CZ27" s="33">
        <v>749</v>
      </c>
      <c r="DA27" s="33">
        <v>106.2</v>
      </c>
      <c r="DB27" s="33">
        <v>772</v>
      </c>
      <c r="DC27" s="33">
        <v>109.2</v>
      </c>
      <c r="DD27" s="33">
        <v>861</v>
      </c>
      <c r="DE27" s="33">
        <v>107.6</v>
      </c>
      <c r="DF27" s="33">
        <v>770</v>
      </c>
      <c r="DG27" s="33">
        <v>106.6</v>
      </c>
    </row>
    <row r="28" spans="1:111">
      <c r="A28" s="34" t="s">
        <v>98</v>
      </c>
      <c r="B28" s="33">
        <v>1052</v>
      </c>
      <c r="C28" s="33">
        <v>116.1</v>
      </c>
      <c r="D28" s="33">
        <v>1062</v>
      </c>
      <c r="E28" s="33">
        <v>111.9</v>
      </c>
      <c r="F28" s="33"/>
      <c r="G28" s="33"/>
      <c r="H28" s="33"/>
      <c r="I28" s="33"/>
      <c r="J28" s="33"/>
      <c r="K28" s="33"/>
      <c r="L28" s="33">
        <v>906</v>
      </c>
      <c r="M28" s="33">
        <v>100.6</v>
      </c>
      <c r="N28" s="33">
        <v>949</v>
      </c>
      <c r="O28" s="33">
        <v>119.8</v>
      </c>
      <c r="P28" s="33">
        <v>1045</v>
      </c>
      <c r="Q28" s="33">
        <v>107.8</v>
      </c>
      <c r="R28" s="33">
        <v>1133</v>
      </c>
      <c r="S28" s="33">
        <v>112</v>
      </c>
      <c r="T28" s="33">
        <v>1008</v>
      </c>
      <c r="U28" s="33">
        <v>109.7</v>
      </c>
      <c r="V28" s="33">
        <v>901</v>
      </c>
      <c r="W28" s="33">
        <v>109.3</v>
      </c>
      <c r="X28" s="33">
        <v>792</v>
      </c>
      <c r="Y28" s="33">
        <v>91.6</v>
      </c>
      <c r="Z28" s="33">
        <v>969</v>
      </c>
      <c r="AA28" s="33">
        <v>105.6</v>
      </c>
      <c r="AB28" s="33">
        <v>1012</v>
      </c>
      <c r="AC28" s="33">
        <v>98.5</v>
      </c>
      <c r="AD28" s="33">
        <v>919</v>
      </c>
      <c r="AE28" s="33">
        <v>101.1</v>
      </c>
      <c r="AF28" s="33">
        <v>824</v>
      </c>
      <c r="AG28" s="33">
        <v>111.7</v>
      </c>
      <c r="AH28" s="33">
        <v>865</v>
      </c>
      <c r="AI28" s="33">
        <v>114.3</v>
      </c>
      <c r="AJ28" s="33">
        <v>918</v>
      </c>
      <c r="AK28" s="33">
        <v>110.9</v>
      </c>
      <c r="AL28" s="33">
        <v>1027</v>
      </c>
      <c r="AM28" s="33">
        <v>113.4</v>
      </c>
      <c r="AN28" s="33">
        <v>909</v>
      </c>
      <c r="AO28" s="33">
        <v>112.6</v>
      </c>
      <c r="AP28" s="33">
        <v>738</v>
      </c>
      <c r="AQ28" s="33">
        <v>108.1</v>
      </c>
      <c r="AR28" s="33">
        <v>757</v>
      </c>
      <c r="AS28" s="33">
        <v>109.7</v>
      </c>
      <c r="AT28" s="33">
        <v>828</v>
      </c>
      <c r="AU28" s="33">
        <v>111.4</v>
      </c>
      <c r="AV28" s="33">
        <v>906</v>
      </c>
      <c r="AW28" s="33">
        <v>109.2</v>
      </c>
      <c r="AX28" s="33">
        <v>807</v>
      </c>
      <c r="AY28" s="33">
        <v>109.5</v>
      </c>
      <c r="AZ28" s="33">
        <v>683</v>
      </c>
      <c r="BA28" s="33">
        <v>107.1</v>
      </c>
      <c r="BB28" s="33">
        <v>690</v>
      </c>
      <c r="BC28" s="33">
        <v>105.8</v>
      </c>
      <c r="BD28" s="33">
        <v>743</v>
      </c>
      <c r="BE28" s="33">
        <v>104.6</v>
      </c>
      <c r="BF28" s="33">
        <v>830</v>
      </c>
      <c r="BG28" s="33">
        <v>106.4</v>
      </c>
      <c r="BH28" s="33">
        <v>737</v>
      </c>
      <c r="BI28" s="33">
        <v>106</v>
      </c>
      <c r="BJ28" s="33">
        <v>638</v>
      </c>
      <c r="BK28" s="33">
        <v>106.7</v>
      </c>
      <c r="BL28" s="33">
        <v>652</v>
      </c>
      <c r="BM28" s="33">
        <v>108.5</v>
      </c>
      <c r="BN28" s="33">
        <v>710</v>
      </c>
      <c r="BO28" s="33">
        <v>106.8</v>
      </c>
      <c r="BP28" s="33">
        <v>780</v>
      </c>
      <c r="BQ28" s="33">
        <v>104.3</v>
      </c>
      <c r="BR28" s="33">
        <v>695</v>
      </c>
      <c r="BS28" s="33">
        <v>106.4</v>
      </c>
      <c r="BT28" s="33">
        <v>598</v>
      </c>
      <c r="BU28" s="33">
        <v>101.2</v>
      </c>
      <c r="BV28" s="33">
        <v>601</v>
      </c>
      <c r="BW28" s="33">
        <v>101.5</v>
      </c>
      <c r="BX28" s="33">
        <v>665</v>
      </c>
      <c r="BY28" s="33">
        <v>102.2</v>
      </c>
      <c r="BZ28" s="33">
        <v>748</v>
      </c>
      <c r="CA28" s="33">
        <v>107.9</v>
      </c>
      <c r="CB28" s="33">
        <v>653</v>
      </c>
      <c r="CC28" s="33">
        <v>103.3</v>
      </c>
      <c r="CD28" s="33">
        <v>591</v>
      </c>
      <c r="CE28" s="33">
        <v>99.5</v>
      </c>
      <c r="CF28" s="33">
        <v>592</v>
      </c>
      <c r="CG28" s="33">
        <v>101.4</v>
      </c>
      <c r="CH28" s="33">
        <v>651</v>
      </c>
      <c r="CI28" s="33">
        <v>102.4</v>
      </c>
      <c r="CJ28" s="33">
        <v>693</v>
      </c>
      <c r="CK28" s="33">
        <v>99.9</v>
      </c>
      <c r="CL28" s="33">
        <v>632</v>
      </c>
      <c r="CM28" s="33">
        <v>100.8</v>
      </c>
      <c r="CN28" s="33">
        <v>594</v>
      </c>
      <c r="CO28" s="33">
        <v>102.1</v>
      </c>
      <c r="CP28" s="33">
        <v>584</v>
      </c>
      <c r="CQ28" s="33">
        <v>99</v>
      </c>
      <c r="CR28" s="33">
        <v>636</v>
      </c>
      <c r="CS28" s="33">
        <v>97.7</v>
      </c>
      <c r="CT28" s="33">
        <v>694</v>
      </c>
      <c r="CU28" s="33">
        <v>98</v>
      </c>
      <c r="CV28" s="33">
        <v>627</v>
      </c>
      <c r="CW28" s="33">
        <v>99.1</v>
      </c>
      <c r="CX28" s="33">
        <v>582</v>
      </c>
      <c r="CY28" s="33">
        <v>106.4</v>
      </c>
      <c r="CZ28" s="33">
        <v>590</v>
      </c>
      <c r="DA28" s="33">
        <v>100</v>
      </c>
      <c r="DB28" s="33">
        <v>651</v>
      </c>
      <c r="DC28" s="33">
        <v>99.1</v>
      </c>
      <c r="DD28" s="33">
        <v>708</v>
      </c>
      <c r="DE28" s="33">
        <v>99.7</v>
      </c>
      <c r="DF28" s="33">
        <v>633</v>
      </c>
      <c r="DG28" s="33">
        <v>101.1</v>
      </c>
    </row>
    <row r="29" spans="1:111">
      <c r="A29" s="34" t="s">
        <v>97</v>
      </c>
      <c r="B29" s="33">
        <v>738</v>
      </c>
      <c r="C29" s="33">
        <v>113.4</v>
      </c>
      <c r="D29" s="33">
        <v>818</v>
      </c>
      <c r="E29" s="33">
        <v>111.7</v>
      </c>
      <c r="F29" s="33"/>
      <c r="G29" s="33"/>
      <c r="H29" s="33"/>
      <c r="I29" s="33"/>
      <c r="J29" s="33"/>
      <c r="K29" s="33"/>
      <c r="L29" s="33">
        <v>651</v>
      </c>
      <c r="M29" s="33">
        <v>99.5</v>
      </c>
      <c r="N29" s="33">
        <v>732</v>
      </c>
      <c r="O29" s="33">
        <v>108.1</v>
      </c>
      <c r="P29" s="33">
        <v>842</v>
      </c>
      <c r="Q29" s="33">
        <v>109.9</v>
      </c>
      <c r="R29" s="33">
        <v>902</v>
      </c>
      <c r="S29" s="33">
        <v>111.5</v>
      </c>
      <c r="T29" s="33">
        <v>782</v>
      </c>
      <c r="U29" s="33">
        <v>107.6</v>
      </c>
      <c r="V29" s="33">
        <v>654</v>
      </c>
      <c r="W29" s="33">
        <v>102.3</v>
      </c>
      <c r="X29" s="33">
        <v>677</v>
      </c>
      <c r="Y29" s="33">
        <v>96.6</v>
      </c>
      <c r="Z29" s="33">
        <v>766</v>
      </c>
      <c r="AA29" s="33">
        <v>103.5</v>
      </c>
      <c r="AB29" s="33">
        <v>809</v>
      </c>
      <c r="AC29" s="33">
        <v>101.4</v>
      </c>
      <c r="AD29" s="33">
        <v>727</v>
      </c>
      <c r="AE29" s="33">
        <v>101</v>
      </c>
      <c r="AF29" s="33">
        <v>639</v>
      </c>
      <c r="AG29" s="33">
        <v>105.8</v>
      </c>
      <c r="AH29" s="33">
        <v>701</v>
      </c>
      <c r="AI29" s="33">
        <v>109</v>
      </c>
      <c r="AJ29" s="33">
        <v>740</v>
      </c>
      <c r="AK29" s="33">
        <v>104.7</v>
      </c>
      <c r="AL29" s="33">
        <v>798</v>
      </c>
      <c r="AM29" s="33">
        <v>108.9</v>
      </c>
      <c r="AN29" s="33">
        <v>720</v>
      </c>
      <c r="AO29" s="33">
        <v>107.1</v>
      </c>
      <c r="AP29" s="33">
        <v>604</v>
      </c>
      <c r="AQ29" s="33">
        <v>111.4</v>
      </c>
      <c r="AR29" s="33">
        <v>643</v>
      </c>
      <c r="AS29" s="33">
        <v>108.6</v>
      </c>
      <c r="AT29" s="33">
        <v>707</v>
      </c>
      <c r="AU29" s="33">
        <v>108.4</v>
      </c>
      <c r="AV29" s="33">
        <v>733</v>
      </c>
      <c r="AW29" s="33">
        <v>106.9</v>
      </c>
      <c r="AX29" s="33">
        <v>672</v>
      </c>
      <c r="AY29" s="33">
        <v>108.7</v>
      </c>
      <c r="AZ29" s="33">
        <v>542</v>
      </c>
      <c r="BA29" s="33">
        <v>102.5</v>
      </c>
      <c r="BB29" s="33">
        <v>592</v>
      </c>
      <c r="BC29" s="33">
        <v>102.1</v>
      </c>
      <c r="BD29" s="33">
        <v>652</v>
      </c>
      <c r="BE29" s="33">
        <v>104.8</v>
      </c>
      <c r="BF29" s="33">
        <v>686</v>
      </c>
      <c r="BG29" s="33">
        <v>103.6</v>
      </c>
      <c r="BH29" s="33">
        <v>618</v>
      </c>
      <c r="BI29" s="33">
        <v>103.3</v>
      </c>
      <c r="BJ29" s="33">
        <v>529</v>
      </c>
      <c r="BK29" s="33">
        <v>100.2</v>
      </c>
      <c r="BL29" s="33">
        <v>580</v>
      </c>
      <c r="BM29" s="33">
        <v>100.3</v>
      </c>
      <c r="BN29" s="33">
        <v>622</v>
      </c>
      <c r="BO29" s="33">
        <v>102.8</v>
      </c>
      <c r="BP29" s="33">
        <v>662</v>
      </c>
      <c r="BQ29" s="33">
        <v>100.6</v>
      </c>
      <c r="BR29" s="33">
        <v>598</v>
      </c>
      <c r="BS29" s="33">
        <v>100.8</v>
      </c>
      <c r="BT29" s="33">
        <v>528</v>
      </c>
      <c r="BU29" s="33">
        <v>102.9</v>
      </c>
      <c r="BV29" s="33">
        <v>578</v>
      </c>
      <c r="BW29" s="33">
        <v>105.7</v>
      </c>
      <c r="BX29" s="33">
        <v>605</v>
      </c>
      <c r="BY29" s="33">
        <v>104.9</v>
      </c>
      <c r="BZ29" s="33">
        <v>661</v>
      </c>
      <c r="CA29" s="33">
        <v>105.4</v>
      </c>
      <c r="CB29" s="33">
        <v>593</v>
      </c>
      <c r="CC29" s="33">
        <v>104.8</v>
      </c>
      <c r="CD29" s="33">
        <v>513</v>
      </c>
      <c r="CE29" s="33">
        <v>104.7</v>
      </c>
      <c r="CF29" s="33">
        <v>547</v>
      </c>
      <c r="CG29" s="33">
        <v>90</v>
      </c>
      <c r="CH29" s="33">
        <v>577</v>
      </c>
      <c r="CI29" s="33">
        <v>97.3</v>
      </c>
      <c r="CJ29" s="33">
        <v>627</v>
      </c>
      <c r="CK29" s="33">
        <v>100</v>
      </c>
      <c r="CL29" s="33">
        <v>566</v>
      </c>
      <c r="CM29" s="33">
        <v>97.6</v>
      </c>
      <c r="CN29" s="33">
        <v>490</v>
      </c>
      <c r="CO29" s="33">
        <v>96.5</v>
      </c>
      <c r="CP29" s="33">
        <v>608</v>
      </c>
      <c r="CQ29" s="33">
        <v>104.3</v>
      </c>
      <c r="CR29" s="33">
        <v>593</v>
      </c>
      <c r="CS29" s="33">
        <v>98.7</v>
      </c>
      <c r="CT29" s="33">
        <v>627</v>
      </c>
      <c r="CU29" s="33">
        <v>97.4</v>
      </c>
      <c r="CV29" s="33">
        <v>580</v>
      </c>
      <c r="CW29" s="33">
        <v>99.3</v>
      </c>
      <c r="CX29" s="33">
        <v>508</v>
      </c>
      <c r="CY29" s="33">
        <v>100</v>
      </c>
      <c r="CZ29" s="33">
        <v>583</v>
      </c>
      <c r="DA29" s="33">
        <v>101.4</v>
      </c>
      <c r="DB29" s="33">
        <v>601</v>
      </c>
      <c r="DC29" s="33">
        <v>98.8</v>
      </c>
      <c r="DD29" s="33">
        <v>644</v>
      </c>
      <c r="DE29" s="33">
        <v>101.3</v>
      </c>
      <c r="DF29" s="33">
        <v>584</v>
      </c>
      <c r="DG29" s="33">
        <v>100.3</v>
      </c>
    </row>
    <row r="30" spans="1:111" ht="15" customHeight="1">
      <c r="A30" s="32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</row>
    <row r="31" spans="1:111" s="159" customFormat="1">
      <c r="A31" s="155"/>
      <c r="B31" s="154" t="s">
        <v>96</v>
      </c>
      <c r="C31" s="154" t="s">
        <v>96</v>
      </c>
      <c r="D31" s="154" t="s">
        <v>96</v>
      </c>
      <c r="E31" s="154" t="s">
        <v>96</v>
      </c>
      <c r="F31" s="154" t="s">
        <v>96</v>
      </c>
      <c r="G31" s="154" t="s">
        <v>96</v>
      </c>
      <c r="H31" s="154" t="s">
        <v>96</v>
      </c>
      <c r="I31" s="154" t="s">
        <v>96</v>
      </c>
      <c r="J31" s="154" t="s">
        <v>96</v>
      </c>
      <c r="K31" s="154" t="s">
        <v>96</v>
      </c>
      <c r="L31" s="154" t="s">
        <v>95</v>
      </c>
      <c r="M31" s="154" t="s">
        <v>95</v>
      </c>
      <c r="N31" s="154" t="s">
        <v>95</v>
      </c>
      <c r="O31" s="154" t="s">
        <v>95</v>
      </c>
      <c r="P31" s="154" t="s">
        <v>95</v>
      </c>
      <c r="Q31" s="154" t="s">
        <v>95</v>
      </c>
      <c r="R31" s="154" t="s">
        <v>95</v>
      </c>
      <c r="S31" s="154" t="s">
        <v>95</v>
      </c>
      <c r="T31" s="154" t="s">
        <v>95</v>
      </c>
      <c r="U31" s="154" t="s">
        <v>95</v>
      </c>
      <c r="V31" s="154" t="s">
        <v>94</v>
      </c>
      <c r="W31" s="154" t="s">
        <v>94</v>
      </c>
      <c r="X31" s="154" t="s">
        <v>94</v>
      </c>
      <c r="Y31" s="154" t="s">
        <v>94</v>
      </c>
      <c r="Z31" s="154" t="s">
        <v>94</v>
      </c>
      <c r="AA31" s="154" t="s">
        <v>94</v>
      </c>
      <c r="AB31" s="154" t="s">
        <v>94</v>
      </c>
      <c r="AC31" s="154" t="s">
        <v>94</v>
      </c>
      <c r="AD31" s="154" t="s">
        <v>94</v>
      </c>
      <c r="AE31" s="154" t="s">
        <v>94</v>
      </c>
      <c r="AF31" s="154" t="s">
        <v>93</v>
      </c>
      <c r="AG31" s="154" t="s">
        <v>93</v>
      </c>
      <c r="AH31" s="154" t="s">
        <v>93</v>
      </c>
      <c r="AI31" s="154" t="s">
        <v>93</v>
      </c>
      <c r="AJ31" s="154" t="s">
        <v>93</v>
      </c>
      <c r="AK31" s="154" t="s">
        <v>93</v>
      </c>
      <c r="AL31" s="154" t="s">
        <v>93</v>
      </c>
      <c r="AM31" s="154" t="s">
        <v>93</v>
      </c>
      <c r="AN31" s="154" t="s">
        <v>93</v>
      </c>
      <c r="AO31" s="154" t="s">
        <v>93</v>
      </c>
      <c r="AP31" s="154" t="s">
        <v>92</v>
      </c>
      <c r="AQ31" s="154" t="s">
        <v>92</v>
      </c>
      <c r="AR31" s="154" t="s">
        <v>92</v>
      </c>
      <c r="AS31" s="154" t="s">
        <v>92</v>
      </c>
      <c r="AT31" s="154" t="s">
        <v>92</v>
      </c>
      <c r="AU31" s="154" t="s">
        <v>92</v>
      </c>
      <c r="AV31" s="154" t="s">
        <v>92</v>
      </c>
      <c r="AW31" s="154" t="s">
        <v>92</v>
      </c>
      <c r="AX31" s="154" t="s">
        <v>92</v>
      </c>
      <c r="AY31" s="154" t="s">
        <v>92</v>
      </c>
      <c r="AZ31" s="154" t="s">
        <v>91</v>
      </c>
      <c r="BA31" s="154" t="s">
        <v>91</v>
      </c>
      <c r="BB31" s="154" t="s">
        <v>91</v>
      </c>
      <c r="BC31" s="154" t="s">
        <v>91</v>
      </c>
      <c r="BD31" s="154" t="s">
        <v>91</v>
      </c>
      <c r="BE31" s="154" t="s">
        <v>91</v>
      </c>
      <c r="BF31" s="154" t="s">
        <v>91</v>
      </c>
      <c r="BG31" s="154" t="s">
        <v>91</v>
      </c>
      <c r="BH31" s="154" t="s">
        <v>91</v>
      </c>
      <c r="BI31" s="154" t="s">
        <v>91</v>
      </c>
      <c r="BJ31" s="154" t="s">
        <v>90</v>
      </c>
      <c r="BK31" s="154" t="s">
        <v>90</v>
      </c>
      <c r="BL31" s="154" t="s">
        <v>90</v>
      </c>
      <c r="BM31" s="154" t="s">
        <v>90</v>
      </c>
      <c r="BN31" s="154" t="s">
        <v>90</v>
      </c>
      <c r="BO31" s="154" t="s">
        <v>90</v>
      </c>
      <c r="BP31" s="154" t="s">
        <v>90</v>
      </c>
      <c r="BQ31" s="154" t="s">
        <v>90</v>
      </c>
      <c r="BR31" s="154" t="s">
        <v>90</v>
      </c>
      <c r="BS31" s="154" t="s">
        <v>90</v>
      </c>
      <c r="BT31" s="154" t="s">
        <v>89</v>
      </c>
      <c r="BU31" s="154" t="s">
        <v>89</v>
      </c>
      <c r="BV31" s="154" t="s">
        <v>89</v>
      </c>
      <c r="BW31" s="154" t="s">
        <v>89</v>
      </c>
      <c r="BX31" s="154" t="s">
        <v>89</v>
      </c>
      <c r="BY31" s="154" t="s">
        <v>89</v>
      </c>
      <c r="BZ31" s="154" t="s">
        <v>89</v>
      </c>
      <c r="CA31" s="154" t="s">
        <v>89</v>
      </c>
      <c r="CB31" s="154" t="s">
        <v>89</v>
      </c>
      <c r="CC31" s="154" t="s">
        <v>89</v>
      </c>
      <c r="CD31" s="154" t="s">
        <v>88</v>
      </c>
      <c r="CE31" s="154" t="s">
        <v>88</v>
      </c>
      <c r="CF31" s="154" t="s">
        <v>88</v>
      </c>
      <c r="CG31" s="154" t="s">
        <v>88</v>
      </c>
      <c r="CH31" s="154" t="s">
        <v>88</v>
      </c>
      <c r="CI31" s="154" t="s">
        <v>88</v>
      </c>
      <c r="CJ31" s="154" t="s">
        <v>88</v>
      </c>
      <c r="CK31" s="154" t="s">
        <v>88</v>
      </c>
      <c r="CL31" s="154" t="s">
        <v>88</v>
      </c>
      <c r="CM31" s="154" t="s">
        <v>88</v>
      </c>
      <c r="CN31" s="154" t="s">
        <v>87</v>
      </c>
      <c r="CO31" s="154" t="s">
        <v>87</v>
      </c>
      <c r="CP31" s="154" t="s">
        <v>87</v>
      </c>
      <c r="CQ31" s="154" t="s">
        <v>87</v>
      </c>
      <c r="CR31" s="154" t="s">
        <v>87</v>
      </c>
      <c r="CS31" s="154" t="s">
        <v>87</v>
      </c>
      <c r="CT31" s="154" t="s">
        <v>87</v>
      </c>
      <c r="CU31" s="154" t="s">
        <v>87</v>
      </c>
      <c r="CV31" s="154" t="s">
        <v>87</v>
      </c>
      <c r="CW31" s="154" t="s">
        <v>87</v>
      </c>
      <c r="CX31" s="154" t="s">
        <v>86</v>
      </c>
      <c r="CY31" s="154" t="s">
        <v>86</v>
      </c>
      <c r="CZ31" s="154" t="s">
        <v>86</v>
      </c>
      <c r="DA31" s="154" t="s">
        <v>86</v>
      </c>
      <c r="DB31" s="154" t="s">
        <v>86</v>
      </c>
      <c r="DC31" s="154" t="s">
        <v>86</v>
      </c>
      <c r="DD31" s="154" t="s">
        <v>86</v>
      </c>
      <c r="DE31" s="154" t="s">
        <v>86</v>
      </c>
      <c r="DF31" s="154" t="s">
        <v>86</v>
      </c>
      <c r="DG31" s="154" t="s">
        <v>86</v>
      </c>
    </row>
    <row r="32" spans="1:111" s="25" customFormat="1">
      <c r="A32" s="70" t="s">
        <v>165</v>
      </c>
      <c r="B32" s="72" t="s">
        <v>85</v>
      </c>
      <c r="C32" s="72" t="s">
        <v>85</v>
      </c>
      <c r="D32" s="72" t="s">
        <v>84</v>
      </c>
      <c r="E32" s="72" t="s">
        <v>84</v>
      </c>
      <c r="F32" s="72" t="s">
        <v>83</v>
      </c>
      <c r="G32" s="72" t="s">
        <v>83</v>
      </c>
      <c r="H32" s="72" t="s">
        <v>82</v>
      </c>
      <c r="I32" s="72" t="s">
        <v>82</v>
      </c>
      <c r="J32" s="72" t="s">
        <v>81</v>
      </c>
      <c r="K32" s="72" t="s">
        <v>81</v>
      </c>
      <c r="L32" s="72" t="s">
        <v>85</v>
      </c>
      <c r="M32" s="72" t="s">
        <v>85</v>
      </c>
      <c r="N32" s="72" t="s">
        <v>84</v>
      </c>
      <c r="O32" s="72" t="s">
        <v>84</v>
      </c>
      <c r="P32" s="72" t="s">
        <v>83</v>
      </c>
      <c r="Q32" s="72" t="s">
        <v>83</v>
      </c>
      <c r="R32" s="72" t="s">
        <v>82</v>
      </c>
      <c r="S32" s="72" t="s">
        <v>82</v>
      </c>
      <c r="T32" s="72" t="s">
        <v>81</v>
      </c>
      <c r="U32" s="72" t="s">
        <v>81</v>
      </c>
      <c r="V32" s="72" t="s">
        <v>85</v>
      </c>
      <c r="W32" s="72" t="s">
        <v>85</v>
      </c>
      <c r="X32" s="72" t="s">
        <v>84</v>
      </c>
      <c r="Y32" s="72" t="s">
        <v>84</v>
      </c>
      <c r="Z32" s="72" t="s">
        <v>83</v>
      </c>
      <c r="AA32" s="72" t="s">
        <v>83</v>
      </c>
      <c r="AB32" s="72" t="s">
        <v>82</v>
      </c>
      <c r="AC32" s="72" t="s">
        <v>82</v>
      </c>
      <c r="AD32" s="72" t="s">
        <v>81</v>
      </c>
      <c r="AE32" s="72" t="s">
        <v>81</v>
      </c>
      <c r="AF32" s="72" t="s">
        <v>85</v>
      </c>
      <c r="AG32" s="72" t="s">
        <v>85</v>
      </c>
      <c r="AH32" s="72" t="s">
        <v>84</v>
      </c>
      <c r="AI32" s="72" t="s">
        <v>84</v>
      </c>
      <c r="AJ32" s="72" t="s">
        <v>83</v>
      </c>
      <c r="AK32" s="72" t="s">
        <v>83</v>
      </c>
      <c r="AL32" s="72" t="s">
        <v>82</v>
      </c>
      <c r="AM32" s="72" t="s">
        <v>82</v>
      </c>
      <c r="AN32" s="72" t="s">
        <v>81</v>
      </c>
      <c r="AO32" s="72" t="s">
        <v>81</v>
      </c>
      <c r="AP32" s="72" t="s">
        <v>85</v>
      </c>
      <c r="AQ32" s="72" t="s">
        <v>85</v>
      </c>
      <c r="AR32" s="72" t="s">
        <v>84</v>
      </c>
      <c r="AS32" s="72" t="s">
        <v>84</v>
      </c>
      <c r="AT32" s="72" t="s">
        <v>83</v>
      </c>
      <c r="AU32" s="72" t="s">
        <v>83</v>
      </c>
      <c r="AV32" s="72" t="s">
        <v>82</v>
      </c>
      <c r="AW32" s="72" t="s">
        <v>82</v>
      </c>
      <c r="AX32" s="72" t="s">
        <v>81</v>
      </c>
      <c r="AY32" s="72" t="s">
        <v>81</v>
      </c>
      <c r="AZ32" s="72" t="s">
        <v>85</v>
      </c>
      <c r="BA32" s="72" t="s">
        <v>85</v>
      </c>
      <c r="BB32" s="72" t="s">
        <v>84</v>
      </c>
      <c r="BC32" s="72" t="s">
        <v>84</v>
      </c>
      <c r="BD32" s="72" t="s">
        <v>83</v>
      </c>
      <c r="BE32" s="72" t="s">
        <v>83</v>
      </c>
      <c r="BF32" s="72" t="s">
        <v>82</v>
      </c>
      <c r="BG32" s="72" t="s">
        <v>82</v>
      </c>
      <c r="BH32" s="72" t="s">
        <v>81</v>
      </c>
      <c r="BI32" s="72" t="s">
        <v>81</v>
      </c>
      <c r="BJ32" s="72" t="s">
        <v>85</v>
      </c>
      <c r="BK32" s="72" t="s">
        <v>85</v>
      </c>
      <c r="BL32" s="72" t="s">
        <v>84</v>
      </c>
      <c r="BM32" s="72" t="s">
        <v>84</v>
      </c>
      <c r="BN32" s="72" t="s">
        <v>83</v>
      </c>
      <c r="BO32" s="72" t="s">
        <v>83</v>
      </c>
      <c r="BP32" s="72" t="s">
        <v>82</v>
      </c>
      <c r="BQ32" s="72" t="s">
        <v>82</v>
      </c>
      <c r="BR32" s="72" t="s">
        <v>81</v>
      </c>
      <c r="BS32" s="72" t="s">
        <v>81</v>
      </c>
      <c r="BT32" s="72" t="s">
        <v>85</v>
      </c>
      <c r="BU32" s="72" t="s">
        <v>85</v>
      </c>
      <c r="BV32" s="72" t="s">
        <v>84</v>
      </c>
      <c r="BW32" s="72" t="s">
        <v>84</v>
      </c>
      <c r="BX32" s="72" t="s">
        <v>83</v>
      </c>
      <c r="BY32" s="72" t="s">
        <v>83</v>
      </c>
      <c r="BZ32" s="72" t="s">
        <v>82</v>
      </c>
      <c r="CA32" s="72" t="s">
        <v>82</v>
      </c>
      <c r="CB32" s="72" t="s">
        <v>81</v>
      </c>
      <c r="CC32" s="72" t="s">
        <v>81</v>
      </c>
      <c r="CD32" s="72" t="s">
        <v>85</v>
      </c>
      <c r="CE32" s="72" t="s">
        <v>85</v>
      </c>
      <c r="CF32" s="72" t="s">
        <v>84</v>
      </c>
      <c r="CG32" s="72" t="s">
        <v>84</v>
      </c>
      <c r="CH32" s="72" t="s">
        <v>83</v>
      </c>
      <c r="CI32" s="72" t="s">
        <v>83</v>
      </c>
      <c r="CJ32" s="72" t="s">
        <v>82</v>
      </c>
      <c r="CK32" s="72" t="s">
        <v>82</v>
      </c>
      <c r="CL32" s="72" t="s">
        <v>81</v>
      </c>
      <c r="CM32" s="72" t="s">
        <v>81</v>
      </c>
      <c r="CN32" s="72" t="s">
        <v>85</v>
      </c>
      <c r="CO32" s="72" t="s">
        <v>85</v>
      </c>
      <c r="CP32" s="72" t="s">
        <v>84</v>
      </c>
      <c r="CQ32" s="72" t="s">
        <v>84</v>
      </c>
      <c r="CR32" s="72" t="s">
        <v>83</v>
      </c>
      <c r="CS32" s="72" t="s">
        <v>83</v>
      </c>
      <c r="CT32" s="72" t="s">
        <v>82</v>
      </c>
      <c r="CU32" s="72" t="s">
        <v>82</v>
      </c>
      <c r="CV32" s="72" t="s">
        <v>81</v>
      </c>
      <c r="CW32" s="72" t="s">
        <v>81</v>
      </c>
      <c r="CX32" s="72" t="s">
        <v>85</v>
      </c>
      <c r="CY32" s="72" t="s">
        <v>85</v>
      </c>
      <c r="CZ32" s="72" t="s">
        <v>84</v>
      </c>
      <c r="DA32" s="72" t="s">
        <v>84</v>
      </c>
      <c r="DB32" s="72" t="s">
        <v>83</v>
      </c>
      <c r="DC32" s="72" t="s">
        <v>83</v>
      </c>
      <c r="DD32" s="72" t="s">
        <v>82</v>
      </c>
      <c r="DE32" s="72" t="s">
        <v>82</v>
      </c>
      <c r="DF32" s="72" t="s">
        <v>81</v>
      </c>
      <c r="DG32" s="72" t="s">
        <v>81</v>
      </c>
    </row>
    <row r="33" spans="1:111" s="87" customFormat="1">
      <c r="A33" s="85" t="s">
        <v>118</v>
      </c>
      <c r="B33" s="86"/>
      <c r="C33" s="29">
        <f t="shared" ref="C33:C54" si="0">$D8/B8</f>
        <v>1.0651815181518152</v>
      </c>
      <c r="D33" s="29"/>
      <c r="E33" s="29">
        <f t="shared" ref="E33:E54" si="1">$D8/D8</f>
        <v>1</v>
      </c>
      <c r="F33" s="29"/>
      <c r="G33" s="29"/>
      <c r="H33" s="29"/>
      <c r="I33" s="29"/>
      <c r="J33" s="29"/>
      <c r="K33" s="29"/>
      <c r="L33" s="29"/>
      <c r="M33" s="29">
        <f t="shared" ref="M33:M54" si="2">$D8/L8</f>
        <v>1.1485765124555161</v>
      </c>
      <c r="N33" s="29"/>
      <c r="O33" s="29">
        <f t="shared" ref="O33:O54" si="3">$D8/N8</f>
        <v>1.0740432612312811</v>
      </c>
      <c r="P33" s="29"/>
      <c r="Q33" s="29">
        <f t="shared" ref="Q33:Q54" si="4">$D8/P8</f>
        <v>1.0894514767932491</v>
      </c>
      <c r="R33" s="29"/>
      <c r="S33" s="29">
        <f t="shared" ref="S33:S54" si="5">$D8/R8</f>
        <v>0.96994740796393686</v>
      </c>
      <c r="T33" s="29"/>
      <c r="U33" s="29"/>
      <c r="V33" s="29"/>
      <c r="W33" s="29">
        <f t="shared" ref="W33:W54" si="6">$D8/V8</f>
        <v>1.1887661141804788</v>
      </c>
      <c r="X33" s="29"/>
      <c r="Y33" s="29">
        <f t="shared" ref="Y33:Y54" si="7">$D8/X8</f>
        <v>1.1865808823529411</v>
      </c>
      <c r="Z33" s="29"/>
      <c r="AA33" s="29">
        <f t="shared" ref="AA33:AA54" si="8">$D8/Z8</f>
        <v>1.159928122192273</v>
      </c>
      <c r="AB33" s="29"/>
      <c r="AC33" s="29">
        <f t="shared" ref="AC33:AC54" si="9">$D8/AB8</f>
        <v>1.0369477911646587</v>
      </c>
      <c r="AD33" s="29"/>
      <c r="AE33" s="29"/>
      <c r="AF33" s="29"/>
      <c r="AG33" s="29">
        <f t="shared" ref="AG33:AG54" si="10">$D8/AF8</f>
        <v>1.2619745845552297</v>
      </c>
      <c r="AH33" s="29"/>
      <c r="AI33" s="29">
        <f t="shared" ref="AI33:AI54" si="11">$D8/AH8</f>
        <v>1.1725703905540419</v>
      </c>
      <c r="AJ33" s="29"/>
      <c r="AK33" s="29">
        <f t="shared" ref="AK33:AK54" si="12">$D8/AJ8</f>
        <v>1.2088014981273407</v>
      </c>
      <c r="AL33" s="29"/>
      <c r="AM33" s="29">
        <f t="shared" ref="AM33:AM54" si="13">$D8/AL8</f>
        <v>1.0968564146134239</v>
      </c>
      <c r="AN33" s="29"/>
      <c r="AO33" s="29"/>
      <c r="AP33" s="29"/>
      <c r="AQ33" s="29">
        <f t="shared" ref="AQ33:AQ54" si="14">$D8/AP8</f>
        <v>1.3518324607329844</v>
      </c>
      <c r="AR33" s="29"/>
      <c r="AS33" s="29">
        <f t="shared" ref="AS33:AS54" si="15">$D8/AR8</f>
        <v>1.2858565737051793</v>
      </c>
      <c r="AT33" s="29"/>
      <c r="AU33" s="29">
        <f t="shared" ref="AU33:AU54" si="16">$D8/AT8</f>
        <v>1.3014112903225807</v>
      </c>
      <c r="AV33" s="29"/>
      <c r="AW33" s="29">
        <f t="shared" ref="AW33:AW54" si="17">$D8/AV8</f>
        <v>1.1725703905540419</v>
      </c>
      <c r="AX33" s="29"/>
      <c r="AY33" s="29"/>
      <c r="AZ33" s="29"/>
      <c r="BA33" s="29">
        <f t="shared" ref="BA33:BA54" si="18">$D8/AZ8</f>
        <v>1.4392419175027871</v>
      </c>
      <c r="BB33" s="29"/>
      <c r="BC33" s="29">
        <f t="shared" ref="BC33:BC54" si="19">$D8/BB8</f>
        <v>1.3675847457627119</v>
      </c>
      <c r="BD33" s="29"/>
      <c r="BE33" s="29">
        <f t="shared" ref="BE33:BE54" si="20">$D8/BD8</f>
        <v>1.3807486631016044</v>
      </c>
      <c r="BF33" s="29"/>
      <c r="BG33" s="29">
        <f t="shared" ref="BG33:BG54" si="21">$D8/BF8</f>
        <v>1.2401536983669548</v>
      </c>
      <c r="BH33" s="29"/>
      <c r="BI33" s="29"/>
      <c r="BJ33" s="29"/>
      <c r="BK33" s="29">
        <f t="shared" ref="BK33:BK54" si="22">$D8/BJ8</f>
        <v>1.4890426758938871</v>
      </c>
      <c r="BL33" s="29"/>
      <c r="BM33" s="29">
        <f t="shared" ref="BM33:BM54" si="23">$D8/BL8</f>
        <v>1.4328523862375138</v>
      </c>
      <c r="BN33" s="29"/>
      <c r="BO33" s="29">
        <f t="shared" ref="BO33:BO54" si="24">$D8/BN8</f>
        <v>1.452193475815523</v>
      </c>
      <c r="BP33" s="29"/>
      <c r="BQ33" s="29">
        <f t="shared" ref="BQ33:BQ54" si="25">$D8/BP8</f>
        <v>1.3040404040404041</v>
      </c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</row>
    <row r="34" spans="1:111" s="25" customFormat="1">
      <c r="A34" s="23" t="s">
        <v>117</v>
      </c>
      <c r="B34" s="72"/>
      <c r="C34" s="69">
        <f t="shared" si="0"/>
        <v>1.0934479054779807</v>
      </c>
      <c r="D34" s="69"/>
      <c r="E34" s="69">
        <f t="shared" si="1"/>
        <v>1</v>
      </c>
      <c r="F34" s="69"/>
      <c r="G34" s="69"/>
      <c r="H34" s="69"/>
      <c r="I34" s="69"/>
      <c r="J34" s="69"/>
      <c r="K34" s="69"/>
      <c r="L34" s="69"/>
      <c r="M34" s="69">
        <f t="shared" si="2"/>
        <v>1.1594533029612757</v>
      </c>
      <c r="N34" s="69"/>
      <c r="O34" s="69">
        <f t="shared" si="3"/>
        <v>1.0911039657020365</v>
      </c>
      <c r="P34" s="69"/>
      <c r="Q34" s="69">
        <f t="shared" si="4"/>
        <v>1.1211453744493391</v>
      </c>
      <c r="R34" s="69"/>
      <c r="S34" s="69">
        <f t="shared" si="5"/>
        <v>1.0039447731755424</v>
      </c>
      <c r="T34" s="69"/>
      <c r="U34" s="69"/>
      <c r="V34" s="69"/>
      <c r="W34" s="69">
        <f t="shared" si="6"/>
        <v>1.1864801864801864</v>
      </c>
      <c r="X34" s="69"/>
      <c r="Y34" s="69">
        <f t="shared" si="7"/>
        <v>1.1809744779582367</v>
      </c>
      <c r="Z34" s="69"/>
      <c r="AA34" s="69">
        <f t="shared" si="8"/>
        <v>1.1621004566210045</v>
      </c>
      <c r="AB34" s="69"/>
      <c r="AC34" s="69">
        <f t="shared" si="9"/>
        <v>1.1399776035834266</v>
      </c>
      <c r="AD34" s="69"/>
      <c r="AE34" s="69"/>
      <c r="AF34" s="69"/>
      <c r="AG34" s="69">
        <f t="shared" si="10"/>
        <v>1.2951653944020356</v>
      </c>
      <c r="AH34" s="69"/>
      <c r="AI34" s="69">
        <f t="shared" si="11"/>
        <v>1.2162485065710873</v>
      </c>
      <c r="AJ34" s="69"/>
      <c r="AK34" s="69">
        <f t="shared" si="12"/>
        <v>1.2250300842358604</v>
      </c>
      <c r="AL34" s="69"/>
      <c r="AM34" s="69">
        <f t="shared" si="13"/>
        <v>1.2075919335705814</v>
      </c>
      <c r="AN34" s="69"/>
      <c r="AO34" s="69"/>
      <c r="AP34" s="69"/>
      <c r="AQ34" s="69">
        <f t="shared" si="14"/>
        <v>1.3775372124492558</v>
      </c>
      <c r="AR34" s="69"/>
      <c r="AS34" s="69">
        <f t="shared" si="15"/>
        <v>1.3342070773263435</v>
      </c>
      <c r="AT34" s="69"/>
      <c r="AU34" s="69">
        <f t="shared" si="16"/>
        <v>1.2935196950444727</v>
      </c>
      <c r="AV34" s="69"/>
      <c r="AW34" s="69">
        <f t="shared" si="17"/>
        <v>1.2630272952853598</v>
      </c>
      <c r="AX34" s="69"/>
      <c r="AY34" s="69"/>
      <c r="AZ34" s="69"/>
      <c r="BA34" s="69">
        <f t="shared" si="18"/>
        <v>1.4480796586059743</v>
      </c>
      <c r="BB34" s="69"/>
      <c r="BC34" s="69">
        <f t="shared" si="19"/>
        <v>1.4060773480662982</v>
      </c>
      <c r="BD34" s="69"/>
      <c r="BE34" s="69">
        <f t="shared" si="20"/>
        <v>1.3775372124492558</v>
      </c>
      <c r="BF34" s="69"/>
      <c r="BG34" s="69">
        <f t="shared" si="21"/>
        <v>1.3186528497409327</v>
      </c>
      <c r="BH34" s="69"/>
      <c r="BI34" s="69"/>
      <c r="BJ34" s="69"/>
      <c r="BK34" s="69">
        <f t="shared" si="22"/>
        <v>1.4522111269614837</v>
      </c>
      <c r="BL34" s="69"/>
      <c r="BM34" s="69">
        <f t="shared" si="23"/>
        <v>1.4419263456090652</v>
      </c>
      <c r="BN34" s="69"/>
      <c r="BO34" s="69">
        <f t="shared" si="24"/>
        <v>1.4178272980501392</v>
      </c>
      <c r="BP34" s="69"/>
      <c r="BQ34" s="69">
        <f t="shared" si="25"/>
        <v>1.3609625668449199</v>
      </c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</row>
    <row r="35" spans="1:111" s="25" customFormat="1">
      <c r="A35" s="23" t="s">
        <v>116</v>
      </c>
      <c r="B35" s="72"/>
      <c r="C35" s="69">
        <f t="shared" si="0"/>
        <v>1.034920634920635</v>
      </c>
      <c r="D35" s="69"/>
      <c r="E35" s="69">
        <f t="shared" si="1"/>
        <v>1</v>
      </c>
      <c r="F35" s="69"/>
      <c r="G35" s="69"/>
      <c r="H35" s="69"/>
      <c r="I35" s="69"/>
      <c r="J35" s="69"/>
      <c r="K35" s="69"/>
      <c r="L35" s="69"/>
      <c r="M35" s="69">
        <f t="shared" si="2"/>
        <v>1.1088435374149659</v>
      </c>
      <c r="N35" s="69"/>
      <c r="O35" s="69">
        <f t="shared" si="3"/>
        <v>1.0642002176278564</v>
      </c>
      <c r="P35" s="69"/>
      <c r="Q35" s="69">
        <f t="shared" si="4"/>
        <v>1.0527448869752423</v>
      </c>
      <c r="R35" s="69"/>
      <c r="S35" s="69">
        <f t="shared" si="5"/>
        <v>0.99188640973630826</v>
      </c>
      <c r="T35" s="69"/>
      <c r="U35" s="69"/>
      <c r="V35" s="69"/>
      <c r="W35" s="69">
        <f t="shared" si="6"/>
        <v>1.1013513513513513</v>
      </c>
      <c r="X35" s="69"/>
      <c r="Y35" s="69">
        <f t="shared" si="7"/>
        <v>1.1088435374149659</v>
      </c>
      <c r="Z35" s="69"/>
      <c r="AA35" s="69">
        <f t="shared" si="8"/>
        <v>1.0538793103448276</v>
      </c>
      <c r="AB35" s="69"/>
      <c r="AC35" s="69">
        <f t="shared" si="9"/>
        <v>1.1050847457627118</v>
      </c>
      <c r="AD35" s="69"/>
      <c r="AE35" s="69"/>
      <c r="AF35" s="69"/>
      <c r="AG35" s="69">
        <f t="shared" si="10"/>
        <v>1.2317380352644836</v>
      </c>
      <c r="AH35" s="69"/>
      <c r="AI35" s="69">
        <f t="shared" si="11"/>
        <v>1.1926829268292682</v>
      </c>
      <c r="AJ35" s="69"/>
      <c r="AK35" s="69">
        <f t="shared" si="12"/>
        <v>1.147887323943662</v>
      </c>
      <c r="AL35" s="69"/>
      <c r="AM35" s="69">
        <f t="shared" si="13"/>
        <v>1.2</v>
      </c>
      <c r="AN35" s="69"/>
      <c r="AO35" s="69"/>
      <c r="AP35" s="69"/>
      <c r="AQ35" s="69">
        <f t="shared" si="14"/>
        <v>1.3270013568521031</v>
      </c>
      <c r="AR35" s="69"/>
      <c r="AS35" s="69">
        <f t="shared" si="15"/>
        <v>1.3022636484687085</v>
      </c>
      <c r="AT35" s="69"/>
      <c r="AU35" s="69">
        <f t="shared" si="16"/>
        <v>1.2395437262357414</v>
      </c>
      <c r="AV35" s="69"/>
      <c r="AW35" s="69">
        <f t="shared" si="17"/>
        <v>1.2635658914728682</v>
      </c>
      <c r="AX35" s="69"/>
      <c r="AY35" s="69"/>
      <c r="AZ35" s="69"/>
      <c r="BA35" s="69">
        <f t="shared" si="18"/>
        <v>1.3735955056179776</v>
      </c>
      <c r="BB35" s="69"/>
      <c r="BC35" s="69">
        <f t="shared" si="19"/>
        <v>1.3621169916434541</v>
      </c>
      <c r="BD35" s="69"/>
      <c r="BE35" s="69">
        <f t="shared" si="20"/>
        <v>1.3180592991913747</v>
      </c>
      <c r="BF35" s="69"/>
      <c r="BG35" s="69">
        <f t="shared" si="21"/>
        <v>1.3180592991913747</v>
      </c>
      <c r="BH35" s="69"/>
      <c r="BI35" s="69"/>
      <c r="BJ35" s="69"/>
      <c r="BK35" s="69">
        <f t="shared" si="22"/>
        <v>1.4446085672082718</v>
      </c>
      <c r="BL35" s="69"/>
      <c r="BM35" s="69">
        <f t="shared" si="23"/>
        <v>1.391180654338549</v>
      </c>
      <c r="BN35" s="69"/>
      <c r="BO35" s="69">
        <f t="shared" si="24"/>
        <v>1.3640167364016735</v>
      </c>
      <c r="BP35" s="69"/>
      <c r="BQ35" s="69">
        <f t="shared" si="25"/>
        <v>1.3755274261603376</v>
      </c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</row>
    <row r="36" spans="1:111" s="25" customFormat="1">
      <c r="A36" s="23" t="s">
        <v>115</v>
      </c>
      <c r="B36" s="72"/>
      <c r="C36" s="69">
        <f t="shared" si="0"/>
        <v>1.0872641509433962</v>
      </c>
      <c r="D36" s="69"/>
      <c r="E36" s="69">
        <f t="shared" si="1"/>
        <v>1</v>
      </c>
      <c r="F36" s="69"/>
      <c r="G36" s="69"/>
      <c r="H36" s="69"/>
      <c r="I36" s="69"/>
      <c r="J36" s="69"/>
      <c r="K36" s="69"/>
      <c r="L36" s="69"/>
      <c r="M36" s="69">
        <f t="shared" si="2"/>
        <v>1.1582914572864322</v>
      </c>
      <c r="N36" s="69"/>
      <c r="O36" s="69">
        <f t="shared" si="3"/>
        <v>1.0663068619892058</v>
      </c>
      <c r="P36" s="69"/>
      <c r="Q36" s="69">
        <f t="shared" si="4"/>
        <v>1.0984908657664814</v>
      </c>
      <c r="R36" s="69"/>
      <c r="S36" s="69">
        <f t="shared" si="5"/>
        <v>0.9850427350427351</v>
      </c>
      <c r="T36" s="69"/>
      <c r="U36" s="69"/>
      <c r="V36" s="69"/>
      <c r="W36" s="69">
        <f t="shared" si="6"/>
        <v>1.208916083916084</v>
      </c>
      <c r="X36" s="69"/>
      <c r="Y36" s="69">
        <f t="shared" si="7"/>
        <v>1.2099737532808399</v>
      </c>
      <c r="Z36" s="69"/>
      <c r="AA36" s="69">
        <f t="shared" si="8"/>
        <v>1.1922413793103448</v>
      </c>
      <c r="AB36" s="69"/>
      <c r="AC36" s="69">
        <f t="shared" si="9"/>
        <v>1.05895865237366</v>
      </c>
      <c r="AD36" s="69"/>
      <c r="AE36" s="69"/>
      <c r="AF36" s="69"/>
      <c r="AG36" s="69">
        <f t="shared" si="10"/>
        <v>1.2549909255898366</v>
      </c>
      <c r="AH36" s="69"/>
      <c r="AI36" s="69">
        <f t="shared" si="11"/>
        <v>1.1573221757322176</v>
      </c>
      <c r="AJ36" s="69"/>
      <c r="AK36" s="69">
        <f t="shared" si="12"/>
        <v>1.2174295774647887</v>
      </c>
      <c r="AL36" s="69"/>
      <c r="AM36" s="69">
        <f t="shared" si="13"/>
        <v>1.105515587529976</v>
      </c>
      <c r="AN36" s="69"/>
      <c r="AO36" s="69"/>
      <c r="AP36" s="69"/>
      <c r="AQ36" s="69">
        <f t="shared" si="14"/>
        <v>1.3285302593659942</v>
      </c>
      <c r="AR36" s="69"/>
      <c r="AS36" s="69">
        <f t="shared" si="15"/>
        <v>1.2271517302573203</v>
      </c>
      <c r="AT36" s="69"/>
      <c r="AU36" s="69">
        <f t="shared" si="16"/>
        <v>1.2584167424931756</v>
      </c>
      <c r="AV36" s="69"/>
      <c r="AW36" s="69">
        <f t="shared" si="17"/>
        <v>1.1458160729080364</v>
      </c>
      <c r="AX36" s="69"/>
      <c r="AY36" s="69"/>
      <c r="AZ36" s="69"/>
      <c r="BA36" s="69">
        <f t="shared" si="18"/>
        <v>1.4112244897959183</v>
      </c>
      <c r="BB36" s="69"/>
      <c r="BC36" s="69">
        <f t="shared" si="19"/>
        <v>1.3133903133903133</v>
      </c>
      <c r="BD36" s="69"/>
      <c r="BE36" s="69">
        <f t="shared" si="20"/>
        <v>1.3558823529411765</v>
      </c>
      <c r="BF36" s="69"/>
      <c r="BG36" s="69">
        <f t="shared" si="21"/>
        <v>1.2249778565101861</v>
      </c>
      <c r="BH36" s="69"/>
      <c r="BI36" s="69"/>
      <c r="BJ36" s="69"/>
      <c r="BK36" s="69">
        <f t="shared" si="22"/>
        <v>1.4557894736842105</v>
      </c>
      <c r="BL36" s="69"/>
      <c r="BM36" s="69">
        <f t="shared" si="23"/>
        <v>1.3899497487437187</v>
      </c>
      <c r="BN36" s="69"/>
      <c r="BO36" s="69">
        <f t="shared" si="24"/>
        <v>1.4272445820433437</v>
      </c>
      <c r="BP36" s="69"/>
      <c r="BQ36" s="69">
        <f t="shared" si="25"/>
        <v>1.2817423540315107</v>
      </c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</row>
    <row r="37" spans="1:111" s="25" customFormat="1">
      <c r="A37" s="23" t="s">
        <v>114</v>
      </c>
      <c r="B37" s="72"/>
      <c r="C37" s="69">
        <f t="shared" si="0"/>
        <v>0.98250524842547238</v>
      </c>
      <c r="D37" s="69"/>
      <c r="E37" s="69">
        <f t="shared" si="1"/>
        <v>1</v>
      </c>
      <c r="F37" s="69"/>
      <c r="G37" s="69"/>
      <c r="H37" s="69"/>
      <c r="I37" s="69"/>
      <c r="J37" s="69"/>
      <c r="K37" s="69"/>
      <c r="L37" s="69"/>
      <c r="M37" s="69">
        <f t="shared" si="2"/>
        <v>1.0909090909090908</v>
      </c>
      <c r="N37" s="69"/>
      <c r="O37" s="69">
        <f t="shared" si="3"/>
        <v>1.0540540540540539</v>
      </c>
      <c r="P37" s="69"/>
      <c r="Q37" s="69">
        <f t="shared" si="4"/>
        <v>1.0438661710037174</v>
      </c>
      <c r="R37" s="69"/>
      <c r="S37" s="69">
        <f t="shared" si="5"/>
        <v>0.99222614840989398</v>
      </c>
      <c r="T37" s="69"/>
      <c r="U37" s="69"/>
      <c r="V37" s="69"/>
      <c r="W37" s="69">
        <f t="shared" si="6"/>
        <v>1.0934579439252337</v>
      </c>
      <c r="X37" s="69"/>
      <c r="Y37" s="69">
        <f t="shared" si="7"/>
        <v>1.1565074135090609</v>
      </c>
      <c r="Z37" s="69"/>
      <c r="AA37" s="69">
        <f t="shared" si="8"/>
        <v>1.1268057784911718</v>
      </c>
      <c r="AB37" s="69"/>
      <c r="AC37" s="69">
        <f t="shared" si="9"/>
        <v>1.0596226415094339</v>
      </c>
      <c r="AD37" s="69"/>
      <c r="AE37" s="69"/>
      <c r="AF37" s="69"/>
      <c r="AG37" s="69">
        <f t="shared" si="10"/>
        <v>1.1661129568106312</v>
      </c>
      <c r="AH37" s="69"/>
      <c r="AI37" s="69">
        <f t="shared" si="11"/>
        <v>1.1461224489795918</v>
      </c>
      <c r="AJ37" s="69"/>
      <c r="AK37" s="69">
        <f t="shared" si="12"/>
        <v>1.1546052631578947</v>
      </c>
      <c r="AL37" s="69"/>
      <c r="AM37" s="69">
        <f t="shared" si="13"/>
        <v>1.0660592255125285</v>
      </c>
      <c r="AN37" s="69"/>
      <c r="AO37" s="69"/>
      <c r="AP37" s="69"/>
      <c r="AQ37" s="69">
        <f t="shared" si="14"/>
        <v>1.2251308900523561</v>
      </c>
      <c r="AR37" s="69"/>
      <c r="AS37" s="69">
        <f t="shared" si="15"/>
        <v>1.2219321148825066</v>
      </c>
      <c r="AT37" s="69"/>
      <c r="AU37" s="69">
        <f t="shared" si="16"/>
        <v>1.2304995617879053</v>
      </c>
      <c r="AV37" s="69"/>
      <c r="AW37" s="69">
        <f t="shared" si="17"/>
        <v>1.1405361494719739</v>
      </c>
      <c r="AX37" s="69"/>
      <c r="AY37" s="69"/>
      <c r="AZ37" s="69"/>
      <c r="BA37" s="69">
        <f t="shared" si="18"/>
        <v>1.4110552763819095</v>
      </c>
      <c r="BB37" s="69"/>
      <c r="BC37" s="69">
        <f t="shared" si="19"/>
        <v>1.3183098591549296</v>
      </c>
      <c r="BD37" s="69"/>
      <c r="BE37" s="69">
        <f t="shared" si="20"/>
        <v>1.3207902163687677</v>
      </c>
      <c r="BF37" s="69"/>
      <c r="BG37" s="69">
        <f t="shared" si="21"/>
        <v>1.2272727272727273</v>
      </c>
      <c r="BH37" s="69"/>
      <c r="BI37" s="69"/>
      <c r="BJ37" s="69"/>
      <c r="BK37" s="69">
        <f t="shared" si="22"/>
        <v>1.306046511627907</v>
      </c>
      <c r="BL37" s="69"/>
      <c r="BM37" s="69">
        <f t="shared" si="23"/>
        <v>1.3565217391304347</v>
      </c>
      <c r="BN37" s="69"/>
      <c r="BO37" s="69">
        <f t="shared" si="24"/>
        <v>1.3295454545454546</v>
      </c>
      <c r="BP37" s="69"/>
      <c r="BQ37" s="69">
        <f t="shared" si="25"/>
        <v>1.1758793969849246</v>
      </c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</row>
    <row r="38" spans="1:111" s="25" customFormat="1">
      <c r="A38" s="23" t="s">
        <v>113</v>
      </c>
      <c r="B38" s="72"/>
      <c r="C38" s="69">
        <f t="shared" si="0"/>
        <v>1.0929487179487178</v>
      </c>
      <c r="D38" s="69"/>
      <c r="E38" s="69">
        <f t="shared" si="1"/>
        <v>1</v>
      </c>
      <c r="F38" s="69"/>
      <c r="G38" s="69"/>
      <c r="H38" s="69"/>
      <c r="I38" s="69"/>
      <c r="J38" s="69"/>
      <c r="K38" s="69"/>
      <c r="L38" s="69"/>
      <c r="M38" s="69">
        <f t="shared" si="2"/>
        <v>1.1658119658119659</v>
      </c>
      <c r="N38" s="69"/>
      <c r="O38" s="69">
        <f t="shared" si="3"/>
        <v>1.0714846818538883</v>
      </c>
      <c r="P38" s="69"/>
      <c r="Q38" s="69">
        <f t="shared" si="4"/>
        <v>1.0982286634460547</v>
      </c>
      <c r="R38" s="69"/>
      <c r="S38" s="69">
        <f t="shared" si="5"/>
        <v>0.98412698412698407</v>
      </c>
      <c r="T38" s="69"/>
      <c r="U38" s="69"/>
      <c r="V38" s="69"/>
      <c r="W38" s="69">
        <f t="shared" si="6"/>
        <v>1.2211280214861235</v>
      </c>
      <c r="X38" s="69"/>
      <c r="Y38" s="69">
        <f t="shared" si="7"/>
        <v>1.2167707404103478</v>
      </c>
      <c r="Z38" s="69"/>
      <c r="AA38" s="69">
        <f t="shared" si="8"/>
        <v>1.1975417032484637</v>
      </c>
      <c r="AB38" s="69"/>
      <c r="AC38" s="69">
        <f t="shared" si="9"/>
        <v>1.0606531881804044</v>
      </c>
      <c r="AD38" s="69"/>
      <c r="AE38" s="69"/>
      <c r="AF38" s="69"/>
      <c r="AG38" s="69">
        <f t="shared" si="10"/>
        <v>1.2594644506001846</v>
      </c>
      <c r="AH38" s="69"/>
      <c r="AI38" s="69">
        <f t="shared" si="11"/>
        <v>1.1578947368421053</v>
      </c>
      <c r="AJ38" s="69"/>
      <c r="AK38" s="69">
        <f t="shared" si="12"/>
        <v>1.2189454870420018</v>
      </c>
      <c r="AL38" s="69"/>
      <c r="AM38" s="69">
        <f t="shared" si="13"/>
        <v>1.1071428571428572</v>
      </c>
      <c r="AN38" s="69"/>
      <c r="AO38" s="69"/>
      <c r="AP38" s="69"/>
      <c r="AQ38" s="69">
        <f t="shared" si="14"/>
        <v>1.3333333333333333</v>
      </c>
      <c r="AR38" s="69"/>
      <c r="AS38" s="69">
        <f t="shared" si="15"/>
        <v>1.2211280214861235</v>
      </c>
      <c r="AT38" s="69"/>
      <c r="AU38" s="69">
        <f t="shared" si="16"/>
        <v>1.2641334569045413</v>
      </c>
      <c r="AV38" s="69"/>
      <c r="AW38" s="69">
        <f t="shared" si="17"/>
        <v>1.1462184873949579</v>
      </c>
      <c r="AX38" s="69"/>
      <c r="AY38" s="69"/>
      <c r="AZ38" s="69"/>
      <c r="BA38" s="69">
        <f t="shared" si="18"/>
        <v>1.4134715025906737</v>
      </c>
      <c r="BB38" s="69"/>
      <c r="BC38" s="69">
        <f t="shared" si="19"/>
        <v>1.3166023166023166</v>
      </c>
      <c r="BD38" s="69"/>
      <c r="BE38" s="69">
        <f t="shared" si="20"/>
        <v>1.3558648111332008</v>
      </c>
      <c r="BF38" s="69"/>
      <c r="BG38" s="69">
        <f t="shared" si="21"/>
        <v>1.2244165170556554</v>
      </c>
      <c r="BH38" s="69"/>
      <c r="BI38" s="69"/>
      <c r="BJ38" s="69"/>
      <c r="BK38" s="69">
        <f t="shared" si="22"/>
        <v>1.4666666666666666</v>
      </c>
      <c r="BL38" s="69"/>
      <c r="BM38" s="69">
        <f t="shared" si="23"/>
        <v>1.4004106776180698</v>
      </c>
      <c r="BN38" s="69"/>
      <c r="BO38" s="69">
        <f t="shared" si="24"/>
        <v>1.4342797055730809</v>
      </c>
      <c r="BP38" s="69"/>
      <c r="BQ38" s="69">
        <f t="shared" si="25"/>
        <v>1.2892249527410209</v>
      </c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</row>
    <row r="39" spans="1:111" s="25" customFormat="1">
      <c r="A39" s="23" t="s">
        <v>112</v>
      </c>
      <c r="B39" s="72"/>
      <c r="C39" s="69">
        <f t="shared" si="0"/>
        <v>1.0118764845605701</v>
      </c>
      <c r="D39" s="69"/>
      <c r="E39" s="69">
        <f t="shared" si="1"/>
        <v>1</v>
      </c>
      <c r="F39" s="69"/>
      <c r="G39" s="69"/>
      <c r="H39" s="69"/>
      <c r="I39" s="69"/>
      <c r="J39" s="69"/>
      <c r="K39" s="69"/>
      <c r="L39" s="69"/>
      <c r="M39" s="69">
        <f t="shared" si="2"/>
        <v>1.0746720484359233</v>
      </c>
      <c r="N39" s="69"/>
      <c r="O39" s="69">
        <f t="shared" si="3"/>
        <v>1.0004697040864257</v>
      </c>
      <c r="P39" s="69"/>
      <c r="Q39" s="69">
        <f t="shared" si="4"/>
        <v>1.1488673139158576</v>
      </c>
      <c r="R39" s="69"/>
      <c r="S39" s="69">
        <f t="shared" si="5"/>
        <v>1.05759682224429</v>
      </c>
      <c r="T39" s="69"/>
      <c r="U39" s="69"/>
      <c r="V39" s="69"/>
      <c r="W39" s="69">
        <f t="shared" si="6"/>
        <v>1.0289855072463767</v>
      </c>
      <c r="X39" s="69"/>
      <c r="Y39" s="69">
        <f t="shared" si="7"/>
        <v>1.1427038626609443</v>
      </c>
      <c r="Z39" s="69"/>
      <c r="AA39" s="69">
        <f t="shared" si="8"/>
        <v>1.1722619702806825</v>
      </c>
      <c r="AB39" s="69"/>
      <c r="AC39" s="69">
        <f t="shared" si="9"/>
        <v>1.0884006131834441</v>
      </c>
      <c r="AD39" s="69"/>
      <c r="AE39" s="69"/>
      <c r="AF39" s="69"/>
      <c r="AG39" s="69">
        <f t="shared" si="10"/>
        <v>1.1722619702806825</v>
      </c>
      <c r="AH39" s="69"/>
      <c r="AI39" s="69">
        <f t="shared" si="11"/>
        <v>1.1228255139694254</v>
      </c>
      <c r="AJ39" s="69"/>
      <c r="AK39" s="69">
        <f t="shared" si="12"/>
        <v>1.2178387650085762</v>
      </c>
      <c r="AL39" s="69"/>
      <c r="AM39" s="69">
        <f t="shared" si="13"/>
        <v>1.1329787234042554</v>
      </c>
      <c r="AN39" s="69"/>
      <c r="AO39" s="69"/>
      <c r="AP39" s="69"/>
      <c r="AQ39" s="69">
        <f t="shared" si="14"/>
        <v>1.2326388888888888</v>
      </c>
      <c r="AR39" s="69"/>
      <c r="AS39" s="69">
        <f t="shared" si="15"/>
        <v>1.3099630996309963</v>
      </c>
      <c r="AT39" s="69"/>
      <c r="AU39" s="69">
        <f t="shared" si="16"/>
        <v>1.1594991834512793</v>
      </c>
      <c r="AV39" s="69"/>
      <c r="AW39" s="69">
        <f t="shared" si="17"/>
        <v>1.1794019933554818</v>
      </c>
      <c r="AX39" s="69"/>
      <c r="AY39" s="69"/>
      <c r="AZ39" s="69"/>
      <c r="BA39" s="69">
        <f t="shared" si="18"/>
        <v>1.3254511512134413</v>
      </c>
      <c r="BB39" s="69"/>
      <c r="BC39" s="69">
        <f t="shared" si="19"/>
        <v>1.2081678956324446</v>
      </c>
      <c r="BD39" s="69"/>
      <c r="BE39" s="69">
        <f t="shared" si="20"/>
        <v>1.3653846153846154</v>
      </c>
      <c r="BF39" s="69"/>
      <c r="BG39" s="69">
        <f t="shared" si="21"/>
        <v>1.2419825072886297</v>
      </c>
      <c r="BH39" s="69"/>
      <c r="BI39" s="69"/>
      <c r="BJ39" s="69"/>
      <c r="BK39" s="69">
        <f t="shared" si="22"/>
        <v>1.3446969696969697</v>
      </c>
      <c r="BL39" s="69"/>
      <c r="BM39" s="69">
        <f t="shared" si="23"/>
        <v>1.2603550295857988</v>
      </c>
      <c r="BN39" s="69"/>
      <c r="BO39" s="69">
        <f t="shared" si="24"/>
        <v>1.4040870138431114</v>
      </c>
      <c r="BP39" s="69"/>
      <c r="BQ39" s="69">
        <f t="shared" si="25"/>
        <v>1.2441588785046729</v>
      </c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</row>
    <row r="40" spans="1:111" s="25" customFormat="1">
      <c r="A40" s="23" t="s">
        <v>111</v>
      </c>
      <c r="B40" s="72"/>
      <c r="C40" s="69">
        <f t="shared" si="0"/>
        <v>1.0745062836624775</v>
      </c>
      <c r="D40" s="69"/>
      <c r="E40" s="69">
        <f t="shared" si="1"/>
        <v>1</v>
      </c>
      <c r="F40" s="69"/>
      <c r="G40" s="69"/>
      <c r="H40" s="69"/>
      <c r="I40" s="69"/>
      <c r="J40" s="69"/>
      <c r="K40" s="69"/>
      <c r="L40" s="69"/>
      <c r="M40" s="69">
        <f t="shared" si="2"/>
        <v>1.1114206128133706</v>
      </c>
      <c r="N40" s="69"/>
      <c r="O40" s="69">
        <f t="shared" si="3"/>
        <v>1.0518453427065027</v>
      </c>
      <c r="P40" s="69"/>
      <c r="Q40" s="69">
        <f t="shared" si="4"/>
        <v>1.0345721694036301</v>
      </c>
      <c r="R40" s="69"/>
      <c r="S40" s="69">
        <f t="shared" si="5"/>
        <v>0.90957446808510634</v>
      </c>
      <c r="T40" s="69"/>
      <c r="U40" s="69"/>
      <c r="V40" s="69"/>
      <c r="W40" s="69">
        <f t="shared" si="6"/>
        <v>1.1828063241106719</v>
      </c>
      <c r="X40" s="69"/>
      <c r="Y40" s="69">
        <f t="shared" si="7"/>
        <v>1.1576402321083172</v>
      </c>
      <c r="Z40" s="69"/>
      <c r="AA40" s="69">
        <f t="shared" si="8"/>
        <v>1.1042435424354244</v>
      </c>
      <c r="AB40" s="69"/>
      <c r="AC40" s="69">
        <f t="shared" si="9"/>
        <v>0.96376811594202894</v>
      </c>
      <c r="AD40" s="69"/>
      <c r="AE40" s="69"/>
      <c r="AF40" s="69"/>
      <c r="AG40" s="69">
        <f t="shared" si="10"/>
        <v>1.2429906542056075</v>
      </c>
      <c r="AH40" s="69"/>
      <c r="AI40" s="69">
        <f t="shared" si="11"/>
        <v>1.1399999999999999</v>
      </c>
      <c r="AJ40" s="69"/>
      <c r="AK40" s="69">
        <f t="shared" si="12"/>
        <v>1.1554054054054055</v>
      </c>
      <c r="AL40" s="69"/>
      <c r="AM40" s="69">
        <f t="shared" si="13"/>
        <v>1.0169923534409515</v>
      </c>
      <c r="AN40" s="69"/>
      <c r="AO40" s="69"/>
      <c r="AP40" s="69"/>
      <c r="AQ40" s="69">
        <f t="shared" si="14"/>
        <v>1.3374301675977653</v>
      </c>
      <c r="AR40" s="69"/>
      <c r="AS40" s="69">
        <f t="shared" si="15"/>
        <v>1.2391304347826086</v>
      </c>
      <c r="AT40" s="69"/>
      <c r="AU40" s="69">
        <f t="shared" si="16"/>
        <v>1.228952772073922</v>
      </c>
      <c r="AV40" s="69"/>
      <c r="AW40" s="69">
        <f t="shared" si="17"/>
        <v>1.0677966101694916</v>
      </c>
      <c r="AX40" s="69"/>
      <c r="AY40" s="69"/>
      <c r="AZ40" s="69"/>
      <c r="BA40" s="69">
        <f t="shared" si="18"/>
        <v>1.4115566037735849</v>
      </c>
      <c r="BB40" s="69"/>
      <c r="BC40" s="69">
        <f t="shared" si="19"/>
        <v>1.3211920529801324</v>
      </c>
      <c r="BD40" s="69"/>
      <c r="BE40" s="69">
        <f t="shared" si="20"/>
        <v>1.3344481605351171</v>
      </c>
      <c r="BF40" s="69"/>
      <c r="BG40" s="69">
        <f t="shared" si="21"/>
        <v>1.1565217391304348</v>
      </c>
      <c r="BH40" s="69"/>
      <c r="BI40" s="69"/>
      <c r="BJ40" s="69"/>
      <c r="BK40" s="69">
        <f t="shared" si="22"/>
        <v>1.3822170900692841</v>
      </c>
      <c r="BL40" s="69"/>
      <c r="BM40" s="69">
        <f t="shared" si="23"/>
        <v>1.3434343434343434</v>
      </c>
      <c r="BN40" s="69"/>
      <c r="BO40" s="69">
        <f t="shared" si="24"/>
        <v>1.3226519337016576</v>
      </c>
      <c r="BP40" s="69"/>
      <c r="BQ40" s="69">
        <f t="shared" si="25"/>
        <v>1.193419740777667</v>
      </c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</row>
    <row r="41" spans="1:111" s="25" customFormat="1">
      <c r="A41" s="23" t="s">
        <v>110</v>
      </c>
      <c r="B41" s="72"/>
      <c r="C41" s="69">
        <f t="shared" si="0"/>
        <v>1.0873205741626795</v>
      </c>
      <c r="D41" s="69"/>
      <c r="E41" s="69">
        <f t="shared" si="1"/>
        <v>1</v>
      </c>
      <c r="F41" s="69"/>
      <c r="G41" s="69"/>
      <c r="H41" s="69"/>
      <c r="I41" s="69"/>
      <c r="J41" s="69"/>
      <c r="K41" s="69"/>
      <c r="L41" s="69"/>
      <c r="M41" s="69">
        <f t="shared" si="2"/>
        <v>1.18359375</v>
      </c>
      <c r="N41" s="69"/>
      <c r="O41" s="69">
        <f t="shared" si="3"/>
        <v>1.1236093943139678</v>
      </c>
      <c r="P41" s="69"/>
      <c r="Q41" s="69">
        <f t="shared" si="4"/>
        <v>1.1031553398058251</v>
      </c>
      <c r="R41" s="69"/>
      <c r="S41" s="69">
        <f t="shared" si="5"/>
        <v>1.046029919447641</v>
      </c>
      <c r="T41" s="69"/>
      <c r="U41" s="69"/>
      <c r="V41" s="69"/>
      <c r="W41" s="69">
        <f t="shared" si="6"/>
        <v>1.2572614107883817</v>
      </c>
      <c r="X41" s="69"/>
      <c r="Y41" s="69">
        <f t="shared" si="7"/>
        <v>1.2418032786885247</v>
      </c>
      <c r="Z41" s="69"/>
      <c r="AA41" s="69">
        <f t="shared" si="8"/>
        <v>1.1759379042690814</v>
      </c>
      <c r="AB41" s="69"/>
      <c r="AC41" s="69">
        <f t="shared" si="9"/>
        <v>1.1153374233128834</v>
      </c>
      <c r="AD41" s="69"/>
      <c r="AE41" s="69"/>
      <c r="AF41" s="69"/>
      <c r="AG41" s="69">
        <f t="shared" si="10"/>
        <v>1.2857142857142858</v>
      </c>
      <c r="AH41" s="69"/>
      <c r="AI41" s="69">
        <f t="shared" si="11"/>
        <v>1.2283783783783784</v>
      </c>
      <c r="AJ41" s="69"/>
      <c r="AK41" s="69">
        <f t="shared" si="12"/>
        <v>1.2136181575433911</v>
      </c>
      <c r="AL41" s="69"/>
      <c r="AM41" s="69">
        <f t="shared" si="13"/>
        <v>1.1535532994923858</v>
      </c>
      <c r="AN41" s="69"/>
      <c r="AO41" s="69"/>
      <c r="AP41" s="69"/>
      <c r="AQ41" s="69">
        <f t="shared" si="14"/>
        <v>1.3751891074130105</v>
      </c>
      <c r="AR41" s="69"/>
      <c r="AS41" s="69">
        <f t="shared" si="15"/>
        <v>1.2713286713286713</v>
      </c>
      <c r="AT41" s="69"/>
      <c r="AU41" s="69">
        <f t="shared" si="16"/>
        <v>1.2677824267782427</v>
      </c>
      <c r="AV41" s="69"/>
      <c r="AW41" s="69">
        <f t="shared" si="17"/>
        <v>1.2023809523809523</v>
      </c>
      <c r="AX41" s="69"/>
      <c r="AY41" s="69"/>
      <c r="AZ41" s="69"/>
      <c r="BA41" s="69">
        <f t="shared" si="18"/>
        <v>1.447452229299363</v>
      </c>
      <c r="BB41" s="69"/>
      <c r="BC41" s="69">
        <f t="shared" si="19"/>
        <v>1.3607784431137724</v>
      </c>
      <c r="BD41" s="69"/>
      <c r="BE41" s="69">
        <f t="shared" si="20"/>
        <v>1.3466666666666667</v>
      </c>
      <c r="BF41" s="69"/>
      <c r="BG41" s="69">
        <f t="shared" si="21"/>
        <v>1.2857142857142858</v>
      </c>
      <c r="BH41" s="69"/>
      <c r="BI41" s="69"/>
      <c r="BJ41" s="69"/>
      <c r="BK41" s="69">
        <f t="shared" si="22"/>
        <v>1.4926108374384237</v>
      </c>
      <c r="BL41" s="69"/>
      <c r="BM41" s="69">
        <f t="shared" si="23"/>
        <v>1.3963133640552996</v>
      </c>
      <c r="BN41" s="69"/>
      <c r="BO41" s="69">
        <f t="shared" si="24"/>
        <v>1.3877862595419848</v>
      </c>
      <c r="BP41" s="69"/>
      <c r="BQ41" s="69">
        <f t="shared" si="25"/>
        <v>1.3193033381712627</v>
      </c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</row>
    <row r="42" spans="1:111" s="25" customFormat="1">
      <c r="A42" s="23" t="s">
        <v>109</v>
      </c>
      <c r="B42" s="72"/>
      <c r="C42" s="69">
        <f t="shared" si="0"/>
        <v>1.0980565371024735</v>
      </c>
      <c r="D42" s="69"/>
      <c r="E42" s="69">
        <f t="shared" si="1"/>
        <v>1</v>
      </c>
      <c r="F42" s="69"/>
      <c r="G42" s="69"/>
      <c r="H42" s="69"/>
      <c r="I42" s="69"/>
      <c r="J42" s="69"/>
      <c r="K42" s="69"/>
      <c r="L42" s="69"/>
      <c r="M42" s="69">
        <f t="shared" si="2"/>
        <v>1.2282608695652173</v>
      </c>
      <c r="N42" s="69"/>
      <c r="O42" s="69">
        <f t="shared" si="3"/>
        <v>1.1009743135518157</v>
      </c>
      <c r="P42" s="69"/>
      <c r="Q42" s="69">
        <f t="shared" si="4"/>
        <v>1.0980565371024735</v>
      </c>
      <c r="R42" s="69"/>
      <c r="S42" s="69">
        <f t="shared" si="5"/>
        <v>1.0341098169717138</v>
      </c>
      <c r="T42" s="69"/>
      <c r="U42" s="69"/>
      <c r="V42" s="69"/>
      <c r="W42" s="69">
        <f t="shared" si="6"/>
        <v>1.2735655737704918</v>
      </c>
      <c r="X42" s="69"/>
      <c r="Y42" s="69">
        <f t="shared" si="7"/>
        <v>1.2331349206349207</v>
      </c>
      <c r="Z42" s="69"/>
      <c r="AA42" s="69">
        <f t="shared" si="8"/>
        <v>1.2150537634408602</v>
      </c>
      <c r="AB42" s="69"/>
      <c r="AC42" s="69">
        <f t="shared" si="9"/>
        <v>1.121841155234657</v>
      </c>
      <c r="AD42" s="69"/>
      <c r="AE42" s="69"/>
      <c r="AF42" s="69"/>
      <c r="AG42" s="69">
        <f t="shared" si="10"/>
        <v>1.3408845738942827</v>
      </c>
      <c r="AH42" s="69"/>
      <c r="AI42" s="69">
        <f t="shared" si="11"/>
        <v>1.2442442442442443</v>
      </c>
      <c r="AJ42" s="69"/>
      <c r="AK42" s="69">
        <f t="shared" si="12"/>
        <v>1.2331349206349207</v>
      </c>
      <c r="AL42" s="69"/>
      <c r="AM42" s="69">
        <f t="shared" si="13"/>
        <v>1.1595149253731343</v>
      </c>
      <c r="AN42" s="69"/>
      <c r="AO42" s="69"/>
      <c r="AP42" s="69"/>
      <c r="AQ42" s="69">
        <f t="shared" si="14"/>
        <v>1.4470314318975552</v>
      </c>
      <c r="AR42" s="69"/>
      <c r="AS42" s="69">
        <f t="shared" si="15"/>
        <v>1.3379978471474705</v>
      </c>
      <c r="AT42" s="69"/>
      <c r="AU42" s="69">
        <f t="shared" si="16"/>
        <v>1.3223404255319149</v>
      </c>
      <c r="AV42" s="69"/>
      <c r="AW42" s="69">
        <f t="shared" si="17"/>
        <v>1.23681592039801</v>
      </c>
      <c r="AX42" s="69"/>
      <c r="AY42" s="69"/>
      <c r="AZ42" s="69"/>
      <c r="BA42" s="69">
        <f t="shared" si="18"/>
        <v>1.5576441102756893</v>
      </c>
      <c r="BB42" s="69"/>
      <c r="BC42" s="69">
        <f t="shared" si="19"/>
        <v>1.4589201877934272</v>
      </c>
      <c r="BD42" s="69"/>
      <c r="BE42" s="69">
        <f t="shared" si="20"/>
        <v>1.4157175398633257</v>
      </c>
      <c r="BF42" s="69"/>
      <c r="BG42" s="69">
        <f t="shared" si="21"/>
        <v>1.3294117647058823</v>
      </c>
      <c r="BH42" s="69"/>
      <c r="BI42" s="69"/>
      <c r="BJ42" s="69"/>
      <c r="BK42" s="69">
        <f t="shared" si="22"/>
        <v>1.6101036269430051</v>
      </c>
      <c r="BL42" s="69"/>
      <c r="BM42" s="69">
        <f t="shared" si="23"/>
        <v>1.5140073081607794</v>
      </c>
      <c r="BN42" s="69"/>
      <c r="BO42" s="69">
        <f t="shared" si="24"/>
        <v>1.501207729468599</v>
      </c>
      <c r="BP42" s="69"/>
      <c r="BQ42" s="69">
        <f t="shared" si="25"/>
        <v>1.3841870824053453</v>
      </c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</row>
    <row r="43" spans="1:111" s="25" customFormat="1">
      <c r="A43" s="23" t="s">
        <v>108</v>
      </c>
      <c r="B43" s="72"/>
      <c r="C43" s="69">
        <f t="shared" si="0"/>
        <v>1.0648228176318064</v>
      </c>
      <c r="D43" s="69"/>
      <c r="E43" s="69">
        <f t="shared" si="1"/>
        <v>1</v>
      </c>
      <c r="F43" s="69"/>
      <c r="G43" s="69"/>
      <c r="H43" s="69"/>
      <c r="I43" s="69"/>
      <c r="J43" s="69"/>
      <c r="K43" s="69"/>
      <c r="L43" s="69"/>
      <c r="M43" s="69">
        <f t="shared" si="2"/>
        <v>1.1688804554079697</v>
      </c>
      <c r="N43" s="69"/>
      <c r="O43" s="69">
        <f t="shared" si="3"/>
        <v>1.1119133574007221</v>
      </c>
      <c r="P43" s="69"/>
      <c r="Q43" s="69">
        <f t="shared" si="4"/>
        <v>1.0970614425645593</v>
      </c>
      <c r="R43" s="69"/>
      <c r="S43" s="69">
        <f t="shared" si="5"/>
        <v>1.0139917695473251</v>
      </c>
      <c r="T43" s="69"/>
      <c r="U43" s="69"/>
      <c r="V43" s="69"/>
      <c r="W43" s="69">
        <f t="shared" si="6"/>
        <v>1.1546391752577319</v>
      </c>
      <c r="X43" s="69"/>
      <c r="Y43" s="69">
        <f t="shared" si="7"/>
        <v>1.1972789115646258</v>
      </c>
      <c r="Z43" s="69"/>
      <c r="AA43" s="69">
        <f t="shared" si="8"/>
        <v>1.1589840075258702</v>
      </c>
      <c r="AB43" s="69"/>
      <c r="AC43" s="69">
        <f t="shared" si="9"/>
        <v>1.0476190476190477</v>
      </c>
      <c r="AD43" s="69"/>
      <c r="AE43" s="69"/>
      <c r="AF43" s="69"/>
      <c r="AG43" s="69">
        <f t="shared" si="10"/>
        <v>1.203125</v>
      </c>
      <c r="AH43" s="69"/>
      <c r="AI43" s="69">
        <f t="shared" si="11"/>
        <v>1.1688804554079697</v>
      </c>
      <c r="AJ43" s="69"/>
      <c r="AK43" s="69">
        <f t="shared" si="12"/>
        <v>1.1711026615969582</v>
      </c>
      <c r="AL43" s="69"/>
      <c r="AM43" s="69">
        <f t="shared" si="13"/>
        <v>1.0629853321829164</v>
      </c>
      <c r="AN43" s="69"/>
      <c r="AO43" s="69"/>
      <c r="AP43" s="69"/>
      <c r="AQ43" s="69">
        <f t="shared" si="14"/>
        <v>1.2674897119341564</v>
      </c>
      <c r="AR43" s="69"/>
      <c r="AS43" s="69">
        <f t="shared" si="15"/>
        <v>1.2545824847250509</v>
      </c>
      <c r="AT43" s="69"/>
      <c r="AU43" s="69">
        <f t="shared" si="16"/>
        <v>1.2714138286893706</v>
      </c>
      <c r="AV43" s="69"/>
      <c r="AW43" s="69">
        <f t="shared" si="17"/>
        <v>1.1261425959780622</v>
      </c>
      <c r="AX43" s="69"/>
      <c r="AY43" s="69"/>
      <c r="AZ43" s="69"/>
      <c r="BA43" s="69">
        <f t="shared" si="18"/>
        <v>1.3508771929824561</v>
      </c>
      <c r="BB43" s="69"/>
      <c r="BC43" s="69">
        <f t="shared" si="19"/>
        <v>1.3023255813953489</v>
      </c>
      <c r="BD43" s="69"/>
      <c r="BE43" s="69">
        <f t="shared" si="20"/>
        <v>1.3304535637149029</v>
      </c>
      <c r="BF43" s="69"/>
      <c r="BG43" s="69">
        <f t="shared" si="21"/>
        <v>1.1688804554079697</v>
      </c>
      <c r="BH43" s="69"/>
      <c r="BI43" s="69"/>
      <c r="BJ43" s="69"/>
      <c r="BK43" s="69">
        <f t="shared" si="22"/>
        <v>1.3936651583710407</v>
      </c>
      <c r="BL43" s="69"/>
      <c r="BM43" s="69">
        <f t="shared" si="23"/>
        <v>1.4031890660592254</v>
      </c>
      <c r="BN43" s="69"/>
      <c r="BO43" s="69">
        <f t="shared" si="24"/>
        <v>1.4242774566473988</v>
      </c>
      <c r="BP43" s="69"/>
      <c r="BQ43" s="69">
        <f t="shared" si="25"/>
        <v>1.24822695035461</v>
      </c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</row>
    <row r="44" spans="1:111" s="25" customFormat="1">
      <c r="A44" s="23" t="s">
        <v>107</v>
      </c>
      <c r="B44" s="72"/>
      <c r="C44" s="69">
        <f t="shared" si="0"/>
        <v>1.1305007587253415</v>
      </c>
      <c r="D44" s="69"/>
      <c r="E44" s="69">
        <f t="shared" si="1"/>
        <v>1</v>
      </c>
      <c r="F44" s="69"/>
      <c r="G44" s="69"/>
      <c r="H44" s="69"/>
      <c r="I44" s="69"/>
      <c r="J44" s="69"/>
      <c r="K44" s="69"/>
      <c r="L44" s="69"/>
      <c r="M44" s="69">
        <f t="shared" si="2"/>
        <v>1.2956521739130435</v>
      </c>
      <c r="N44" s="69"/>
      <c r="O44" s="69">
        <f t="shared" si="3"/>
        <v>1.1219879518072289</v>
      </c>
      <c r="P44" s="69"/>
      <c r="Q44" s="69">
        <f t="shared" si="4"/>
        <v>0.93241551939924905</v>
      </c>
      <c r="R44" s="69"/>
      <c r="S44" s="69">
        <f t="shared" si="5"/>
        <v>1.0448807854137447</v>
      </c>
      <c r="T44" s="69"/>
      <c r="U44" s="69"/>
      <c r="V44" s="69"/>
      <c r="W44" s="69">
        <f t="shared" si="6"/>
        <v>1.2542087542087541</v>
      </c>
      <c r="X44" s="69"/>
      <c r="Y44" s="69">
        <f t="shared" si="7"/>
        <v>1.3545454545454545</v>
      </c>
      <c r="Z44" s="69"/>
      <c r="AA44" s="69">
        <f t="shared" si="8"/>
        <v>1.0688665710186513</v>
      </c>
      <c r="AB44" s="69"/>
      <c r="AC44" s="69">
        <f t="shared" si="9"/>
        <v>1.2193126022913257</v>
      </c>
      <c r="AD44" s="69"/>
      <c r="AE44" s="69"/>
      <c r="AF44" s="69"/>
      <c r="AG44" s="69">
        <f t="shared" si="10"/>
        <v>1.3024475524475525</v>
      </c>
      <c r="AH44" s="69"/>
      <c r="AI44" s="69">
        <f t="shared" si="11"/>
        <v>1.1339421613394216</v>
      </c>
      <c r="AJ44" s="69"/>
      <c r="AK44" s="69">
        <f t="shared" si="12"/>
        <v>1.0812772133526851</v>
      </c>
      <c r="AL44" s="69"/>
      <c r="AM44" s="69">
        <f t="shared" si="13"/>
        <v>1.0434173669467788</v>
      </c>
      <c r="AN44" s="69"/>
      <c r="AO44" s="69"/>
      <c r="AP44" s="69"/>
      <c r="AQ44" s="69">
        <f t="shared" si="14"/>
        <v>1.413662239089184</v>
      </c>
      <c r="AR44" s="69"/>
      <c r="AS44" s="69">
        <f t="shared" si="15"/>
        <v>1.3139329805996474</v>
      </c>
      <c r="AT44" s="69"/>
      <c r="AU44" s="69">
        <f t="shared" si="16"/>
        <v>1.1825396825396826</v>
      </c>
      <c r="AV44" s="69"/>
      <c r="AW44" s="69">
        <f t="shared" si="17"/>
        <v>1.1339421613394216</v>
      </c>
      <c r="AX44" s="69"/>
      <c r="AY44" s="69"/>
      <c r="AZ44" s="69"/>
      <c r="BA44" s="69">
        <f t="shared" si="18"/>
        <v>1.4694280078895463</v>
      </c>
      <c r="BB44" s="69"/>
      <c r="BC44" s="69">
        <f t="shared" si="19"/>
        <v>1.3351254480286738</v>
      </c>
      <c r="BD44" s="69"/>
      <c r="BE44" s="69">
        <f t="shared" si="20"/>
        <v>1.227347611202636</v>
      </c>
      <c r="BF44" s="69"/>
      <c r="BG44" s="69">
        <f t="shared" si="21"/>
        <v>1.1787974683544304</v>
      </c>
      <c r="BH44" s="69"/>
      <c r="BI44" s="69"/>
      <c r="BJ44" s="69"/>
      <c r="BK44" s="69">
        <f t="shared" si="22"/>
        <v>1.5235173824130879</v>
      </c>
      <c r="BL44" s="69"/>
      <c r="BM44" s="69">
        <f t="shared" si="23"/>
        <v>1.4326923076923077</v>
      </c>
      <c r="BN44" s="69"/>
      <c r="BO44" s="69">
        <f t="shared" si="24"/>
        <v>1.2563237774030354</v>
      </c>
      <c r="BP44" s="69"/>
      <c r="BQ44" s="69">
        <f t="shared" si="25"/>
        <v>1.2153344208809136</v>
      </c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</row>
    <row r="45" spans="1:111" s="25" customFormat="1">
      <c r="A45" s="23" t="s">
        <v>106</v>
      </c>
      <c r="B45" s="72"/>
      <c r="C45" s="69">
        <f t="shared" si="0"/>
        <v>1.0181488203266789</v>
      </c>
      <c r="D45" s="69"/>
      <c r="E45" s="69">
        <f t="shared" si="1"/>
        <v>1</v>
      </c>
      <c r="F45" s="69"/>
      <c r="G45" s="69"/>
      <c r="H45" s="69"/>
      <c r="I45" s="69"/>
      <c r="J45" s="69"/>
      <c r="K45" s="69"/>
      <c r="L45" s="69"/>
      <c r="M45" s="69">
        <f t="shared" si="2"/>
        <v>1.0919708029197079</v>
      </c>
      <c r="N45" s="69"/>
      <c r="O45" s="69">
        <f t="shared" si="3"/>
        <v>1.0701001430615165</v>
      </c>
      <c r="P45" s="69"/>
      <c r="Q45" s="69">
        <f t="shared" si="4"/>
        <v>1.0814457831325301</v>
      </c>
      <c r="R45" s="69"/>
      <c r="S45" s="69">
        <f t="shared" si="5"/>
        <v>0.9850746268656716</v>
      </c>
      <c r="T45" s="69"/>
      <c r="U45" s="69"/>
      <c r="V45" s="69"/>
      <c r="W45" s="69">
        <f t="shared" si="6"/>
        <v>1.1379310344827587</v>
      </c>
      <c r="X45" s="69"/>
      <c r="Y45" s="69">
        <f t="shared" si="7"/>
        <v>1.1699687174139728</v>
      </c>
      <c r="Z45" s="69"/>
      <c r="AA45" s="69">
        <f t="shared" si="8"/>
        <v>1.2058033315421817</v>
      </c>
      <c r="AB45" s="69"/>
      <c r="AC45" s="69">
        <f t="shared" si="9"/>
        <v>1.0604914933837428</v>
      </c>
      <c r="AD45" s="69"/>
      <c r="AE45" s="69"/>
      <c r="AF45" s="69"/>
      <c r="AG45" s="69">
        <f t="shared" si="10"/>
        <v>1.1898197242841995</v>
      </c>
      <c r="AH45" s="69"/>
      <c r="AI45" s="69">
        <f t="shared" si="11"/>
        <v>1.168141592920354</v>
      </c>
      <c r="AJ45" s="69"/>
      <c r="AK45" s="69">
        <f t="shared" si="12"/>
        <v>1.2195652173913043</v>
      </c>
      <c r="AL45" s="69"/>
      <c r="AM45" s="69">
        <f t="shared" si="13"/>
        <v>1.0994610485056344</v>
      </c>
      <c r="AN45" s="69"/>
      <c r="AO45" s="69"/>
      <c r="AP45" s="69"/>
      <c r="AQ45" s="69">
        <f t="shared" si="14"/>
        <v>1.202572347266881</v>
      </c>
      <c r="AR45" s="69"/>
      <c r="AS45" s="69">
        <f t="shared" si="15"/>
        <v>1.2663656884875847</v>
      </c>
      <c r="AT45" s="69"/>
      <c r="AU45" s="69">
        <f t="shared" si="16"/>
        <v>1.2592592592592593</v>
      </c>
      <c r="AV45" s="69"/>
      <c r="AW45" s="69">
        <f t="shared" si="17"/>
        <v>1.1362025316455697</v>
      </c>
      <c r="AX45" s="69"/>
      <c r="AY45" s="69"/>
      <c r="AZ45" s="69"/>
      <c r="BA45" s="69">
        <f t="shared" si="18"/>
        <v>1.2874354561101549</v>
      </c>
      <c r="BB45" s="69"/>
      <c r="BC45" s="69">
        <f t="shared" si="19"/>
        <v>1.366626065773447</v>
      </c>
      <c r="BD45" s="69"/>
      <c r="BE45" s="69">
        <f t="shared" si="20"/>
        <v>1.3758430410790925</v>
      </c>
      <c r="BF45" s="69"/>
      <c r="BG45" s="69">
        <f t="shared" si="21"/>
        <v>1.2077502691065662</v>
      </c>
      <c r="BH45" s="69"/>
      <c r="BI45" s="69"/>
      <c r="BJ45" s="69"/>
      <c r="BK45" s="69">
        <f t="shared" si="22"/>
        <v>1.2852233676975946</v>
      </c>
      <c r="BL45" s="69"/>
      <c r="BM45" s="69">
        <f t="shared" si="23"/>
        <v>1.3624772313296905</v>
      </c>
      <c r="BN45" s="69"/>
      <c r="BO45" s="69">
        <f t="shared" si="24"/>
        <v>1.3421052631578947</v>
      </c>
      <c r="BP45" s="69"/>
      <c r="BQ45" s="69">
        <f t="shared" si="25"/>
        <v>1.1860465116279071</v>
      </c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</row>
    <row r="46" spans="1:111" s="25" customFormat="1">
      <c r="A46" s="23" t="s">
        <v>105</v>
      </c>
      <c r="B46" s="72"/>
      <c r="C46" s="69">
        <f t="shared" si="0"/>
        <v>0.88088642659279781</v>
      </c>
      <c r="D46" s="69"/>
      <c r="E46" s="69">
        <f t="shared" si="1"/>
        <v>1</v>
      </c>
      <c r="F46" s="69"/>
      <c r="G46" s="69"/>
      <c r="H46" s="69"/>
      <c r="I46" s="69"/>
      <c r="J46" s="69"/>
      <c r="K46" s="69"/>
      <c r="L46" s="69"/>
      <c r="M46" s="69">
        <f t="shared" si="2"/>
        <v>1.0549763033175354</v>
      </c>
      <c r="N46" s="69"/>
      <c r="O46" s="69">
        <f t="shared" si="3"/>
        <v>1.0155109489051095</v>
      </c>
      <c r="P46" s="69"/>
      <c r="Q46" s="69">
        <f t="shared" si="4"/>
        <v>1.1403688524590163</v>
      </c>
      <c r="R46" s="69"/>
      <c r="S46" s="69">
        <f t="shared" si="5"/>
        <v>1.1069119840875186</v>
      </c>
      <c r="T46" s="69"/>
      <c r="U46" s="69"/>
      <c r="V46" s="69"/>
      <c r="W46" s="69">
        <f t="shared" si="6"/>
        <v>1.0676258992805756</v>
      </c>
      <c r="X46" s="69"/>
      <c r="Y46" s="69">
        <f t="shared" si="7"/>
        <v>1.0837390457643623</v>
      </c>
      <c r="Z46" s="69"/>
      <c r="AA46" s="69">
        <f t="shared" si="8"/>
        <v>1.2352941176470589</v>
      </c>
      <c r="AB46" s="69"/>
      <c r="AC46" s="69">
        <f t="shared" si="9"/>
        <v>1.1503875968992248</v>
      </c>
      <c r="AD46" s="69"/>
      <c r="AE46" s="69"/>
      <c r="AF46" s="69"/>
      <c r="AG46" s="69">
        <f t="shared" si="10"/>
        <v>1.1014349332013855</v>
      </c>
      <c r="AH46" s="69"/>
      <c r="AI46" s="69">
        <f t="shared" si="11"/>
        <v>1.0753623188405796</v>
      </c>
      <c r="AJ46" s="69"/>
      <c r="AK46" s="69">
        <f t="shared" si="12"/>
        <v>1.2590497737556561</v>
      </c>
      <c r="AL46" s="69"/>
      <c r="AM46" s="69">
        <f t="shared" si="13"/>
        <v>1.1697320021019444</v>
      </c>
      <c r="AN46" s="69"/>
      <c r="AO46" s="69"/>
      <c r="AP46" s="69"/>
      <c r="AQ46" s="69">
        <f t="shared" si="14"/>
        <v>1.1691176470588236</v>
      </c>
      <c r="AR46" s="69"/>
      <c r="AS46" s="69">
        <f t="shared" si="15"/>
        <v>1.1180311401305876</v>
      </c>
      <c r="AT46" s="69"/>
      <c r="AU46" s="69">
        <f t="shared" si="16"/>
        <v>1.3273703041144902</v>
      </c>
      <c r="AV46" s="69"/>
      <c r="AW46" s="69">
        <f t="shared" si="17"/>
        <v>1.1993534482758621</v>
      </c>
      <c r="AX46" s="69"/>
      <c r="AY46" s="69"/>
      <c r="AZ46" s="69"/>
      <c r="BA46" s="69">
        <f t="shared" si="18"/>
        <v>1.2428810720268006</v>
      </c>
      <c r="BB46" s="69"/>
      <c r="BC46" s="69">
        <f t="shared" si="19"/>
        <v>1.1878335112059766</v>
      </c>
      <c r="BD46" s="69"/>
      <c r="BE46" s="69">
        <f t="shared" si="20"/>
        <v>1.3982412060301508</v>
      </c>
      <c r="BF46" s="69"/>
      <c r="BG46" s="69">
        <f t="shared" si="21"/>
        <v>1.2844777841892672</v>
      </c>
      <c r="BH46" s="69"/>
      <c r="BI46" s="69"/>
      <c r="BJ46" s="69"/>
      <c r="BK46" s="69">
        <f t="shared" si="22"/>
        <v>1.2230769230769232</v>
      </c>
      <c r="BL46" s="69"/>
      <c r="BM46" s="69">
        <f t="shared" si="23"/>
        <v>1.2124183006535947</v>
      </c>
      <c r="BN46" s="69"/>
      <c r="BO46" s="69">
        <f t="shared" si="24"/>
        <v>1.4241842610364683</v>
      </c>
      <c r="BP46" s="69"/>
      <c r="BQ46" s="69">
        <f t="shared" si="25"/>
        <v>1.2583380440927077</v>
      </c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</row>
    <row r="47" spans="1:111" s="25" customFormat="1">
      <c r="A47" s="23" t="s">
        <v>104</v>
      </c>
      <c r="B47" s="72"/>
      <c r="C47" s="69">
        <f t="shared" si="0"/>
        <v>1.1037906137184115</v>
      </c>
      <c r="D47" s="69"/>
      <c r="E47" s="69">
        <f t="shared" si="1"/>
        <v>1</v>
      </c>
      <c r="F47" s="69"/>
      <c r="G47" s="69"/>
      <c r="H47" s="69"/>
      <c r="I47" s="69"/>
      <c r="J47" s="69"/>
      <c r="K47" s="69"/>
      <c r="L47" s="69"/>
      <c r="M47" s="69">
        <f t="shared" si="2"/>
        <v>1.1057866184448464</v>
      </c>
      <c r="N47" s="69"/>
      <c r="O47" s="69">
        <f t="shared" si="3"/>
        <v>1.0775330396475771</v>
      </c>
      <c r="P47" s="69"/>
      <c r="Q47" s="69">
        <f t="shared" si="4"/>
        <v>1.0880782918149465</v>
      </c>
      <c r="R47" s="69"/>
      <c r="S47" s="69">
        <f t="shared" si="5"/>
        <v>1.0746924428822495</v>
      </c>
      <c r="T47" s="69"/>
      <c r="U47" s="69"/>
      <c r="V47" s="69"/>
      <c r="W47" s="69">
        <f t="shared" si="6"/>
        <v>1.2205588822355289</v>
      </c>
      <c r="X47" s="69"/>
      <c r="Y47" s="69">
        <f t="shared" si="7"/>
        <v>1.264736297828335</v>
      </c>
      <c r="Z47" s="69"/>
      <c r="AA47" s="69">
        <f t="shared" si="8"/>
        <v>1.2279116465863453</v>
      </c>
      <c r="AB47" s="69"/>
      <c r="AC47" s="69">
        <f t="shared" si="9"/>
        <v>1.0775330396475771</v>
      </c>
      <c r="AD47" s="69"/>
      <c r="AE47" s="69"/>
      <c r="AF47" s="69"/>
      <c r="AG47" s="69">
        <f t="shared" si="10"/>
        <v>1.3052294557097119</v>
      </c>
      <c r="AH47" s="69"/>
      <c r="AI47" s="69">
        <f t="shared" si="11"/>
        <v>1.1793635486981677</v>
      </c>
      <c r="AJ47" s="69"/>
      <c r="AK47" s="69">
        <f t="shared" si="12"/>
        <v>1.2328629032258065</v>
      </c>
      <c r="AL47" s="69"/>
      <c r="AM47" s="69">
        <f t="shared" si="13"/>
        <v>1.1636536631779257</v>
      </c>
      <c r="AN47" s="69"/>
      <c r="AO47" s="69"/>
      <c r="AP47" s="69"/>
      <c r="AQ47" s="69">
        <f t="shared" si="14"/>
        <v>1.3250270855904658</v>
      </c>
      <c r="AR47" s="69"/>
      <c r="AS47" s="69">
        <f t="shared" si="15"/>
        <v>1.2983014861995754</v>
      </c>
      <c r="AT47" s="69"/>
      <c r="AU47" s="69">
        <f t="shared" si="16"/>
        <v>1.3024494142705005</v>
      </c>
      <c r="AV47" s="69"/>
      <c r="AW47" s="69">
        <f t="shared" si="17"/>
        <v>1.1669847328244274</v>
      </c>
      <c r="AX47" s="69"/>
      <c r="AY47" s="69"/>
      <c r="AZ47" s="69"/>
      <c r="BA47" s="69">
        <f t="shared" si="18"/>
        <v>1.3881952326901248</v>
      </c>
      <c r="BB47" s="69"/>
      <c r="BC47" s="69">
        <f t="shared" si="19"/>
        <v>1.332244008714597</v>
      </c>
      <c r="BD47" s="69"/>
      <c r="BE47" s="69">
        <f t="shared" si="20"/>
        <v>1.3619153674832962</v>
      </c>
      <c r="BF47" s="69"/>
      <c r="BG47" s="69">
        <f t="shared" si="21"/>
        <v>1.1703349282296651</v>
      </c>
      <c r="BH47" s="69"/>
      <c r="BI47" s="69"/>
      <c r="BJ47" s="69"/>
      <c r="BK47" s="69">
        <f t="shared" si="22"/>
        <v>1.4122401847575057</v>
      </c>
      <c r="BL47" s="69"/>
      <c r="BM47" s="69">
        <f t="shared" si="23"/>
        <v>1.3235930735930737</v>
      </c>
      <c r="BN47" s="69"/>
      <c r="BO47" s="69">
        <f t="shared" si="24"/>
        <v>1.4204413472706157</v>
      </c>
      <c r="BP47" s="69"/>
      <c r="BQ47" s="69">
        <f t="shared" si="25"/>
        <v>1.2378542510121457</v>
      </c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</row>
    <row r="48" spans="1:111" s="68" customFormat="1">
      <c r="A48" s="88" t="s">
        <v>103</v>
      </c>
      <c r="B48" s="74"/>
      <c r="C48" s="69">
        <f t="shared" si="0"/>
        <v>1.0177179305457122</v>
      </c>
      <c r="D48" s="69"/>
      <c r="E48" s="69">
        <f t="shared" si="1"/>
        <v>1</v>
      </c>
      <c r="F48" s="69"/>
      <c r="G48" s="69"/>
      <c r="H48" s="69"/>
      <c r="I48" s="69"/>
      <c r="J48" s="69"/>
      <c r="K48" s="69"/>
      <c r="L48" s="69"/>
      <c r="M48" s="69">
        <f t="shared" si="2"/>
        <v>1.1012269938650308</v>
      </c>
      <c r="N48" s="69"/>
      <c r="O48" s="69">
        <f t="shared" si="3"/>
        <v>1.1192517537022604</v>
      </c>
      <c r="P48" s="69"/>
      <c r="Q48" s="69">
        <f t="shared" si="4"/>
        <v>1.0566593083149374</v>
      </c>
      <c r="R48" s="69"/>
      <c r="S48" s="69">
        <f t="shared" si="5"/>
        <v>1.0286532951289398</v>
      </c>
      <c r="T48" s="69"/>
      <c r="U48" s="69"/>
      <c r="V48" s="69"/>
      <c r="W48" s="69">
        <f t="shared" si="6"/>
        <v>1.1342812006319116</v>
      </c>
      <c r="X48" s="69"/>
      <c r="Y48" s="69">
        <f t="shared" si="7"/>
        <v>1.1201248049921997</v>
      </c>
      <c r="Z48" s="69"/>
      <c r="AA48" s="69">
        <f t="shared" si="8"/>
        <v>1.118380062305296</v>
      </c>
      <c r="AB48" s="69"/>
      <c r="AC48" s="69">
        <f t="shared" si="9"/>
        <v>1.1131782945736435</v>
      </c>
      <c r="AD48" s="69"/>
      <c r="AE48" s="69"/>
      <c r="AF48" s="69"/>
      <c r="AG48" s="69">
        <f t="shared" si="10"/>
        <v>1.203688181056161</v>
      </c>
      <c r="AH48" s="69"/>
      <c r="AI48" s="69">
        <f t="shared" si="11"/>
        <v>1.1655844155844155</v>
      </c>
      <c r="AJ48" s="69"/>
      <c r="AK48" s="69">
        <f t="shared" si="12"/>
        <v>1.1867768595041321</v>
      </c>
      <c r="AL48" s="69"/>
      <c r="AM48" s="69">
        <f t="shared" si="13"/>
        <v>1.191701244813278</v>
      </c>
      <c r="AN48" s="69"/>
      <c r="AO48" s="69"/>
      <c r="AP48" s="69"/>
      <c r="AQ48" s="69">
        <f t="shared" si="14"/>
        <v>1.3030852994555353</v>
      </c>
      <c r="AR48" s="69"/>
      <c r="AS48" s="69">
        <f t="shared" si="15"/>
        <v>1.2809991079393399</v>
      </c>
      <c r="AT48" s="69"/>
      <c r="AU48" s="69">
        <f t="shared" si="16"/>
        <v>1.2764444444444445</v>
      </c>
      <c r="AV48" s="69"/>
      <c r="AW48" s="69">
        <f t="shared" si="17"/>
        <v>1.2640845070422535</v>
      </c>
      <c r="AX48" s="69"/>
      <c r="AY48" s="69"/>
      <c r="AZ48" s="69"/>
      <c r="BA48" s="69">
        <f t="shared" si="18"/>
        <v>1.3508936970837253</v>
      </c>
      <c r="BB48" s="69"/>
      <c r="BC48" s="69">
        <f t="shared" si="19"/>
        <v>1.3715377268385864</v>
      </c>
      <c r="BD48" s="69"/>
      <c r="BE48" s="69">
        <f t="shared" si="20"/>
        <v>1.3259464450600185</v>
      </c>
      <c r="BF48" s="69"/>
      <c r="BG48" s="69">
        <f t="shared" si="21"/>
        <v>1.313815187557182</v>
      </c>
      <c r="BH48" s="69"/>
      <c r="BI48" s="69"/>
      <c r="BJ48" s="69"/>
      <c r="BK48" s="69">
        <f t="shared" si="22"/>
        <v>1.4788877445932029</v>
      </c>
      <c r="BL48" s="69"/>
      <c r="BM48" s="69">
        <f t="shared" si="23"/>
        <v>1.4490413723511604</v>
      </c>
      <c r="BN48" s="69"/>
      <c r="BO48" s="69">
        <f t="shared" si="24"/>
        <v>1.431704885343968</v>
      </c>
      <c r="BP48" s="69"/>
      <c r="BQ48" s="69">
        <f t="shared" si="25"/>
        <v>1.4417670682730923</v>
      </c>
      <c r="BR48" s="69"/>
      <c r="BS48" s="69"/>
      <c r="BT48" s="69"/>
      <c r="BU48" s="69"/>
      <c r="BV48" s="69"/>
      <c r="BW48" s="69"/>
      <c r="BX48" s="69"/>
      <c r="BY48" s="69"/>
      <c r="BZ48" s="69"/>
      <c r="CA48" s="69"/>
      <c r="CB48" s="69"/>
      <c r="CC48" s="69"/>
      <c r="CD48" s="69"/>
      <c r="CE48" s="69"/>
      <c r="CF48" s="69"/>
      <c r="CG48" s="69"/>
      <c r="CH48" s="69"/>
      <c r="CI48" s="69"/>
      <c r="CJ48" s="69"/>
      <c r="CK48" s="69"/>
      <c r="CL48" s="69"/>
      <c r="CM48" s="69"/>
      <c r="CN48" s="69"/>
      <c r="CO48" s="69"/>
      <c r="CP48" s="69"/>
      <c r="CQ48" s="69"/>
      <c r="CR48" s="69"/>
      <c r="CS48" s="69"/>
      <c r="CT48" s="69"/>
      <c r="CU48" s="69"/>
      <c r="CV48" s="69"/>
      <c r="CW48" s="69"/>
      <c r="CX48" s="69"/>
      <c r="CY48" s="69"/>
      <c r="CZ48" s="69"/>
      <c r="DA48" s="69"/>
      <c r="DB48" s="69"/>
      <c r="DC48" s="69"/>
      <c r="DD48" s="69"/>
      <c r="DE48" s="69"/>
      <c r="DF48" s="69"/>
      <c r="DG48" s="69"/>
    </row>
    <row r="49" spans="1:111" s="68" customFormat="1">
      <c r="A49" s="23" t="s">
        <v>102</v>
      </c>
      <c r="B49" s="74"/>
      <c r="C49" s="69">
        <f t="shared" si="0"/>
        <v>1.0579268292682926</v>
      </c>
      <c r="D49" s="69"/>
      <c r="E49" s="69">
        <f t="shared" si="1"/>
        <v>1</v>
      </c>
      <c r="F49" s="69"/>
      <c r="G49" s="69"/>
      <c r="H49" s="69"/>
      <c r="I49" s="69"/>
      <c r="J49" s="69"/>
      <c r="K49" s="69"/>
      <c r="L49" s="69"/>
      <c r="M49" s="69">
        <f t="shared" si="2"/>
        <v>1.1427003293084523</v>
      </c>
      <c r="N49" s="69"/>
      <c r="O49" s="69">
        <f t="shared" si="3"/>
        <v>1.1145610278372591</v>
      </c>
      <c r="P49" s="69"/>
      <c r="Q49" s="69">
        <f t="shared" si="4"/>
        <v>1.0327380952380953</v>
      </c>
      <c r="R49" s="69"/>
      <c r="S49" s="69">
        <f t="shared" si="5"/>
        <v>1.0317145688800793</v>
      </c>
      <c r="T49" s="69"/>
      <c r="U49" s="69"/>
      <c r="V49" s="69"/>
      <c r="W49" s="69">
        <f t="shared" si="6"/>
        <v>1.1515486725663717</v>
      </c>
      <c r="X49" s="69"/>
      <c r="Y49" s="69">
        <f t="shared" si="7"/>
        <v>1.2437275985663083</v>
      </c>
      <c r="Z49" s="69"/>
      <c r="AA49" s="69">
        <f t="shared" si="8"/>
        <v>1.0430861723446894</v>
      </c>
      <c r="AB49" s="69"/>
      <c r="AC49" s="69">
        <f t="shared" si="9"/>
        <v>1.0337636544190665</v>
      </c>
      <c r="AD49" s="69"/>
      <c r="AE49" s="69"/>
      <c r="AF49" s="69"/>
      <c r="AG49" s="69">
        <f t="shared" si="10"/>
        <v>1.1776018099547512</v>
      </c>
      <c r="AH49" s="69"/>
      <c r="AI49" s="69">
        <f t="shared" si="11"/>
        <v>1.1490066225165563</v>
      </c>
      <c r="AJ49" s="69"/>
      <c r="AK49" s="69">
        <f t="shared" si="12"/>
        <v>1.0462311557788944</v>
      </c>
      <c r="AL49" s="69"/>
      <c r="AM49" s="69">
        <f t="shared" si="13"/>
        <v>1.035820895522388</v>
      </c>
      <c r="AN49" s="69"/>
      <c r="AO49" s="69"/>
      <c r="AP49" s="69"/>
      <c r="AQ49" s="69">
        <f t="shared" si="14"/>
        <v>1.221830985915493</v>
      </c>
      <c r="AR49" s="69"/>
      <c r="AS49" s="69">
        <f t="shared" si="15"/>
        <v>1.255729794933655</v>
      </c>
      <c r="AT49" s="69"/>
      <c r="AU49" s="69">
        <f t="shared" si="16"/>
        <v>1.1004228329809724</v>
      </c>
      <c r="AV49" s="69"/>
      <c r="AW49" s="69">
        <f t="shared" si="17"/>
        <v>1.068788501026694</v>
      </c>
      <c r="AX49" s="69"/>
      <c r="AY49" s="69"/>
      <c r="AZ49" s="69"/>
      <c r="BA49" s="69">
        <f t="shared" si="18"/>
        <v>1.2247058823529411</v>
      </c>
      <c r="BB49" s="69"/>
      <c r="BC49" s="69">
        <f t="shared" si="19"/>
        <v>1.2804428044280443</v>
      </c>
      <c r="BD49" s="69"/>
      <c r="BE49" s="69">
        <f t="shared" si="20"/>
        <v>1.105095541401274</v>
      </c>
      <c r="BF49" s="69"/>
      <c r="BG49" s="69">
        <f t="shared" si="21"/>
        <v>1.1027542372881356</v>
      </c>
      <c r="BH49" s="69"/>
      <c r="BI49" s="69"/>
      <c r="BJ49" s="69"/>
      <c r="BK49" s="69">
        <f t="shared" si="22"/>
        <v>1.2392857142857143</v>
      </c>
      <c r="BL49" s="69"/>
      <c r="BM49" s="69">
        <f t="shared" si="23"/>
        <v>1.3261146496815286</v>
      </c>
      <c r="BN49" s="69"/>
      <c r="BO49" s="69">
        <f t="shared" si="24"/>
        <v>1.0934873949579831</v>
      </c>
      <c r="BP49" s="69"/>
      <c r="BQ49" s="69">
        <f t="shared" si="25"/>
        <v>1.0832466181061395</v>
      </c>
      <c r="BR49" s="69"/>
      <c r="BS49" s="69"/>
      <c r="BT49" s="69"/>
      <c r="BU49" s="69"/>
      <c r="BV49" s="69"/>
      <c r="BW49" s="69"/>
      <c r="BX49" s="69"/>
      <c r="BY49" s="69"/>
      <c r="BZ49" s="69"/>
      <c r="CA49" s="69"/>
      <c r="CB49" s="69"/>
      <c r="CC49" s="69"/>
      <c r="CD49" s="69"/>
      <c r="CE49" s="69"/>
      <c r="CF49" s="69"/>
      <c r="CG49" s="69"/>
      <c r="CH49" s="69"/>
      <c r="CI49" s="69"/>
      <c r="CJ49" s="69"/>
      <c r="CK49" s="69"/>
      <c r="CL49" s="69"/>
      <c r="CM49" s="69"/>
      <c r="CN49" s="69"/>
      <c r="CO49" s="69"/>
      <c r="CP49" s="69"/>
      <c r="CQ49" s="69"/>
      <c r="CR49" s="69"/>
      <c r="CS49" s="69"/>
      <c r="CT49" s="69"/>
      <c r="CU49" s="69"/>
      <c r="CV49" s="69"/>
      <c r="CW49" s="69"/>
      <c r="CX49" s="69"/>
      <c r="CY49" s="69"/>
      <c r="CZ49" s="69"/>
      <c r="DA49" s="69"/>
      <c r="DB49" s="69"/>
      <c r="DC49" s="69"/>
      <c r="DD49" s="69"/>
      <c r="DE49" s="69"/>
      <c r="DF49" s="69"/>
      <c r="DG49" s="69"/>
    </row>
    <row r="50" spans="1:111" s="68" customFormat="1">
      <c r="A50" s="23" t="s">
        <v>101</v>
      </c>
      <c r="B50" s="74"/>
      <c r="C50" s="69">
        <f t="shared" si="0"/>
        <v>1.0872567482736974</v>
      </c>
      <c r="D50" s="69"/>
      <c r="E50" s="69">
        <f t="shared" si="1"/>
        <v>1</v>
      </c>
      <c r="F50" s="69"/>
      <c r="G50" s="69"/>
      <c r="H50" s="69"/>
      <c r="I50" s="69"/>
      <c r="J50" s="69"/>
      <c r="K50" s="69"/>
      <c r="L50" s="69"/>
      <c r="M50" s="69">
        <f t="shared" si="2"/>
        <v>1.115979381443299</v>
      </c>
      <c r="N50" s="69"/>
      <c r="O50" s="69">
        <f t="shared" si="3"/>
        <v>1.016431924882629</v>
      </c>
      <c r="P50" s="69"/>
      <c r="Q50" s="69">
        <f t="shared" si="4"/>
        <v>1.0580329871716554</v>
      </c>
      <c r="R50" s="69"/>
      <c r="S50" s="69">
        <f t="shared" si="5"/>
        <v>0.88052872394509407</v>
      </c>
      <c r="T50" s="69"/>
      <c r="U50" s="69"/>
      <c r="V50" s="69"/>
      <c r="W50" s="69">
        <f t="shared" si="6"/>
        <v>1.1357377049180328</v>
      </c>
      <c r="X50" s="69"/>
      <c r="Y50" s="69">
        <f t="shared" si="7"/>
        <v>1.0771144278606966</v>
      </c>
      <c r="Z50" s="69"/>
      <c r="AA50" s="69">
        <f t="shared" si="8"/>
        <v>1.083854818523154</v>
      </c>
      <c r="AB50" s="69"/>
      <c r="AC50" s="69">
        <f t="shared" si="9"/>
        <v>0.9212765957446809</v>
      </c>
      <c r="AD50" s="69"/>
      <c r="AE50" s="69"/>
      <c r="AF50" s="69"/>
      <c r="AG50" s="69">
        <f t="shared" si="10"/>
        <v>1.2670080468178493</v>
      </c>
      <c r="AH50" s="69"/>
      <c r="AI50" s="69">
        <f t="shared" si="11"/>
        <v>1.1081253998720408</v>
      </c>
      <c r="AJ50" s="69"/>
      <c r="AK50" s="69">
        <f t="shared" si="12"/>
        <v>1.1977869986168741</v>
      </c>
      <c r="AL50" s="69"/>
      <c r="AM50" s="69">
        <f t="shared" si="13"/>
        <v>1.0093240093240092</v>
      </c>
      <c r="AN50" s="69"/>
      <c r="AO50" s="69"/>
      <c r="AP50" s="69"/>
      <c r="AQ50" s="69">
        <f t="shared" si="14"/>
        <v>1.4104234527687296</v>
      </c>
      <c r="AR50" s="69"/>
      <c r="AS50" s="69">
        <f t="shared" si="15"/>
        <v>1.3333333333333333</v>
      </c>
      <c r="AT50" s="69"/>
      <c r="AU50" s="69">
        <f t="shared" si="16"/>
        <v>1.3990306946688207</v>
      </c>
      <c r="AV50" s="69"/>
      <c r="AW50" s="69">
        <f t="shared" si="17"/>
        <v>1.1710615280594996</v>
      </c>
      <c r="AX50" s="69"/>
      <c r="AY50" s="69"/>
      <c r="AZ50" s="69"/>
      <c r="BA50" s="69">
        <f t="shared" si="18"/>
        <v>1.5603603603603604</v>
      </c>
      <c r="BB50" s="69"/>
      <c r="BC50" s="69">
        <f t="shared" si="19"/>
        <v>1.4616033755274263</v>
      </c>
      <c r="BD50" s="69"/>
      <c r="BE50" s="69">
        <f t="shared" si="20"/>
        <v>1.4640743871513102</v>
      </c>
      <c r="BF50" s="69"/>
      <c r="BG50" s="69">
        <f t="shared" si="21"/>
        <v>1.2541636495293267</v>
      </c>
      <c r="BH50" s="69"/>
      <c r="BI50" s="69"/>
      <c r="BJ50" s="69"/>
      <c r="BK50" s="69">
        <f t="shared" si="22"/>
        <v>1.583180987202925</v>
      </c>
      <c r="BL50" s="69"/>
      <c r="BM50" s="69">
        <f t="shared" si="23"/>
        <v>1.5113438045375218</v>
      </c>
      <c r="BN50" s="69"/>
      <c r="BO50" s="69">
        <f t="shared" si="24"/>
        <v>1.5788514129443938</v>
      </c>
      <c r="BP50" s="69"/>
      <c r="BQ50" s="69">
        <f t="shared" si="25"/>
        <v>1.3489096573208723</v>
      </c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69"/>
      <c r="CC50" s="69"/>
      <c r="CD50" s="69"/>
      <c r="CE50" s="69"/>
      <c r="CF50" s="69"/>
      <c r="CG50" s="69"/>
      <c r="CH50" s="69"/>
      <c r="CI50" s="69"/>
      <c r="CJ50" s="69"/>
      <c r="CK50" s="69"/>
      <c r="CL50" s="69"/>
      <c r="CM50" s="69"/>
      <c r="CN50" s="69"/>
      <c r="CO50" s="69"/>
      <c r="CP50" s="69"/>
      <c r="CQ50" s="69"/>
      <c r="CR50" s="69"/>
      <c r="CS50" s="69"/>
      <c r="CT50" s="69"/>
      <c r="CU50" s="69"/>
      <c r="CV50" s="69"/>
      <c r="CW50" s="69"/>
      <c r="CX50" s="69"/>
      <c r="CY50" s="69"/>
      <c r="CZ50" s="69"/>
      <c r="DA50" s="69"/>
      <c r="DB50" s="69"/>
      <c r="DC50" s="69"/>
      <c r="DD50" s="69"/>
      <c r="DE50" s="69"/>
      <c r="DF50" s="69"/>
      <c r="DG50" s="69"/>
    </row>
    <row r="51" spans="1:111" s="68" customFormat="1">
      <c r="A51" s="23" t="s">
        <v>100</v>
      </c>
      <c r="B51" s="74"/>
      <c r="C51" s="69">
        <f t="shared" si="0"/>
        <v>1.0868761552680222</v>
      </c>
      <c r="D51" s="69"/>
      <c r="E51" s="69">
        <f t="shared" si="1"/>
        <v>1</v>
      </c>
      <c r="F51" s="69"/>
      <c r="G51" s="69"/>
      <c r="H51" s="69"/>
      <c r="I51" s="69"/>
      <c r="J51" s="69"/>
      <c r="K51" s="69"/>
      <c r="L51" s="69"/>
      <c r="M51" s="69">
        <f t="shared" si="2"/>
        <v>1.1285988483685221</v>
      </c>
      <c r="N51" s="69"/>
      <c r="O51" s="69">
        <f t="shared" si="3"/>
        <v>1.039787798408488</v>
      </c>
      <c r="P51" s="69"/>
      <c r="Q51" s="69">
        <f t="shared" si="4"/>
        <v>1.0749542961608776</v>
      </c>
      <c r="R51" s="69"/>
      <c r="S51" s="69">
        <f t="shared" si="5"/>
        <v>0.85964912280701755</v>
      </c>
      <c r="T51" s="69"/>
      <c r="U51" s="69"/>
      <c r="V51" s="69"/>
      <c r="W51" s="69">
        <f t="shared" si="6"/>
        <v>1.1125827814569536</v>
      </c>
      <c r="X51" s="69"/>
      <c r="Y51" s="69">
        <f t="shared" si="7"/>
        <v>1.0990654205607477</v>
      </c>
      <c r="Z51" s="69"/>
      <c r="AA51" s="69">
        <f t="shared" si="8"/>
        <v>1.087881591119334</v>
      </c>
      <c r="AB51" s="69"/>
      <c r="AC51" s="69">
        <f t="shared" si="9"/>
        <v>0.92671394799054374</v>
      </c>
      <c r="AD51" s="69"/>
      <c r="AE51" s="69"/>
      <c r="AF51" s="69"/>
      <c r="AG51" s="69">
        <f t="shared" si="10"/>
        <v>1.2250000000000001</v>
      </c>
      <c r="AH51" s="69"/>
      <c r="AI51" s="69">
        <f t="shared" si="11"/>
        <v>1.1275167785234899</v>
      </c>
      <c r="AJ51" s="69"/>
      <c r="AK51" s="69">
        <f t="shared" si="12"/>
        <v>1.1987767584097859</v>
      </c>
      <c r="AL51" s="69"/>
      <c r="AM51" s="69">
        <f t="shared" si="13"/>
        <v>1.0226086956521738</v>
      </c>
      <c r="AN51" s="69"/>
      <c r="AO51" s="69"/>
      <c r="AP51" s="69"/>
      <c r="AQ51" s="69">
        <f t="shared" si="14"/>
        <v>1.3917159763313609</v>
      </c>
      <c r="AR51" s="69"/>
      <c r="AS51" s="69">
        <f t="shared" si="15"/>
        <v>1.2699784017278617</v>
      </c>
      <c r="AT51" s="69"/>
      <c r="AU51" s="69">
        <f t="shared" si="16"/>
        <v>1.3409350057012543</v>
      </c>
      <c r="AV51" s="69"/>
      <c r="AW51" s="69">
        <f t="shared" si="17"/>
        <v>1.1395348837209303</v>
      </c>
      <c r="AX51" s="69"/>
      <c r="AY51" s="69"/>
      <c r="AZ51" s="69"/>
      <c r="BA51" s="69">
        <f t="shared" si="18"/>
        <v>1.4663341645885286</v>
      </c>
      <c r="BB51" s="69"/>
      <c r="BC51" s="69">
        <f t="shared" si="19"/>
        <v>1.3595375722543352</v>
      </c>
      <c r="BD51" s="69"/>
      <c r="BE51" s="69">
        <f t="shared" si="20"/>
        <v>1.4066985645933014</v>
      </c>
      <c r="BF51" s="69"/>
      <c r="BG51" s="69">
        <f t="shared" si="21"/>
        <v>1.160908193484699</v>
      </c>
      <c r="BH51" s="69"/>
      <c r="BI51" s="69"/>
      <c r="BJ51" s="69"/>
      <c r="BK51" s="69">
        <f t="shared" si="22"/>
        <v>1.5494071146245059</v>
      </c>
      <c r="BL51" s="69"/>
      <c r="BM51" s="69">
        <f t="shared" si="23"/>
        <v>1.4254545454545455</v>
      </c>
      <c r="BN51" s="69"/>
      <c r="BO51" s="69">
        <f t="shared" si="24"/>
        <v>1.4961832061068703</v>
      </c>
      <c r="BP51" s="69"/>
      <c r="BQ51" s="69">
        <f t="shared" si="25"/>
        <v>1.2378947368421052</v>
      </c>
      <c r="BR51" s="69"/>
      <c r="BS51" s="69"/>
      <c r="BT51" s="69"/>
      <c r="BU51" s="69"/>
      <c r="BV51" s="69"/>
      <c r="BW51" s="69"/>
      <c r="BX51" s="69"/>
      <c r="BY51" s="69"/>
      <c r="BZ51" s="69"/>
      <c r="CA51" s="69"/>
      <c r="CB51" s="69"/>
      <c r="CC51" s="69"/>
      <c r="CD51" s="69"/>
      <c r="CE51" s="69"/>
      <c r="CF51" s="69"/>
      <c r="CG51" s="69"/>
      <c r="CH51" s="69"/>
      <c r="CI51" s="69"/>
      <c r="CJ51" s="69"/>
      <c r="CK51" s="69"/>
      <c r="CL51" s="69"/>
      <c r="CM51" s="69"/>
      <c r="CN51" s="69"/>
      <c r="CO51" s="69"/>
      <c r="CP51" s="69"/>
      <c r="CQ51" s="69"/>
      <c r="CR51" s="69"/>
      <c r="CS51" s="69"/>
      <c r="CT51" s="69"/>
      <c r="CU51" s="69"/>
      <c r="CV51" s="69"/>
      <c r="CW51" s="69"/>
      <c r="CX51" s="69"/>
      <c r="CY51" s="69"/>
      <c r="CZ51" s="69"/>
      <c r="DA51" s="69"/>
      <c r="DB51" s="69"/>
      <c r="DC51" s="69"/>
      <c r="DD51" s="69"/>
      <c r="DE51" s="69"/>
      <c r="DF51" s="69"/>
      <c r="DG51" s="69"/>
    </row>
    <row r="52" spans="1:111" s="68" customFormat="1">
      <c r="A52" s="23" t="s">
        <v>99</v>
      </c>
      <c r="B52" s="74"/>
      <c r="C52" s="69">
        <f t="shared" si="0"/>
        <v>1.0446760982874161</v>
      </c>
      <c r="D52" s="69"/>
      <c r="E52" s="69">
        <f t="shared" si="1"/>
        <v>1</v>
      </c>
      <c r="F52" s="69"/>
      <c r="G52" s="69"/>
      <c r="H52" s="69"/>
      <c r="I52" s="69"/>
      <c r="J52" s="69"/>
      <c r="K52" s="69"/>
      <c r="L52" s="69"/>
      <c r="M52" s="69">
        <f t="shared" si="2"/>
        <v>1.0884406516679597</v>
      </c>
      <c r="N52" s="69"/>
      <c r="O52" s="69">
        <f t="shared" si="3"/>
        <v>1.0293470286133528</v>
      </c>
      <c r="P52" s="69"/>
      <c r="Q52" s="69">
        <f t="shared" si="4"/>
        <v>1.0677321156773212</v>
      </c>
      <c r="R52" s="69"/>
      <c r="S52" s="69">
        <f t="shared" si="5"/>
        <v>0.86873065015479878</v>
      </c>
      <c r="T52" s="69"/>
      <c r="U52" s="69"/>
      <c r="V52" s="69"/>
      <c r="W52" s="69">
        <f t="shared" si="6"/>
        <v>1.2460035523978685</v>
      </c>
      <c r="X52" s="69"/>
      <c r="Y52" s="69">
        <f t="shared" si="7"/>
        <v>1.2242582897033158</v>
      </c>
      <c r="Z52" s="69"/>
      <c r="AA52" s="69">
        <f t="shared" si="8"/>
        <v>1.1730769230769231</v>
      </c>
      <c r="AB52" s="69"/>
      <c r="AC52" s="69">
        <f t="shared" si="9"/>
        <v>0.97701949860724235</v>
      </c>
      <c r="AD52" s="69"/>
      <c r="AE52" s="69"/>
      <c r="AF52" s="69"/>
      <c r="AG52" s="69">
        <f t="shared" si="10"/>
        <v>1.3647859922178989</v>
      </c>
      <c r="AH52" s="69"/>
      <c r="AI52" s="69">
        <f t="shared" si="11"/>
        <v>1.2662454873646209</v>
      </c>
      <c r="AJ52" s="69"/>
      <c r="AK52" s="69">
        <f t="shared" si="12"/>
        <v>1.2515611061552185</v>
      </c>
      <c r="AL52" s="69"/>
      <c r="AM52" s="69">
        <f t="shared" si="13"/>
        <v>1.1197126895450917</v>
      </c>
      <c r="AN52" s="69"/>
      <c r="AO52" s="69"/>
      <c r="AP52" s="69"/>
      <c r="AQ52" s="69">
        <f t="shared" si="14"/>
        <v>1.5021413276231264</v>
      </c>
      <c r="AR52" s="69"/>
      <c r="AS52" s="69">
        <f t="shared" si="15"/>
        <v>1.4258130081300813</v>
      </c>
      <c r="AT52" s="69"/>
      <c r="AU52" s="69">
        <f t="shared" si="16"/>
        <v>1.3960199004975125</v>
      </c>
      <c r="AV52" s="69"/>
      <c r="AW52" s="69">
        <f t="shared" si="17"/>
        <v>1.2415929203539824</v>
      </c>
      <c r="AX52" s="69"/>
      <c r="AY52" s="69"/>
      <c r="AZ52" s="69"/>
      <c r="BA52" s="69">
        <f t="shared" si="18"/>
        <v>1.5889014722536807</v>
      </c>
      <c r="BB52" s="69"/>
      <c r="BC52" s="69">
        <f t="shared" si="19"/>
        <v>1.5134843581445523</v>
      </c>
      <c r="BD52" s="69"/>
      <c r="BE52" s="69">
        <f t="shared" si="20"/>
        <v>1.5069817400644467</v>
      </c>
      <c r="BF52" s="69"/>
      <c r="BG52" s="69">
        <f t="shared" si="21"/>
        <v>1.3490384615384616</v>
      </c>
      <c r="BH52" s="69"/>
      <c r="BI52" s="69"/>
      <c r="BJ52" s="69"/>
      <c r="BK52" s="69">
        <f t="shared" si="22"/>
        <v>1.639018691588785</v>
      </c>
      <c r="BL52" s="69"/>
      <c r="BM52" s="69">
        <f t="shared" si="23"/>
        <v>1.5961319681456201</v>
      </c>
      <c r="BN52" s="69"/>
      <c r="BO52" s="69">
        <f t="shared" si="24"/>
        <v>1.5711086226203808</v>
      </c>
      <c r="BP52" s="69"/>
      <c r="BQ52" s="69">
        <f t="shared" si="25"/>
        <v>1.4001996007984032</v>
      </c>
      <c r="BR52" s="69"/>
      <c r="BS52" s="69"/>
      <c r="BT52" s="69"/>
      <c r="BU52" s="69"/>
      <c r="BV52" s="69"/>
      <c r="BW52" s="69"/>
      <c r="BX52" s="69"/>
      <c r="BY52" s="69"/>
      <c r="BZ52" s="69"/>
      <c r="CA52" s="69"/>
      <c r="CB52" s="69"/>
      <c r="CC52" s="69"/>
      <c r="CD52" s="69"/>
      <c r="CE52" s="69"/>
      <c r="CF52" s="69"/>
      <c r="CG52" s="69"/>
      <c r="CH52" s="69"/>
      <c r="CI52" s="69"/>
      <c r="CJ52" s="69"/>
      <c r="CK52" s="69"/>
      <c r="CL52" s="69"/>
      <c r="CM52" s="69"/>
      <c r="CN52" s="69"/>
      <c r="CO52" s="69"/>
      <c r="CP52" s="69"/>
      <c r="CQ52" s="69"/>
      <c r="CR52" s="69"/>
      <c r="CS52" s="69"/>
      <c r="CT52" s="69"/>
      <c r="CU52" s="69"/>
      <c r="CV52" s="69"/>
      <c r="CW52" s="69"/>
      <c r="CX52" s="69"/>
      <c r="CY52" s="69"/>
      <c r="CZ52" s="69"/>
      <c r="DA52" s="69"/>
      <c r="DB52" s="69"/>
      <c r="DC52" s="69"/>
      <c r="DD52" s="69"/>
      <c r="DE52" s="69"/>
      <c r="DF52" s="69"/>
      <c r="DG52" s="69"/>
    </row>
    <row r="53" spans="1:111" s="25" customFormat="1">
      <c r="A53" s="23" t="s">
        <v>98</v>
      </c>
      <c r="B53" s="72"/>
      <c r="C53" s="69">
        <f t="shared" si="0"/>
        <v>1.0095057034220531</v>
      </c>
      <c r="D53" s="69"/>
      <c r="E53" s="69">
        <f t="shared" si="1"/>
        <v>1</v>
      </c>
      <c r="F53" s="69"/>
      <c r="G53" s="69"/>
      <c r="H53" s="69"/>
      <c r="I53" s="69"/>
      <c r="J53" s="69"/>
      <c r="K53" s="69"/>
      <c r="L53" s="69"/>
      <c r="M53" s="69">
        <f t="shared" si="2"/>
        <v>1.1721854304635762</v>
      </c>
      <c r="N53" s="69"/>
      <c r="O53" s="69">
        <f t="shared" si="3"/>
        <v>1.1190727081138041</v>
      </c>
      <c r="P53" s="69"/>
      <c r="Q53" s="69">
        <f t="shared" si="4"/>
        <v>1.016267942583732</v>
      </c>
      <c r="R53" s="69"/>
      <c r="S53" s="69">
        <f t="shared" si="5"/>
        <v>0.9373345101500441</v>
      </c>
      <c r="T53" s="69"/>
      <c r="U53" s="69"/>
      <c r="V53" s="69"/>
      <c r="W53" s="69">
        <f t="shared" si="6"/>
        <v>1.1786903440621532</v>
      </c>
      <c r="X53" s="69"/>
      <c r="Y53" s="69">
        <f t="shared" si="7"/>
        <v>1.3409090909090908</v>
      </c>
      <c r="Z53" s="69"/>
      <c r="AA53" s="69">
        <f t="shared" si="8"/>
        <v>1.0959752321981424</v>
      </c>
      <c r="AB53" s="69"/>
      <c r="AC53" s="69">
        <f t="shared" si="9"/>
        <v>1.0494071146245059</v>
      </c>
      <c r="AD53" s="69"/>
      <c r="AE53" s="69"/>
      <c r="AF53" s="69"/>
      <c r="AG53" s="69">
        <f t="shared" si="10"/>
        <v>1.2888349514563107</v>
      </c>
      <c r="AH53" s="69"/>
      <c r="AI53" s="69">
        <f t="shared" si="11"/>
        <v>1.2277456647398843</v>
      </c>
      <c r="AJ53" s="69"/>
      <c r="AK53" s="69">
        <f t="shared" si="12"/>
        <v>1.1568627450980393</v>
      </c>
      <c r="AL53" s="69"/>
      <c r="AM53" s="69">
        <f t="shared" si="13"/>
        <v>1.0340798442064265</v>
      </c>
      <c r="AN53" s="69"/>
      <c r="AO53" s="69"/>
      <c r="AP53" s="69"/>
      <c r="AQ53" s="69">
        <f t="shared" si="14"/>
        <v>1.4390243902439024</v>
      </c>
      <c r="AR53" s="69"/>
      <c r="AS53" s="69">
        <f t="shared" si="15"/>
        <v>1.4029062087186261</v>
      </c>
      <c r="AT53" s="69"/>
      <c r="AU53" s="69">
        <f t="shared" si="16"/>
        <v>1.2826086956521738</v>
      </c>
      <c r="AV53" s="69"/>
      <c r="AW53" s="69">
        <f t="shared" si="17"/>
        <v>1.1721854304635762</v>
      </c>
      <c r="AX53" s="69"/>
      <c r="AY53" s="69"/>
      <c r="AZ53" s="69"/>
      <c r="BA53" s="69">
        <f t="shared" si="18"/>
        <v>1.554904831625183</v>
      </c>
      <c r="BB53" s="69"/>
      <c r="BC53" s="69">
        <f t="shared" si="19"/>
        <v>1.5391304347826087</v>
      </c>
      <c r="BD53" s="69"/>
      <c r="BE53" s="69">
        <f t="shared" si="20"/>
        <v>1.4293405114401077</v>
      </c>
      <c r="BF53" s="69"/>
      <c r="BG53" s="69">
        <f t="shared" si="21"/>
        <v>1.2795180722891566</v>
      </c>
      <c r="BH53" s="69"/>
      <c r="BI53" s="69"/>
      <c r="BJ53" s="69"/>
      <c r="BK53" s="69">
        <f t="shared" si="22"/>
        <v>1.6645768025078369</v>
      </c>
      <c r="BL53" s="69"/>
      <c r="BM53" s="69">
        <f t="shared" si="23"/>
        <v>1.6288343558282208</v>
      </c>
      <c r="BN53" s="69"/>
      <c r="BO53" s="69">
        <f t="shared" si="24"/>
        <v>1.4957746478873239</v>
      </c>
      <c r="BP53" s="69"/>
      <c r="BQ53" s="69">
        <f t="shared" si="25"/>
        <v>1.3615384615384616</v>
      </c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</row>
    <row r="54" spans="1:111" s="25" customFormat="1">
      <c r="A54" s="23" t="s">
        <v>97</v>
      </c>
      <c r="B54" s="72"/>
      <c r="C54" s="69">
        <f t="shared" si="0"/>
        <v>1.10840108401084</v>
      </c>
      <c r="D54" s="69"/>
      <c r="E54" s="69">
        <f t="shared" si="1"/>
        <v>1</v>
      </c>
      <c r="F54" s="69"/>
      <c r="G54" s="69"/>
      <c r="H54" s="69"/>
      <c r="I54" s="69"/>
      <c r="J54" s="69"/>
      <c r="K54" s="69"/>
      <c r="L54" s="69"/>
      <c r="M54" s="69">
        <f t="shared" si="2"/>
        <v>1.2565284178187404</v>
      </c>
      <c r="N54" s="69"/>
      <c r="O54" s="69">
        <f t="shared" si="3"/>
        <v>1.1174863387978142</v>
      </c>
      <c r="P54" s="69"/>
      <c r="Q54" s="69">
        <f t="shared" si="4"/>
        <v>0.97149643705463185</v>
      </c>
      <c r="R54" s="69"/>
      <c r="S54" s="69">
        <f t="shared" si="5"/>
        <v>0.90687361419068735</v>
      </c>
      <c r="T54" s="69"/>
      <c r="U54" s="69"/>
      <c r="V54" s="69"/>
      <c r="W54" s="69">
        <f t="shared" si="6"/>
        <v>1.2507645259938838</v>
      </c>
      <c r="X54" s="69"/>
      <c r="Y54" s="69">
        <f t="shared" si="7"/>
        <v>1.208271787296898</v>
      </c>
      <c r="Z54" s="69"/>
      <c r="AA54" s="69">
        <f t="shared" si="8"/>
        <v>1.0678851174934725</v>
      </c>
      <c r="AB54" s="69"/>
      <c r="AC54" s="69">
        <f t="shared" si="9"/>
        <v>1.0111248454882571</v>
      </c>
      <c r="AD54" s="69"/>
      <c r="AE54" s="69"/>
      <c r="AF54" s="69"/>
      <c r="AG54" s="69">
        <f t="shared" si="10"/>
        <v>1.2801251956181534</v>
      </c>
      <c r="AH54" s="69"/>
      <c r="AI54" s="69">
        <f t="shared" si="11"/>
        <v>1.1669044222539229</v>
      </c>
      <c r="AJ54" s="69"/>
      <c r="AK54" s="69">
        <f t="shared" si="12"/>
        <v>1.1054054054054054</v>
      </c>
      <c r="AL54" s="69"/>
      <c r="AM54" s="69">
        <f t="shared" si="13"/>
        <v>1.0250626566416041</v>
      </c>
      <c r="AN54" s="69"/>
      <c r="AO54" s="69"/>
      <c r="AP54" s="69"/>
      <c r="AQ54" s="69">
        <f t="shared" si="14"/>
        <v>1.3543046357615893</v>
      </c>
      <c r="AR54" s="69"/>
      <c r="AS54" s="69">
        <f t="shared" si="15"/>
        <v>1.2721617418351479</v>
      </c>
      <c r="AT54" s="69"/>
      <c r="AU54" s="69">
        <f t="shared" si="16"/>
        <v>1.157001414427157</v>
      </c>
      <c r="AV54" s="69"/>
      <c r="AW54" s="69">
        <f t="shared" si="17"/>
        <v>1.1159618008185539</v>
      </c>
      <c r="AX54" s="69"/>
      <c r="AY54" s="69"/>
      <c r="AZ54" s="69"/>
      <c r="BA54" s="69">
        <f t="shared" si="18"/>
        <v>1.5092250922509225</v>
      </c>
      <c r="BB54" s="69"/>
      <c r="BC54" s="69">
        <f t="shared" si="19"/>
        <v>1.3817567567567568</v>
      </c>
      <c r="BD54" s="69"/>
      <c r="BE54" s="69">
        <f t="shared" si="20"/>
        <v>1.2546012269938651</v>
      </c>
      <c r="BF54" s="69"/>
      <c r="BG54" s="69">
        <f t="shared" si="21"/>
        <v>1.1924198250728864</v>
      </c>
      <c r="BH54" s="69"/>
      <c r="BI54" s="69"/>
      <c r="BJ54" s="69"/>
      <c r="BK54" s="69">
        <f t="shared" si="22"/>
        <v>1.5463137996219283</v>
      </c>
      <c r="BL54" s="69"/>
      <c r="BM54" s="69">
        <f t="shared" si="23"/>
        <v>1.4103448275862069</v>
      </c>
      <c r="BN54" s="69"/>
      <c r="BO54" s="69">
        <f t="shared" si="24"/>
        <v>1.315112540192926</v>
      </c>
      <c r="BP54" s="69"/>
      <c r="BQ54" s="69">
        <f t="shared" si="25"/>
        <v>1.2356495468277946</v>
      </c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</row>
    <row r="55" spans="1:111" s="152" customFormat="1" ht="57.6">
      <c r="A55" s="157" t="s">
        <v>167</v>
      </c>
      <c r="B55" s="153" t="s">
        <v>166</v>
      </c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  <c r="BI55" s="151"/>
      <c r="BJ55" s="151"/>
      <c r="BK55" s="151"/>
      <c r="BL55" s="151"/>
      <c r="BM55" s="151"/>
      <c r="BN55" s="151"/>
      <c r="BO55" s="151"/>
      <c r="BP55" s="151"/>
      <c r="BQ55" s="151"/>
      <c r="BR55" s="151"/>
      <c r="BS55" s="151"/>
      <c r="BT55" s="151"/>
      <c r="BU55" s="151"/>
      <c r="BV55" s="151"/>
      <c r="BW55" s="151"/>
      <c r="BX55" s="151"/>
      <c r="BY55" s="151"/>
      <c r="BZ55" s="151"/>
      <c r="CA55" s="151"/>
      <c r="CB55" s="151"/>
      <c r="CC55" s="151"/>
      <c r="CD55" s="151"/>
      <c r="CE55" s="151"/>
      <c r="CF55" s="151"/>
      <c r="CG55" s="151"/>
      <c r="CH55" s="151"/>
      <c r="CI55" s="151"/>
      <c r="CJ55" s="151"/>
      <c r="CK55" s="151"/>
      <c r="CL55" s="151"/>
      <c r="CM55" s="151"/>
      <c r="CN55" s="151"/>
      <c r="CO55" s="151"/>
      <c r="CP55" s="151"/>
      <c r="CQ55" s="151"/>
      <c r="CR55" s="151"/>
      <c r="CS55" s="151"/>
      <c r="CT55" s="151"/>
      <c r="CU55" s="151"/>
      <c r="CV55" s="151"/>
      <c r="CW55" s="151"/>
      <c r="CX55" s="151"/>
      <c r="CY55" s="151"/>
      <c r="CZ55" s="151"/>
      <c r="DA55" s="151"/>
      <c r="DB55" s="151"/>
      <c r="DC55" s="151"/>
      <c r="DD55" s="151"/>
      <c r="DE55" s="151"/>
      <c r="DF55" s="151"/>
      <c r="DG55" s="151"/>
    </row>
    <row r="56" spans="1:111" s="84" customFormat="1">
      <c r="A56" s="85" t="s">
        <v>118</v>
      </c>
      <c r="B56" s="30"/>
      <c r="C56" s="93">
        <f>C8-100</f>
        <v>7.7999999999999972</v>
      </c>
      <c r="D56" s="93"/>
      <c r="E56" s="93">
        <f>E8-100</f>
        <v>7.4000000000000057</v>
      </c>
      <c r="F56" s="93"/>
      <c r="G56" s="93"/>
      <c r="H56" s="93"/>
      <c r="I56" s="93"/>
      <c r="J56" s="93"/>
      <c r="K56" s="93"/>
      <c r="L56" s="93"/>
      <c r="M56" s="93">
        <f>M8-100</f>
        <v>3.5</v>
      </c>
      <c r="N56" s="93"/>
      <c r="O56" s="93">
        <f>O8-100</f>
        <v>10.5</v>
      </c>
      <c r="P56" s="93"/>
      <c r="Q56" s="93">
        <f>Q8-100</f>
        <v>6.5</v>
      </c>
      <c r="R56" s="93"/>
      <c r="S56" s="93">
        <f>S8-100</f>
        <v>6.9000000000000057</v>
      </c>
      <c r="T56" s="93"/>
      <c r="U56" s="93">
        <f>U8-100</f>
        <v>6.9000000000000057</v>
      </c>
      <c r="V56" s="93"/>
      <c r="W56" s="93">
        <f>W8-100</f>
        <v>6.2000000000000028</v>
      </c>
      <c r="X56" s="93"/>
      <c r="Y56" s="93">
        <f>Y8-100</f>
        <v>-1.2000000000000028</v>
      </c>
      <c r="Z56" s="93"/>
      <c r="AA56" s="93">
        <f>AA8-100</f>
        <v>4.2000000000000028</v>
      </c>
      <c r="AB56" s="93"/>
      <c r="AC56" s="93">
        <f>AC8-100</f>
        <v>5.7999999999999972</v>
      </c>
      <c r="AD56" s="93"/>
      <c r="AE56" s="93">
        <f>AE8-100</f>
        <v>3.7999999999999972</v>
      </c>
      <c r="AF56" s="93"/>
      <c r="AG56" s="93">
        <f>AG8-100</f>
        <v>7.0999999999999943</v>
      </c>
      <c r="AH56" s="93"/>
      <c r="AI56" s="93">
        <f>AI8-100</f>
        <v>9.7000000000000028</v>
      </c>
      <c r="AJ56" s="93"/>
      <c r="AK56" s="93">
        <f>AK8-100</f>
        <v>7.7000000000000028</v>
      </c>
      <c r="AL56" s="93"/>
      <c r="AM56" s="93">
        <f>AM8-100</f>
        <v>6.9000000000000057</v>
      </c>
      <c r="AN56" s="93"/>
      <c r="AO56" s="93">
        <f>AO8-100</f>
        <v>7.7999999999999972</v>
      </c>
      <c r="AP56" s="93"/>
      <c r="AQ56" s="93">
        <f>AQ8-100</f>
        <v>6.5</v>
      </c>
      <c r="AR56" s="93"/>
      <c r="AS56" s="93">
        <f>AS8-100</f>
        <v>6.4000000000000057</v>
      </c>
      <c r="AT56" s="93"/>
      <c r="AU56" s="93">
        <f>AU8-100</f>
        <v>6.0999999999999943</v>
      </c>
      <c r="AV56" s="93"/>
      <c r="AW56" s="93">
        <f>AW8-100</f>
        <v>5.7999999999999972</v>
      </c>
      <c r="AX56" s="93"/>
      <c r="AY56" s="93">
        <f>AY8-100</f>
        <v>6.2000000000000028</v>
      </c>
      <c r="AZ56" s="93"/>
      <c r="BA56" s="93">
        <f>BA8-100</f>
        <v>3.5</v>
      </c>
      <c r="BB56" s="93"/>
      <c r="BC56" s="93">
        <f>BC8-100</f>
        <v>4.7999999999999972</v>
      </c>
      <c r="BD56" s="93"/>
      <c r="BE56" s="93">
        <f>BE8-100</f>
        <v>5.2000000000000028</v>
      </c>
      <c r="BF56" s="93"/>
      <c r="BG56" s="93">
        <f>BG8-100</f>
        <v>5.2000000000000028</v>
      </c>
      <c r="BH56" s="93"/>
      <c r="BI56" s="93">
        <f>BI8-100</f>
        <v>4.5999999999999943</v>
      </c>
      <c r="BJ56" s="93"/>
      <c r="BK56" s="93">
        <f>BK8-100</f>
        <v>3.2999999999999972</v>
      </c>
      <c r="BL56" s="93"/>
      <c r="BM56" s="93">
        <f>BM8-100</f>
        <v>2.7000000000000028</v>
      </c>
      <c r="BN56" s="93"/>
      <c r="BO56" s="93">
        <f>BO8-100</f>
        <v>3.2999999999999972</v>
      </c>
      <c r="BP56" s="93"/>
      <c r="BQ56" s="93">
        <f>BQ8-100</f>
        <v>3.5999999999999943</v>
      </c>
      <c r="BR56" s="93"/>
      <c r="BS56" s="93">
        <f>BS8-100</f>
        <v>3.2999999999999972</v>
      </c>
      <c r="BT56" s="93"/>
      <c r="BU56" s="93">
        <f>BU8-100</f>
        <v>2.2000000000000028</v>
      </c>
      <c r="BV56" s="93"/>
      <c r="BW56" s="93">
        <f>BW8-100</f>
        <v>2.2999999999999972</v>
      </c>
      <c r="BX56" s="93"/>
      <c r="BY56" s="93">
        <f>BY8-100</f>
        <v>2.9000000000000057</v>
      </c>
      <c r="BZ56" s="93"/>
      <c r="CA56" s="93">
        <f>CA8-100</f>
        <v>4.0999999999999943</v>
      </c>
      <c r="CB56" s="93"/>
      <c r="CC56" s="93">
        <f>CC8-100</f>
        <v>2.9000000000000057</v>
      </c>
      <c r="CD56" s="93"/>
      <c r="CE56" s="93">
        <f>CE8-100</f>
        <v>4.0999999999999943</v>
      </c>
      <c r="CF56" s="93"/>
      <c r="CG56" s="93">
        <f>CG8-100</f>
        <v>4.7999999999999972</v>
      </c>
      <c r="CH56" s="93"/>
      <c r="CI56" s="93">
        <f>CI8-100</f>
        <v>4.2000000000000028</v>
      </c>
      <c r="CJ56" s="93"/>
      <c r="CK56" s="93">
        <f>CK8-100</f>
        <v>3.5</v>
      </c>
      <c r="CL56" s="93"/>
      <c r="CM56" s="93">
        <f>CM8-100</f>
        <v>4.0999999999999943</v>
      </c>
      <c r="CN56" s="93"/>
      <c r="CO56" s="93">
        <f>CO8-100</f>
        <v>2.5</v>
      </c>
      <c r="CP56" s="93"/>
      <c r="CQ56" s="93">
        <f>CQ8-100</f>
        <v>3.2000000000000028</v>
      </c>
      <c r="CR56" s="93"/>
      <c r="CS56" s="93">
        <f>CS8-100</f>
        <v>2.4000000000000057</v>
      </c>
      <c r="CT56" s="93"/>
      <c r="CU56" s="93">
        <f>CU8-100</f>
        <v>1.4000000000000057</v>
      </c>
      <c r="CV56" s="93"/>
      <c r="CW56" s="93">
        <f>CW8-100</f>
        <v>2.4000000000000057</v>
      </c>
      <c r="CX56" s="93"/>
      <c r="CY56" s="93">
        <f>CY8-100</f>
        <v>3.2000000000000028</v>
      </c>
      <c r="CZ56" s="93"/>
      <c r="DA56" s="93">
        <f>DA8-100</f>
        <v>1.5</v>
      </c>
      <c r="DB56" s="93"/>
      <c r="DC56" s="93">
        <f>DC8-100</f>
        <v>2</v>
      </c>
      <c r="DD56" s="93"/>
      <c r="DE56" s="93">
        <f>DE8-100</f>
        <v>3.2000000000000028</v>
      </c>
      <c r="DF56" s="93"/>
      <c r="DG56" s="93">
        <f>DG8-100</f>
        <v>2.4000000000000057</v>
      </c>
    </row>
    <row r="57" spans="1:111">
      <c r="A57" s="23" t="s">
        <v>117</v>
      </c>
      <c r="B57" s="21">
        <f t="shared" ref="B57:B77" si="26">CORREL($C$56:$DG$56,C57:DG57)</f>
        <v>0.53520487796132654</v>
      </c>
      <c r="C57" s="28">
        <f t="shared" ref="C57:E77" si="27">C9-100</f>
        <v>6</v>
      </c>
      <c r="D57" s="27"/>
      <c r="E57" s="28">
        <f t="shared" si="27"/>
        <v>9.0999999999999943</v>
      </c>
      <c r="F57" s="27"/>
      <c r="G57" s="27"/>
      <c r="H57" s="27"/>
      <c r="I57" s="27"/>
      <c r="J57" s="27"/>
      <c r="K57" s="27"/>
      <c r="L57" s="27"/>
      <c r="M57" s="28">
        <f t="shared" ref="M57" si="28">M9-100</f>
        <v>2.2999999999999972</v>
      </c>
      <c r="N57" s="27"/>
      <c r="O57" s="28">
        <f t="shared" ref="O57" si="29">O9-100</f>
        <v>8.2000000000000028</v>
      </c>
      <c r="P57" s="27"/>
      <c r="Q57" s="28">
        <f t="shared" ref="Q57" si="30">Q9-100</f>
        <v>3.7000000000000028</v>
      </c>
      <c r="R57" s="27"/>
      <c r="S57" s="28">
        <f t="shared" ref="S57" si="31">S9-100</f>
        <v>13.5</v>
      </c>
      <c r="T57" s="27"/>
      <c r="U57" s="28">
        <f t="shared" ref="U57" si="32">U9-100</f>
        <v>7</v>
      </c>
      <c r="V57" s="27"/>
      <c r="W57" s="28">
        <f t="shared" ref="W57" si="33">W9-100</f>
        <v>9.2000000000000028</v>
      </c>
      <c r="X57" s="27"/>
      <c r="Y57" s="28">
        <f t="shared" ref="Y57" si="34">Y9-100</f>
        <v>3</v>
      </c>
      <c r="Z57" s="27"/>
      <c r="AA57" s="28">
        <f t="shared" ref="AA57" si="35">AA9-100</f>
        <v>5.4000000000000057</v>
      </c>
      <c r="AB57" s="27"/>
      <c r="AC57" s="28">
        <f t="shared" ref="AC57" si="36">AC9-100</f>
        <v>5.9000000000000057</v>
      </c>
      <c r="AD57" s="27"/>
      <c r="AE57" s="28">
        <f t="shared" ref="AE57" si="37">AE9-100</f>
        <v>5.7999999999999972</v>
      </c>
      <c r="AF57" s="27"/>
      <c r="AG57" s="28">
        <f t="shared" ref="AG57" si="38">AG9-100</f>
        <v>6.4000000000000057</v>
      </c>
      <c r="AH57" s="27"/>
      <c r="AI57" s="28">
        <f t="shared" ref="AI57" si="39">AI9-100</f>
        <v>9.7000000000000028</v>
      </c>
      <c r="AJ57" s="27"/>
      <c r="AK57" s="28">
        <f t="shared" ref="AK57" si="40">AK9-100</f>
        <v>5.5999999999999943</v>
      </c>
      <c r="AL57" s="27"/>
      <c r="AM57" s="28">
        <f t="shared" ref="AM57" si="41">AM9-100</f>
        <v>4.5999999999999943</v>
      </c>
      <c r="AN57" s="27"/>
      <c r="AO57" s="28">
        <f t="shared" ref="AO57" si="42">AO9-100</f>
        <v>6.5</v>
      </c>
      <c r="AP57" s="27"/>
      <c r="AQ57" s="28">
        <f t="shared" ref="AQ57" si="43">AQ9-100</f>
        <v>5.0999999999999943</v>
      </c>
      <c r="AR57" s="27"/>
      <c r="AS57" s="28">
        <f t="shared" ref="AS57" si="44">AS9-100</f>
        <v>5.4000000000000057</v>
      </c>
      <c r="AT57" s="27"/>
      <c r="AU57" s="28">
        <f t="shared" ref="AU57" si="45">AU9-100</f>
        <v>6.5</v>
      </c>
      <c r="AV57" s="27"/>
      <c r="AW57" s="28">
        <f t="shared" ref="AW57" si="46">AW9-100</f>
        <v>4.4000000000000057</v>
      </c>
      <c r="AX57" s="27"/>
      <c r="AY57" s="28">
        <f t="shared" ref="AY57" si="47">AY9-100</f>
        <v>5.2999999999999972</v>
      </c>
      <c r="AZ57" s="27"/>
      <c r="BA57" s="28">
        <f t="shared" ref="BA57" si="48">BA9-100</f>
        <v>0.29999999999999716</v>
      </c>
      <c r="BB57" s="27"/>
      <c r="BC57" s="28">
        <f t="shared" ref="BC57" si="49">BC9-100</f>
        <v>2.5</v>
      </c>
      <c r="BD57" s="27"/>
      <c r="BE57" s="28">
        <f t="shared" ref="BE57" si="50">BE9-100</f>
        <v>2.9000000000000057</v>
      </c>
      <c r="BF57" s="27"/>
      <c r="BG57" s="28">
        <f t="shared" ref="BG57" si="51">BG9-100</f>
        <v>3.2000000000000028</v>
      </c>
      <c r="BH57" s="27"/>
      <c r="BI57" s="28">
        <f t="shared" ref="BI57" si="52">BI9-100</f>
        <v>2.4000000000000057</v>
      </c>
      <c r="BJ57" s="27"/>
      <c r="BK57" s="28">
        <f t="shared" ref="BK57" si="53">BK9-100</f>
        <v>6.7000000000000028</v>
      </c>
      <c r="BL57" s="27"/>
      <c r="BM57" s="28">
        <f t="shared" ref="BM57" si="54">BM9-100</f>
        <v>7</v>
      </c>
      <c r="BN57" s="27"/>
      <c r="BO57" s="28">
        <f t="shared" ref="BO57" si="55">BO9-100</f>
        <v>7.2999999999999972</v>
      </c>
      <c r="BP57" s="27"/>
      <c r="BQ57" s="28">
        <f t="shared" ref="BQ57" si="56">BQ9-100</f>
        <v>8.0999999999999943</v>
      </c>
      <c r="BR57" s="27"/>
      <c r="BS57" s="28">
        <f t="shared" ref="BS57" si="57">BS9-100</f>
        <v>7.2000000000000028</v>
      </c>
      <c r="BT57" s="27"/>
      <c r="BU57" s="28">
        <f t="shared" ref="BU57" si="58">BU9-100</f>
        <v>2.2000000000000028</v>
      </c>
      <c r="BV57" s="27"/>
      <c r="BW57" s="28">
        <f t="shared" ref="BW57" si="59">BW9-100</f>
        <v>-2.7999999999999972</v>
      </c>
      <c r="BX57" s="27"/>
      <c r="BY57" s="28">
        <f t="shared" ref="BY57" si="60">BY9-100</f>
        <v>-4.7000000000000028</v>
      </c>
      <c r="BZ57" s="27"/>
      <c r="CA57" s="28">
        <f t="shared" ref="CA57" si="61">CA9-100</f>
        <v>-3.9000000000000057</v>
      </c>
      <c r="CB57" s="27"/>
      <c r="CC57" s="28">
        <f t="shared" ref="CC57" si="62">CC9-100</f>
        <v>-2.2999999999999972</v>
      </c>
      <c r="CD57" s="27"/>
      <c r="CE57" s="28">
        <f t="shared" ref="CE57" si="63">CE9-100</f>
        <v>7</v>
      </c>
      <c r="CF57" s="27"/>
      <c r="CG57" s="28">
        <f t="shared" ref="CG57" si="64">CG9-100</f>
        <v>9.7000000000000028</v>
      </c>
      <c r="CH57" s="27"/>
      <c r="CI57" s="28">
        <f t="shared" ref="CI57" si="65">CI9-100</f>
        <v>7.2000000000000028</v>
      </c>
      <c r="CJ57" s="27"/>
      <c r="CK57" s="28">
        <f t="shared" ref="CK57" si="66">CK9-100</f>
        <v>5.4000000000000057</v>
      </c>
      <c r="CL57" s="27"/>
      <c r="CM57" s="28">
        <f t="shared" ref="CM57" si="67">CM9-100</f>
        <v>7.2000000000000028</v>
      </c>
      <c r="CN57" s="27"/>
      <c r="CO57" s="28">
        <f t="shared" ref="CO57" si="68">CO9-100</f>
        <v>-1.2999999999999972</v>
      </c>
      <c r="CP57" s="27"/>
      <c r="CQ57" s="28">
        <f t="shared" ref="CQ57" si="69">CQ9-100</f>
        <v>2.7999999999999972</v>
      </c>
      <c r="CR57" s="27"/>
      <c r="CS57" s="28">
        <f t="shared" ref="CS57" si="70">CS9-100</f>
        <v>-2.2000000000000028</v>
      </c>
      <c r="CT57" s="27"/>
      <c r="CU57" s="28">
        <f t="shared" ref="CU57" si="71">CU9-100</f>
        <v>2.2000000000000028</v>
      </c>
      <c r="CV57" s="27"/>
      <c r="CW57" s="28">
        <f t="shared" ref="CW57" si="72">CW9-100</f>
        <v>0.5</v>
      </c>
      <c r="CX57" s="27"/>
      <c r="CY57" s="28">
        <f t="shared" ref="CY57" si="73">CY9-100</f>
        <v>3.5999999999999943</v>
      </c>
      <c r="CZ57" s="27"/>
      <c r="DA57" s="28">
        <f t="shared" ref="DA57" si="74">DA9-100</f>
        <v>3.7999999999999972</v>
      </c>
      <c r="DB57" s="27"/>
      <c r="DC57" s="28">
        <f t="shared" ref="DC57" si="75">DC9-100</f>
        <v>2.5999999999999943</v>
      </c>
      <c r="DD57" s="27"/>
      <c r="DE57" s="28">
        <f t="shared" ref="DE57" si="76">DE9-100</f>
        <v>1.4000000000000057</v>
      </c>
      <c r="DF57" s="27"/>
      <c r="DG57" s="28">
        <f t="shared" ref="DG57" si="77">DG9-100</f>
        <v>2.7000000000000028</v>
      </c>
    </row>
    <row r="58" spans="1:111" s="26" customFormat="1">
      <c r="A58" s="23" t="s">
        <v>116</v>
      </c>
      <c r="B58" s="21">
        <f t="shared" si="26"/>
        <v>0.35721452310835561</v>
      </c>
      <c r="C58" s="28">
        <f t="shared" si="27"/>
        <v>7.0999999999999943</v>
      </c>
      <c r="D58" s="27"/>
      <c r="E58" s="28">
        <f t="shared" si="27"/>
        <v>6.4000000000000057</v>
      </c>
      <c r="F58" s="27"/>
      <c r="G58" s="27"/>
      <c r="H58" s="27"/>
      <c r="I58" s="27"/>
      <c r="J58" s="27"/>
      <c r="K58" s="27"/>
      <c r="L58" s="27"/>
      <c r="M58" s="28">
        <f t="shared" ref="M58" si="78">M10-100</f>
        <v>-0.70000000000000284</v>
      </c>
      <c r="N58" s="27"/>
      <c r="O58" s="28">
        <f t="shared" ref="O58" si="79">O10-100</f>
        <v>4.2000000000000028</v>
      </c>
      <c r="P58" s="27"/>
      <c r="Q58" s="28">
        <f t="shared" ref="Q58" si="80">Q10-100</f>
        <v>9.9999999999994316E-2</v>
      </c>
      <c r="R58" s="27"/>
      <c r="S58" s="28">
        <f t="shared" ref="S58" si="81">S10-100</f>
        <v>11.400000000000006</v>
      </c>
      <c r="T58" s="27"/>
      <c r="U58" s="28">
        <f t="shared" ref="U58" si="82">U10-100</f>
        <v>3.7000000000000028</v>
      </c>
      <c r="V58" s="27"/>
      <c r="W58" s="28">
        <f t="shared" ref="W58" si="83">W10-100</f>
        <v>11.799999999999997</v>
      </c>
      <c r="X58" s="27"/>
      <c r="Y58" s="28">
        <f t="shared" ref="Y58" si="84">Y10-100</f>
        <v>7.5999999999999943</v>
      </c>
      <c r="Z58" s="27"/>
      <c r="AA58" s="28">
        <f t="shared" ref="AA58" si="85">AA10-100</f>
        <v>8.9000000000000057</v>
      </c>
      <c r="AB58" s="27"/>
      <c r="AC58" s="28">
        <f t="shared" ref="AC58" si="86">AC10-100</f>
        <v>8.5999999999999943</v>
      </c>
      <c r="AD58" s="27"/>
      <c r="AE58" s="28">
        <f t="shared" ref="AE58" si="87">AE10-100</f>
        <v>9.2999999999999972</v>
      </c>
      <c r="AF58" s="27"/>
      <c r="AG58" s="28">
        <f t="shared" ref="AG58" si="88">AG10-100</f>
        <v>7.7000000000000028</v>
      </c>
      <c r="AH58" s="27"/>
      <c r="AI58" s="28">
        <f t="shared" ref="AI58" si="89">AI10-100</f>
        <v>9.2000000000000028</v>
      </c>
      <c r="AJ58" s="27"/>
      <c r="AK58" s="28">
        <f t="shared" ref="AK58" si="90">AK10-100</f>
        <v>8</v>
      </c>
      <c r="AL58" s="27"/>
      <c r="AM58" s="28">
        <f t="shared" ref="AM58" si="91">AM10-100</f>
        <v>5.2999999999999972</v>
      </c>
      <c r="AN58" s="27"/>
      <c r="AO58" s="28">
        <f t="shared" ref="AO58" si="92">AO10-100</f>
        <v>7.5</v>
      </c>
      <c r="AP58" s="27"/>
      <c r="AQ58" s="28">
        <f t="shared" ref="AQ58" si="93">AQ10-100</f>
        <v>3.5</v>
      </c>
      <c r="AR58" s="27"/>
      <c r="AS58" s="28">
        <f t="shared" ref="AS58" si="94">AS10-100</f>
        <v>4.5999999999999943</v>
      </c>
      <c r="AT58" s="27"/>
      <c r="AU58" s="28">
        <f t="shared" ref="AU58" si="95">AU10-100</f>
        <v>6.2999999999999972</v>
      </c>
      <c r="AV58" s="27"/>
      <c r="AW58" s="28">
        <f t="shared" ref="AW58" si="96">AW10-100</f>
        <v>4.2999999999999972</v>
      </c>
      <c r="AX58" s="27"/>
      <c r="AY58" s="28">
        <f t="shared" ref="AY58" si="97">AY10-100</f>
        <v>4.7000000000000028</v>
      </c>
      <c r="AZ58" s="27"/>
      <c r="BA58" s="28">
        <f t="shared" ref="BA58" si="98">BA10-100</f>
        <v>5.2000000000000028</v>
      </c>
      <c r="BB58" s="27"/>
      <c r="BC58" s="28">
        <f t="shared" ref="BC58" si="99">BC10-100</f>
        <v>2.0999999999999943</v>
      </c>
      <c r="BD58" s="27"/>
      <c r="BE58" s="28">
        <f t="shared" ref="BE58" si="100">BE10-100</f>
        <v>3.5</v>
      </c>
      <c r="BF58" s="27"/>
      <c r="BG58" s="28">
        <f t="shared" ref="BG58" si="101">BG10-100</f>
        <v>4.4000000000000057</v>
      </c>
      <c r="BH58" s="27"/>
      <c r="BI58" s="28">
        <f t="shared" ref="BI58" si="102">BI10-100</f>
        <v>3.7999999999999972</v>
      </c>
      <c r="BJ58" s="27"/>
      <c r="BK58" s="28">
        <f t="shared" ref="BK58" si="103">BK10-100</f>
        <v>5.9000000000000057</v>
      </c>
      <c r="BL58" s="27"/>
      <c r="BM58" s="28">
        <f t="shared" ref="BM58" si="104">BM10-100</f>
        <v>7.2000000000000028</v>
      </c>
      <c r="BN58" s="27"/>
      <c r="BO58" s="28">
        <f t="shared" ref="BO58" si="105">BO10-100</f>
        <v>7.5</v>
      </c>
      <c r="BP58" s="27"/>
      <c r="BQ58" s="28">
        <f t="shared" ref="BQ58" si="106">BQ10-100</f>
        <v>7.9000000000000057</v>
      </c>
      <c r="BR58" s="27"/>
      <c r="BS58" s="28">
        <f t="shared" ref="BS58" si="107">BS10-100</f>
        <v>7.2000000000000028</v>
      </c>
      <c r="BT58" s="27"/>
      <c r="BU58" s="28">
        <f t="shared" ref="BU58" si="108">BU10-100</f>
        <v>2.7000000000000028</v>
      </c>
      <c r="BV58" s="27"/>
      <c r="BW58" s="28">
        <f t="shared" ref="BW58" si="109">BW10-100</f>
        <v>4.5999999999999943</v>
      </c>
      <c r="BX58" s="27"/>
      <c r="BY58" s="28">
        <f t="shared" ref="BY58" si="110">BY10-100</f>
        <v>-0.59999999999999432</v>
      </c>
      <c r="BZ58" s="27"/>
      <c r="CA58" s="28">
        <f t="shared" ref="CA58" si="111">CA10-100</f>
        <v>-4.5999999999999943</v>
      </c>
      <c r="CB58" s="27"/>
      <c r="CC58" s="28">
        <f t="shared" ref="CC58" si="112">CC10-100</f>
        <v>0.29999999999999716</v>
      </c>
      <c r="CD58" s="27"/>
      <c r="CE58" s="28">
        <f t="shared" ref="CE58" si="113">CE10-100</f>
        <v>8.2000000000000028</v>
      </c>
      <c r="CF58" s="27"/>
      <c r="CG58" s="28">
        <f t="shared" ref="CG58" si="114">CG10-100</f>
        <v>1.5999999999999943</v>
      </c>
      <c r="CH58" s="27"/>
      <c r="CI58" s="28">
        <f t="shared" ref="CI58" si="115">CI10-100</f>
        <v>2.5999999999999943</v>
      </c>
      <c r="CJ58" s="27"/>
      <c r="CK58" s="28">
        <f t="shared" ref="CK58" si="116">CK10-100</f>
        <v>5.2999999999999972</v>
      </c>
      <c r="CL58" s="27"/>
      <c r="CM58" s="28">
        <f t="shared" ref="CM58" si="117">CM10-100</f>
        <v>4.2999999999999972</v>
      </c>
      <c r="CN58" s="27"/>
      <c r="CO58" s="28">
        <f t="shared" ref="CO58" si="118">CO10-100</f>
        <v>-2.5</v>
      </c>
      <c r="CP58" s="27"/>
      <c r="CQ58" s="28">
        <f t="shared" ref="CQ58" si="119">CQ10-100</f>
        <v>3</v>
      </c>
      <c r="CR58" s="27"/>
      <c r="CS58" s="28">
        <f t="shared" ref="CS58" si="120">CS10-100</f>
        <v>-3.0999999999999943</v>
      </c>
      <c r="CT58" s="27"/>
      <c r="CU58" s="28">
        <f t="shared" ref="CU58" si="121">CU10-100</f>
        <v>0</v>
      </c>
      <c r="CV58" s="27"/>
      <c r="CW58" s="28">
        <f t="shared" ref="CW58" si="122">CW10-100</f>
        <v>-0.59999999999999432</v>
      </c>
      <c r="CX58" s="27"/>
      <c r="CY58" s="28">
        <f t="shared" ref="CY58" si="123">CY10-100</f>
        <v>3.0999999999999943</v>
      </c>
      <c r="CZ58" s="27"/>
      <c r="DA58" s="28">
        <f t="shared" ref="DA58" si="124">DA10-100</f>
        <v>3.5</v>
      </c>
      <c r="DB58" s="27"/>
      <c r="DC58" s="28">
        <f t="shared" ref="DC58" si="125">DC10-100</f>
        <v>3.7999999999999972</v>
      </c>
      <c r="DD58" s="27"/>
      <c r="DE58" s="28">
        <f t="shared" ref="DE58" si="126">DE10-100</f>
        <v>1.7000000000000028</v>
      </c>
      <c r="DF58" s="27"/>
      <c r="DG58" s="28">
        <f t="shared" ref="DG58" si="127">DG10-100</f>
        <v>2.9000000000000057</v>
      </c>
    </row>
    <row r="59" spans="1:111" s="26" customFormat="1">
      <c r="A59" s="23" t="s">
        <v>115</v>
      </c>
      <c r="B59" s="21">
        <f t="shared" si="26"/>
        <v>0.76207041347976645</v>
      </c>
      <c r="C59" s="28">
        <f t="shared" si="27"/>
        <v>8.0999999999999943</v>
      </c>
      <c r="D59" s="27"/>
      <c r="E59" s="28">
        <f t="shared" si="27"/>
        <v>7.7000000000000028</v>
      </c>
      <c r="F59" s="27"/>
      <c r="G59" s="27"/>
      <c r="H59" s="27"/>
      <c r="I59" s="27"/>
      <c r="J59" s="27"/>
      <c r="K59" s="27"/>
      <c r="L59" s="27"/>
      <c r="M59" s="28">
        <f t="shared" ref="M59" si="128">M11-100</f>
        <v>4.4000000000000057</v>
      </c>
      <c r="N59" s="27"/>
      <c r="O59" s="28">
        <f t="shared" ref="O59" si="129">O11-100</f>
        <v>13.5</v>
      </c>
      <c r="P59" s="27"/>
      <c r="Q59" s="28">
        <f t="shared" ref="Q59" si="130">Q11-100</f>
        <v>8.5</v>
      </c>
      <c r="R59" s="27"/>
      <c r="S59" s="28">
        <f t="shared" ref="S59" si="131">S11-100</f>
        <v>7.5</v>
      </c>
      <c r="T59" s="27"/>
      <c r="U59" s="28">
        <f t="shared" ref="U59" si="132">U11-100</f>
        <v>8.5</v>
      </c>
      <c r="V59" s="27"/>
      <c r="W59" s="28">
        <f t="shared" ref="W59" si="133">W11-100</f>
        <v>3.7999999999999972</v>
      </c>
      <c r="X59" s="27"/>
      <c r="Y59" s="28">
        <f t="shared" ref="Y59" si="134">Y11-100</f>
        <v>-4.4000000000000057</v>
      </c>
      <c r="Z59" s="27"/>
      <c r="AA59" s="28">
        <f t="shared" ref="AA59" si="135">AA11-100</f>
        <v>2.0999999999999943</v>
      </c>
      <c r="AB59" s="27"/>
      <c r="AC59" s="28">
        <f t="shared" ref="AC59" si="136">AC11-100</f>
        <v>4.4000000000000057</v>
      </c>
      <c r="AD59" s="27"/>
      <c r="AE59" s="28">
        <f t="shared" ref="AE59" si="137">AE11-100</f>
        <v>1.5</v>
      </c>
      <c r="AF59" s="27"/>
      <c r="AG59" s="28">
        <f t="shared" ref="AG59" si="138">AG11-100</f>
        <v>5.9000000000000057</v>
      </c>
      <c r="AH59" s="27"/>
      <c r="AI59" s="28">
        <f t="shared" ref="AI59" si="139">AI11-100</f>
        <v>6</v>
      </c>
      <c r="AJ59" s="27"/>
      <c r="AK59" s="28">
        <f t="shared" ref="AK59" si="140">AK11-100</f>
        <v>3.4000000000000057</v>
      </c>
      <c r="AL59" s="27"/>
      <c r="AM59" s="28">
        <f t="shared" ref="AM59" si="141">AM11-100</f>
        <v>3.5999999999999943</v>
      </c>
      <c r="AN59" s="27"/>
      <c r="AO59" s="28">
        <f t="shared" ref="AO59" si="142">AO11-100</f>
        <v>4.5999999999999943</v>
      </c>
      <c r="AP59" s="27"/>
      <c r="AQ59" s="28">
        <f t="shared" ref="AQ59" si="143">AQ11-100</f>
        <v>6.2000000000000028</v>
      </c>
      <c r="AR59" s="27"/>
      <c r="AS59" s="28">
        <f t="shared" ref="AS59" si="144">AS11-100</f>
        <v>7</v>
      </c>
      <c r="AT59" s="27"/>
      <c r="AU59" s="28">
        <f t="shared" ref="AU59" si="145">AU11-100</f>
        <v>7.7000000000000028</v>
      </c>
      <c r="AV59" s="27"/>
      <c r="AW59" s="28">
        <f t="shared" ref="AW59" si="146">AW11-100</f>
        <v>6.9000000000000057</v>
      </c>
      <c r="AX59" s="27"/>
      <c r="AY59" s="28">
        <f t="shared" ref="AY59" si="147">AY11-100</f>
        <v>7</v>
      </c>
      <c r="AZ59" s="27"/>
      <c r="BA59" s="28">
        <f t="shared" ref="BA59" si="148">BA11-100</f>
        <v>3.2000000000000028</v>
      </c>
      <c r="BB59" s="27"/>
      <c r="BC59" s="28">
        <f t="shared" ref="BC59" si="149">BC11-100</f>
        <v>5.7999999999999972</v>
      </c>
      <c r="BD59" s="27"/>
      <c r="BE59" s="28">
        <f t="shared" ref="BE59" si="150">BE11-100</f>
        <v>5.2999999999999972</v>
      </c>
      <c r="BF59" s="27"/>
      <c r="BG59" s="28">
        <f t="shared" ref="BG59" si="151">BG11-100</f>
        <v>4.5999999999999943</v>
      </c>
      <c r="BH59" s="27"/>
      <c r="BI59" s="28">
        <f t="shared" ref="BI59" si="152">BI11-100</f>
        <v>4.7999999999999972</v>
      </c>
      <c r="BJ59" s="27"/>
      <c r="BK59" s="28">
        <f t="shared" ref="BK59" si="153">BK11-100</f>
        <v>4.7000000000000028</v>
      </c>
      <c r="BL59" s="27"/>
      <c r="BM59" s="28">
        <f t="shared" ref="BM59" si="154">BM11-100</f>
        <v>2.2999999999999972</v>
      </c>
      <c r="BN59" s="27"/>
      <c r="BO59" s="28">
        <f t="shared" ref="BO59" si="155">BO11-100</f>
        <v>3</v>
      </c>
      <c r="BP59" s="27"/>
      <c r="BQ59" s="28">
        <f t="shared" ref="BQ59" si="156">BQ11-100</f>
        <v>4.0999999999999943</v>
      </c>
      <c r="BR59" s="27"/>
      <c r="BS59" s="28">
        <f t="shared" ref="BS59" si="157">BS11-100</f>
        <v>3.4000000000000057</v>
      </c>
      <c r="BT59" s="27"/>
      <c r="BU59" s="28">
        <f t="shared" ref="BU59" si="158">BU11-100</f>
        <v>3</v>
      </c>
      <c r="BV59" s="27"/>
      <c r="BW59" s="28">
        <f t="shared" ref="BW59" si="159">BW11-100</f>
        <v>2.2000000000000028</v>
      </c>
      <c r="BX59" s="27"/>
      <c r="BY59" s="28">
        <f t="shared" ref="BY59" si="160">BY11-100</f>
        <v>3.5</v>
      </c>
      <c r="BZ59" s="27"/>
      <c r="CA59" s="28">
        <f t="shared" ref="CA59" si="161">CA11-100</f>
        <v>3.9000000000000057</v>
      </c>
      <c r="CB59" s="27"/>
      <c r="CC59" s="28">
        <f t="shared" ref="CC59" si="162">CC11-100</f>
        <v>3.2000000000000028</v>
      </c>
      <c r="CD59" s="27"/>
      <c r="CE59" s="28">
        <f t="shared" ref="CE59" si="163">CE11-100</f>
        <v>5.0999999999999943</v>
      </c>
      <c r="CF59" s="27"/>
      <c r="CG59" s="28">
        <f t="shared" ref="CG59" si="164">CG11-100</f>
        <v>5.7999999999999972</v>
      </c>
      <c r="CH59" s="27"/>
      <c r="CI59" s="28">
        <f t="shared" ref="CI59" si="165">CI11-100</f>
        <v>4.4000000000000057</v>
      </c>
      <c r="CJ59" s="27"/>
      <c r="CK59" s="28">
        <f t="shared" ref="CK59" si="166">CK11-100</f>
        <v>5.7000000000000028</v>
      </c>
      <c r="CL59" s="27"/>
      <c r="CM59" s="28">
        <f t="shared" ref="CM59" si="167">CM11-100</f>
        <v>5.2999999999999972</v>
      </c>
      <c r="CN59" s="27"/>
      <c r="CO59" s="28">
        <f t="shared" ref="CO59" si="168">CO11-100</f>
        <v>2.9000000000000057</v>
      </c>
      <c r="CP59" s="27"/>
      <c r="CQ59" s="28">
        <f t="shared" ref="CQ59" si="169">CQ11-100</f>
        <v>4.9000000000000057</v>
      </c>
      <c r="CR59" s="27"/>
      <c r="CS59" s="28">
        <f t="shared" ref="CS59" si="170">CS11-100</f>
        <v>4.2999999999999972</v>
      </c>
      <c r="CT59" s="27"/>
      <c r="CU59" s="28">
        <f t="shared" ref="CU59" si="171">CU11-100</f>
        <v>2.4000000000000057</v>
      </c>
      <c r="CV59" s="27"/>
      <c r="CW59" s="28">
        <f t="shared" ref="CW59" si="172">CW11-100</f>
        <v>3.5999999999999943</v>
      </c>
      <c r="CX59" s="27"/>
      <c r="CY59" s="28">
        <f t="shared" ref="CY59" si="173">CY11-100</f>
        <v>5</v>
      </c>
      <c r="CZ59" s="27"/>
      <c r="DA59" s="28">
        <f t="shared" ref="DA59" si="174">DA11-100</f>
        <v>3.5</v>
      </c>
      <c r="DB59" s="27"/>
      <c r="DC59" s="28">
        <f t="shared" ref="DC59" si="175">DC11-100</f>
        <v>2.5999999999999943</v>
      </c>
      <c r="DD59" s="27"/>
      <c r="DE59" s="28">
        <f t="shared" ref="DE59" si="176">DE11-100</f>
        <v>5</v>
      </c>
      <c r="DF59" s="27"/>
      <c r="DG59" s="28">
        <f t="shared" ref="DG59" si="177">DG11-100</f>
        <v>4</v>
      </c>
    </row>
    <row r="60" spans="1:111" s="26" customFormat="1">
      <c r="A60" s="23" t="s">
        <v>114</v>
      </c>
      <c r="B60" s="21">
        <f t="shared" si="26"/>
        <v>0.5311453201356201</v>
      </c>
      <c r="C60" s="28">
        <f t="shared" si="27"/>
        <v>11.400000000000006</v>
      </c>
      <c r="D60" s="27"/>
      <c r="E60" s="28">
        <f t="shared" si="27"/>
        <v>5.0999999999999943</v>
      </c>
      <c r="F60" s="27"/>
      <c r="G60" s="27"/>
      <c r="H60" s="27"/>
      <c r="I60" s="27"/>
      <c r="J60" s="27"/>
      <c r="K60" s="27"/>
      <c r="L60" s="27"/>
      <c r="M60" s="28">
        <f t="shared" ref="M60" si="178">M12-100</f>
        <v>0.20000000000000284</v>
      </c>
      <c r="N60" s="27"/>
      <c r="O60" s="28">
        <f t="shared" ref="O60" si="179">O12-100</f>
        <v>9.7000000000000028</v>
      </c>
      <c r="P60" s="27"/>
      <c r="Q60" s="28">
        <f t="shared" ref="Q60" si="180">Q12-100</f>
        <v>7.9000000000000057</v>
      </c>
      <c r="R60" s="27"/>
      <c r="S60" s="28">
        <f t="shared" ref="S60" si="181">S12-100</f>
        <v>6.7999999999999972</v>
      </c>
      <c r="T60" s="27"/>
      <c r="U60" s="28">
        <f t="shared" ref="U60" si="182">U12-100</f>
        <v>6.0999999999999943</v>
      </c>
      <c r="V60" s="27"/>
      <c r="W60" s="28">
        <f t="shared" ref="W60" si="183">W12-100</f>
        <v>6.5999999999999943</v>
      </c>
      <c r="X60" s="27"/>
      <c r="Y60" s="28">
        <f t="shared" ref="Y60" si="184">Y12-100</f>
        <v>-0.90000000000000568</v>
      </c>
      <c r="Z60" s="27"/>
      <c r="AA60" s="28">
        <f t="shared" ref="AA60" si="185">AA12-100</f>
        <v>2.5</v>
      </c>
      <c r="AB60" s="27"/>
      <c r="AC60" s="28">
        <f t="shared" ref="AC60" si="186">AC12-100</f>
        <v>0.59999999999999432</v>
      </c>
      <c r="AD60" s="27"/>
      <c r="AE60" s="28">
        <f t="shared" ref="AE60" si="187">AE12-100</f>
        <v>2.2000000000000028</v>
      </c>
      <c r="AF60" s="27"/>
      <c r="AG60" s="28">
        <f t="shared" ref="AG60" si="188">AG12-100</f>
        <v>5.0999999999999943</v>
      </c>
      <c r="AH60" s="27"/>
      <c r="AI60" s="28">
        <f t="shared" ref="AI60" si="189">AI12-100</f>
        <v>6.5999999999999943</v>
      </c>
      <c r="AJ60" s="27"/>
      <c r="AK60" s="28">
        <f t="shared" ref="AK60" si="190">AK12-100</f>
        <v>6.5999999999999943</v>
      </c>
      <c r="AL60" s="27"/>
      <c r="AM60" s="28">
        <f t="shared" ref="AM60" si="191">AM12-100</f>
        <v>7</v>
      </c>
      <c r="AN60" s="27"/>
      <c r="AO60" s="28">
        <f t="shared" ref="AO60" si="192">AO12-100</f>
        <v>6.2999999999999972</v>
      </c>
      <c r="AP60" s="27"/>
      <c r="AQ60" s="28">
        <f t="shared" ref="AQ60" si="193">AQ12-100</f>
        <v>15.200000000000003</v>
      </c>
      <c r="AR60" s="27"/>
      <c r="AS60" s="28">
        <f t="shared" ref="AS60" si="194">AS12-100</f>
        <v>7.9000000000000057</v>
      </c>
      <c r="AT60" s="27"/>
      <c r="AU60" s="28">
        <f t="shared" ref="AU60" si="195">AU12-100</f>
        <v>7.2999999999999972</v>
      </c>
      <c r="AV60" s="27"/>
      <c r="AW60" s="28">
        <f t="shared" ref="AW60" si="196">AW12-100</f>
        <v>7.5999999999999943</v>
      </c>
      <c r="AX60" s="27"/>
      <c r="AY60" s="28">
        <f t="shared" ref="AY60" si="197">AY12-100</f>
        <v>9.5</v>
      </c>
      <c r="AZ60" s="27"/>
      <c r="BA60" s="28">
        <f t="shared" ref="BA60" si="198">BA12-100</f>
        <v>-7.4000000000000057</v>
      </c>
      <c r="BB60" s="27"/>
      <c r="BC60" s="28">
        <f t="shared" ref="BC60" si="199">BC12-100</f>
        <v>2.9000000000000057</v>
      </c>
      <c r="BD60" s="27"/>
      <c r="BE60" s="28">
        <f t="shared" ref="BE60" si="200">BE12-100</f>
        <v>0.70000000000000284</v>
      </c>
      <c r="BF60" s="27"/>
      <c r="BG60" s="28">
        <f t="shared" ref="BG60" si="201">BG12-100</f>
        <v>-4.2000000000000028</v>
      </c>
      <c r="BH60" s="27"/>
      <c r="BI60" s="28">
        <f t="shared" ref="BI60" si="202">BI12-100</f>
        <v>-2.0999999999999943</v>
      </c>
      <c r="BJ60" s="27"/>
      <c r="BK60" s="28">
        <f t="shared" ref="BK60" si="203">BK12-100</f>
        <v>5.7000000000000028</v>
      </c>
      <c r="BL60" s="27"/>
      <c r="BM60" s="28">
        <f t="shared" ref="BM60" si="204">BM12-100</f>
        <v>3.2999999999999972</v>
      </c>
      <c r="BN60" s="27"/>
      <c r="BO60" s="28">
        <f t="shared" ref="BO60" si="205">BO12-100</f>
        <v>4.5</v>
      </c>
      <c r="BP60" s="27"/>
      <c r="BQ60" s="28">
        <f t="shared" ref="BQ60" si="206">BQ12-100</f>
        <v>12.5</v>
      </c>
      <c r="BR60" s="27"/>
      <c r="BS60" s="28">
        <f t="shared" ref="BS60" si="207">BS12-100</f>
        <v>6.5</v>
      </c>
      <c r="BT60" s="27"/>
      <c r="BU60" s="28">
        <f t="shared" ref="BU60" si="208">BU12-100</f>
        <v>5</v>
      </c>
      <c r="BV60" s="27"/>
      <c r="BW60" s="28">
        <f t="shared" ref="BW60" si="209">BW12-100</f>
        <v>3.9000000000000057</v>
      </c>
      <c r="BX60" s="27"/>
      <c r="BY60" s="28">
        <f t="shared" ref="BY60" si="210">BY12-100</f>
        <v>5.2999999999999972</v>
      </c>
      <c r="BZ60" s="27"/>
      <c r="CA60" s="28">
        <f t="shared" ref="CA60" si="211">CA12-100</f>
        <v>4.7999999999999972</v>
      </c>
      <c r="CB60" s="27"/>
      <c r="CC60" s="28">
        <f t="shared" ref="CC60" si="212">CC12-100</f>
        <v>4.7999999999999972</v>
      </c>
      <c r="CD60" s="27"/>
      <c r="CE60" s="28">
        <f t="shared" ref="CE60" si="213">CE12-100</f>
        <v>10.700000000000003</v>
      </c>
      <c r="CF60" s="27"/>
      <c r="CG60" s="28">
        <f t="shared" ref="CG60" si="214">CG12-100</f>
        <v>4.9000000000000057</v>
      </c>
      <c r="CH60" s="27"/>
      <c r="CI60" s="28">
        <f t="shared" ref="CI60" si="215">CI12-100</f>
        <v>9.9999999999994316E-2</v>
      </c>
      <c r="CJ60" s="27"/>
      <c r="CK60" s="28">
        <f t="shared" ref="CK60" si="216">CK12-100</f>
        <v>3.4000000000000057</v>
      </c>
      <c r="CL60" s="27"/>
      <c r="CM60" s="28">
        <f t="shared" ref="CM60" si="217">CM12-100</f>
        <v>4.7000000000000028</v>
      </c>
      <c r="CN60" s="27"/>
      <c r="CO60" s="28">
        <f t="shared" ref="CO60" si="218">CO12-100</f>
        <v>-0.5</v>
      </c>
      <c r="CP60" s="27"/>
      <c r="CQ60" s="28">
        <f t="shared" ref="CQ60" si="219">CQ12-100</f>
        <v>1.9000000000000057</v>
      </c>
      <c r="CR60" s="27"/>
      <c r="CS60" s="28">
        <f t="shared" ref="CS60" si="220">CS12-100</f>
        <v>6.7999999999999972</v>
      </c>
      <c r="CT60" s="27"/>
      <c r="CU60" s="28">
        <f t="shared" ref="CU60" si="221">CU12-100</f>
        <v>-6.9000000000000057</v>
      </c>
      <c r="CV60" s="27"/>
      <c r="CW60" s="28">
        <f t="shared" ref="CW60" si="222">CW12-100</f>
        <v>0</v>
      </c>
      <c r="CX60" s="27"/>
      <c r="CY60" s="28">
        <f t="shared" ref="CY60" si="223">CY12-100</f>
        <v>-5.5</v>
      </c>
      <c r="CZ60" s="27"/>
      <c r="DA60" s="28">
        <f t="shared" ref="DA60" si="224">DA12-100</f>
        <v>-9.9999999999994316E-2</v>
      </c>
      <c r="DB60" s="27"/>
      <c r="DC60" s="28">
        <f t="shared" ref="DC60" si="225">DC12-100</f>
        <v>-2.2000000000000028</v>
      </c>
      <c r="DD60" s="27"/>
      <c r="DE60" s="28">
        <f t="shared" ref="DE60" si="226">DE12-100</f>
        <v>2.5999999999999943</v>
      </c>
      <c r="DF60" s="27"/>
      <c r="DG60" s="28">
        <f t="shared" ref="DG60" si="227">DG12-100</f>
        <v>-1.2000000000000028</v>
      </c>
    </row>
    <row r="61" spans="1:111" s="26" customFormat="1">
      <c r="A61" s="23" t="s">
        <v>113</v>
      </c>
      <c r="B61" s="21">
        <f t="shared" si="26"/>
        <v>0.72511478173141497</v>
      </c>
      <c r="C61" s="28">
        <f t="shared" si="27"/>
        <v>8.2999999999999972</v>
      </c>
      <c r="D61" s="27"/>
      <c r="E61" s="28">
        <f t="shared" si="27"/>
        <v>8.2000000000000028</v>
      </c>
      <c r="F61" s="27"/>
      <c r="G61" s="27"/>
      <c r="H61" s="27"/>
      <c r="I61" s="27"/>
      <c r="J61" s="27"/>
      <c r="K61" s="27"/>
      <c r="L61" s="27"/>
      <c r="M61" s="28">
        <f t="shared" ref="M61" si="228">M13-100</f>
        <v>4.7000000000000028</v>
      </c>
      <c r="N61" s="27"/>
      <c r="O61" s="28">
        <f t="shared" ref="O61" si="229">O13-100</f>
        <v>13.599999999999994</v>
      </c>
      <c r="P61" s="27"/>
      <c r="Q61" s="28">
        <f t="shared" ref="Q61" si="230">Q13-100</f>
        <v>9</v>
      </c>
      <c r="R61" s="27"/>
      <c r="S61" s="28">
        <f t="shared" ref="S61" si="231">S13-100</f>
        <v>7.7999999999999972</v>
      </c>
      <c r="T61" s="27"/>
      <c r="U61" s="28">
        <f t="shared" ref="U61" si="232">U13-100</f>
        <v>8.7999999999999972</v>
      </c>
      <c r="V61" s="27"/>
      <c r="W61" s="28">
        <f t="shared" ref="W61" si="233">W13-100</f>
        <v>3.0999999999999943</v>
      </c>
      <c r="X61" s="27"/>
      <c r="Y61" s="28">
        <f t="shared" ref="Y61" si="234">Y13-100</f>
        <v>-4.7999999999999972</v>
      </c>
      <c r="Z61" s="27"/>
      <c r="AA61" s="28">
        <f t="shared" ref="AA61" si="235">AA13-100</f>
        <v>1.7999999999999972</v>
      </c>
      <c r="AB61" s="27"/>
      <c r="AC61" s="28">
        <f t="shared" ref="AC61" si="236">AC13-100</f>
        <v>4.4000000000000057</v>
      </c>
      <c r="AD61" s="27"/>
      <c r="AE61" s="28">
        <f t="shared" ref="AE61" si="237">AE13-100</f>
        <v>1</v>
      </c>
      <c r="AF61" s="27"/>
      <c r="AG61" s="28">
        <f t="shared" ref="AG61" si="238">AG13-100</f>
        <v>5.9000000000000057</v>
      </c>
      <c r="AH61" s="27"/>
      <c r="AI61" s="28">
        <f t="shared" ref="AI61" si="239">AI13-100</f>
        <v>5.5</v>
      </c>
      <c r="AJ61" s="27"/>
      <c r="AK61" s="28">
        <f t="shared" ref="AK61" si="240">AK13-100</f>
        <v>3.7000000000000028</v>
      </c>
      <c r="AL61" s="27"/>
      <c r="AM61" s="28">
        <f t="shared" ref="AM61" si="241">AM13-100</f>
        <v>3.5</v>
      </c>
      <c r="AN61" s="27"/>
      <c r="AO61" s="28">
        <f t="shared" ref="AO61" si="242">AO13-100</f>
        <v>4.5</v>
      </c>
      <c r="AP61" s="27"/>
      <c r="AQ61" s="28">
        <f t="shared" ref="AQ61" si="243">AQ13-100</f>
        <v>6</v>
      </c>
      <c r="AR61" s="27"/>
      <c r="AS61" s="28">
        <f t="shared" ref="AS61" si="244">AS13-100</f>
        <v>7.7999999999999972</v>
      </c>
      <c r="AT61" s="27"/>
      <c r="AU61" s="28">
        <f t="shared" ref="AU61" si="245">AU13-100</f>
        <v>7.2999999999999972</v>
      </c>
      <c r="AV61" s="27"/>
      <c r="AW61" s="28">
        <f t="shared" ref="AW61" si="246">AW13-100</f>
        <v>6.7999999999999972</v>
      </c>
      <c r="AX61" s="27"/>
      <c r="AY61" s="28">
        <f t="shared" ref="AY61" si="247">AY13-100</f>
        <v>7</v>
      </c>
      <c r="AZ61" s="27"/>
      <c r="BA61" s="28">
        <f t="shared" ref="BA61" si="248">BA13-100</f>
        <v>3.7999999999999972</v>
      </c>
      <c r="BB61" s="27"/>
      <c r="BC61" s="28">
        <f t="shared" ref="BC61" si="249">BC13-100</f>
        <v>6.4000000000000057</v>
      </c>
      <c r="BD61" s="27"/>
      <c r="BE61" s="28">
        <f t="shared" ref="BE61" si="250">BE13-100</f>
        <v>5.7999999999999972</v>
      </c>
      <c r="BF61" s="27"/>
      <c r="BG61" s="28">
        <f t="shared" ref="BG61" si="251">BG13-100</f>
        <v>5.2999999999999972</v>
      </c>
      <c r="BH61" s="27"/>
      <c r="BI61" s="28">
        <f t="shared" ref="BI61" si="252">BI13-100</f>
        <v>5.2999999999999972</v>
      </c>
      <c r="BJ61" s="27"/>
      <c r="BK61" s="28">
        <f t="shared" ref="BK61" si="253">BK13-100</f>
        <v>5.0999999999999943</v>
      </c>
      <c r="BL61" s="27"/>
      <c r="BM61" s="28">
        <f t="shared" ref="BM61" si="254">BM13-100</f>
        <v>2.2000000000000028</v>
      </c>
      <c r="BN61" s="27"/>
      <c r="BO61" s="28">
        <f t="shared" ref="BO61" si="255">BO13-100</f>
        <v>3</v>
      </c>
      <c r="BP61" s="27"/>
      <c r="BQ61" s="28">
        <f t="shared" ref="BQ61" si="256">BQ13-100</f>
        <v>3.7999999999999972</v>
      </c>
      <c r="BR61" s="27"/>
      <c r="BS61" s="28">
        <f t="shared" ref="BS61" si="257">BS13-100</f>
        <v>3.5999999999999943</v>
      </c>
      <c r="BT61" s="27"/>
      <c r="BU61" s="28">
        <f t="shared" ref="BU61" si="258">BU13-100</f>
        <v>2.5</v>
      </c>
      <c r="BV61" s="27"/>
      <c r="BW61" s="28">
        <f t="shared" ref="BW61" si="259">BW13-100</f>
        <v>2.9000000000000057</v>
      </c>
      <c r="BX61" s="27"/>
      <c r="BY61" s="28">
        <f t="shared" ref="BY61" si="260">BY13-100</f>
        <v>3.9000000000000057</v>
      </c>
      <c r="BZ61" s="27"/>
      <c r="CA61" s="28">
        <f t="shared" ref="CA61" si="261">CA13-100</f>
        <v>4.2000000000000028</v>
      </c>
      <c r="CB61" s="27"/>
      <c r="CC61" s="28">
        <f t="shared" ref="CC61" si="262">CC13-100</f>
        <v>3.4000000000000057</v>
      </c>
      <c r="CD61" s="27"/>
      <c r="CE61" s="28">
        <f t="shared" ref="CE61" si="263">CE13-100</f>
        <v>5.2000000000000028</v>
      </c>
      <c r="CF61" s="27"/>
      <c r="CG61" s="28">
        <f t="shared" ref="CG61" si="264">CG13-100</f>
        <v>5.9000000000000057</v>
      </c>
      <c r="CH61" s="27"/>
      <c r="CI61" s="28">
        <f t="shared" ref="CI61" si="265">CI13-100</f>
        <v>4.7999999999999972</v>
      </c>
      <c r="CJ61" s="27"/>
      <c r="CK61" s="28">
        <f t="shared" ref="CK61" si="266">CK13-100</f>
        <v>6.2000000000000028</v>
      </c>
      <c r="CL61" s="27"/>
      <c r="CM61" s="28">
        <f t="shared" ref="CM61" si="267">CM13-100</f>
        <v>5.7000000000000028</v>
      </c>
      <c r="CN61" s="27"/>
      <c r="CO61" s="28">
        <f t="shared" ref="CO61" si="268">CO13-100</f>
        <v>3.2999999999999972</v>
      </c>
      <c r="CP61" s="27"/>
      <c r="CQ61" s="28">
        <f t="shared" ref="CQ61" si="269">CQ13-100</f>
        <v>5.2000000000000028</v>
      </c>
      <c r="CR61" s="27"/>
      <c r="CS61" s="28">
        <f t="shared" ref="CS61" si="270">CS13-100</f>
        <v>4.2999999999999972</v>
      </c>
      <c r="CT61" s="27"/>
      <c r="CU61" s="28">
        <f t="shared" ref="CU61" si="271">CU13-100</f>
        <v>2.9000000000000057</v>
      </c>
      <c r="CV61" s="27"/>
      <c r="CW61" s="28">
        <f t="shared" ref="CW61" si="272">CW13-100</f>
        <v>4</v>
      </c>
      <c r="CX61" s="27"/>
      <c r="CY61" s="28">
        <f t="shared" ref="CY61" si="273">CY13-100</f>
        <v>5.2999999999999972</v>
      </c>
      <c r="CZ61" s="27"/>
      <c r="DA61" s="28">
        <f t="shared" ref="DA61" si="274">DA13-100</f>
        <v>3.5999999999999943</v>
      </c>
      <c r="DB61" s="27"/>
      <c r="DC61" s="28">
        <f t="shared" ref="DC61" si="275">DC13-100</f>
        <v>2.7999999999999972</v>
      </c>
      <c r="DD61" s="27"/>
      <c r="DE61" s="28">
        <f t="shared" ref="DE61" si="276">DE13-100</f>
        <v>5</v>
      </c>
      <c r="DF61" s="27"/>
      <c r="DG61" s="28">
        <f t="shared" ref="DG61" si="277">DG13-100</f>
        <v>4</v>
      </c>
    </row>
    <row r="62" spans="1:111" s="26" customFormat="1">
      <c r="A62" s="23" t="s">
        <v>112</v>
      </c>
      <c r="B62" s="21">
        <f t="shared" si="26"/>
        <v>0.32290686635763766</v>
      </c>
      <c r="C62" s="28">
        <f t="shared" si="27"/>
        <v>6.0999999999999943</v>
      </c>
      <c r="D62" s="27"/>
      <c r="E62" s="28">
        <f t="shared" si="27"/>
        <v>0.29999999999999716</v>
      </c>
      <c r="F62" s="27"/>
      <c r="G62" s="27"/>
      <c r="H62" s="27"/>
      <c r="I62" s="27"/>
      <c r="J62" s="27"/>
      <c r="K62" s="27"/>
      <c r="L62" s="27"/>
      <c r="M62" s="28">
        <f t="shared" ref="M62" si="278">M14-100</f>
        <v>-4.2999999999999972</v>
      </c>
      <c r="N62" s="27"/>
      <c r="O62" s="28">
        <f t="shared" ref="O62" si="279">O14-100</f>
        <v>14.200000000000003</v>
      </c>
      <c r="P62" s="27"/>
      <c r="Q62" s="28">
        <f t="shared" ref="Q62" si="280">Q14-100</f>
        <v>2</v>
      </c>
      <c r="R62" s="27"/>
      <c r="S62" s="28">
        <f t="shared" ref="S62" si="281">S14-100</f>
        <v>2.9000000000000057</v>
      </c>
      <c r="T62" s="27"/>
      <c r="U62" s="28">
        <f t="shared" ref="U62" si="282">U14-100</f>
        <v>3.5</v>
      </c>
      <c r="V62" s="27"/>
      <c r="W62" s="28">
        <f t="shared" ref="W62" si="283">W14-100</f>
        <v>13.900000000000006</v>
      </c>
      <c r="X62" s="27"/>
      <c r="Y62" s="28">
        <f t="shared" ref="Y62" si="284">Y14-100</f>
        <v>-1.7000000000000028</v>
      </c>
      <c r="Z62" s="27"/>
      <c r="AA62" s="28">
        <f t="shared" ref="AA62" si="285">AA14-100</f>
        <v>3.9000000000000057</v>
      </c>
      <c r="AB62" s="27"/>
      <c r="AC62" s="28">
        <f t="shared" ref="AC62" si="286">AC14-100</f>
        <v>4.0999999999999943</v>
      </c>
      <c r="AD62" s="27"/>
      <c r="AE62" s="28">
        <f t="shared" ref="AE62" si="287">AE14-100</f>
        <v>5</v>
      </c>
      <c r="AF62" s="27"/>
      <c r="AG62" s="28">
        <f t="shared" ref="AG62" si="288">AG14-100</f>
        <v>5.2000000000000028</v>
      </c>
      <c r="AH62" s="27"/>
      <c r="AI62" s="28">
        <f t="shared" ref="AI62" si="289">AI14-100</f>
        <v>16.700000000000003</v>
      </c>
      <c r="AJ62" s="27"/>
      <c r="AK62" s="28">
        <f t="shared" ref="AK62" si="290">AK14-100</f>
        <v>-4.7999999999999972</v>
      </c>
      <c r="AL62" s="27"/>
      <c r="AM62" s="28">
        <f t="shared" ref="AM62" si="291">AM14-100</f>
        <v>4.0999999999999943</v>
      </c>
      <c r="AN62" s="27"/>
      <c r="AO62" s="28">
        <f t="shared" ref="AO62" si="292">AO14-100</f>
        <v>5</v>
      </c>
      <c r="AP62" s="27"/>
      <c r="AQ62" s="28">
        <f t="shared" ref="AQ62" si="293">AQ14-100</f>
        <v>7.5</v>
      </c>
      <c r="AR62" s="27"/>
      <c r="AS62" s="28">
        <f t="shared" ref="AS62" si="294">AS14-100</f>
        <v>-7.7999999999999972</v>
      </c>
      <c r="AT62" s="27"/>
      <c r="AU62" s="28">
        <f t="shared" ref="AU62" si="295">AU14-100</f>
        <v>17.799999999999997</v>
      </c>
      <c r="AV62" s="27"/>
      <c r="AW62" s="28">
        <f t="shared" ref="AW62" si="296">AW14-100</f>
        <v>5.2999999999999972</v>
      </c>
      <c r="AX62" s="27"/>
      <c r="AY62" s="28">
        <f t="shared" ref="AY62" si="297">AY14-100</f>
        <v>5.2999999999999972</v>
      </c>
      <c r="AZ62" s="27"/>
      <c r="BA62" s="28">
        <f t="shared" ref="BA62" si="298">BA14-100</f>
        <v>1.5</v>
      </c>
      <c r="BB62" s="27"/>
      <c r="BC62" s="28">
        <f t="shared" ref="BC62" si="299">BC14-100</f>
        <v>4.2999999999999972</v>
      </c>
      <c r="BD62" s="27"/>
      <c r="BE62" s="28">
        <f t="shared" ref="BE62" si="300">BE14-100</f>
        <v>2.7999999999999972</v>
      </c>
      <c r="BF62" s="27"/>
      <c r="BG62" s="28">
        <f t="shared" ref="BG62" si="301">BG14-100</f>
        <v>0.20000000000000284</v>
      </c>
      <c r="BH62" s="27"/>
      <c r="BI62" s="28">
        <f t="shared" ref="BI62" si="302">BI14-100</f>
        <v>2.2000000000000028</v>
      </c>
      <c r="BJ62" s="27"/>
      <c r="BK62" s="28">
        <f t="shared" ref="BK62" si="303">BK14-100</f>
        <v>4.9000000000000057</v>
      </c>
      <c r="BL62" s="27"/>
      <c r="BM62" s="28">
        <f t="shared" ref="BM62" si="304">BM14-100</f>
        <v>5</v>
      </c>
      <c r="BN62" s="27"/>
      <c r="BO62" s="28">
        <f t="shared" ref="BO62" si="305">BO14-100</f>
        <v>4.9000000000000057</v>
      </c>
      <c r="BP62" s="27"/>
      <c r="BQ62" s="28">
        <f t="shared" ref="BQ62" si="306">BQ14-100</f>
        <v>9.7000000000000028</v>
      </c>
      <c r="BR62" s="27"/>
      <c r="BS62" s="28">
        <f t="shared" ref="BS62" si="307">BS14-100</f>
        <v>6.2000000000000028</v>
      </c>
      <c r="BT62" s="27"/>
      <c r="BU62" s="28">
        <f t="shared" ref="BU62" si="308">BU14-100</f>
        <v>11.200000000000003</v>
      </c>
      <c r="BV62" s="27"/>
      <c r="BW62" s="28">
        <f t="shared" ref="BW62" si="309">BW14-100</f>
        <v>-4.5</v>
      </c>
      <c r="BX62" s="27"/>
      <c r="BY62" s="28">
        <f t="shared" ref="BY62" si="310">BY14-100</f>
        <v>-1.0999999999999943</v>
      </c>
      <c r="BZ62" s="27"/>
      <c r="CA62" s="28">
        <f t="shared" ref="CA62" si="311">CA14-100</f>
        <v>-1.5999999999999943</v>
      </c>
      <c r="CB62" s="27"/>
      <c r="CC62" s="28">
        <f t="shared" ref="CC62" si="312">CC14-100</f>
        <v>0.70000000000000284</v>
      </c>
      <c r="CD62" s="27"/>
      <c r="CE62" s="28">
        <f t="shared" ref="CE62" si="313">CE14-100</f>
        <v>5.0999999999999943</v>
      </c>
      <c r="CF62" s="27"/>
      <c r="CG62" s="28">
        <f t="shared" ref="CG62" si="314">CG14-100</f>
        <v>4.7999999999999972</v>
      </c>
      <c r="CH62" s="27"/>
      <c r="CI62" s="28">
        <f t="shared" ref="CI62" si="315">CI14-100</f>
        <v>-1</v>
      </c>
      <c r="CJ62" s="27"/>
      <c r="CK62" s="28">
        <f t="shared" ref="CK62" si="316">CK14-100</f>
        <v>3.9000000000000057</v>
      </c>
      <c r="CL62" s="27"/>
      <c r="CM62" s="28">
        <f t="shared" ref="CM62" si="317">CM14-100</f>
        <v>3.7999999999999972</v>
      </c>
      <c r="CN62" s="27"/>
      <c r="CO62" s="28">
        <f t="shared" ref="CO62" si="318">CO14-100</f>
        <v>-3.0999999999999943</v>
      </c>
      <c r="CP62" s="27"/>
      <c r="CQ62" s="28">
        <f t="shared" ref="CQ62" si="319">CQ14-100</f>
        <v>2</v>
      </c>
      <c r="CR62" s="27"/>
      <c r="CS62" s="28">
        <f t="shared" ref="CS62" si="320">CS14-100</f>
        <v>4</v>
      </c>
      <c r="CT62" s="27"/>
      <c r="CU62" s="28">
        <f t="shared" ref="CU62" si="321">CU14-100</f>
        <v>-4.2999999999999972</v>
      </c>
      <c r="CV62" s="27"/>
      <c r="CW62" s="28">
        <f t="shared" ref="CW62" si="322">CW14-100</f>
        <v>-0.40000000000000568</v>
      </c>
      <c r="CX62" s="27"/>
      <c r="CY62" s="28">
        <f t="shared" ref="CY62" si="323">CY14-100</f>
        <v>9.2999999999999972</v>
      </c>
      <c r="CZ62" s="27"/>
      <c r="DA62" s="28">
        <f t="shared" ref="DA62" si="324">DA14-100</f>
        <v>4.0999999999999943</v>
      </c>
      <c r="DB62" s="27"/>
      <c r="DC62" s="28">
        <f t="shared" ref="DC62" si="325">DC14-100</f>
        <v>4</v>
      </c>
      <c r="DD62" s="27"/>
      <c r="DE62" s="28">
        <f t="shared" ref="DE62" si="326">DE14-100</f>
        <v>11.400000000000006</v>
      </c>
      <c r="DF62" s="27"/>
      <c r="DG62" s="28">
        <f t="shared" ref="DG62" si="327">DG14-100</f>
        <v>7.2000000000000028</v>
      </c>
    </row>
    <row r="63" spans="1:111" s="26" customFormat="1">
      <c r="A63" s="23" t="s">
        <v>111</v>
      </c>
      <c r="B63" s="21">
        <f t="shared" si="26"/>
        <v>0.5498030793411689</v>
      </c>
      <c r="C63" s="28">
        <f t="shared" si="27"/>
        <v>4.4000000000000057</v>
      </c>
      <c r="D63" s="27"/>
      <c r="E63" s="28">
        <f t="shared" si="27"/>
        <v>6.4000000000000057</v>
      </c>
      <c r="F63" s="27"/>
      <c r="G63" s="27"/>
      <c r="H63" s="27"/>
      <c r="I63" s="27"/>
      <c r="J63" s="27"/>
      <c r="K63" s="27"/>
      <c r="L63" s="27"/>
      <c r="M63" s="28">
        <f t="shared" ref="M63" si="328">M15-100</f>
        <v>6.4000000000000057</v>
      </c>
      <c r="N63" s="27"/>
      <c r="O63" s="28">
        <f t="shared" ref="O63" si="329">O15-100</f>
        <v>10.099999999999994</v>
      </c>
      <c r="P63" s="27"/>
      <c r="Q63" s="28">
        <f t="shared" ref="Q63" si="330">Q15-100</f>
        <v>6.7000000000000028</v>
      </c>
      <c r="R63" s="27"/>
      <c r="S63" s="28">
        <f t="shared" ref="S63" si="331">S15-100</f>
        <v>6</v>
      </c>
      <c r="T63" s="27"/>
      <c r="U63" s="28">
        <f t="shared" ref="U63" si="332">U15-100</f>
        <v>7.2999999999999972</v>
      </c>
      <c r="V63" s="27"/>
      <c r="W63" s="28">
        <f t="shared" ref="W63" si="333">W15-100</f>
        <v>5.0999999999999943</v>
      </c>
      <c r="X63" s="27"/>
      <c r="Y63" s="28">
        <f t="shared" ref="Y63" si="334">Y15-100</f>
        <v>-1.5</v>
      </c>
      <c r="Z63" s="27"/>
      <c r="AA63" s="28">
        <f t="shared" ref="AA63" si="335">AA15-100</f>
        <v>4.5999999999999943</v>
      </c>
      <c r="AB63" s="27"/>
      <c r="AC63" s="28">
        <f t="shared" ref="AC63" si="336">AC15-100</f>
        <v>5.5</v>
      </c>
      <c r="AD63" s="27"/>
      <c r="AE63" s="28">
        <f t="shared" ref="AE63" si="337">AE15-100</f>
        <v>3.5</v>
      </c>
      <c r="AF63" s="27"/>
      <c r="AG63" s="28">
        <f t="shared" ref="AG63" si="338">AG15-100</f>
        <v>7.5999999999999943</v>
      </c>
      <c r="AH63" s="27"/>
      <c r="AI63" s="28">
        <f t="shared" ref="AI63" si="339">AI15-100</f>
        <v>8.7000000000000028</v>
      </c>
      <c r="AJ63" s="27"/>
      <c r="AK63" s="28">
        <f t="shared" ref="AK63" si="340">AK15-100</f>
        <v>6.4000000000000057</v>
      </c>
      <c r="AL63" s="27"/>
      <c r="AM63" s="28">
        <f t="shared" ref="AM63" si="341">AM15-100</f>
        <v>5</v>
      </c>
      <c r="AN63" s="27"/>
      <c r="AO63" s="28">
        <f t="shared" ref="AO63" si="342">AO15-100</f>
        <v>7</v>
      </c>
      <c r="AP63" s="27"/>
      <c r="AQ63" s="28">
        <f t="shared" ref="AQ63" si="343">AQ15-100</f>
        <v>5.5</v>
      </c>
      <c r="AR63" s="27"/>
      <c r="AS63" s="28">
        <f t="shared" ref="AS63" si="344">AS15-100</f>
        <v>6.5999999999999943</v>
      </c>
      <c r="AT63" s="27"/>
      <c r="AU63" s="28">
        <f t="shared" ref="AU63" si="345">AU15-100</f>
        <v>8.5999999999999943</v>
      </c>
      <c r="AV63" s="27"/>
      <c r="AW63" s="28">
        <f t="shared" ref="AW63" si="346">AW15-100</f>
        <v>8.2999999999999972</v>
      </c>
      <c r="AX63" s="27"/>
      <c r="AY63" s="28">
        <f t="shared" ref="AY63" si="347">AY15-100</f>
        <v>7.2999999999999972</v>
      </c>
      <c r="AZ63" s="27"/>
      <c r="BA63" s="28">
        <f t="shared" ref="BA63" si="348">BA15-100</f>
        <v>-2.0999999999999943</v>
      </c>
      <c r="BB63" s="27"/>
      <c r="BC63" s="28">
        <f t="shared" ref="BC63" si="349">BC15-100</f>
        <v>1.7000000000000028</v>
      </c>
      <c r="BD63" s="27"/>
      <c r="BE63" s="28">
        <f t="shared" ref="BE63" si="350">BE15-100</f>
        <v>-0.90000000000000568</v>
      </c>
      <c r="BF63" s="27"/>
      <c r="BG63" s="28">
        <f t="shared" ref="BG63" si="351">BG15-100</f>
        <v>3.2000000000000028</v>
      </c>
      <c r="BH63" s="27"/>
      <c r="BI63" s="28">
        <f t="shared" ref="BI63" si="352">BI15-100</f>
        <v>0.70000000000000284</v>
      </c>
      <c r="BJ63" s="27"/>
      <c r="BK63" s="28">
        <f t="shared" ref="BK63" si="353">BK15-100</f>
        <v>5.5</v>
      </c>
      <c r="BL63" s="27"/>
      <c r="BM63" s="28">
        <f t="shared" ref="BM63" si="354">BM15-100</f>
        <v>1.2999999999999972</v>
      </c>
      <c r="BN63" s="27"/>
      <c r="BO63" s="28">
        <f t="shared" ref="BO63" si="355">BO15-100</f>
        <v>2.5999999999999943</v>
      </c>
      <c r="BP63" s="27"/>
      <c r="BQ63" s="28">
        <f t="shared" ref="BQ63" si="356">BQ15-100</f>
        <v>1.5999999999999943</v>
      </c>
      <c r="BR63" s="27"/>
      <c r="BS63" s="28">
        <f t="shared" ref="BS63" si="357">BS15-100</f>
        <v>2.5999999999999943</v>
      </c>
      <c r="BT63" s="27"/>
      <c r="BU63" s="28">
        <f t="shared" ref="BU63" si="358">BU15-100</f>
        <v>1.5</v>
      </c>
      <c r="BV63" s="27"/>
      <c r="BW63" s="28">
        <f t="shared" ref="BW63" si="359">BW15-100</f>
        <v>2.7999999999999972</v>
      </c>
      <c r="BX63" s="27"/>
      <c r="BY63" s="28">
        <f t="shared" ref="BY63" si="360">BY15-100</f>
        <v>2.9000000000000057</v>
      </c>
      <c r="BZ63" s="27"/>
      <c r="CA63" s="28">
        <f t="shared" ref="CA63" si="361">CA15-100</f>
        <v>4.7000000000000028</v>
      </c>
      <c r="CB63" s="27"/>
      <c r="CC63" s="28">
        <f t="shared" ref="CC63" si="362">CC15-100</f>
        <v>3.0999999999999943</v>
      </c>
      <c r="CD63" s="27"/>
      <c r="CE63" s="28">
        <f t="shared" ref="CE63" si="363">CE15-100</f>
        <v>-1.2000000000000028</v>
      </c>
      <c r="CF63" s="27"/>
      <c r="CG63" s="28">
        <f t="shared" ref="CG63" si="364">CG15-100</f>
        <v>-2.2999999999999972</v>
      </c>
      <c r="CH63" s="27"/>
      <c r="CI63" s="28">
        <f t="shared" ref="CI63" si="365">CI15-100</f>
        <v>-9.9999999999994316E-2</v>
      </c>
      <c r="CJ63" s="27"/>
      <c r="CK63" s="28">
        <f t="shared" ref="CK63" si="366">CK15-100</f>
        <v>-0.5</v>
      </c>
      <c r="CL63" s="27"/>
      <c r="CM63" s="28">
        <f t="shared" ref="CM63" si="367">CM15-100</f>
        <v>-1</v>
      </c>
      <c r="CN63" s="27"/>
      <c r="CO63" s="28">
        <f t="shared" ref="CO63" si="368">CO15-100</f>
        <v>3.7999999999999972</v>
      </c>
      <c r="CP63" s="27"/>
      <c r="CQ63" s="28">
        <f t="shared" ref="CQ63" si="369">CQ15-100</f>
        <v>6.5999999999999943</v>
      </c>
      <c r="CR63" s="27"/>
      <c r="CS63" s="28">
        <f t="shared" ref="CS63" si="370">CS15-100</f>
        <v>7.7000000000000028</v>
      </c>
      <c r="CT63" s="27"/>
      <c r="CU63" s="28">
        <f t="shared" ref="CU63" si="371">CU15-100</f>
        <v>7</v>
      </c>
      <c r="CV63" s="27"/>
      <c r="CW63" s="28">
        <f t="shared" ref="CW63" si="372">CW15-100</f>
        <v>6.2999999999999972</v>
      </c>
      <c r="CX63" s="27"/>
      <c r="CY63" s="28">
        <f t="shared" ref="CY63" si="373">CY15-100</f>
        <v>3.7999999999999972</v>
      </c>
      <c r="CZ63" s="27"/>
      <c r="DA63" s="28">
        <f t="shared" ref="DA63" si="374">DA15-100</f>
        <v>3.7000000000000028</v>
      </c>
      <c r="DB63" s="27"/>
      <c r="DC63" s="28">
        <f t="shared" ref="DC63" si="375">DC15-100</f>
        <v>-0.59999999999999432</v>
      </c>
      <c r="DD63" s="27"/>
      <c r="DE63" s="28">
        <f t="shared" ref="DE63" si="376">DE15-100</f>
        <v>-0.40000000000000568</v>
      </c>
      <c r="DF63" s="27"/>
      <c r="DG63" s="28">
        <f t="shared" ref="DG63" si="377">DG15-100</f>
        <v>1.5</v>
      </c>
    </row>
    <row r="64" spans="1:111">
      <c r="A64" s="23" t="s">
        <v>110</v>
      </c>
      <c r="B64" s="21">
        <f t="shared" si="26"/>
        <v>0.62854016192679774</v>
      </c>
      <c r="C64" s="28">
        <f t="shared" si="27"/>
        <v>8.9000000000000057</v>
      </c>
      <c r="D64" s="27"/>
      <c r="E64" s="28">
        <f t="shared" si="27"/>
        <v>12.400000000000006</v>
      </c>
      <c r="F64" s="27"/>
      <c r="G64" s="27"/>
      <c r="H64" s="27"/>
      <c r="I64" s="27"/>
      <c r="J64" s="27"/>
      <c r="K64" s="27"/>
      <c r="L64" s="27"/>
      <c r="M64" s="28">
        <f t="shared" ref="M64" si="378">M16-100</f>
        <v>6.2000000000000028</v>
      </c>
      <c r="N64" s="27"/>
      <c r="O64" s="28">
        <f t="shared" ref="O64" si="379">O16-100</f>
        <v>10.5</v>
      </c>
      <c r="P64" s="27"/>
      <c r="Q64" s="28">
        <f t="shared" ref="Q64" si="380">Q16-100</f>
        <v>6.5999999999999943</v>
      </c>
      <c r="R64" s="27"/>
      <c r="S64" s="28">
        <f t="shared" ref="S64" si="381">S16-100</f>
        <v>6.5999999999999943</v>
      </c>
      <c r="T64" s="27"/>
      <c r="U64" s="28">
        <f t="shared" ref="U64" si="382">U16-100</f>
        <v>7.5999999999999943</v>
      </c>
      <c r="V64" s="27"/>
      <c r="W64" s="28">
        <f t="shared" ref="W64" si="383">W16-100</f>
        <v>2.2999999999999972</v>
      </c>
      <c r="X64" s="27"/>
      <c r="Y64" s="28">
        <f t="shared" ref="Y64" si="384">Y16-100</f>
        <v>-1.0999999999999943</v>
      </c>
      <c r="Z64" s="27"/>
      <c r="AA64" s="28">
        <f t="shared" ref="AA64" si="385">AA16-100</f>
        <v>3.2000000000000028</v>
      </c>
      <c r="AB64" s="27"/>
      <c r="AC64" s="28">
        <f t="shared" ref="AC64" si="386">AC16-100</f>
        <v>3.4000000000000057</v>
      </c>
      <c r="AD64" s="27"/>
      <c r="AE64" s="28">
        <f t="shared" ref="AE64" si="387">AE16-100</f>
        <v>1.9000000000000057</v>
      </c>
      <c r="AF64" s="27"/>
      <c r="AG64" s="28">
        <f t="shared" ref="AG64" si="388">AG16-100</f>
        <v>7</v>
      </c>
      <c r="AH64" s="27"/>
      <c r="AI64" s="28">
        <f t="shared" ref="AI64" si="389">AI16-100</f>
        <v>3.5</v>
      </c>
      <c r="AJ64" s="27"/>
      <c r="AK64" s="28">
        <f t="shared" ref="AK64" si="390">AK16-100</f>
        <v>4.5</v>
      </c>
      <c r="AL64" s="27"/>
      <c r="AM64" s="28">
        <f t="shared" ref="AM64" si="391">AM16-100</f>
        <v>4.2000000000000028</v>
      </c>
      <c r="AN64" s="27"/>
      <c r="AO64" s="28">
        <f t="shared" ref="AO64" si="392">AO16-100</f>
        <v>5</v>
      </c>
      <c r="AP64" s="27"/>
      <c r="AQ64" s="28">
        <f t="shared" ref="AQ64" si="393">AQ16-100</f>
        <v>5.2999999999999972</v>
      </c>
      <c r="AR64" s="27"/>
      <c r="AS64" s="28">
        <f t="shared" ref="AS64" si="394">AS16-100</f>
        <v>7</v>
      </c>
      <c r="AT64" s="27"/>
      <c r="AU64" s="28">
        <f t="shared" ref="AU64" si="395">AU16-100</f>
        <v>6.2000000000000028</v>
      </c>
      <c r="AV64" s="27"/>
      <c r="AW64" s="28">
        <f t="shared" ref="AW64" si="396">AW16-100</f>
        <v>6.9000000000000057</v>
      </c>
      <c r="AX64" s="27"/>
      <c r="AY64" s="28">
        <f t="shared" ref="AY64" si="397">AY16-100</f>
        <v>6.4000000000000057</v>
      </c>
      <c r="AZ64" s="27"/>
      <c r="BA64" s="28">
        <f t="shared" ref="BA64" si="398">BA16-100</f>
        <v>3.0999999999999943</v>
      </c>
      <c r="BB64" s="27"/>
      <c r="BC64" s="28">
        <f t="shared" ref="BC64" si="399">BC16-100</f>
        <v>2.5999999999999943</v>
      </c>
      <c r="BD64" s="27"/>
      <c r="BE64" s="28">
        <f t="shared" ref="BE64" si="400">BE16-100</f>
        <v>3.0999999999999943</v>
      </c>
      <c r="BF64" s="27"/>
      <c r="BG64" s="28">
        <f t="shared" ref="BG64" si="401">BG16-100</f>
        <v>2.5999999999999943</v>
      </c>
      <c r="BH64" s="27"/>
      <c r="BI64" s="28">
        <f t="shared" ref="BI64" si="402">BI16-100</f>
        <v>2.9000000000000057</v>
      </c>
      <c r="BJ64" s="27"/>
      <c r="BK64" s="28">
        <f t="shared" ref="BK64" si="403">BK16-100</f>
        <v>5.5</v>
      </c>
      <c r="BL64" s="27"/>
      <c r="BM64" s="28">
        <f t="shared" ref="BM64" si="404">BM16-100</f>
        <v>6.2000000000000028</v>
      </c>
      <c r="BN64" s="27"/>
      <c r="BO64" s="28">
        <f t="shared" ref="BO64" si="405">BO16-100</f>
        <v>3.0999999999999943</v>
      </c>
      <c r="BP64" s="27"/>
      <c r="BQ64" s="28">
        <f t="shared" ref="BQ64" si="406">BQ16-100</f>
        <v>-1.4000000000000057</v>
      </c>
      <c r="BR64" s="27"/>
      <c r="BS64" s="28">
        <f t="shared" ref="BS64" si="407">BS16-100</f>
        <v>3</v>
      </c>
      <c r="BT64" s="27"/>
      <c r="BU64" s="28">
        <f t="shared" ref="BU64" si="408">BU16-100</f>
        <v>1.9000000000000057</v>
      </c>
      <c r="BV64" s="27"/>
      <c r="BW64" s="28">
        <f t="shared" ref="BW64" si="409">BW16-100</f>
        <v>2.9000000000000057</v>
      </c>
      <c r="BX64" s="27"/>
      <c r="BY64" s="28">
        <f t="shared" ref="BY64" si="410">BY16-100</f>
        <v>5.7000000000000028</v>
      </c>
      <c r="BZ64" s="27"/>
      <c r="CA64" s="28">
        <f t="shared" ref="CA64" si="411">CA16-100</f>
        <v>9.5999999999999943</v>
      </c>
      <c r="CB64" s="27"/>
      <c r="CC64" s="28">
        <f t="shared" ref="CC64" si="412">CC16-100</f>
        <v>5.2000000000000028</v>
      </c>
      <c r="CD64" s="27"/>
      <c r="CE64" s="28">
        <f t="shared" ref="CE64" si="413">CE16-100</f>
        <v>-1.9000000000000057</v>
      </c>
      <c r="CF64" s="27"/>
      <c r="CG64" s="28">
        <f t="shared" ref="CG64" si="414">CG16-100</f>
        <v>-0.29999999999999716</v>
      </c>
      <c r="CH64" s="27"/>
      <c r="CI64" s="28">
        <f t="shared" ref="CI64" si="415">CI16-100</f>
        <v>-2.2999999999999972</v>
      </c>
      <c r="CJ64" s="27"/>
      <c r="CK64" s="28">
        <f t="shared" ref="CK64" si="416">CK16-100</f>
        <v>0.29999999999999716</v>
      </c>
      <c r="CL64" s="27"/>
      <c r="CM64" s="28">
        <f t="shared" ref="CM64" si="417">CM16-100</f>
        <v>-1.2000000000000028</v>
      </c>
      <c r="CN64" s="27"/>
      <c r="CO64" s="28">
        <f t="shared" ref="CO64" si="418">CO16-100</f>
        <v>1.4000000000000057</v>
      </c>
      <c r="CP64" s="27"/>
      <c r="CQ64" s="28">
        <f t="shared" ref="CQ64" si="419">CQ16-100</f>
        <v>-0.20000000000000284</v>
      </c>
      <c r="CR64" s="27"/>
      <c r="CS64" s="28">
        <f t="shared" ref="CS64" si="420">CS16-100</f>
        <v>1.5</v>
      </c>
      <c r="CT64" s="27"/>
      <c r="CU64" s="28">
        <f t="shared" ref="CU64" si="421">CU16-100</f>
        <v>-2.5999999999999943</v>
      </c>
      <c r="CV64" s="27"/>
      <c r="CW64" s="28">
        <f t="shared" ref="CW64" si="422">CW16-100</f>
        <v>0</v>
      </c>
      <c r="CX64" s="27"/>
      <c r="CY64" s="28">
        <f t="shared" ref="CY64" si="423">CY16-100</f>
        <v>2.5</v>
      </c>
      <c r="CZ64" s="27"/>
      <c r="DA64" s="28">
        <f t="shared" ref="DA64" si="424">DA16-100</f>
        <v>0</v>
      </c>
      <c r="DB64" s="27"/>
      <c r="DC64" s="28">
        <f t="shared" ref="DC64" si="425">DC16-100</f>
        <v>-0.5</v>
      </c>
      <c r="DD64" s="27"/>
      <c r="DE64" s="28">
        <f t="shared" ref="DE64" si="426">DE16-100</f>
        <v>0.29999999999999716</v>
      </c>
      <c r="DF64" s="27"/>
      <c r="DG64" s="28">
        <f t="shared" ref="DG64" si="427">DG16-100</f>
        <v>0.70000000000000284</v>
      </c>
    </row>
    <row r="65" spans="1:111" s="26" customFormat="1">
      <c r="A65" s="23" t="s">
        <v>109</v>
      </c>
      <c r="B65" s="21">
        <f t="shared" si="26"/>
        <v>0.8872195427303895</v>
      </c>
      <c r="C65" s="28">
        <f t="shared" si="27"/>
        <v>11.900000000000006</v>
      </c>
      <c r="D65" s="27"/>
      <c r="E65" s="28">
        <f t="shared" si="27"/>
        <v>10.099999999999994</v>
      </c>
      <c r="F65" s="27"/>
      <c r="G65" s="27"/>
      <c r="H65" s="27"/>
      <c r="I65" s="27"/>
      <c r="J65" s="27"/>
      <c r="K65" s="27"/>
      <c r="L65" s="27"/>
      <c r="M65" s="28">
        <f t="shared" ref="M65" si="428">M17-100</f>
        <v>3.7000000000000028</v>
      </c>
      <c r="N65" s="27"/>
      <c r="O65" s="28">
        <f t="shared" ref="O65" si="429">O17-100</f>
        <v>12</v>
      </c>
      <c r="P65" s="27"/>
      <c r="Q65" s="28">
        <f t="shared" ref="Q65" si="430">Q17-100</f>
        <v>10.700000000000003</v>
      </c>
      <c r="R65" s="27"/>
      <c r="S65" s="28">
        <f t="shared" ref="S65" si="431">S17-100</f>
        <v>8.5</v>
      </c>
      <c r="T65" s="27"/>
      <c r="U65" s="28">
        <f t="shared" ref="U65" si="432">U17-100</f>
        <v>8.7000000000000028</v>
      </c>
      <c r="V65" s="27"/>
      <c r="W65" s="28">
        <f t="shared" ref="W65" si="433">W17-100</f>
        <v>5.2999999999999972</v>
      </c>
      <c r="X65" s="27"/>
      <c r="Y65" s="28">
        <f t="shared" ref="Y65" si="434">Y17-100</f>
        <v>0.90000000000000568</v>
      </c>
      <c r="Z65" s="27"/>
      <c r="AA65" s="28">
        <f t="shared" ref="AA65" si="435">AA17-100</f>
        <v>1.5</v>
      </c>
      <c r="AB65" s="27"/>
      <c r="AC65" s="28">
        <f t="shared" ref="AC65" si="436">AC17-100</f>
        <v>3.4000000000000057</v>
      </c>
      <c r="AD65" s="27"/>
      <c r="AE65" s="28">
        <f t="shared" ref="AE65" si="437">AE17-100</f>
        <v>2.7000000000000028</v>
      </c>
      <c r="AF65" s="27"/>
      <c r="AG65" s="28">
        <f t="shared" ref="AG65" si="438">AG17-100</f>
        <v>7.9000000000000057</v>
      </c>
      <c r="AH65" s="27"/>
      <c r="AI65" s="28">
        <f t="shared" ref="AI65" si="439">AI17-100</f>
        <v>7.5</v>
      </c>
      <c r="AJ65" s="27"/>
      <c r="AK65" s="28">
        <f t="shared" ref="AK65" si="440">AK17-100</f>
        <v>7.2000000000000028</v>
      </c>
      <c r="AL65" s="27"/>
      <c r="AM65" s="28">
        <f t="shared" ref="AM65" si="441">AM17-100</f>
        <v>6.7000000000000028</v>
      </c>
      <c r="AN65" s="27"/>
      <c r="AO65" s="28">
        <f t="shared" ref="AO65" si="442">AO17-100</f>
        <v>7.4000000000000057</v>
      </c>
      <c r="AP65" s="27"/>
      <c r="AQ65" s="28">
        <f t="shared" ref="AQ65" si="443">AQ17-100</f>
        <v>7.5999999999999943</v>
      </c>
      <c r="AR65" s="27"/>
      <c r="AS65" s="28">
        <f t="shared" ref="AS65" si="444">AS17-100</f>
        <v>9</v>
      </c>
      <c r="AT65" s="27"/>
      <c r="AU65" s="28">
        <f t="shared" ref="AU65" si="445">AU17-100</f>
        <v>7.0999999999999943</v>
      </c>
      <c r="AV65" s="27"/>
      <c r="AW65" s="28">
        <f t="shared" ref="AW65" si="446">AW17-100</f>
        <v>7.5</v>
      </c>
      <c r="AX65" s="27"/>
      <c r="AY65" s="28">
        <f t="shared" ref="AY65" si="447">AY17-100</f>
        <v>7.7000000000000028</v>
      </c>
      <c r="AZ65" s="27"/>
      <c r="BA65" s="28">
        <f t="shared" ref="BA65" si="448">BA17-100</f>
        <v>3.4000000000000057</v>
      </c>
      <c r="BB65" s="27"/>
      <c r="BC65" s="28">
        <f t="shared" ref="BC65" si="449">BC17-100</f>
        <v>3.7999999999999972</v>
      </c>
      <c r="BD65" s="27"/>
      <c r="BE65" s="28">
        <f t="shared" ref="BE65" si="450">BE17-100</f>
        <v>6</v>
      </c>
      <c r="BF65" s="27"/>
      <c r="BG65" s="28">
        <f t="shared" ref="BG65" si="451">BG17-100</f>
        <v>4.0999999999999943</v>
      </c>
      <c r="BH65" s="27"/>
      <c r="BI65" s="28">
        <f t="shared" ref="BI65" si="452">BI17-100</f>
        <v>4.2999999999999972</v>
      </c>
      <c r="BJ65" s="27"/>
      <c r="BK65" s="28">
        <f t="shared" ref="BK65" si="453">BK17-100</f>
        <v>2</v>
      </c>
      <c r="BL65" s="27"/>
      <c r="BM65" s="28">
        <f t="shared" ref="BM65" si="454">BM17-100</f>
        <v>2.5</v>
      </c>
      <c r="BN65" s="27"/>
      <c r="BO65" s="28">
        <f t="shared" ref="BO65" si="455">BO17-100</f>
        <v>1.0999999999999943</v>
      </c>
      <c r="BP65" s="27"/>
      <c r="BQ65" s="28">
        <f t="shared" ref="BQ65" si="456">BQ17-100</f>
        <v>2.2999999999999972</v>
      </c>
      <c r="BR65" s="27"/>
      <c r="BS65" s="28">
        <f t="shared" ref="BS65" si="457">BS17-100</f>
        <v>2</v>
      </c>
      <c r="BT65" s="27"/>
      <c r="BU65" s="28">
        <f t="shared" ref="BU65" si="458">BU17-100</f>
        <v>0.40000000000000568</v>
      </c>
      <c r="BV65" s="27"/>
      <c r="BW65" s="28">
        <f t="shared" ref="BW65" si="459">BW17-100</f>
        <v>1.0999999999999943</v>
      </c>
      <c r="BX65" s="27"/>
      <c r="BY65" s="28">
        <f t="shared" ref="BY65" si="460">BY17-100</f>
        <v>2.9000000000000057</v>
      </c>
      <c r="BZ65" s="27"/>
      <c r="CA65" s="28">
        <f t="shared" ref="CA65" si="461">CA17-100</f>
        <v>2.7999999999999972</v>
      </c>
      <c r="CB65" s="27"/>
      <c r="CC65" s="28">
        <f t="shared" ref="CC65" si="462">CC17-100</f>
        <v>1.9000000000000057</v>
      </c>
      <c r="CD65" s="27"/>
      <c r="CE65" s="28">
        <f t="shared" ref="CE65" si="463">CE17-100</f>
        <v>5.5</v>
      </c>
      <c r="CF65" s="27"/>
      <c r="CG65" s="28">
        <f t="shared" ref="CG65" si="464">CG17-100</f>
        <v>2.5</v>
      </c>
      <c r="CH65" s="27"/>
      <c r="CI65" s="28">
        <f t="shared" ref="CI65" si="465">CI17-100</f>
        <v>3.5999999999999943</v>
      </c>
      <c r="CJ65" s="27"/>
      <c r="CK65" s="28">
        <f t="shared" ref="CK65" si="466">CK17-100</f>
        <v>4.5</v>
      </c>
      <c r="CL65" s="27"/>
      <c r="CM65" s="28">
        <f t="shared" ref="CM65" si="467">CM17-100</f>
        <v>4</v>
      </c>
      <c r="CN65" s="27"/>
      <c r="CO65" s="28">
        <f t="shared" ref="CO65" si="468">CO17-100</f>
        <v>1.5999999999999943</v>
      </c>
      <c r="CP65" s="27"/>
      <c r="CQ65" s="28">
        <f t="shared" ref="CQ65" si="469">CQ17-100</f>
        <v>1.2000000000000028</v>
      </c>
      <c r="CR65" s="27"/>
      <c r="CS65" s="28">
        <f t="shared" ref="CS65" si="470">CS17-100</f>
        <v>0.90000000000000568</v>
      </c>
      <c r="CT65" s="27"/>
      <c r="CU65" s="28">
        <f t="shared" ref="CU65" si="471">CU17-100</f>
        <v>0.59999999999999432</v>
      </c>
      <c r="CV65" s="27"/>
      <c r="CW65" s="28">
        <f t="shared" ref="CW65" si="472">CW17-100</f>
        <v>1.0999999999999943</v>
      </c>
      <c r="CX65" s="27"/>
      <c r="CY65" s="28">
        <f t="shared" ref="CY65" si="473">CY17-100</f>
        <v>1.2999999999999972</v>
      </c>
      <c r="CZ65" s="27"/>
      <c r="DA65" s="28">
        <f t="shared" ref="DA65" si="474">DA17-100</f>
        <v>0.70000000000000284</v>
      </c>
      <c r="DB65" s="27"/>
      <c r="DC65" s="28">
        <f t="shared" ref="DC65" si="475">DC17-100</f>
        <v>0.29999999999999716</v>
      </c>
      <c r="DD65" s="27"/>
      <c r="DE65" s="28">
        <f t="shared" ref="DE65" si="476">DE17-100</f>
        <v>1.7999999999999972</v>
      </c>
      <c r="DF65" s="27"/>
      <c r="DG65" s="28">
        <f t="shared" ref="DG65" si="477">DG17-100</f>
        <v>0.90000000000000568</v>
      </c>
    </row>
    <row r="66" spans="1:111" s="26" customFormat="1">
      <c r="A66" s="23" t="s">
        <v>108</v>
      </c>
      <c r="B66" s="21">
        <f t="shared" si="26"/>
        <v>0.64679921273134555</v>
      </c>
      <c r="C66" s="28">
        <f t="shared" si="27"/>
        <v>9.7999999999999972</v>
      </c>
      <c r="D66" s="27"/>
      <c r="E66" s="28">
        <f t="shared" si="27"/>
        <v>11.200000000000003</v>
      </c>
      <c r="F66" s="27"/>
      <c r="G66" s="27"/>
      <c r="H66" s="27"/>
      <c r="I66" s="27"/>
      <c r="J66" s="27"/>
      <c r="K66" s="27"/>
      <c r="L66" s="27"/>
      <c r="M66" s="28">
        <f t="shared" ref="M66" si="478">M18-100</f>
        <v>-1.2000000000000028</v>
      </c>
      <c r="N66" s="27"/>
      <c r="O66" s="28">
        <f t="shared" ref="O66" si="479">O18-100</f>
        <v>7.7000000000000028</v>
      </c>
      <c r="P66" s="27"/>
      <c r="Q66" s="28">
        <f t="shared" ref="Q66" si="480">Q18-100</f>
        <v>5.5999999999999943</v>
      </c>
      <c r="R66" s="27"/>
      <c r="S66" s="28">
        <f t="shared" ref="S66" si="481">S18-100</f>
        <v>3.2999999999999972</v>
      </c>
      <c r="T66" s="27"/>
      <c r="U66" s="28">
        <f t="shared" ref="U66" si="482">U18-100</f>
        <v>3.7999999999999972</v>
      </c>
      <c r="V66" s="27"/>
      <c r="W66" s="28">
        <f t="shared" ref="W66" si="483">W18-100</f>
        <v>4.2000000000000028</v>
      </c>
      <c r="X66" s="27"/>
      <c r="Y66" s="28">
        <f t="shared" ref="Y66" si="484">Y18-100</f>
        <v>-2.4000000000000057</v>
      </c>
      <c r="Z66" s="27"/>
      <c r="AA66" s="28">
        <f t="shared" ref="AA66" si="485">AA18-100</f>
        <v>1</v>
      </c>
      <c r="AB66" s="27"/>
      <c r="AC66" s="28">
        <f t="shared" ref="AC66" si="486">AC18-100</f>
        <v>1.5</v>
      </c>
      <c r="AD66" s="27"/>
      <c r="AE66" s="28">
        <f t="shared" ref="AE66" si="487">AE18-100</f>
        <v>1.0999999999999943</v>
      </c>
      <c r="AF66" s="27"/>
      <c r="AG66" s="28">
        <f t="shared" ref="AG66" si="488">AG18-100</f>
        <v>5.2999999999999972</v>
      </c>
      <c r="AH66" s="27"/>
      <c r="AI66" s="28">
        <f t="shared" ref="AI66" si="489">AI18-100</f>
        <v>7.2999999999999972</v>
      </c>
      <c r="AJ66" s="27"/>
      <c r="AK66" s="28">
        <f t="shared" ref="AK66" si="490">AK18-100</f>
        <v>8.5999999999999943</v>
      </c>
      <c r="AL66" s="27"/>
      <c r="AM66" s="28">
        <f t="shared" ref="AM66" si="491">AM18-100</f>
        <v>5.9000000000000057</v>
      </c>
      <c r="AN66" s="27"/>
      <c r="AO66" s="28">
        <f t="shared" ref="AO66" si="492">AO18-100</f>
        <v>7</v>
      </c>
      <c r="AP66" s="27"/>
      <c r="AQ66" s="28">
        <f t="shared" ref="AQ66" si="493">AQ18-100</f>
        <v>6.5999999999999943</v>
      </c>
      <c r="AR66" s="27"/>
      <c r="AS66" s="28">
        <f t="shared" ref="AS66" si="494">AS18-100</f>
        <v>3.7999999999999972</v>
      </c>
      <c r="AT66" s="27"/>
      <c r="AU66" s="28">
        <f t="shared" ref="AU66" si="495">AU18-100</f>
        <v>4.5999999999999943</v>
      </c>
      <c r="AV66" s="27"/>
      <c r="AW66" s="28">
        <f t="shared" ref="AW66" si="496">AW18-100</f>
        <v>3.7999999999999972</v>
      </c>
      <c r="AX66" s="27"/>
      <c r="AY66" s="28">
        <f t="shared" ref="AY66" si="497">AY18-100</f>
        <v>4.5999999999999943</v>
      </c>
      <c r="AZ66" s="27"/>
      <c r="BA66" s="28">
        <f t="shared" ref="BA66" si="498">BA18-100</f>
        <v>3.2000000000000028</v>
      </c>
      <c r="BB66" s="27"/>
      <c r="BC66" s="28">
        <f t="shared" ref="BC66" si="499">BC18-100</f>
        <v>7.7000000000000028</v>
      </c>
      <c r="BD66" s="27"/>
      <c r="BE66" s="28">
        <f t="shared" ref="BE66" si="500">BE18-100</f>
        <v>7.0999999999999943</v>
      </c>
      <c r="BF66" s="27"/>
      <c r="BG66" s="28">
        <f t="shared" ref="BG66" si="501">BG18-100</f>
        <v>6.7999999999999972</v>
      </c>
      <c r="BH66" s="27"/>
      <c r="BI66" s="28">
        <f t="shared" ref="BI66" si="502">BI18-100</f>
        <v>6.2000000000000028</v>
      </c>
      <c r="BJ66" s="27"/>
      <c r="BK66" s="28">
        <f t="shared" ref="BK66" si="503">BK18-100</f>
        <v>7.2000000000000028</v>
      </c>
      <c r="BL66" s="27"/>
      <c r="BM66" s="28">
        <f t="shared" ref="BM66" si="504">BM18-100</f>
        <v>1.5999999999999943</v>
      </c>
      <c r="BN66" s="27"/>
      <c r="BO66" s="28">
        <f t="shared" ref="BO66" si="505">BO18-100</f>
        <v>4.2000000000000028</v>
      </c>
      <c r="BP66" s="27"/>
      <c r="BQ66" s="28">
        <f t="shared" ref="BQ66" si="506">BQ18-100</f>
        <v>5.9000000000000057</v>
      </c>
      <c r="BR66" s="27"/>
      <c r="BS66" s="28">
        <f t="shared" ref="BS66" si="507">BS18-100</f>
        <v>4.7999999999999972</v>
      </c>
      <c r="BT66" s="27"/>
      <c r="BU66" s="28">
        <f t="shared" ref="BU66" si="508">BU18-100</f>
        <v>2</v>
      </c>
      <c r="BV66" s="27"/>
      <c r="BW66" s="28">
        <f t="shared" ref="BW66" si="509">BW18-100</f>
        <v>6</v>
      </c>
      <c r="BX66" s="27"/>
      <c r="BY66" s="28">
        <f t="shared" ref="BY66" si="510">BY18-100</f>
        <v>5.9000000000000057</v>
      </c>
      <c r="BZ66" s="27"/>
      <c r="CA66" s="28">
        <f t="shared" ref="CA66" si="511">CA18-100</f>
        <v>6.2000000000000028</v>
      </c>
      <c r="CB66" s="27"/>
      <c r="CC66" s="28">
        <f t="shared" ref="CC66" si="512">CC18-100</f>
        <v>5</v>
      </c>
      <c r="CD66" s="27"/>
      <c r="CE66" s="28">
        <f t="shared" ref="CE66" si="513">CE18-100</f>
        <v>4.7000000000000028</v>
      </c>
      <c r="CF66" s="27"/>
      <c r="CG66" s="28">
        <f t="shared" ref="CG66" si="514">CG18-100</f>
        <v>2.0999999999999943</v>
      </c>
      <c r="CH66" s="27"/>
      <c r="CI66" s="28">
        <f t="shared" ref="CI66" si="515">CI18-100</f>
        <v>1.2000000000000028</v>
      </c>
      <c r="CJ66" s="27"/>
      <c r="CK66" s="28">
        <f t="shared" ref="CK66" si="516">CK18-100</f>
        <v>1.2999999999999972</v>
      </c>
      <c r="CL66" s="27"/>
      <c r="CM66" s="28">
        <f t="shared" ref="CM66" si="517">CM18-100</f>
        <v>2.4000000000000057</v>
      </c>
      <c r="CN66" s="27"/>
      <c r="CO66" s="28">
        <f t="shared" ref="CO66" si="518">CO18-100</f>
        <v>-6.0999999999999943</v>
      </c>
      <c r="CP66" s="27"/>
      <c r="CQ66" s="28">
        <f t="shared" ref="CQ66" si="519">CQ18-100</f>
        <v>0.59999999999999432</v>
      </c>
      <c r="CR66" s="27"/>
      <c r="CS66" s="28">
        <f t="shared" ref="CS66" si="520">CS18-100</f>
        <v>0.40000000000000568</v>
      </c>
      <c r="CT66" s="27"/>
      <c r="CU66" s="28">
        <f t="shared" ref="CU66" si="521">CU18-100</f>
        <v>0.70000000000000284</v>
      </c>
      <c r="CV66" s="27"/>
      <c r="CW66" s="28">
        <f t="shared" ref="CW66" si="522">CW18-100</f>
        <v>-1.0999999999999943</v>
      </c>
      <c r="CX66" s="27"/>
      <c r="CY66" s="28">
        <f t="shared" ref="CY66" si="523">CY18-100</f>
        <v>3.4000000000000057</v>
      </c>
      <c r="CZ66" s="27"/>
      <c r="DA66" s="28">
        <f t="shared" ref="DA66" si="524">DA18-100</f>
        <v>1.5</v>
      </c>
      <c r="DB66" s="27"/>
      <c r="DC66" s="28">
        <f t="shared" ref="DC66" si="525">DC18-100</f>
        <v>1.2000000000000028</v>
      </c>
      <c r="DD66" s="27"/>
      <c r="DE66" s="28">
        <f t="shared" ref="DE66" si="526">DE18-100</f>
        <v>1.0999999999999943</v>
      </c>
      <c r="DF66" s="27"/>
      <c r="DG66" s="28">
        <f t="shared" ref="DG66" si="527">DG18-100</f>
        <v>1.7999999999999972</v>
      </c>
    </row>
    <row r="67" spans="1:111">
      <c r="A67" s="23" t="s">
        <v>107</v>
      </c>
      <c r="B67" s="21">
        <f t="shared" si="26"/>
        <v>0.70052433280946114</v>
      </c>
      <c r="C67" s="28">
        <f t="shared" si="27"/>
        <v>14.599999999999994</v>
      </c>
      <c r="D67" s="27"/>
      <c r="E67" s="28">
        <f t="shared" si="27"/>
        <v>12.200000000000003</v>
      </c>
      <c r="F67" s="27"/>
      <c r="G67" s="27"/>
      <c r="H67" s="27"/>
      <c r="I67" s="27"/>
      <c r="J67" s="27"/>
      <c r="K67" s="27"/>
      <c r="L67" s="27"/>
      <c r="M67" s="28">
        <f t="shared" ref="M67" si="528">M19-100</f>
        <v>-3.2000000000000028</v>
      </c>
      <c r="N67" s="27"/>
      <c r="O67" s="28">
        <f t="shared" ref="O67" si="529">O19-100</f>
        <v>20.700000000000003</v>
      </c>
      <c r="P67" s="27"/>
      <c r="Q67" s="28">
        <f t="shared" ref="Q67" si="530">Q19-100</f>
        <v>14.599999999999994</v>
      </c>
      <c r="R67" s="27"/>
      <c r="S67" s="28">
        <f t="shared" ref="S67" si="531">S19-100</f>
        <v>16.700000000000003</v>
      </c>
      <c r="T67" s="27"/>
      <c r="U67" s="28">
        <f t="shared" ref="U67" si="532">U19-100</f>
        <v>12.200000000000003</v>
      </c>
      <c r="V67" s="27"/>
      <c r="W67" s="28">
        <f t="shared" ref="W67" si="533">W19-100</f>
        <v>3.7999999999999972</v>
      </c>
      <c r="X67" s="27"/>
      <c r="Y67" s="28">
        <f t="shared" ref="Y67" si="534">Y19-100</f>
        <v>-16.299999999999997</v>
      </c>
      <c r="Z67" s="27"/>
      <c r="AA67" s="28">
        <f t="shared" ref="AA67" si="535">AA19-100</f>
        <v>1.2000000000000028</v>
      </c>
      <c r="AB67" s="27"/>
      <c r="AC67" s="28">
        <f t="shared" ref="AC67" si="536">AC19-100</f>
        <v>-14.400000000000006</v>
      </c>
      <c r="AD67" s="27"/>
      <c r="AE67" s="28">
        <f t="shared" ref="AE67" si="537">AE19-100</f>
        <v>-6.7999999999999972</v>
      </c>
      <c r="AF67" s="27"/>
      <c r="AG67" s="28">
        <f t="shared" ref="AG67" si="538">AG19-100</f>
        <v>8.5</v>
      </c>
      <c r="AH67" s="27"/>
      <c r="AI67" s="28">
        <f t="shared" ref="AI67" si="539">AI19-100</f>
        <v>15.900000000000006</v>
      </c>
      <c r="AJ67" s="27"/>
      <c r="AK67" s="28">
        <f t="shared" ref="AK67" si="540">AK19-100</f>
        <v>9.4000000000000057</v>
      </c>
      <c r="AL67" s="27"/>
      <c r="AM67" s="28">
        <f t="shared" ref="AM67" si="541">AM19-100</f>
        <v>8.7000000000000028</v>
      </c>
      <c r="AN67" s="27"/>
      <c r="AO67" s="28">
        <f t="shared" ref="AO67" si="542">AO19-100</f>
        <v>10.599999999999994</v>
      </c>
      <c r="AP67" s="27"/>
      <c r="AQ67" s="28">
        <f t="shared" ref="AQ67" si="543">AQ19-100</f>
        <v>3.9000000000000057</v>
      </c>
      <c r="AR67" s="27"/>
      <c r="AS67" s="28">
        <f t="shared" ref="AS67" si="544">AS19-100</f>
        <v>1.5999999999999943</v>
      </c>
      <c r="AT67" s="27"/>
      <c r="AU67" s="28">
        <f t="shared" ref="AU67" si="545">AU19-100</f>
        <v>3.7999999999999972</v>
      </c>
      <c r="AV67" s="27"/>
      <c r="AW67" s="28">
        <f t="shared" ref="AW67" si="546">AW19-100</f>
        <v>4</v>
      </c>
      <c r="AX67" s="27"/>
      <c r="AY67" s="28">
        <f t="shared" ref="AY67" si="547">AY19-100</f>
        <v>3.2999999999999972</v>
      </c>
      <c r="AZ67" s="27"/>
      <c r="BA67" s="28">
        <f t="shared" ref="BA67" si="548">BA19-100</f>
        <v>3.7000000000000028</v>
      </c>
      <c r="BB67" s="27"/>
      <c r="BC67" s="28">
        <f t="shared" ref="BC67" si="549">BC19-100</f>
        <v>7.2999999999999972</v>
      </c>
      <c r="BD67" s="27"/>
      <c r="BE67" s="28">
        <f t="shared" ref="BE67" si="550">BE19-100</f>
        <v>2.4000000000000057</v>
      </c>
      <c r="BF67" s="27"/>
      <c r="BG67" s="28">
        <f t="shared" ref="BG67" si="551">BG19-100</f>
        <v>3.0999999999999943</v>
      </c>
      <c r="BH67" s="27"/>
      <c r="BI67" s="28">
        <f t="shared" ref="BI67" si="552">BI19-100</f>
        <v>4</v>
      </c>
      <c r="BJ67" s="27"/>
      <c r="BK67" s="28">
        <f t="shared" ref="BK67" si="553">BK19-100</f>
        <v>1</v>
      </c>
      <c r="BL67" s="27"/>
      <c r="BM67" s="28">
        <f t="shared" ref="BM67" si="554">BM19-100</f>
        <v>3.4000000000000057</v>
      </c>
      <c r="BN67" s="27"/>
      <c r="BO67" s="28">
        <f t="shared" ref="BO67" si="555">BO19-100</f>
        <v>5.2999999999999972</v>
      </c>
      <c r="BP67" s="27"/>
      <c r="BQ67" s="28">
        <f t="shared" ref="BQ67" si="556">BQ19-100</f>
        <v>5.7000000000000028</v>
      </c>
      <c r="BR67" s="27"/>
      <c r="BS67" s="28">
        <f t="shared" ref="BS67" si="557">BS19-100</f>
        <v>3.9000000000000057</v>
      </c>
      <c r="BT67" s="27"/>
      <c r="BU67" s="28">
        <f t="shared" ref="BU67" si="558">BU19-100</f>
        <v>4.5</v>
      </c>
      <c r="BV67" s="27"/>
      <c r="BW67" s="28">
        <f t="shared" ref="BW67" si="559">BW19-100</f>
        <v>3.2999999999999972</v>
      </c>
      <c r="BX67" s="27"/>
      <c r="BY67" s="28">
        <f t="shared" ref="BY67" si="560">BY19-100</f>
        <v>5.7999999999999972</v>
      </c>
      <c r="BZ67" s="27"/>
      <c r="CA67" s="28">
        <f t="shared" ref="CA67" si="561">CA19-100</f>
        <v>3</v>
      </c>
      <c r="CB67" s="27"/>
      <c r="CC67" s="28">
        <f t="shared" ref="CC67" si="562">CC19-100</f>
        <v>4.2999999999999972</v>
      </c>
      <c r="CD67" s="27"/>
      <c r="CE67" s="28">
        <f t="shared" ref="CE67" si="563">CE19-100</f>
        <v>-0.40000000000000568</v>
      </c>
      <c r="CF67" s="27"/>
      <c r="CG67" s="28">
        <f t="shared" ref="CG67" si="564">CG19-100</f>
        <v>0.59999999999999432</v>
      </c>
      <c r="CH67" s="27"/>
      <c r="CI67" s="28">
        <f t="shared" ref="CI67" si="565">CI19-100</f>
        <v>-2.9000000000000057</v>
      </c>
      <c r="CJ67" s="27"/>
      <c r="CK67" s="28">
        <f t="shared" ref="CK67" si="566">CK19-100</f>
        <v>1.5999999999999943</v>
      </c>
      <c r="CL67" s="27"/>
      <c r="CM67" s="28">
        <f t="shared" ref="CM67" si="567">CM19-100</f>
        <v>-0.40000000000000568</v>
      </c>
      <c r="CN67" s="27"/>
      <c r="CO67" s="28">
        <f t="shared" ref="CO67" si="568">CO19-100</f>
        <v>0.20000000000000284</v>
      </c>
      <c r="CP67" s="27"/>
      <c r="CQ67" s="28">
        <f t="shared" ref="CQ67" si="569">CQ19-100</f>
        <v>0.79999999999999716</v>
      </c>
      <c r="CR67" s="27"/>
      <c r="CS67" s="28">
        <f t="shared" ref="CS67" si="570">CS19-100</f>
        <v>0.59999999999999432</v>
      </c>
      <c r="CT67" s="27"/>
      <c r="CU67" s="28">
        <f t="shared" ref="CU67" si="571">CU19-100</f>
        <v>0.20000000000000284</v>
      </c>
      <c r="CV67" s="27"/>
      <c r="CW67" s="28">
        <f t="shared" ref="CW67" si="572">CW19-100</f>
        <v>0.40000000000000568</v>
      </c>
      <c r="CX67" s="27"/>
      <c r="CY67" s="28">
        <f t="shared" ref="CY67" si="573">CY19-100</f>
        <v>3.2999999999999972</v>
      </c>
      <c r="CZ67" s="27"/>
      <c r="DA67" s="28">
        <f t="shared" ref="DA67" si="574">DA19-100</f>
        <v>0.20000000000000284</v>
      </c>
      <c r="DB67" s="27"/>
      <c r="DC67" s="28">
        <f t="shared" ref="DC67" si="575">DC19-100</f>
        <v>0.59999999999999432</v>
      </c>
      <c r="DD67" s="27"/>
      <c r="DE67" s="28">
        <f t="shared" ref="DE67" si="576">DE19-100</f>
        <v>-1.7999999999999972</v>
      </c>
      <c r="DF67" s="27"/>
      <c r="DG67" s="28">
        <f t="shared" ref="DG67" si="577">DG19-100</f>
        <v>0.59999999999999432</v>
      </c>
    </row>
    <row r="68" spans="1:111">
      <c r="A68" s="23" t="s">
        <v>106</v>
      </c>
      <c r="B68" s="21">
        <f t="shared" si="26"/>
        <v>0.52876215753798317</v>
      </c>
      <c r="C68" s="28">
        <f t="shared" si="27"/>
        <v>7.2999999999999972</v>
      </c>
      <c r="D68" s="27"/>
      <c r="E68" s="28">
        <f t="shared" si="27"/>
        <v>7</v>
      </c>
      <c r="F68" s="27"/>
      <c r="G68" s="27"/>
      <c r="H68" s="27"/>
      <c r="I68" s="27"/>
      <c r="J68" s="27"/>
      <c r="K68" s="27"/>
      <c r="L68" s="27"/>
      <c r="M68" s="28">
        <f t="shared" ref="M68" si="578">M20-100</f>
        <v>4.2000000000000028</v>
      </c>
      <c r="N68" s="27"/>
      <c r="O68" s="28">
        <f t="shared" ref="O68" si="579">O20-100</f>
        <v>9.2999999999999972</v>
      </c>
      <c r="P68" s="27"/>
      <c r="Q68" s="28">
        <f t="shared" ref="Q68" si="580">Q20-100</f>
        <v>11.5</v>
      </c>
      <c r="R68" s="27"/>
      <c r="S68" s="28">
        <f t="shared" ref="S68" si="581">S20-100</f>
        <v>7.7000000000000028</v>
      </c>
      <c r="T68" s="27"/>
      <c r="U68" s="28">
        <f t="shared" ref="U68" si="582">U20-100</f>
        <v>8.0999999999999943</v>
      </c>
      <c r="V68" s="27"/>
      <c r="W68" s="28">
        <f t="shared" ref="W68" si="583">W20-100</f>
        <v>4.5999999999999943</v>
      </c>
      <c r="X68" s="27"/>
      <c r="Y68" s="28">
        <f t="shared" ref="Y68" si="584">Y20-100</f>
        <v>-0.20000000000000284</v>
      </c>
      <c r="Z68" s="27"/>
      <c r="AA68" s="28">
        <f t="shared" ref="AA68" si="585">AA20-100</f>
        <v>1.0999999999999943</v>
      </c>
      <c r="AB68" s="27"/>
      <c r="AC68" s="28">
        <f t="shared" ref="AC68" si="586">AC20-100</f>
        <v>3.7000000000000028</v>
      </c>
      <c r="AD68" s="27"/>
      <c r="AE68" s="28">
        <f t="shared" ref="AE68" si="587">AE20-100</f>
        <v>2.2999999999999972</v>
      </c>
      <c r="AF68" s="27"/>
      <c r="AG68" s="28">
        <f t="shared" ref="AG68" si="588">AG20-100</f>
        <v>1.0999999999999943</v>
      </c>
      <c r="AH68" s="27"/>
      <c r="AI68" s="28">
        <f t="shared" ref="AI68" si="589">AI20-100</f>
        <v>8.4000000000000057</v>
      </c>
      <c r="AJ68" s="27"/>
      <c r="AK68" s="28">
        <f t="shared" ref="AK68" si="590">AK20-100</f>
        <v>3.2999999999999972</v>
      </c>
      <c r="AL68" s="27"/>
      <c r="AM68" s="28">
        <f t="shared" ref="AM68" si="591">AM20-100</f>
        <v>3.2999999999999972</v>
      </c>
      <c r="AN68" s="27"/>
      <c r="AO68" s="28">
        <f t="shared" ref="AO68" si="592">AO20-100</f>
        <v>3.9000000000000057</v>
      </c>
      <c r="AP68" s="27"/>
      <c r="AQ68" s="28">
        <f t="shared" ref="AQ68" si="593">AQ20-100</f>
        <v>7.0999999999999943</v>
      </c>
      <c r="AR68" s="27"/>
      <c r="AS68" s="28">
        <f t="shared" ref="AS68" si="594">AS20-100</f>
        <v>7.9000000000000057</v>
      </c>
      <c r="AT68" s="27"/>
      <c r="AU68" s="28">
        <f t="shared" ref="AU68" si="595">AU20-100</f>
        <v>9.2999999999999972</v>
      </c>
      <c r="AV68" s="27"/>
      <c r="AW68" s="28">
        <f t="shared" ref="AW68" si="596">AW20-100</f>
        <v>6.2999999999999972</v>
      </c>
      <c r="AX68" s="27"/>
      <c r="AY68" s="28">
        <f t="shared" ref="AY68" si="597">AY20-100</f>
        <v>7.5999999999999943</v>
      </c>
      <c r="AZ68" s="27"/>
      <c r="BA68" s="28">
        <f t="shared" ref="BA68" si="598">BA20-100</f>
        <v>-0.20000000000000284</v>
      </c>
      <c r="BB68" s="27"/>
      <c r="BC68" s="28">
        <f t="shared" ref="BC68" si="599">BC20-100</f>
        <v>-0.29999999999999716</v>
      </c>
      <c r="BD68" s="27"/>
      <c r="BE68" s="28">
        <f t="shared" ref="BE68" si="600">BE20-100</f>
        <v>-2.5</v>
      </c>
      <c r="BF68" s="27"/>
      <c r="BG68" s="28">
        <f t="shared" ref="BG68" si="601">BG20-100</f>
        <v>-1.7999999999999972</v>
      </c>
      <c r="BH68" s="27"/>
      <c r="BI68" s="28">
        <f t="shared" ref="BI68" si="602">BI20-100</f>
        <v>-1.2000000000000028</v>
      </c>
      <c r="BJ68" s="27"/>
      <c r="BK68" s="28">
        <f t="shared" ref="BK68" si="603">BK20-100</f>
        <v>2.2999999999999972</v>
      </c>
      <c r="BL68" s="27"/>
      <c r="BM68" s="28">
        <f t="shared" ref="BM68" si="604">BM20-100</f>
        <v>-1.2999999999999972</v>
      </c>
      <c r="BN68" s="27"/>
      <c r="BO68" s="28">
        <f t="shared" ref="BO68" si="605">BO20-100</f>
        <v>-0.79999999999999716</v>
      </c>
      <c r="BP68" s="27"/>
      <c r="BQ68" s="28">
        <f t="shared" ref="BQ68" si="606">BQ20-100</f>
        <v>-2.7000000000000028</v>
      </c>
      <c r="BR68" s="27"/>
      <c r="BS68" s="28">
        <f t="shared" ref="BS68" si="607">BS20-100</f>
        <v>-0.70000000000000284</v>
      </c>
      <c r="BT68" s="27"/>
      <c r="BU68" s="28">
        <f t="shared" ref="BU68" si="608">BU20-100</f>
        <v>-0.20000000000000284</v>
      </c>
      <c r="BV68" s="27"/>
      <c r="BW68" s="28">
        <f t="shared" ref="BW68" si="609">BW20-100</f>
        <v>5.7999999999999972</v>
      </c>
      <c r="BX68" s="27"/>
      <c r="BY68" s="28">
        <f t="shared" ref="BY68" si="610">BY20-100</f>
        <v>6</v>
      </c>
      <c r="BZ68" s="27"/>
      <c r="CA68" s="28">
        <f t="shared" ref="CA68" si="611">CA20-100</f>
        <v>10.200000000000003</v>
      </c>
      <c r="CB68" s="27"/>
      <c r="CC68" s="28">
        <f t="shared" ref="CC68" si="612">CC20-100</f>
        <v>5.5</v>
      </c>
      <c r="CD68" s="27"/>
      <c r="CE68" s="28">
        <f t="shared" ref="CE68" si="613">CE20-100</f>
        <v>6.2999999999999972</v>
      </c>
      <c r="CF68" s="27"/>
      <c r="CG68" s="28">
        <f t="shared" ref="CG68" si="614">CG20-100</f>
        <v>0.29999999999999716</v>
      </c>
      <c r="CH68" s="27"/>
      <c r="CI68" s="28">
        <f t="shared" ref="CI68" si="615">CI20-100</f>
        <v>0.40000000000000568</v>
      </c>
      <c r="CJ68" s="27"/>
      <c r="CK68" s="28">
        <f t="shared" ref="CK68" si="616">CK20-100</f>
        <v>-0.29999999999999716</v>
      </c>
      <c r="CL68" s="27"/>
      <c r="CM68" s="28">
        <f t="shared" ref="CM68" si="617">CM20-100</f>
        <v>1.5999999999999943</v>
      </c>
      <c r="CN68" s="27"/>
      <c r="CO68" s="28">
        <f t="shared" ref="CO68" si="618">CO20-100</f>
        <v>-4.7000000000000028</v>
      </c>
      <c r="CP68" s="27"/>
      <c r="CQ68" s="28">
        <f t="shared" ref="CQ68" si="619">CQ20-100</f>
        <v>4.0999999999999943</v>
      </c>
      <c r="CR68" s="27"/>
      <c r="CS68" s="28">
        <f t="shared" ref="CS68" si="620">CS20-100</f>
        <v>2.7000000000000028</v>
      </c>
      <c r="CT68" s="27"/>
      <c r="CU68" s="28">
        <f t="shared" ref="CU68" si="621">CU20-100</f>
        <v>-2.0999999999999943</v>
      </c>
      <c r="CV68" s="27"/>
      <c r="CW68" s="28">
        <f t="shared" ref="CW68" si="622">CW20-100</f>
        <v>-0.20000000000000284</v>
      </c>
      <c r="CX68" s="27"/>
      <c r="CY68" s="28">
        <f t="shared" ref="CY68" si="623">CY20-100</f>
        <v>6.5999999999999943</v>
      </c>
      <c r="CZ68" s="27"/>
      <c r="DA68" s="28">
        <f t="shared" ref="DA68" si="624">DA20-100</f>
        <v>1.9000000000000057</v>
      </c>
      <c r="DB68" s="27"/>
      <c r="DC68" s="28">
        <f t="shared" ref="DC68" si="625">DC20-100</f>
        <v>-0.29999999999999716</v>
      </c>
      <c r="DD68" s="27"/>
      <c r="DE68" s="28">
        <f t="shared" ref="DE68" si="626">DE20-100</f>
        <v>6.7999999999999972</v>
      </c>
      <c r="DF68" s="27"/>
      <c r="DG68" s="28">
        <f t="shared" ref="DG68" si="627">DG20-100</f>
        <v>3.9000000000000057</v>
      </c>
    </row>
    <row r="69" spans="1:111">
      <c r="A69" s="23" t="s">
        <v>105</v>
      </c>
      <c r="B69" s="21">
        <f t="shared" si="26"/>
        <v>0.37273011749848928</v>
      </c>
      <c r="C69" s="28">
        <f t="shared" si="27"/>
        <v>19.799999999999997</v>
      </c>
      <c r="D69" s="27"/>
      <c r="E69" s="28">
        <f t="shared" si="27"/>
        <v>1.5999999999999943</v>
      </c>
      <c r="F69" s="27"/>
      <c r="G69" s="27"/>
      <c r="H69" s="27"/>
      <c r="I69" s="27"/>
      <c r="J69" s="27"/>
      <c r="K69" s="27"/>
      <c r="L69" s="27"/>
      <c r="M69" s="28">
        <f t="shared" ref="M69" si="628">M21-100</f>
        <v>1.2000000000000028</v>
      </c>
      <c r="N69" s="27"/>
      <c r="O69" s="28">
        <f t="shared" ref="O69" si="629">O21-100</f>
        <v>6.7000000000000028</v>
      </c>
      <c r="P69" s="27"/>
      <c r="Q69" s="28">
        <f t="shared" ref="Q69" si="630">Q21-100</f>
        <v>8.2999999999999972</v>
      </c>
      <c r="R69" s="27"/>
      <c r="S69" s="28">
        <f t="shared" ref="S69" si="631">S21-100</f>
        <v>3.9000000000000057</v>
      </c>
      <c r="T69" s="27"/>
      <c r="U69" s="28">
        <f t="shared" ref="U69" si="632">U21-100</f>
        <v>4.9000000000000057</v>
      </c>
      <c r="V69" s="27"/>
      <c r="W69" s="28">
        <f t="shared" ref="W69" si="633">W21-100</f>
        <v>3.2000000000000028</v>
      </c>
      <c r="X69" s="27"/>
      <c r="Y69" s="28">
        <f t="shared" ref="Y69" si="634">Y21-100</f>
        <v>-0.79999999999999716</v>
      </c>
      <c r="Z69" s="27"/>
      <c r="AA69" s="28">
        <f t="shared" ref="AA69" si="635">AA21-100</f>
        <v>1.9000000000000057</v>
      </c>
      <c r="AB69" s="27"/>
      <c r="AC69" s="28">
        <f t="shared" ref="AC69" si="636">AC21-100</f>
        <v>1.7000000000000028</v>
      </c>
      <c r="AD69" s="27"/>
      <c r="AE69" s="28">
        <f t="shared" ref="AE69" si="637">AE21-100</f>
        <v>1.4000000000000057</v>
      </c>
      <c r="AF69" s="27"/>
      <c r="AG69" s="28">
        <f t="shared" ref="AG69" si="638">AG21-100</f>
        <v>6.0999999999999943</v>
      </c>
      <c r="AH69" s="27"/>
      <c r="AI69" s="28">
        <f t="shared" ref="AI69" si="639">AI21-100</f>
        <v>4</v>
      </c>
      <c r="AJ69" s="27"/>
      <c r="AK69" s="28">
        <f t="shared" ref="AK69" si="640">AK21-100</f>
        <v>5.4000000000000057</v>
      </c>
      <c r="AL69" s="27"/>
      <c r="AM69" s="28">
        <f t="shared" ref="AM69" si="641">AM21-100</f>
        <v>2.5</v>
      </c>
      <c r="AN69" s="27"/>
      <c r="AO69" s="28">
        <f t="shared" ref="AO69" si="642">AO21-100</f>
        <v>4.5</v>
      </c>
      <c r="AP69" s="27"/>
      <c r="AQ69" s="28">
        <f t="shared" ref="AQ69" si="643">AQ21-100</f>
        <v>6.2999999999999972</v>
      </c>
      <c r="AR69" s="27"/>
      <c r="AS69" s="28">
        <f t="shared" ref="AS69" si="644">AS21-100</f>
        <v>6.2000000000000028</v>
      </c>
      <c r="AT69" s="27"/>
      <c r="AU69" s="28">
        <f t="shared" ref="AU69" si="645">AU21-100</f>
        <v>5.2999999999999972</v>
      </c>
      <c r="AV69" s="27"/>
      <c r="AW69" s="28">
        <f t="shared" ref="AW69" si="646">AW21-100</f>
        <v>7.0999999999999943</v>
      </c>
      <c r="AX69" s="27"/>
      <c r="AY69" s="28">
        <f t="shared" ref="AY69" si="647">AY21-100</f>
        <v>6.2000000000000028</v>
      </c>
      <c r="AZ69" s="27"/>
      <c r="BA69" s="28">
        <f t="shared" ref="BA69" si="648">BA21-100</f>
        <v>-1.5999999999999943</v>
      </c>
      <c r="BB69" s="27"/>
      <c r="BC69" s="28">
        <f t="shared" ref="BC69" si="649">BC21-100</f>
        <v>2.0999999999999943</v>
      </c>
      <c r="BD69" s="27"/>
      <c r="BE69" s="28">
        <f t="shared" ref="BE69" si="650">BE21-100</f>
        <v>1.9000000000000057</v>
      </c>
      <c r="BF69" s="27"/>
      <c r="BG69" s="28">
        <f t="shared" ref="BG69" si="651">BG21-100</f>
        <v>-2</v>
      </c>
      <c r="BH69" s="27"/>
      <c r="BI69" s="28">
        <f t="shared" ref="BI69" si="652">BI21-100</f>
        <v>9.9999999999994316E-2</v>
      </c>
      <c r="BJ69" s="27"/>
      <c r="BK69" s="28">
        <f t="shared" ref="BK69" si="653">BK21-100</f>
        <v>6.2000000000000028</v>
      </c>
      <c r="BL69" s="27"/>
      <c r="BM69" s="28">
        <f t="shared" ref="BM69" si="654">BM21-100</f>
        <v>2.4000000000000057</v>
      </c>
      <c r="BN69" s="27"/>
      <c r="BO69" s="28">
        <f t="shared" ref="BO69" si="655">BO21-100</f>
        <v>0.79999999999999716</v>
      </c>
      <c r="BP69" s="27"/>
      <c r="BQ69" s="28">
        <f t="shared" ref="BQ69" si="656">BQ21-100</f>
        <v>4.9000000000000057</v>
      </c>
      <c r="BR69" s="27"/>
      <c r="BS69" s="28">
        <f t="shared" ref="BS69" si="657">BS21-100</f>
        <v>3.5999999999999943</v>
      </c>
      <c r="BT69" s="27"/>
      <c r="BU69" s="28">
        <f t="shared" ref="BU69" si="658">BU21-100</f>
        <v>-4.5999999999999943</v>
      </c>
      <c r="BV69" s="27"/>
      <c r="BW69" s="28">
        <f t="shared" ref="BW69" si="659">BW21-100</f>
        <v>3</v>
      </c>
      <c r="BX69" s="27"/>
      <c r="BY69" s="28">
        <f t="shared" ref="BY69" si="660">BY21-100</f>
        <v>4.0999999999999943</v>
      </c>
      <c r="BZ69" s="27"/>
      <c r="CA69" s="28">
        <f t="shared" ref="CA69" si="661">CA21-100</f>
        <v>5.2000000000000028</v>
      </c>
      <c r="CB69" s="27"/>
      <c r="CC69" s="28">
        <f t="shared" ref="CC69" si="662">CC21-100</f>
        <v>1.7999999999999972</v>
      </c>
      <c r="CD69" s="27"/>
      <c r="CE69" s="28">
        <f t="shared" ref="CE69" si="663">CE21-100</f>
        <v>16.700000000000003</v>
      </c>
      <c r="CF69" s="27"/>
      <c r="CG69" s="28">
        <f t="shared" ref="CG69" si="664">CG21-100</f>
        <v>9.2000000000000028</v>
      </c>
      <c r="CH69" s="27"/>
      <c r="CI69" s="28">
        <f t="shared" ref="CI69" si="665">CI21-100</f>
        <v>2.5999999999999943</v>
      </c>
      <c r="CJ69" s="27"/>
      <c r="CK69" s="28">
        <f t="shared" ref="CK69" si="666">CK21-100</f>
        <v>4.2000000000000028</v>
      </c>
      <c r="CL69" s="27"/>
      <c r="CM69" s="28">
        <f t="shared" ref="CM69" si="667">CM21-100</f>
        <v>8.2000000000000028</v>
      </c>
      <c r="CN69" s="27"/>
      <c r="CO69" s="28">
        <f t="shared" ref="CO69" si="668">CO21-100</f>
        <v>-12.099999999999994</v>
      </c>
      <c r="CP69" s="27"/>
      <c r="CQ69" s="28">
        <f t="shared" ref="CQ69" si="669">CQ21-100</f>
        <v>-3.0999999999999943</v>
      </c>
      <c r="CR69" s="27"/>
      <c r="CS69" s="28">
        <f t="shared" ref="CS69" si="670">CS21-100</f>
        <v>2.0999999999999943</v>
      </c>
      <c r="CT69" s="27"/>
      <c r="CU69" s="28">
        <f t="shared" ref="CU69" si="671">CU21-100</f>
        <v>-15.200000000000003</v>
      </c>
      <c r="CV69" s="27"/>
      <c r="CW69" s="28">
        <f t="shared" ref="CW69" si="672">CW21-100</f>
        <v>-7.7000000000000028</v>
      </c>
      <c r="CX69" s="27"/>
      <c r="CY69" s="28">
        <f t="shared" ref="CY69" si="673">CY21-100</f>
        <v>9.5999999999999943</v>
      </c>
      <c r="CZ69" s="27"/>
      <c r="DA69" s="28">
        <f t="shared" ref="DA69" si="674">DA21-100</f>
        <v>-2.9000000000000057</v>
      </c>
      <c r="DB69" s="27"/>
      <c r="DC69" s="28">
        <f t="shared" ref="DC69" si="675">DC21-100</f>
        <v>-9.9999999999994316E-2</v>
      </c>
      <c r="DD69" s="27"/>
      <c r="DE69" s="28">
        <f t="shared" ref="DE69" si="676">DE21-100</f>
        <v>23.599999999999994</v>
      </c>
      <c r="DF69" s="27"/>
      <c r="DG69" s="28">
        <f t="shared" ref="DG69" si="677">DG21-100</f>
        <v>7.2999999999999972</v>
      </c>
    </row>
    <row r="70" spans="1:111">
      <c r="A70" s="23" t="s">
        <v>104</v>
      </c>
      <c r="B70" s="21">
        <f t="shared" si="26"/>
        <v>0.52057147624732425</v>
      </c>
      <c r="C70" s="28">
        <f t="shared" si="27"/>
        <v>0.20000000000000284</v>
      </c>
      <c r="D70" s="27"/>
      <c r="E70" s="28">
        <f t="shared" si="27"/>
        <v>7.7999999999999972</v>
      </c>
      <c r="F70" s="27"/>
      <c r="G70" s="27"/>
      <c r="H70" s="27"/>
      <c r="I70" s="27"/>
      <c r="J70" s="27"/>
      <c r="K70" s="27"/>
      <c r="L70" s="27"/>
      <c r="M70" s="28">
        <f t="shared" ref="M70" si="678">M22-100</f>
        <v>10.400000000000006</v>
      </c>
      <c r="N70" s="27"/>
      <c r="O70" s="28">
        <f t="shared" ref="O70" si="679">O22-100</f>
        <v>17.400000000000006</v>
      </c>
      <c r="P70" s="27"/>
      <c r="Q70" s="28">
        <f t="shared" ref="Q70" si="680">Q22-100</f>
        <v>12.900000000000006</v>
      </c>
      <c r="R70" s="27"/>
      <c r="S70" s="28">
        <f t="shared" ref="S70" si="681">S22-100</f>
        <v>0.29999999999999716</v>
      </c>
      <c r="T70" s="27"/>
      <c r="U70" s="28">
        <f t="shared" ref="U70" si="682">U22-100</f>
        <v>9.9000000000000057</v>
      </c>
      <c r="V70" s="27"/>
      <c r="W70" s="28">
        <f t="shared" ref="W70" si="683">W22-100</f>
        <v>6.9000000000000057</v>
      </c>
      <c r="X70" s="27"/>
      <c r="Y70" s="28">
        <f t="shared" ref="Y70" si="684">Y22-100</f>
        <v>-6.7999999999999972</v>
      </c>
      <c r="Z70" s="27"/>
      <c r="AA70" s="28">
        <f t="shared" ref="AA70" si="685">AA22-100</f>
        <v>0.40000000000000568</v>
      </c>
      <c r="AB70" s="27"/>
      <c r="AC70" s="28">
        <f t="shared" ref="AC70" si="686">AC22-100</f>
        <v>8</v>
      </c>
      <c r="AD70" s="27"/>
      <c r="AE70" s="28">
        <f t="shared" ref="AE70" si="687">AE22-100</f>
        <v>2.0999999999999943</v>
      </c>
      <c r="AF70" s="27"/>
      <c r="AG70" s="28">
        <f t="shared" ref="AG70" si="688">AG22-100</f>
        <v>1.5</v>
      </c>
      <c r="AH70" s="27"/>
      <c r="AI70" s="28">
        <f t="shared" ref="AI70" si="689">AI22-100</f>
        <v>10.099999999999994</v>
      </c>
      <c r="AJ70" s="27"/>
      <c r="AK70" s="28">
        <f t="shared" ref="AK70" si="690">AK22-100</f>
        <v>5.5999999999999943</v>
      </c>
      <c r="AL70" s="27"/>
      <c r="AM70" s="28">
        <f t="shared" ref="AM70" si="691">AM22-100</f>
        <v>0.29999999999999716</v>
      </c>
      <c r="AN70" s="27"/>
      <c r="AO70" s="28">
        <f t="shared" ref="AO70" si="692">AO22-100</f>
        <v>4.2999999999999972</v>
      </c>
      <c r="AP70" s="27"/>
      <c r="AQ70" s="28">
        <f t="shared" ref="AQ70" si="693">AQ22-100</f>
        <v>4.7999999999999972</v>
      </c>
      <c r="AR70" s="27"/>
      <c r="AS70" s="28">
        <f t="shared" ref="AS70" si="694">AS22-100</f>
        <v>2.5999999999999943</v>
      </c>
      <c r="AT70" s="27"/>
      <c r="AU70" s="28">
        <f t="shared" ref="AU70" si="695">AU22-100</f>
        <v>4.5999999999999943</v>
      </c>
      <c r="AV70" s="27"/>
      <c r="AW70" s="28">
        <f t="shared" ref="AW70" si="696">AW22-100</f>
        <v>0.29999999999999716</v>
      </c>
      <c r="AX70" s="27"/>
      <c r="AY70" s="28">
        <f t="shared" ref="AY70" si="697">AY22-100</f>
        <v>2.9000000000000057</v>
      </c>
      <c r="AZ70" s="27"/>
      <c r="BA70" s="28">
        <f t="shared" ref="BA70" si="698">BA22-100</f>
        <v>1.7000000000000028</v>
      </c>
      <c r="BB70" s="27"/>
      <c r="BC70" s="28">
        <f t="shared" ref="BC70" si="699">BC22-100</f>
        <v>-0.59999999999999432</v>
      </c>
      <c r="BD70" s="27"/>
      <c r="BE70" s="28">
        <f t="shared" ref="BE70" si="700">BE22-100</f>
        <v>4.2999999999999972</v>
      </c>
      <c r="BF70" s="27"/>
      <c r="BG70" s="28">
        <f t="shared" ref="BG70" si="701">BG22-100</f>
        <v>5.7999999999999972</v>
      </c>
      <c r="BH70" s="27"/>
      <c r="BI70" s="28">
        <f t="shared" ref="BI70" si="702">BI22-100</f>
        <v>2.9000000000000057</v>
      </c>
      <c r="BJ70" s="27"/>
      <c r="BK70" s="28">
        <f t="shared" ref="BK70" si="703">BK22-100</f>
        <v>-2.9000000000000057</v>
      </c>
      <c r="BL70" s="27"/>
      <c r="BM70" s="28">
        <f t="shared" ref="BM70" si="704">BM22-100</f>
        <v>9.2000000000000028</v>
      </c>
      <c r="BN70" s="27"/>
      <c r="BO70" s="28">
        <f t="shared" ref="BO70" si="705">BO22-100</f>
        <v>6.5999999999999943</v>
      </c>
      <c r="BP70" s="27"/>
      <c r="BQ70" s="28">
        <f t="shared" ref="BQ70" si="706">BQ22-100</f>
        <v>-3.7000000000000028</v>
      </c>
      <c r="BR70" s="27"/>
      <c r="BS70" s="28">
        <f t="shared" ref="BS70" si="707">BS22-100</f>
        <v>1.9000000000000057</v>
      </c>
      <c r="BT70" s="27"/>
      <c r="BU70" s="28">
        <f t="shared" ref="BU70" si="708">BU22-100</f>
        <v>-2.5999999999999943</v>
      </c>
      <c r="BV70" s="27"/>
      <c r="BW70" s="28">
        <f t="shared" ref="BW70" si="709">BW22-100</f>
        <v>-9.7999999999999972</v>
      </c>
      <c r="BX70" s="27"/>
      <c r="BY70" s="28">
        <f t="shared" ref="BY70" si="710">BY22-100</f>
        <v>2.9000000000000057</v>
      </c>
      <c r="BZ70" s="27"/>
      <c r="CA70" s="28">
        <f t="shared" ref="CA70" si="711">CA22-100</f>
        <v>14.299999999999997</v>
      </c>
      <c r="CB70" s="27"/>
      <c r="CC70" s="28">
        <f t="shared" ref="CC70" si="712">CC22-100</f>
        <v>1</v>
      </c>
      <c r="CD70" s="27"/>
      <c r="CE70" s="28">
        <f t="shared" ref="CE70" si="713">CE22-100</f>
        <v>6.2999999999999972</v>
      </c>
      <c r="CF70" s="27"/>
      <c r="CG70" s="28">
        <f t="shared" ref="CG70" si="714">CG22-100</f>
        <v>2.4000000000000057</v>
      </c>
      <c r="CH70" s="27"/>
      <c r="CI70" s="28">
        <f t="shared" ref="CI70" si="715">CI22-100</f>
        <v>4.2000000000000028</v>
      </c>
      <c r="CJ70" s="27"/>
      <c r="CK70" s="28">
        <f t="shared" ref="CK70" si="716">CK22-100</f>
        <v>-3.0999999999999943</v>
      </c>
      <c r="CL70" s="27"/>
      <c r="CM70" s="28">
        <f t="shared" ref="CM70" si="717">CM22-100</f>
        <v>2.2000000000000028</v>
      </c>
      <c r="CN70" s="27"/>
      <c r="CO70" s="28">
        <f t="shared" ref="CO70" si="718">CO22-100</f>
        <v>1.0999999999999943</v>
      </c>
      <c r="CP70" s="27"/>
      <c r="CQ70" s="28">
        <f t="shared" ref="CQ70" si="719">CQ22-100</f>
        <v>-6.2999999999999972</v>
      </c>
      <c r="CR70" s="27"/>
      <c r="CS70" s="28">
        <f t="shared" ref="CS70" si="720">CS22-100</f>
        <v>-14.200000000000003</v>
      </c>
      <c r="CT70" s="27"/>
      <c r="CU70" s="28">
        <f t="shared" ref="CU70" si="721">CU22-100</f>
        <v>0.90000000000000568</v>
      </c>
      <c r="CV70" s="27"/>
      <c r="CW70" s="28">
        <f t="shared" ref="CW70" si="722">CW22-100</f>
        <v>-4.5999999999999943</v>
      </c>
      <c r="CX70" s="27"/>
      <c r="CY70" s="28">
        <f t="shared" ref="CY70" si="723">CY22-100</f>
        <v>4.2999999999999972</v>
      </c>
      <c r="CZ70" s="27"/>
      <c r="DA70" s="28">
        <f t="shared" ref="DA70" si="724">DA22-100</f>
        <v>6.4000000000000057</v>
      </c>
      <c r="DB70" s="27"/>
      <c r="DC70" s="28">
        <f t="shared" ref="DC70" si="725">DC22-100</f>
        <v>0.79999999999999716</v>
      </c>
      <c r="DD70" s="27"/>
      <c r="DE70" s="28">
        <f t="shared" ref="DE70" si="726">DE22-100</f>
        <v>-15.299999999999997</v>
      </c>
      <c r="DF70" s="27"/>
      <c r="DG70" s="28">
        <f t="shared" ref="DG70" si="727">DG22-100</f>
        <v>-1.7000000000000028</v>
      </c>
    </row>
    <row r="71" spans="1:111" s="92" customFormat="1">
      <c r="A71" s="88" t="s">
        <v>103</v>
      </c>
      <c r="B71" s="89">
        <f t="shared" si="26"/>
        <v>0.34907909168734502</v>
      </c>
      <c r="C71" s="91">
        <f t="shared" si="27"/>
        <v>8.2000000000000028</v>
      </c>
      <c r="D71" s="90"/>
      <c r="E71" s="91">
        <f t="shared" si="27"/>
        <v>11.900000000000006</v>
      </c>
      <c r="F71" s="90"/>
      <c r="G71" s="90"/>
      <c r="H71" s="90"/>
      <c r="I71" s="90"/>
      <c r="J71" s="90"/>
      <c r="K71" s="90"/>
      <c r="L71" s="90"/>
      <c r="M71" s="91">
        <f t="shared" ref="M71" si="728">M23-100</f>
        <v>3</v>
      </c>
      <c r="N71" s="90"/>
      <c r="O71" s="91">
        <f t="shared" ref="O71" si="729">O23-100</f>
        <v>9.9999999999994316E-2</v>
      </c>
      <c r="P71" s="90"/>
      <c r="Q71" s="91">
        <f t="shared" ref="Q71" si="730">Q23-100</f>
        <v>5.7999999999999972</v>
      </c>
      <c r="R71" s="90"/>
      <c r="S71" s="91">
        <f t="shared" ref="S71" si="731">S23-100</f>
        <v>8.2000000000000028</v>
      </c>
      <c r="T71" s="90"/>
      <c r="U71" s="91">
        <f t="shared" ref="U71" si="732">U23-100</f>
        <v>4.2999999999999972</v>
      </c>
      <c r="V71" s="90"/>
      <c r="W71" s="91">
        <f t="shared" ref="W71" si="733">W23-100</f>
        <v>6.0999999999999943</v>
      </c>
      <c r="X71" s="90"/>
      <c r="Y71" s="91">
        <f t="shared" ref="Y71" si="734">Y23-100</f>
        <v>4.0999999999999943</v>
      </c>
      <c r="Z71" s="90"/>
      <c r="AA71" s="91">
        <f t="shared" ref="AA71" si="735">AA23-100</f>
        <v>6.0999999999999943</v>
      </c>
      <c r="AB71" s="90"/>
      <c r="AC71" s="91">
        <f t="shared" ref="AC71" si="736">AC23-100</f>
        <v>7.0999999999999943</v>
      </c>
      <c r="AD71" s="90"/>
      <c r="AE71" s="91">
        <f t="shared" ref="AE71" si="737">AE23-100</f>
        <v>5.9000000000000057</v>
      </c>
      <c r="AF71" s="90"/>
      <c r="AG71" s="91">
        <f t="shared" ref="AG71" si="738">AG23-100</f>
        <v>8.2999999999999972</v>
      </c>
      <c r="AH71" s="90"/>
      <c r="AI71" s="91">
        <f t="shared" ref="AI71" si="739">AI23-100</f>
        <v>9.9000000000000057</v>
      </c>
      <c r="AJ71" s="90"/>
      <c r="AK71" s="91">
        <f t="shared" ref="AK71" si="740">AK23-100</f>
        <v>7.5999999999999943</v>
      </c>
      <c r="AL71" s="90"/>
      <c r="AM71" s="91">
        <f t="shared" ref="AM71" si="741">AM23-100</f>
        <v>6.0999999999999943</v>
      </c>
      <c r="AN71" s="90"/>
      <c r="AO71" s="91">
        <f t="shared" ref="AO71" si="742">AO23-100</f>
        <v>7.9000000000000057</v>
      </c>
      <c r="AP71" s="90"/>
      <c r="AQ71" s="91">
        <f t="shared" ref="AQ71" si="743">AQ23-100</f>
        <v>3.7000000000000028</v>
      </c>
      <c r="AR71" s="90"/>
      <c r="AS71" s="91">
        <f t="shared" ref="AS71" si="744">AS23-100</f>
        <v>7.0999999999999943</v>
      </c>
      <c r="AT71" s="90"/>
      <c r="AU71" s="91">
        <f t="shared" ref="AU71" si="745">AU23-100</f>
        <v>3.9000000000000057</v>
      </c>
      <c r="AV71" s="90"/>
      <c r="AW71" s="91">
        <f t="shared" ref="AW71" si="746">AW23-100</f>
        <v>3.9000000000000057</v>
      </c>
      <c r="AX71" s="90"/>
      <c r="AY71" s="91">
        <f t="shared" ref="AY71" si="747">AY23-100</f>
        <v>4.5999999999999943</v>
      </c>
      <c r="AZ71" s="90"/>
      <c r="BA71" s="91">
        <f t="shared" ref="BA71" si="748">BA23-100</f>
        <v>9.5</v>
      </c>
      <c r="BB71" s="90"/>
      <c r="BC71" s="91">
        <f t="shared" ref="BC71" si="749">BC23-100</f>
        <v>5.7000000000000028</v>
      </c>
      <c r="BD71" s="90"/>
      <c r="BE71" s="91">
        <f t="shared" ref="BE71" si="750">BE23-100</f>
        <v>8</v>
      </c>
      <c r="BF71" s="90"/>
      <c r="BG71" s="91">
        <f t="shared" ref="BG71" si="751">BG23-100</f>
        <v>9.7000000000000028</v>
      </c>
      <c r="BH71" s="90"/>
      <c r="BI71" s="91">
        <f t="shared" ref="BI71" si="752">BI23-100</f>
        <v>8.2999999999999972</v>
      </c>
      <c r="BJ71" s="90"/>
      <c r="BK71" s="91">
        <f t="shared" ref="BK71" si="753">BK23-100</f>
        <v>-4.7000000000000028</v>
      </c>
      <c r="BL71" s="90"/>
      <c r="BM71" s="91">
        <f t="shared" ref="BM71" si="754">BM23-100</f>
        <v>2.7999999999999972</v>
      </c>
      <c r="BN71" s="90"/>
      <c r="BO71" s="91">
        <f t="shared" ref="BO71" si="755">BO23-100</f>
        <v>1.9000000000000057</v>
      </c>
      <c r="BP71" s="90"/>
      <c r="BQ71" s="91">
        <f t="shared" ref="BQ71" si="756">BQ23-100</f>
        <v>3.2000000000000028</v>
      </c>
      <c r="BR71" s="90"/>
      <c r="BS71" s="91">
        <f t="shared" ref="BS71" si="757">BS23-100</f>
        <v>0.70000000000000284</v>
      </c>
      <c r="BT71" s="90"/>
      <c r="BU71" s="91">
        <f t="shared" ref="BU71" si="758">BU23-100</f>
        <v>-3.9000000000000057</v>
      </c>
      <c r="BV71" s="90"/>
      <c r="BW71" s="91">
        <f t="shared" ref="BW71" si="759">BW23-100</f>
        <v>-6.7999999999999972</v>
      </c>
      <c r="BX71" s="90"/>
      <c r="BY71" s="91">
        <f t="shared" ref="BY71" si="760">BY23-100</f>
        <v>-6.5</v>
      </c>
      <c r="BZ71" s="90"/>
      <c r="CA71" s="91">
        <f t="shared" ref="CA71" si="761">CA23-100</f>
        <v>-8.5999999999999943</v>
      </c>
      <c r="CB71" s="90"/>
      <c r="CC71" s="91">
        <f t="shared" ref="CC71" si="762">CC23-100</f>
        <v>-6.5</v>
      </c>
      <c r="CD71" s="90"/>
      <c r="CE71" s="91">
        <f t="shared" ref="CE71" si="763">CE23-100</f>
        <v>-2.0999999999999943</v>
      </c>
      <c r="CF71" s="90"/>
      <c r="CG71" s="91">
        <f t="shared" ref="CG71" si="764">CG23-100</f>
        <v>6.2000000000000028</v>
      </c>
      <c r="CH71" s="90"/>
      <c r="CI71" s="91">
        <f t="shared" ref="CI71" si="765">CI23-100</f>
        <v>9.4000000000000057</v>
      </c>
      <c r="CJ71" s="90"/>
      <c r="CK71" s="91">
        <f t="shared" ref="CK71" si="766">CK23-100</f>
        <v>-0.79999999999999716</v>
      </c>
      <c r="CL71" s="90"/>
      <c r="CM71" s="91">
        <f t="shared" ref="CM71" si="767">CM23-100</f>
        <v>2.9000000000000057</v>
      </c>
      <c r="CN71" s="90"/>
      <c r="CO71" s="91">
        <f t="shared" ref="CO71" si="768">CO23-100</f>
        <v>12.799999999999997</v>
      </c>
      <c r="CP71" s="90"/>
      <c r="CQ71" s="91">
        <f t="shared" ref="CQ71" si="769">CQ23-100</f>
        <v>9.7999999999999972</v>
      </c>
      <c r="CR71" s="90"/>
      <c r="CS71" s="91">
        <f t="shared" ref="CS71" si="770">CS23-100</f>
        <v>5.5</v>
      </c>
      <c r="CT71" s="90"/>
      <c r="CU71" s="91">
        <f t="shared" ref="CU71" si="771">CU23-100</f>
        <v>9.2000000000000028</v>
      </c>
      <c r="CV71" s="90"/>
      <c r="CW71" s="91">
        <f t="shared" ref="CW71" si="772">CW23-100</f>
        <v>9.4000000000000057</v>
      </c>
      <c r="CX71" s="90"/>
      <c r="CY71" s="91">
        <f t="shared" ref="CY71" si="773">CY23-100</f>
        <v>9.2000000000000028</v>
      </c>
      <c r="CZ71" s="90"/>
      <c r="DA71" s="91">
        <f t="shared" ref="DA71" si="774">DA23-100</f>
        <v>-4.5999999999999943</v>
      </c>
      <c r="DB71" s="90"/>
      <c r="DC71" s="91">
        <f t="shared" ref="DC71" si="775">DC23-100</f>
        <v>-1.2000000000000028</v>
      </c>
      <c r="DD71" s="90"/>
      <c r="DE71" s="91">
        <f t="shared" ref="DE71" si="776">DE23-100</f>
        <v>-2</v>
      </c>
      <c r="DF71" s="90"/>
      <c r="DG71" s="91">
        <f t="shared" ref="DG71" si="777">DG23-100</f>
        <v>9.9999999999994316E-2</v>
      </c>
    </row>
    <row r="72" spans="1:111">
      <c r="A72" s="23" t="s">
        <v>102</v>
      </c>
      <c r="B72" s="21">
        <f t="shared" si="26"/>
        <v>0.60689937258106486</v>
      </c>
      <c r="C72" s="28">
        <f t="shared" si="27"/>
        <v>8</v>
      </c>
      <c r="D72" s="27"/>
      <c r="E72" s="28">
        <f t="shared" si="27"/>
        <v>11.5</v>
      </c>
      <c r="F72" s="27"/>
      <c r="G72" s="27"/>
      <c r="H72" s="27"/>
      <c r="I72" s="27"/>
      <c r="J72" s="27"/>
      <c r="K72" s="27"/>
      <c r="L72" s="27"/>
      <c r="M72" s="28">
        <f t="shared" ref="M72" si="778">M24-100</f>
        <v>0.79999999999999716</v>
      </c>
      <c r="N72" s="27"/>
      <c r="O72" s="28">
        <f t="shared" ref="O72" si="779">O24-100</f>
        <v>11.599999999999994</v>
      </c>
      <c r="P72" s="27"/>
      <c r="Q72" s="28">
        <f t="shared" ref="Q72" si="780">Q24-100</f>
        <v>1</v>
      </c>
      <c r="R72" s="27"/>
      <c r="S72" s="28">
        <f t="shared" ref="S72" si="781">S24-100</f>
        <v>0.20000000000000284</v>
      </c>
      <c r="T72" s="27"/>
      <c r="U72" s="28">
        <f t="shared" ref="U72" si="782">U24-100</f>
        <v>3.0999999999999943</v>
      </c>
      <c r="V72" s="27"/>
      <c r="W72" s="28">
        <f t="shared" ref="W72" si="783">W24-100</f>
        <v>2.2999999999999972</v>
      </c>
      <c r="X72" s="27"/>
      <c r="Y72" s="28">
        <f t="shared" ref="Y72" si="784">Y24-100</f>
        <v>-7.5999999999999943</v>
      </c>
      <c r="Z72" s="27"/>
      <c r="AA72" s="28">
        <f t="shared" ref="AA72" si="785">AA24-100</f>
        <v>0.29999999999999716</v>
      </c>
      <c r="AB72" s="27"/>
      <c r="AC72" s="28">
        <f t="shared" ref="AC72" si="786">AC24-100</f>
        <v>0.20000000000000284</v>
      </c>
      <c r="AD72" s="27"/>
      <c r="AE72" s="28">
        <f t="shared" ref="AE72" si="787">AE24-100</f>
        <v>-1.2000000000000028</v>
      </c>
      <c r="AF72" s="27"/>
      <c r="AG72" s="28">
        <f t="shared" ref="AG72" si="788">AG24-100</f>
        <v>3.7999999999999972</v>
      </c>
      <c r="AH72" s="27"/>
      <c r="AI72" s="28">
        <f t="shared" ref="AI72" si="789">AI24-100</f>
        <v>9.2999999999999972</v>
      </c>
      <c r="AJ72" s="27"/>
      <c r="AK72" s="28">
        <f t="shared" ref="AK72" si="790">AK24-100</f>
        <v>5.2000000000000028</v>
      </c>
      <c r="AL72" s="27"/>
      <c r="AM72" s="28">
        <f t="shared" ref="AM72" si="791">AM24-100</f>
        <v>3.2000000000000028</v>
      </c>
      <c r="AN72" s="27"/>
      <c r="AO72" s="28">
        <f t="shared" ref="AO72" si="792">AO24-100</f>
        <v>5.2999999999999972</v>
      </c>
      <c r="AP72" s="27"/>
      <c r="AQ72" s="28">
        <f t="shared" ref="AQ72" si="793">AQ24-100</f>
        <v>0.20000000000000284</v>
      </c>
      <c r="AR72" s="27"/>
      <c r="AS72" s="28">
        <f t="shared" ref="AS72" si="794">AS24-100</f>
        <v>2</v>
      </c>
      <c r="AT72" s="27"/>
      <c r="AU72" s="28">
        <f t="shared" ref="AU72" si="795">AU24-100</f>
        <v>0.40000000000000568</v>
      </c>
      <c r="AV72" s="27"/>
      <c r="AW72" s="28">
        <f t="shared" ref="AW72" si="796">AW24-100</f>
        <v>3.2000000000000028</v>
      </c>
      <c r="AX72" s="27"/>
      <c r="AY72" s="28">
        <f t="shared" ref="AY72" si="797">AY24-100</f>
        <v>1.5</v>
      </c>
      <c r="AZ72" s="27"/>
      <c r="BA72" s="28">
        <f t="shared" ref="BA72" si="798">BA24-100</f>
        <v>1.2000000000000028</v>
      </c>
      <c r="BB72" s="27"/>
      <c r="BC72" s="28">
        <f t="shared" ref="BC72" si="799">BC24-100</f>
        <v>3.5999999999999943</v>
      </c>
      <c r="BD72" s="27"/>
      <c r="BE72" s="28">
        <f t="shared" ref="BE72" si="800">BE24-100</f>
        <v>-1.0999999999999943</v>
      </c>
      <c r="BF72" s="27"/>
      <c r="BG72" s="28">
        <f t="shared" ref="BG72" si="801">BG24-100</f>
        <v>-1.7999999999999972</v>
      </c>
      <c r="BH72" s="27"/>
      <c r="BI72" s="28">
        <f t="shared" ref="BI72" si="802">BI24-100</f>
        <v>0.20000000000000284</v>
      </c>
      <c r="BJ72" s="27"/>
      <c r="BK72" s="28">
        <f t="shared" ref="BK72" si="803">BK24-100</f>
        <v>-2.7999999999999972</v>
      </c>
      <c r="BL72" s="27"/>
      <c r="BM72" s="28">
        <f t="shared" ref="BM72" si="804">BM24-100</f>
        <v>-1.7999999999999972</v>
      </c>
      <c r="BN72" s="27"/>
      <c r="BO72" s="28">
        <f t="shared" ref="BO72" si="805">BO24-100</f>
        <v>9.7000000000000028</v>
      </c>
      <c r="BP72" s="27"/>
      <c r="BQ72" s="28">
        <f t="shared" ref="BQ72" si="806">BQ24-100</f>
        <v>4.7999999999999972</v>
      </c>
      <c r="BR72" s="27"/>
      <c r="BS72" s="28">
        <f t="shared" ref="BS72" si="807">BS24-100</f>
        <v>2.7000000000000028</v>
      </c>
      <c r="BT72" s="27"/>
      <c r="BU72" s="28">
        <f t="shared" ref="BU72" si="808">BU24-100</f>
        <v>-0.20000000000000284</v>
      </c>
      <c r="BV72" s="27"/>
      <c r="BW72" s="28">
        <f t="shared" ref="BW72" si="809">BW24-100</f>
        <v>-4.4000000000000057</v>
      </c>
      <c r="BX72" s="27"/>
      <c r="BY72" s="28">
        <f t="shared" ref="BY72" si="810">BY24-100</f>
        <v>-5.7999999999999972</v>
      </c>
      <c r="BZ72" s="27"/>
      <c r="CA72" s="28">
        <f t="shared" ref="CA72" si="811">CA24-100</f>
        <v>-0.70000000000000284</v>
      </c>
      <c r="CB72" s="27"/>
      <c r="CC72" s="28">
        <f t="shared" ref="CC72" si="812">CC24-100</f>
        <v>-2.7999999999999972</v>
      </c>
      <c r="CD72" s="27"/>
      <c r="CE72" s="28">
        <f t="shared" ref="CE72" si="813">CE24-100</f>
        <v>9.9000000000000057</v>
      </c>
      <c r="CF72" s="27"/>
      <c r="CG72" s="28">
        <f t="shared" ref="CG72" si="814">CG24-100</f>
        <v>9.9000000000000057</v>
      </c>
      <c r="CH72" s="27"/>
      <c r="CI72" s="28">
        <f t="shared" ref="CI72" si="815">CI24-100</f>
        <v>7.7999999999999972</v>
      </c>
      <c r="CJ72" s="27"/>
      <c r="CK72" s="28">
        <f t="shared" ref="CK72" si="816">CK24-100</f>
        <v>3.5999999999999943</v>
      </c>
      <c r="CL72" s="27"/>
      <c r="CM72" s="28">
        <f t="shared" ref="CM72" si="817">CM24-100</f>
        <v>7.5999999999999943</v>
      </c>
      <c r="CN72" s="27"/>
      <c r="CO72" s="28">
        <f t="shared" ref="CO72" si="818">CO24-100</f>
        <v>1.4000000000000057</v>
      </c>
      <c r="CP72" s="27"/>
      <c r="CQ72" s="28">
        <f t="shared" ref="CQ72" si="819">CQ24-100</f>
        <v>0.90000000000000568</v>
      </c>
      <c r="CR72" s="27"/>
      <c r="CS72" s="28">
        <f t="shared" ref="CS72" si="820">CS24-100</f>
        <v>1.2000000000000028</v>
      </c>
      <c r="CT72" s="27"/>
      <c r="CU72" s="28">
        <f t="shared" ref="CU72" si="821">CU24-100</f>
        <v>0.70000000000000284</v>
      </c>
      <c r="CV72" s="27"/>
      <c r="CW72" s="28">
        <f t="shared" ref="CW72" si="822">CW24-100</f>
        <v>1.0999999999999943</v>
      </c>
      <c r="CX72" s="27"/>
      <c r="CY72" s="28">
        <f t="shared" ref="CY72" si="823">CY24-100</f>
        <v>-9.7999999999999972</v>
      </c>
      <c r="CZ72" s="27"/>
      <c r="DA72" s="28">
        <f t="shared" ref="DA72" si="824">DA24-100</f>
        <v>-14</v>
      </c>
      <c r="DB72" s="27"/>
      <c r="DC72" s="28">
        <f t="shared" ref="DC72" si="825">DC24-100</f>
        <v>-8.2000000000000028</v>
      </c>
      <c r="DD72" s="27"/>
      <c r="DE72" s="28">
        <f t="shared" ref="DE72" si="826">DE24-100</f>
        <v>-7.5</v>
      </c>
      <c r="DF72" s="27"/>
      <c r="DG72" s="28">
        <f t="shared" ref="DG72" si="827">DG24-100</f>
        <v>-9.7999999999999972</v>
      </c>
    </row>
    <row r="73" spans="1:111">
      <c r="A73" s="23" t="s">
        <v>101</v>
      </c>
      <c r="B73" s="21">
        <f t="shared" si="26"/>
        <v>0.60573070947449326</v>
      </c>
      <c r="C73" s="28">
        <f t="shared" si="27"/>
        <v>2.7000000000000028</v>
      </c>
      <c r="D73" s="27"/>
      <c r="E73" s="28">
        <f t="shared" si="27"/>
        <v>1.5999999999999943</v>
      </c>
      <c r="F73" s="27"/>
      <c r="G73" s="27"/>
      <c r="H73" s="27"/>
      <c r="I73" s="27"/>
      <c r="J73" s="27"/>
      <c r="K73" s="27"/>
      <c r="L73" s="27"/>
      <c r="M73" s="28">
        <f t="shared" ref="M73" si="828">M25-100</f>
        <v>1.7000000000000028</v>
      </c>
      <c r="N73" s="27"/>
      <c r="O73" s="28">
        <f t="shared" ref="O73" si="829">O25-100</f>
        <v>6</v>
      </c>
      <c r="P73" s="27"/>
      <c r="Q73" s="28">
        <f t="shared" ref="Q73" si="830">Q25-100</f>
        <v>2.4000000000000057</v>
      </c>
      <c r="R73" s="27"/>
      <c r="S73" s="28">
        <f t="shared" ref="S73" si="831">S25-100</f>
        <v>4.5999999999999943</v>
      </c>
      <c r="T73" s="27"/>
      <c r="U73" s="28">
        <f t="shared" ref="U73" si="832">U25-100</f>
        <v>3.7999999999999972</v>
      </c>
      <c r="V73" s="27"/>
      <c r="W73" s="28">
        <f t="shared" ref="W73" si="833">W25-100</f>
        <v>11.599999999999994</v>
      </c>
      <c r="X73" s="27"/>
      <c r="Y73" s="28">
        <f t="shared" ref="Y73" si="834">Y25-100</f>
        <v>2.9000000000000057</v>
      </c>
      <c r="Z73" s="27"/>
      <c r="AA73" s="28">
        <f t="shared" ref="AA73" si="835">AA25-100</f>
        <v>10.5</v>
      </c>
      <c r="AB73" s="27"/>
      <c r="AC73" s="28">
        <f t="shared" ref="AC73" si="836">AC25-100</f>
        <v>9.5999999999999943</v>
      </c>
      <c r="AD73" s="27"/>
      <c r="AE73" s="28">
        <f t="shared" ref="AE73" si="837">AE25-100</f>
        <v>8.5</v>
      </c>
      <c r="AF73" s="27"/>
      <c r="AG73" s="28">
        <f t="shared" ref="AG73" si="838">AG25-100</f>
        <v>11.299999999999997</v>
      </c>
      <c r="AH73" s="27"/>
      <c r="AI73" s="28">
        <f t="shared" ref="AI73" si="839">AI25-100</f>
        <v>20.299999999999997</v>
      </c>
      <c r="AJ73" s="27"/>
      <c r="AK73" s="28">
        <f t="shared" ref="AK73" si="840">AK25-100</f>
        <v>16.799999999999997</v>
      </c>
      <c r="AL73" s="27"/>
      <c r="AM73" s="28">
        <f t="shared" ref="AM73" si="841">AM25-100</f>
        <v>16</v>
      </c>
      <c r="AN73" s="27"/>
      <c r="AO73" s="28">
        <f t="shared" ref="AO73" si="842">AO25-100</f>
        <v>16.200000000000003</v>
      </c>
      <c r="AP73" s="27"/>
      <c r="AQ73" s="28">
        <f t="shared" ref="AQ73" si="843">AQ25-100</f>
        <v>10.599999999999994</v>
      </c>
      <c r="AR73" s="27"/>
      <c r="AS73" s="28">
        <f t="shared" ref="AS73" si="844">AS25-100</f>
        <v>9.5999999999999943</v>
      </c>
      <c r="AT73" s="27"/>
      <c r="AU73" s="28">
        <f t="shared" ref="AU73" si="845">AU25-100</f>
        <v>4.5999999999999943</v>
      </c>
      <c r="AV73" s="27"/>
      <c r="AW73" s="28">
        <f t="shared" ref="AW73" si="846">AW25-100</f>
        <v>7.0999999999999943</v>
      </c>
      <c r="AX73" s="27"/>
      <c r="AY73" s="28">
        <f t="shared" ref="AY73" si="847">AY25-100</f>
        <v>7.9000000000000057</v>
      </c>
      <c r="AZ73" s="27"/>
      <c r="BA73" s="28">
        <f t="shared" ref="BA73" si="848">BA25-100</f>
        <v>1.5</v>
      </c>
      <c r="BB73" s="27"/>
      <c r="BC73" s="28">
        <f t="shared" ref="BC73" si="849">BC25-100</f>
        <v>3.4000000000000057</v>
      </c>
      <c r="BD73" s="27"/>
      <c r="BE73" s="28">
        <f t="shared" ref="BE73" si="850">BE25-100</f>
        <v>7.7999999999999972</v>
      </c>
      <c r="BF73" s="27"/>
      <c r="BG73" s="28">
        <f t="shared" ref="BG73" si="851">BG25-100</f>
        <v>7.5999999999999943</v>
      </c>
      <c r="BH73" s="27"/>
      <c r="BI73" s="28">
        <f t="shared" ref="BI73" si="852">BI25-100</f>
        <v>5.2000000000000028</v>
      </c>
      <c r="BJ73" s="27"/>
      <c r="BK73" s="28">
        <f t="shared" ref="BK73" si="853">BK25-100</f>
        <v>9.0999999999999943</v>
      </c>
      <c r="BL73" s="27"/>
      <c r="BM73" s="28">
        <f t="shared" ref="BM73" si="854">BM25-100</f>
        <v>6</v>
      </c>
      <c r="BN73" s="27"/>
      <c r="BO73" s="28">
        <f t="shared" ref="BO73" si="855">BO25-100</f>
        <v>6.2000000000000028</v>
      </c>
      <c r="BP73" s="27"/>
      <c r="BQ73" s="28">
        <f t="shared" ref="BQ73" si="856">BQ25-100</f>
        <v>5.7999999999999972</v>
      </c>
      <c r="BR73" s="27"/>
      <c r="BS73" s="28">
        <f t="shared" ref="BS73" si="857">BS25-100</f>
        <v>6.5999999999999943</v>
      </c>
      <c r="BT73" s="27"/>
      <c r="BU73" s="28">
        <f t="shared" ref="BU73" si="858">BU25-100</f>
        <v>0.20000000000000284</v>
      </c>
      <c r="BV73" s="27"/>
      <c r="BW73" s="28">
        <f t="shared" ref="BW73" si="859">BW25-100</f>
        <v>4.2999999999999972</v>
      </c>
      <c r="BX73" s="27"/>
      <c r="BY73" s="28">
        <f t="shared" ref="BY73" si="860">BY25-100</f>
        <v>2.2000000000000028</v>
      </c>
      <c r="BZ73" s="27"/>
      <c r="CA73" s="28">
        <f t="shared" ref="CA73" si="861">CA25-100</f>
        <v>6.7000000000000028</v>
      </c>
      <c r="CB73" s="27"/>
      <c r="CC73" s="28">
        <f t="shared" ref="CC73" si="862">CC25-100</f>
        <v>3.5</v>
      </c>
      <c r="CD73" s="27"/>
      <c r="CE73" s="28">
        <f t="shared" ref="CE73" si="863">CE25-100</f>
        <v>4.5999999999999943</v>
      </c>
      <c r="CF73" s="27"/>
      <c r="CG73" s="28">
        <f t="shared" ref="CG73" si="864">CG25-100</f>
        <v>3.4000000000000057</v>
      </c>
      <c r="CH73" s="27"/>
      <c r="CI73" s="28">
        <f t="shared" ref="CI73" si="865">CI25-100</f>
        <v>2.0999999999999943</v>
      </c>
      <c r="CJ73" s="27"/>
      <c r="CK73" s="28">
        <f t="shared" ref="CK73" si="866">CK25-100</f>
        <v>4.4000000000000057</v>
      </c>
      <c r="CL73" s="27"/>
      <c r="CM73" s="28">
        <f t="shared" ref="CM73" si="867">CM25-100</f>
        <v>3.5999999999999943</v>
      </c>
      <c r="CN73" s="27"/>
      <c r="CO73" s="28">
        <f t="shared" ref="CO73" si="868">CO25-100</f>
        <v>-1.4000000000000057</v>
      </c>
      <c r="CP73" s="27"/>
      <c r="CQ73" s="28">
        <f t="shared" ref="CQ73" si="869">CQ25-100</f>
        <v>2.5</v>
      </c>
      <c r="CR73" s="27"/>
      <c r="CS73" s="28">
        <f t="shared" ref="CS73" si="870">CS25-100</f>
        <v>2.7000000000000028</v>
      </c>
      <c r="CT73" s="27"/>
      <c r="CU73" s="28">
        <f t="shared" ref="CU73" si="871">CU25-100</f>
        <v>0.70000000000000284</v>
      </c>
      <c r="CV73" s="27"/>
      <c r="CW73" s="28">
        <f t="shared" ref="CW73" si="872">CW25-100</f>
        <v>1.2000000000000028</v>
      </c>
      <c r="CX73" s="27"/>
      <c r="CY73" s="28">
        <f t="shared" ref="CY73" si="873">CY25-100</f>
        <v>5.0999999999999943</v>
      </c>
      <c r="CZ73" s="27"/>
      <c r="DA73" s="28">
        <f t="shared" ref="DA73" si="874">DA25-100</f>
        <v>0.90000000000000568</v>
      </c>
      <c r="DB73" s="27"/>
      <c r="DC73" s="28">
        <f t="shared" ref="DC73" si="875">DC25-100</f>
        <v>0.5</v>
      </c>
      <c r="DD73" s="27"/>
      <c r="DE73" s="28">
        <f t="shared" ref="DE73" si="876">DE25-100</f>
        <v>1.4000000000000057</v>
      </c>
      <c r="DF73" s="27"/>
      <c r="DG73" s="28">
        <f t="shared" ref="DG73" si="877">DG25-100</f>
        <v>2</v>
      </c>
    </row>
    <row r="74" spans="1:111">
      <c r="A74" s="23" t="s">
        <v>100</v>
      </c>
      <c r="B74" s="21">
        <f t="shared" si="26"/>
        <v>0.46688983446750748</v>
      </c>
      <c r="C74" s="28">
        <f t="shared" si="27"/>
        <v>3.7999999999999972</v>
      </c>
      <c r="D74" s="27"/>
      <c r="E74" s="28">
        <f t="shared" si="27"/>
        <v>4</v>
      </c>
      <c r="F74" s="27"/>
      <c r="G74" s="27"/>
      <c r="H74" s="27"/>
      <c r="I74" s="27"/>
      <c r="J74" s="27"/>
      <c r="K74" s="27"/>
      <c r="L74" s="27"/>
      <c r="M74" s="28">
        <f t="shared" ref="M74" si="878">M26-100</f>
        <v>-1.4000000000000057</v>
      </c>
      <c r="N74" s="27"/>
      <c r="O74" s="28">
        <f t="shared" ref="O74" si="879">O26-100</f>
        <v>5.7000000000000028</v>
      </c>
      <c r="P74" s="27"/>
      <c r="Q74" s="28">
        <f t="shared" ref="Q74" si="880">Q26-100</f>
        <v>1.2000000000000028</v>
      </c>
      <c r="R74" s="27"/>
      <c r="S74" s="28">
        <f t="shared" ref="S74" si="881">S26-100</f>
        <v>7.7999999999999972</v>
      </c>
      <c r="T74" s="27"/>
      <c r="U74" s="28">
        <f t="shared" ref="U74" si="882">U26-100</f>
        <v>3.5999999999999943</v>
      </c>
      <c r="V74" s="27"/>
      <c r="W74" s="28">
        <f t="shared" ref="W74" si="883">W26-100</f>
        <v>10.099999999999994</v>
      </c>
      <c r="X74" s="27"/>
      <c r="Y74" s="28">
        <f t="shared" ref="Y74" si="884">Y26-100</f>
        <v>2.5999999999999943</v>
      </c>
      <c r="Z74" s="27"/>
      <c r="AA74" s="28">
        <f t="shared" ref="AA74" si="885">AA26-100</f>
        <v>10.200000000000003</v>
      </c>
      <c r="AB74" s="27"/>
      <c r="AC74" s="28">
        <f t="shared" ref="AC74" si="886">AC26-100</f>
        <v>10.299999999999997</v>
      </c>
      <c r="AD74" s="27"/>
      <c r="AE74" s="28">
        <f t="shared" ref="AE74" si="887">AE26-100</f>
        <v>8.2000000000000028</v>
      </c>
      <c r="AF74" s="27"/>
      <c r="AG74" s="28">
        <f t="shared" ref="AG74" si="888">AG26-100</f>
        <v>13.599999999999994</v>
      </c>
      <c r="AH74" s="27"/>
      <c r="AI74" s="28">
        <f t="shared" ref="AI74" si="889">AI26-100</f>
        <v>12.599999999999994</v>
      </c>
      <c r="AJ74" s="27"/>
      <c r="AK74" s="28">
        <f t="shared" ref="AK74" si="890">AK26-100</f>
        <v>11.900000000000006</v>
      </c>
      <c r="AL74" s="27"/>
      <c r="AM74" s="28">
        <f t="shared" ref="AM74" si="891">AM26-100</f>
        <v>11.400000000000006</v>
      </c>
      <c r="AN74" s="27"/>
      <c r="AO74" s="28">
        <f t="shared" ref="AO74" si="892">AO26-100</f>
        <v>12.400000000000006</v>
      </c>
      <c r="AP74" s="27"/>
      <c r="AQ74" s="28">
        <f t="shared" ref="AQ74" si="893">AQ26-100</f>
        <v>5.4000000000000057</v>
      </c>
      <c r="AR74" s="27"/>
      <c r="AS74" s="28">
        <f t="shared" ref="AS74" si="894">AS26-100</f>
        <v>7.0999999999999943</v>
      </c>
      <c r="AT74" s="27"/>
      <c r="AU74" s="28">
        <f t="shared" ref="AU74" si="895">AU26-100</f>
        <v>4.9000000000000057</v>
      </c>
      <c r="AV74" s="27"/>
      <c r="AW74" s="28">
        <f t="shared" ref="AW74" si="896">AW26-100</f>
        <v>1.9000000000000057</v>
      </c>
      <c r="AX74" s="27"/>
      <c r="AY74" s="28">
        <f t="shared" ref="AY74" si="897">AY26-100</f>
        <v>4.7000000000000028</v>
      </c>
      <c r="AZ74" s="27"/>
      <c r="BA74" s="28">
        <f t="shared" ref="BA74" si="898">BA26-100</f>
        <v>5.7000000000000028</v>
      </c>
      <c r="BB74" s="27"/>
      <c r="BC74" s="28">
        <f t="shared" ref="BC74" si="899">BC26-100</f>
        <v>4.7999999999999972</v>
      </c>
      <c r="BD74" s="27"/>
      <c r="BE74" s="28">
        <f t="shared" ref="BE74" si="900">BE26-100</f>
        <v>6.4000000000000057</v>
      </c>
      <c r="BF74" s="27"/>
      <c r="BG74" s="28">
        <f t="shared" ref="BG74" si="901">BG26-100</f>
        <v>6.5999999999999943</v>
      </c>
      <c r="BH74" s="27"/>
      <c r="BI74" s="28">
        <f t="shared" ref="BI74" si="902">BI26-100</f>
        <v>5.9000000000000057</v>
      </c>
      <c r="BJ74" s="27"/>
      <c r="BK74" s="28">
        <f t="shared" ref="BK74" si="903">BK26-100</f>
        <v>3.4000000000000057</v>
      </c>
      <c r="BL74" s="27"/>
      <c r="BM74" s="28">
        <f t="shared" ref="BM74" si="904">BM26-100</f>
        <v>3.5999999999999943</v>
      </c>
      <c r="BN74" s="27"/>
      <c r="BO74" s="28">
        <f t="shared" ref="BO74" si="905">BO26-100</f>
        <v>4.7000000000000028</v>
      </c>
      <c r="BP74" s="27"/>
      <c r="BQ74" s="28">
        <f t="shared" ref="BQ74" si="906">BQ26-100</f>
        <v>6</v>
      </c>
      <c r="BR74" s="27"/>
      <c r="BS74" s="28">
        <f t="shared" ref="BS74" si="907">BS26-100</f>
        <v>4.5</v>
      </c>
      <c r="BT74" s="27"/>
      <c r="BU74" s="28">
        <f t="shared" ref="BU74" si="908">BU26-100</f>
        <v>4.2999999999999972</v>
      </c>
      <c r="BV74" s="27"/>
      <c r="BW74" s="28">
        <f t="shared" ref="BW74" si="909">BW26-100</f>
        <v>4.7000000000000028</v>
      </c>
      <c r="BX74" s="27"/>
      <c r="BY74" s="28">
        <f t="shared" ref="BY74" si="910">BY26-100</f>
        <v>4</v>
      </c>
      <c r="BZ74" s="27"/>
      <c r="CA74" s="28">
        <f t="shared" ref="CA74" si="911">CA26-100</f>
        <v>3.7999999999999972</v>
      </c>
      <c r="CB74" s="27"/>
      <c r="CC74" s="28">
        <f t="shared" ref="CC74" si="912">CC26-100</f>
        <v>4.2000000000000028</v>
      </c>
      <c r="CD74" s="27"/>
      <c r="CE74" s="28">
        <f t="shared" ref="CE74" si="913">CE26-100</f>
        <v>5.7000000000000028</v>
      </c>
      <c r="CF74" s="27"/>
      <c r="CG74" s="28">
        <f t="shared" ref="CG74" si="914">CG26-100</f>
        <v>5.5999999999999943</v>
      </c>
      <c r="CH74" s="27"/>
      <c r="CI74" s="28">
        <f t="shared" ref="CI74" si="915">CI26-100</f>
        <v>4.7999999999999972</v>
      </c>
      <c r="CJ74" s="27"/>
      <c r="CK74" s="28">
        <f t="shared" ref="CK74" si="916">CK26-100</f>
        <v>6</v>
      </c>
      <c r="CL74" s="27"/>
      <c r="CM74" s="28">
        <f t="shared" ref="CM74" si="917">CM26-100</f>
        <v>5.5</v>
      </c>
      <c r="CN74" s="27"/>
      <c r="CO74" s="28">
        <f t="shared" ref="CO74" si="918">CO26-100</f>
        <v>4.4000000000000057</v>
      </c>
      <c r="CP74" s="27"/>
      <c r="CQ74" s="28">
        <f t="shared" ref="CQ74" si="919">CQ26-100</f>
        <v>4.7999999999999972</v>
      </c>
      <c r="CR74" s="27"/>
      <c r="CS74" s="28">
        <f t="shared" ref="CS74" si="920">CS26-100</f>
        <v>7</v>
      </c>
      <c r="CT74" s="27"/>
      <c r="CU74" s="28">
        <f t="shared" ref="CU74" si="921">CU26-100</f>
        <v>7.0999999999999943</v>
      </c>
      <c r="CV74" s="27"/>
      <c r="CW74" s="28">
        <f t="shared" ref="CW74" si="922">CW26-100</f>
        <v>5.9000000000000057</v>
      </c>
      <c r="CX74" s="27"/>
      <c r="CY74" s="28">
        <f t="shared" ref="CY74" si="923">CY26-100</f>
        <v>1.9000000000000057</v>
      </c>
      <c r="CZ74" s="27"/>
      <c r="DA74" s="28">
        <f t="shared" ref="DA74" si="924">DA26-100</f>
        <v>3.9000000000000057</v>
      </c>
      <c r="DB74" s="27"/>
      <c r="DC74" s="28">
        <f t="shared" ref="DC74" si="925">DC26-100</f>
        <v>3</v>
      </c>
      <c r="DD74" s="27"/>
      <c r="DE74" s="28">
        <f t="shared" ref="DE74" si="926">DE26-100</f>
        <v>3.4000000000000057</v>
      </c>
      <c r="DF74" s="27"/>
      <c r="DG74" s="28">
        <f t="shared" ref="DG74" si="927">DG26-100</f>
        <v>3</v>
      </c>
    </row>
    <row r="75" spans="1:111">
      <c r="A75" s="23" t="s">
        <v>99</v>
      </c>
      <c r="B75" s="21">
        <f t="shared" si="26"/>
        <v>0.60874991436955295</v>
      </c>
      <c r="C75" s="28">
        <f t="shared" si="27"/>
        <v>4.2000000000000028</v>
      </c>
      <c r="D75" s="27"/>
      <c r="E75" s="28">
        <f t="shared" si="27"/>
        <v>2.9000000000000057</v>
      </c>
      <c r="F75" s="27"/>
      <c r="G75" s="27"/>
      <c r="H75" s="27"/>
      <c r="I75" s="27"/>
      <c r="J75" s="27"/>
      <c r="K75" s="27"/>
      <c r="L75" s="27"/>
      <c r="M75" s="28">
        <f t="shared" ref="M75" si="928">M27-100</f>
        <v>14.5</v>
      </c>
      <c r="N75" s="27"/>
      <c r="O75" s="28">
        <f t="shared" ref="O75" si="929">O27-100</f>
        <v>18.900000000000006</v>
      </c>
      <c r="P75" s="27"/>
      <c r="Q75" s="28">
        <f t="shared" ref="Q75" si="930">Q27-100</f>
        <v>9.9000000000000057</v>
      </c>
      <c r="R75" s="27"/>
      <c r="S75" s="28">
        <f t="shared" ref="S75" si="931">S27-100</f>
        <v>12.5</v>
      </c>
      <c r="T75" s="27"/>
      <c r="U75" s="28">
        <f t="shared" ref="U75" si="932">U27-100</f>
        <v>13.799999999999997</v>
      </c>
      <c r="V75" s="27"/>
      <c r="W75" s="28">
        <f t="shared" ref="W75" si="933">W27-100</f>
        <v>9.5</v>
      </c>
      <c r="X75" s="27"/>
      <c r="Y75" s="28">
        <f t="shared" ref="Y75" si="934">Y27-100</f>
        <v>3.4000000000000057</v>
      </c>
      <c r="Z75" s="27"/>
      <c r="AA75" s="28">
        <f t="shared" ref="AA75" si="935">AA27-100</f>
        <v>6.7000000000000028</v>
      </c>
      <c r="AB75" s="27"/>
      <c r="AC75" s="28">
        <f t="shared" ref="AC75" si="936">AC27-100</f>
        <v>14.599999999999994</v>
      </c>
      <c r="AD75" s="27"/>
      <c r="AE75" s="28">
        <f t="shared" ref="AE75" si="937">AE27-100</f>
        <v>8.7000000000000028</v>
      </c>
      <c r="AF75" s="27"/>
      <c r="AG75" s="28">
        <f t="shared" ref="AG75" si="938">AG27-100</f>
        <v>10.099999999999994</v>
      </c>
      <c r="AH75" s="27"/>
      <c r="AI75" s="28">
        <f t="shared" ref="AI75" si="939">AI27-100</f>
        <v>12.599999999999994</v>
      </c>
      <c r="AJ75" s="27"/>
      <c r="AK75" s="28">
        <f t="shared" ref="AK75" si="940">AK27-100</f>
        <v>11.5</v>
      </c>
      <c r="AL75" s="27"/>
      <c r="AM75" s="28">
        <f t="shared" ref="AM75" si="941">AM27-100</f>
        <v>10.900000000000006</v>
      </c>
      <c r="AN75" s="27"/>
      <c r="AO75" s="28">
        <f t="shared" ref="AO75" si="942">AO27-100</f>
        <v>11.400000000000006</v>
      </c>
      <c r="AP75" s="27"/>
      <c r="AQ75" s="28">
        <f t="shared" ref="AQ75" si="943">AQ27-100</f>
        <v>5.7999999999999972</v>
      </c>
      <c r="AR75" s="27"/>
      <c r="AS75" s="28">
        <f t="shared" ref="AS75" si="944">AS27-100</f>
        <v>6.0999999999999943</v>
      </c>
      <c r="AT75" s="27"/>
      <c r="AU75" s="28">
        <f t="shared" ref="AU75" si="945">AU27-100</f>
        <v>7.9000000000000057</v>
      </c>
      <c r="AV75" s="27"/>
      <c r="AW75" s="28">
        <f t="shared" ref="AW75" si="946">AW27-100</f>
        <v>8.7000000000000028</v>
      </c>
      <c r="AX75" s="27"/>
      <c r="AY75" s="28">
        <f t="shared" ref="AY75" si="947">AY27-100</f>
        <v>7.2000000000000028</v>
      </c>
      <c r="AZ75" s="27"/>
      <c r="BA75" s="28">
        <f t="shared" ref="BA75" si="948">BA27-100</f>
        <v>3.2000000000000028</v>
      </c>
      <c r="BB75" s="27"/>
      <c r="BC75" s="28">
        <f t="shared" ref="BC75" si="949">BC27-100</f>
        <v>5.5</v>
      </c>
      <c r="BD75" s="27"/>
      <c r="BE75" s="28">
        <f t="shared" ref="BE75" si="950">BE27-100</f>
        <v>4.2999999999999972</v>
      </c>
      <c r="BF75" s="27"/>
      <c r="BG75" s="28">
        <f t="shared" ref="BG75" si="951">BG27-100</f>
        <v>3.7999999999999972</v>
      </c>
      <c r="BH75" s="27"/>
      <c r="BI75" s="28">
        <f t="shared" ref="BI75" si="952">BI27-100</f>
        <v>4.0999999999999943</v>
      </c>
      <c r="BJ75" s="27"/>
      <c r="BK75" s="28">
        <f t="shared" ref="BK75" si="953">BK27-100</f>
        <v>7.0999999999999943</v>
      </c>
      <c r="BL75" s="27"/>
      <c r="BM75" s="28">
        <f t="shared" ref="BM75" si="954">BM27-100</f>
        <v>4.4000000000000057</v>
      </c>
      <c r="BN75" s="27"/>
      <c r="BO75" s="28">
        <f t="shared" ref="BO75" si="955">BO27-100</f>
        <v>6.0999999999999943</v>
      </c>
      <c r="BP75" s="27"/>
      <c r="BQ75" s="28">
        <f t="shared" ref="BQ75" si="956">BQ27-100</f>
        <v>5.7000000000000028</v>
      </c>
      <c r="BR75" s="27"/>
      <c r="BS75" s="28">
        <f t="shared" ref="BS75" si="957">BS27-100</f>
        <v>5.7999999999999972</v>
      </c>
      <c r="BT75" s="27"/>
      <c r="BU75" s="28">
        <f t="shared" ref="BU75" si="958">BU27-100</f>
        <v>1</v>
      </c>
      <c r="BV75" s="27"/>
      <c r="BW75" s="28">
        <f t="shared" ref="BW75" si="959">BW27-100</f>
        <v>0.59999999999999432</v>
      </c>
      <c r="BX75" s="27"/>
      <c r="BY75" s="28">
        <f t="shared" ref="BY75" si="960">BY27-100</f>
        <v>3.2999999999999972</v>
      </c>
      <c r="BZ75" s="27"/>
      <c r="CA75" s="28">
        <f t="shared" ref="CA75" si="961">CA27-100</f>
        <v>3.9000000000000057</v>
      </c>
      <c r="CB75" s="27"/>
      <c r="CC75" s="28">
        <f t="shared" ref="CC75" si="962">CC27-100</f>
        <v>2.2999999999999972</v>
      </c>
      <c r="CD75" s="27"/>
      <c r="CE75" s="28">
        <f t="shared" ref="CE75" si="963">CE27-100</f>
        <v>2.7000000000000028</v>
      </c>
      <c r="CF75" s="27"/>
      <c r="CG75" s="28">
        <f t="shared" ref="CG75" si="964">CG27-100</f>
        <v>7</v>
      </c>
      <c r="CH75" s="27"/>
      <c r="CI75" s="28">
        <f t="shared" ref="CI75" si="965">CI27-100</f>
        <v>4.2000000000000028</v>
      </c>
      <c r="CJ75" s="27"/>
      <c r="CK75" s="28">
        <f t="shared" ref="CK75" si="966">CK27-100</f>
        <v>5.4000000000000057</v>
      </c>
      <c r="CL75" s="27"/>
      <c r="CM75" s="28">
        <f t="shared" ref="CM75" si="967">CM27-100</f>
        <v>4.9000000000000057</v>
      </c>
      <c r="CN75" s="27"/>
      <c r="CO75" s="28">
        <f t="shared" ref="CO75" si="968">CO27-100</f>
        <v>10.200000000000003</v>
      </c>
      <c r="CP75" s="27"/>
      <c r="CQ75" s="28">
        <f t="shared" ref="CQ75" si="969">CQ27-100</f>
        <v>4.4000000000000057</v>
      </c>
      <c r="CR75" s="27"/>
      <c r="CS75" s="28">
        <f t="shared" ref="CS75" si="970">CS27-100</f>
        <v>1.2999999999999972</v>
      </c>
      <c r="CT75" s="27"/>
      <c r="CU75" s="28">
        <f t="shared" ref="CU75" si="971">CU27-100</f>
        <v>0.5</v>
      </c>
      <c r="CV75" s="27"/>
      <c r="CW75" s="28">
        <f t="shared" ref="CW75" si="972">CW27-100</f>
        <v>3.9000000000000057</v>
      </c>
      <c r="CX75" s="27"/>
      <c r="CY75" s="28">
        <f t="shared" ref="CY75" si="973">CY27-100</f>
        <v>3.5999999999999943</v>
      </c>
      <c r="CZ75" s="27"/>
      <c r="DA75" s="28">
        <f t="shared" ref="DA75" si="974">DA27-100</f>
        <v>6.2000000000000028</v>
      </c>
      <c r="DB75" s="27"/>
      <c r="DC75" s="28">
        <f t="shared" ref="DC75" si="975">DC27-100</f>
        <v>9.2000000000000028</v>
      </c>
      <c r="DD75" s="27"/>
      <c r="DE75" s="28">
        <f t="shared" ref="DE75" si="976">DE27-100</f>
        <v>7.5999999999999943</v>
      </c>
      <c r="DF75" s="27"/>
      <c r="DG75" s="28">
        <f t="shared" ref="DG75" si="977">DG27-100</f>
        <v>6.5999999999999943</v>
      </c>
    </row>
    <row r="76" spans="1:111">
      <c r="A76" s="23" t="s">
        <v>98</v>
      </c>
      <c r="B76" s="21">
        <f t="shared" si="26"/>
        <v>0.8596101451010647</v>
      </c>
      <c r="C76" s="28">
        <f t="shared" si="27"/>
        <v>16.099999999999994</v>
      </c>
      <c r="D76" s="27"/>
      <c r="E76" s="28">
        <f t="shared" si="27"/>
        <v>11.900000000000006</v>
      </c>
      <c r="F76" s="27"/>
      <c r="G76" s="27"/>
      <c r="H76" s="27"/>
      <c r="I76" s="27"/>
      <c r="J76" s="27"/>
      <c r="K76" s="27"/>
      <c r="L76" s="27"/>
      <c r="M76" s="28">
        <f t="shared" ref="M76" si="978">M28-100</f>
        <v>0.59999999999999432</v>
      </c>
      <c r="N76" s="27"/>
      <c r="O76" s="28">
        <f t="shared" ref="O76" si="979">O28-100</f>
        <v>19.799999999999997</v>
      </c>
      <c r="P76" s="27"/>
      <c r="Q76" s="28">
        <f t="shared" ref="Q76" si="980">Q28-100</f>
        <v>7.7999999999999972</v>
      </c>
      <c r="R76" s="27"/>
      <c r="S76" s="28">
        <f t="shared" ref="S76" si="981">S28-100</f>
        <v>12</v>
      </c>
      <c r="T76" s="27"/>
      <c r="U76" s="28">
        <f t="shared" ref="U76" si="982">U28-100</f>
        <v>9.7000000000000028</v>
      </c>
      <c r="V76" s="27"/>
      <c r="W76" s="28">
        <f t="shared" ref="W76" si="983">W28-100</f>
        <v>9.2999999999999972</v>
      </c>
      <c r="X76" s="27"/>
      <c r="Y76" s="28">
        <f t="shared" ref="Y76" si="984">Y28-100</f>
        <v>-8.4000000000000057</v>
      </c>
      <c r="Z76" s="27"/>
      <c r="AA76" s="28">
        <f t="shared" ref="AA76" si="985">AA28-100</f>
        <v>5.5999999999999943</v>
      </c>
      <c r="AB76" s="27"/>
      <c r="AC76" s="28">
        <f t="shared" ref="AC76" si="986">AC28-100</f>
        <v>-1.5</v>
      </c>
      <c r="AD76" s="27"/>
      <c r="AE76" s="28">
        <f t="shared" ref="AE76" si="987">AE28-100</f>
        <v>1.0999999999999943</v>
      </c>
      <c r="AF76" s="27"/>
      <c r="AG76" s="28">
        <f t="shared" ref="AG76" si="988">AG28-100</f>
        <v>11.700000000000003</v>
      </c>
      <c r="AH76" s="27"/>
      <c r="AI76" s="28">
        <f t="shared" ref="AI76" si="989">AI28-100</f>
        <v>14.299999999999997</v>
      </c>
      <c r="AJ76" s="27"/>
      <c r="AK76" s="28">
        <f t="shared" ref="AK76" si="990">AK28-100</f>
        <v>10.900000000000006</v>
      </c>
      <c r="AL76" s="27"/>
      <c r="AM76" s="28">
        <f t="shared" ref="AM76" si="991">AM28-100</f>
        <v>13.400000000000006</v>
      </c>
      <c r="AN76" s="27"/>
      <c r="AO76" s="28">
        <f t="shared" ref="AO76" si="992">AO28-100</f>
        <v>12.599999999999994</v>
      </c>
      <c r="AP76" s="27"/>
      <c r="AQ76" s="28">
        <f t="shared" ref="AQ76" si="993">AQ28-100</f>
        <v>8.0999999999999943</v>
      </c>
      <c r="AR76" s="27"/>
      <c r="AS76" s="28">
        <f t="shared" ref="AS76" si="994">AS28-100</f>
        <v>9.7000000000000028</v>
      </c>
      <c r="AT76" s="27"/>
      <c r="AU76" s="28">
        <f t="shared" ref="AU76" si="995">AU28-100</f>
        <v>11.400000000000006</v>
      </c>
      <c r="AV76" s="27"/>
      <c r="AW76" s="28">
        <f t="shared" ref="AW76" si="996">AW28-100</f>
        <v>9.2000000000000028</v>
      </c>
      <c r="AX76" s="27"/>
      <c r="AY76" s="28">
        <f t="shared" ref="AY76" si="997">AY28-100</f>
        <v>9.5</v>
      </c>
      <c r="AZ76" s="27"/>
      <c r="BA76" s="28">
        <f t="shared" ref="BA76" si="998">BA28-100</f>
        <v>7.0999999999999943</v>
      </c>
      <c r="BB76" s="27"/>
      <c r="BC76" s="28">
        <f t="shared" ref="BC76" si="999">BC28-100</f>
        <v>5.7999999999999972</v>
      </c>
      <c r="BD76" s="27"/>
      <c r="BE76" s="28">
        <f t="shared" ref="BE76" si="1000">BE28-100</f>
        <v>4.5999999999999943</v>
      </c>
      <c r="BF76" s="27"/>
      <c r="BG76" s="28">
        <f t="shared" ref="BG76" si="1001">BG28-100</f>
        <v>6.4000000000000057</v>
      </c>
      <c r="BH76" s="27"/>
      <c r="BI76" s="28">
        <f t="shared" ref="BI76" si="1002">BI28-100</f>
        <v>6</v>
      </c>
      <c r="BJ76" s="27"/>
      <c r="BK76" s="28">
        <f t="shared" ref="BK76" si="1003">BK28-100</f>
        <v>6.7000000000000028</v>
      </c>
      <c r="BL76" s="27"/>
      <c r="BM76" s="28">
        <f t="shared" ref="BM76" si="1004">BM28-100</f>
        <v>8.5</v>
      </c>
      <c r="BN76" s="27"/>
      <c r="BO76" s="28">
        <f t="shared" ref="BO76" si="1005">BO28-100</f>
        <v>6.7999999999999972</v>
      </c>
      <c r="BP76" s="27"/>
      <c r="BQ76" s="28">
        <f t="shared" ref="BQ76" si="1006">BQ28-100</f>
        <v>4.2999999999999972</v>
      </c>
      <c r="BR76" s="27"/>
      <c r="BS76" s="28">
        <f t="shared" ref="BS76" si="1007">BS28-100</f>
        <v>6.4000000000000057</v>
      </c>
      <c r="BT76" s="27"/>
      <c r="BU76" s="28">
        <f t="shared" ref="BU76" si="1008">BU28-100</f>
        <v>1.2000000000000028</v>
      </c>
      <c r="BV76" s="27"/>
      <c r="BW76" s="28">
        <f t="shared" ref="BW76" si="1009">BW28-100</f>
        <v>1.5</v>
      </c>
      <c r="BX76" s="27"/>
      <c r="BY76" s="28">
        <f t="shared" ref="BY76" si="1010">BY28-100</f>
        <v>2.2000000000000028</v>
      </c>
      <c r="BZ76" s="27"/>
      <c r="CA76" s="28">
        <f t="shared" ref="CA76" si="1011">CA28-100</f>
        <v>7.9000000000000057</v>
      </c>
      <c r="CB76" s="27"/>
      <c r="CC76" s="28">
        <f t="shared" ref="CC76" si="1012">CC28-100</f>
        <v>3.2999999999999972</v>
      </c>
      <c r="CD76" s="27"/>
      <c r="CE76" s="28">
        <f t="shared" ref="CE76" si="1013">CE28-100</f>
        <v>-0.5</v>
      </c>
      <c r="CF76" s="27"/>
      <c r="CG76" s="28">
        <f t="shared" ref="CG76" si="1014">CG28-100</f>
        <v>1.4000000000000057</v>
      </c>
      <c r="CH76" s="27"/>
      <c r="CI76" s="28">
        <f t="shared" ref="CI76" si="1015">CI28-100</f>
        <v>2.4000000000000057</v>
      </c>
      <c r="CJ76" s="27"/>
      <c r="CK76" s="28">
        <f t="shared" ref="CK76" si="1016">CK28-100</f>
        <v>-9.9999999999994316E-2</v>
      </c>
      <c r="CL76" s="27"/>
      <c r="CM76" s="28">
        <f t="shared" ref="CM76" si="1017">CM28-100</f>
        <v>0.79999999999999716</v>
      </c>
      <c r="CN76" s="27"/>
      <c r="CO76" s="28">
        <f t="shared" ref="CO76" si="1018">CO28-100</f>
        <v>2.0999999999999943</v>
      </c>
      <c r="CP76" s="27"/>
      <c r="CQ76" s="28">
        <f t="shared" ref="CQ76" si="1019">CQ28-100</f>
        <v>-1</v>
      </c>
      <c r="CR76" s="27"/>
      <c r="CS76" s="28">
        <f t="shared" ref="CS76" si="1020">CS28-100</f>
        <v>-2.2999999999999972</v>
      </c>
      <c r="CT76" s="27"/>
      <c r="CU76" s="28">
        <f t="shared" ref="CU76" si="1021">CU28-100</f>
        <v>-2</v>
      </c>
      <c r="CV76" s="27"/>
      <c r="CW76" s="28">
        <f t="shared" ref="CW76" si="1022">CW28-100</f>
        <v>-0.90000000000000568</v>
      </c>
      <c r="CX76" s="27"/>
      <c r="CY76" s="28">
        <f t="shared" ref="CY76" si="1023">CY28-100</f>
        <v>6.4000000000000057</v>
      </c>
      <c r="CZ76" s="27"/>
      <c r="DA76" s="28">
        <f t="shared" ref="DA76" si="1024">DA28-100</f>
        <v>0</v>
      </c>
      <c r="DB76" s="27"/>
      <c r="DC76" s="28">
        <f t="shared" ref="DC76" si="1025">DC28-100</f>
        <v>-0.90000000000000568</v>
      </c>
      <c r="DD76" s="27"/>
      <c r="DE76" s="28">
        <f t="shared" ref="DE76" si="1026">DE28-100</f>
        <v>-0.29999999999999716</v>
      </c>
      <c r="DF76" s="27"/>
      <c r="DG76" s="28">
        <f t="shared" ref="DG76" si="1027">DG28-100</f>
        <v>1.0999999999999943</v>
      </c>
    </row>
    <row r="77" spans="1:111">
      <c r="A77" s="23" t="s">
        <v>97</v>
      </c>
      <c r="B77" s="21">
        <f t="shared" si="26"/>
        <v>0.69046497328929446</v>
      </c>
      <c r="C77" s="28">
        <f t="shared" si="27"/>
        <v>13.400000000000006</v>
      </c>
      <c r="D77" s="27"/>
      <c r="E77" s="28">
        <f t="shared" si="27"/>
        <v>11.700000000000003</v>
      </c>
      <c r="F77" s="27"/>
      <c r="G77" s="27"/>
      <c r="H77" s="27"/>
      <c r="I77" s="27"/>
      <c r="J77" s="27"/>
      <c r="K77" s="27"/>
      <c r="L77" s="27"/>
      <c r="M77" s="28">
        <f t="shared" ref="M77" si="1028">M29-100</f>
        <v>-0.5</v>
      </c>
      <c r="N77" s="27"/>
      <c r="O77" s="28">
        <f t="shared" ref="O77" si="1029">O29-100</f>
        <v>8.0999999999999943</v>
      </c>
      <c r="P77" s="27"/>
      <c r="Q77" s="28">
        <f t="shared" ref="Q77" si="1030">Q29-100</f>
        <v>9.9000000000000057</v>
      </c>
      <c r="R77" s="27"/>
      <c r="S77" s="28">
        <f t="shared" ref="S77" si="1031">S29-100</f>
        <v>11.5</v>
      </c>
      <c r="T77" s="27"/>
      <c r="U77" s="28">
        <f t="shared" ref="U77" si="1032">U29-100</f>
        <v>7.5999999999999943</v>
      </c>
      <c r="V77" s="27"/>
      <c r="W77" s="28">
        <f t="shared" ref="W77" si="1033">W29-100</f>
        <v>2.2999999999999972</v>
      </c>
      <c r="X77" s="27"/>
      <c r="Y77" s="28">
        <f t="shared" ref="Y77" si="1034">Y29-100</f>
        <v>-3.4000000000000057</v>
      </c>
      <c r="Z77" s="27"/>
      <c r="AA77" s="28">
        <f t="shared" ref="AA77" si="1035">AA29-100</f>
        <v>3.5</v>
      </c>
      <c r="AB77" s="27"/>
      <c r="AC77" s="28">
        <f t="shared" ref="AC77" si="1036">AC29-100</f>
        <v>1.4000000000000057</v>
      </c>
      <c r="AD77" s="27"/>
      <c r="AE77" s="28">
        <f t="shared" ref="AE77" si="1037">AE29-100</f>
        <v>1</v>
      </c>
      <c r="AF77" s="27"/>
      <c r="AG77" s="28">
        <f t="shared" ref="AG77" si="1038">AG29-100</f>
        <v>5.7999999999999972</v>
      </c>
      <c r="AH77" s="27"/>
      <c r="AI77" s="28">
        <f t="shared" ref="AI77" si="1039">AI29-100</f>
        <v>9</v>
      </c>
      <c r="AJ77" s="27"/>
      <c r="AK77" s="28">
        <f t="shared" ref="AK77" si="1040">AK29-100</f>
        <v>4.7000000000000028</v>
      </c>
      <c r="AL77" s="27"/>
      <c r="AM77" s="28">
        <f t="shared" ref="AM77" si="1041">AM29-100</f>
        <v>8.9000000000000057</v>
      </c>
      <c r="AN77" s="27"/>
      <c r="AO77" s="28">
        <f t="shared" ref="AO77" si="1042">AO29-100</f>
        <v>7.0999999999999943</v>
      </c>
      <c r="AP77" s="27"/>
      <c r="AQ77" s="28">
        <f t="shared" ref="AQ77" si="1043">AQ29-100</f>
        <v>11.400000000000006</v>
      </c>
      <c r="AR77" s="27"/>
      <c r="AS77" s="28">
        <f t="shared" ref="AS77" si="1044">AS29-100</f>
        <v>8.5999999999999943</v>
      </c>
      <c r="AT77" s="27"/>
      <c r="AU77" s="28">
        <f t="shared" ref="AU77" si="1045">AU29-100</f>
        <v>8.4000000000000057</v>
      </c>
      <c r="AV77" s="27"/>
      <c r="AW77" s="28">
        <f t="shared" ref="AW77" si="1046">AW29-100</f>
        <v>6.9000000000000057</v>
      </c>
      <c r="AX77" s="27"/>
      <c r="AY77" s="28">
        <f t="shared" ref="AY77" si="1047">AY29-100</f>
        <v>8.7000000000000028</v>
      </c>
      <c r="AZ77" s="27"/>
      <c r="BA77" s="28">
        <f t="shared" ref="BA77" si="1048">BA29-100</f>
        <v>2.5</v>
      </c>
      <c r="BB77" s="27"/>
      <c r="BC77" s="28">
        <f t="shared" ref="BC77" si="1049">BC29-100</f>
        <v>2.0999999999999943</v>
      </c>
      <c r="BD77" s="27"/>
      <c r="BE77" s="28">
        <f t="shared" ref="BE77" si="1050">BE29-100</f>
        <v>4.7999999999999972</v>
      </c>
      <c r="BF77" s="27"/>
      <c r="BG77" s="28">
        <f t="shared" ref="BG77" si="1051">BG29-100</f>
        <v>3.5999999999999943</v>
      </c>
      <c r="BH77" s="27"/>
      <c r="BI77" s="28">
        <f t="shared" ref="BI77" si="1052">BI29-100</f>
        <v>3.2999999999999972</v>
      </c>
      <c r="BJ77" s="27"/>
      <c r="BK77" s="28">
        <f t="shared" ref="BK77" si="1053">BK29-100</f>
        <v>0.20000000000000284</v>
      </c>
      <c r="BL77" s="27"/>
      <c r="BM77" s="28">
        <f t="shared" ref="BM77" si="1054">BM29-100</f>
        <v>0.29999999999999716</v>
      </c>
      <c r="BN77" s="27"/>
      <c r="BO77" s="28">
        <f t="shared" ref="BO77" si="1055">BO29-100</f>
        <v>2.7999999999999972</v>
      </c>
      <c r="BP77" s="27"/>
      <c r="BQ77" s="28">
        <f t="shared" ref="BQ77" si="1056">BQ29-100</f>
        <v>0.59999999999999432</v>
      </c>
      <c r="BR77" s="27"/>
      <c r="BS77" s="28">
        <f t="shared" ref="BS77" si="1057">BS29-100</f>
        <v>0.79999999999999716</v>
      </c>
      <c r="BT77" s="27"/>
      <c r="BU77" s="28">
        <f t="shared" ref="BU77" si="1058">BU29-100</f>
        <v>2.9000000000000057</v>
      </c>
      <c r="BV77" s="27"/>
      <c r="BW77" s="28">
        <f t="shared" ref="BW77" si="1059">BW29-100</f>
        <v>5.7000000000000028</v>
      </c>
      <c r="BX77" s="27"/>
      <c r="BY77" s="28">
        <f t="shared" ref="BY77" si="1060">BY29-100</f>
        <v>4.9000000000000057</v>
      </c>
      <c r="BZ77" s="27"/>
      <c r="CA77" s="28">
        <f t="shared" ref="CA77" si="1061">CA29-100</f>
        <v>5.4000000000000057</v>
      </c>
      <c r="CB77" s="27"/>
      <c r="CC77" s="28">
        <f t="shared" ref="CC77" si="1062">CC29-100</f>
        <v>4.7999999999999972</v>
      </c>
      <c r="CD77" s="27"/>
      <c r="CE77" s="28">
        <f t="shared" ref="CE77" si="1063">CE29-100</f>
        <v>4.7000000000000028</v>
      </c>
      <c r="CF77" s="27"/>
      <c r="CG77" s="28">
        <f t="shared" ref="CG77" si="1064">CG29-100</f>
        <v>-10</v>
      </c>
      <c r="CH77" s="27"/>
      <c r="CI77" s="28">
        <f t="shared" ref="CI77" si="1065">CI29-100</f>
        <v>-2.7000000000000028</v>
      </c>
      <c r="CJ77" s="27"/>
      <c r="CK77" s="28">
        <f t="shared" ref="CK77" si="1066">CK29-100</f>
        <v>0</v>
      </c>
      <c r="CL77" s="27"/>
      <c r="CM77" s="28">
        <f t="shared" ref="CM77" si="1067">CM29-100</f>
        <v>-2.4000000000000057</v>
      </c>
      <c r="CN77" s="27"/>
      <c r="CO77" s="28">
        <f t="shared" ref="CO77" si="1068">CO29-100</f>
        <v>-3.5</v>
      </c>
      <c r="CP77" s="27"/>
      <c r="CQ77" s="28">
        <f t="shared" ref="CQ77" si="1069">CQ29-100</f>
        <v>4.2999999999999972</v>
      </c>
      <c r="CR77" s="27"/>
      <c r="CS77" s="28">
        <f t="shared" ref="CS77" si="1070">CS29-100</f>
        <v>-1.2999999999999972</v>
      </c>
      <c r="CT77" s="27"/>
      <c r="CU77" s="28">
        <f t="shared" ref="CU77" si="1071">CU29-100</f>
        <v>-2.5999999999999943</v>
      </c>
      <c r="CV77" s="27"/>
      <c r="CW77" s="28">
        <f t="shared" ref="CW77" si="1072">CW29-100</f>
        <v>-0.70000000000000284</v>
      </c>
      <c r="CX77" s="27"/>
      <c r="CY77" s="28">
        <f t="shared" ref="CY77" si="1073">CY29-100</f>
        <v>0</v>
      </c>
      <c r="CZ77" s="27"/>
      <c r="DA77" s="28">
        <f t="shared" ref="DA77" si="1074">DA29-100</f>
        <v>1.4000000000000057</v>
      </c>
      <c r="DB77" s="27"/>
      <c r="DC77" s="28">
        <f t="shared" ref="DC77" si="1075">DC29-100</f>
        <v>-1.2000000000000028</v>
      </c>
      <c r="DD77" s="27"/>
      <c r="DE77" s="28">
        <f t="shared" ref="DE77" si="1076">DE29-100</f>
        <v>1.2999999999999972</v>
      </c>
      <c r="DF77" s="27"/>
      <c r="DG77" s="28">
        <f t="shared" ref="DG77" si="1077">DG29-100</f>
        <v>0.29999999999999716</v>
      </c>
    </row>
    <row r="78" spans="1:111" s="156" customFormat="1">
      <c r="A78" s="153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4" t="str">
        <f>U31</f>
        <v>2021</v>
      </c>
      <c r="V78" s="155"/>
      <c r="W78" s="155"/>
      <c r="X78" s="155"/>
      <c r="Y78" s="155"/>
      <c r="Z78" s="155"/>
      <c r="AA78" s="155"/>
      <c r="AB78" s="155"/>
      <c r="AC78" s="155"/>
      <c r="AD78" s="154"/>
      <c r="AE78" s="154" t="str">
        <f>AE31</f>
        <v>2020</v>
      </c>
      <c r="AF78" s="155"/>
      <c r="AG78" s="155"/>
      <c r="AH78" s="155"/>
      <c r="AI78" s="155"/>
      <c r="AJ78" s="155"/>
      <c r="AK78" s="155"/>
      <c r="AL78" s="155"/>
      <c r="AM78" s="155"/>
      <c r="AN78" s="154"/>
      <c r="AO78" s="154" t="str">
        <f>AO31</f>
        <v>2019</v>
      </c>
      <c r="AP78" s="155"/>
      <c r="AQ78" s="155"/>
      <c r="AR78" s="155"/>
      <c r="AS78" s="155"/>
      <c r="AT78" s="155"/>
      <c r="AU78" s="155"/>
      <c r="AV78" s="155"/>
      <c r="AW78" s="155"/>
      <c r="AX78" s="154"/>
      <c r="AY78" s="154" t="str">
        <f>AY31</f>
        <v>2018</v>
      </c>
      <c r="AZ78" s="155"/>
      <c r="BA78" s="155"/>
      <c r="BB78" s="155"/>
      <c r="BC78" s="155"/>
      <c r="BD78" s="155"/>
      <c r="BE78" s="155"/>
      <c r="BF78" s="155"/>
      <c r="BG78" s="155"/>
      <c r="BH78" s="154"/>
      <c r="BI78" s="154" t="str">
        <f>BI31</f>
        <v>2017</v>
      </c>
      <c r="BJ78" s="155"/>
      <c r="BK78" s="155"/>
      <c r="BL78" s="155"/>
      <c r="BM78" s="155"/>
      <c r="BN78" s="155"/>
      <c r="BO78" s="155"/>
      <c r="BP78" s="155"/>
      <c r="BQ78" s="155"/>
      <c r="BR78" s="154"/>
      <c r="BS78" s="154" t="str">
        <f>BS31</f>
        <v>2016</v>
      </c>
      <c r="BT78" s="155"/>
      <c r="BU78" s="155"/>
      <c r="BV78" s="155"/>
      <c r="BW78" s="155"/>
      <c r="BX78" s="155"/>
      <c r="BY78" s="155"/>
      <c r="BZ78" s="155"/>
      <c r="CA78" s="155"/>
      <c r="CB78" s="154"/>
      <c r="CC78" s="154" t="str">
        <f>CC31</f>
        <v>2015</v>
      </c>
      <c r="CD78" s="155"/>
      <c r="CE78" s="155"/>
      <c r="CF78" s="155"/>
      <c r="CG78" s="155"/>
      <c r="CH78" s="155"/>
      <c r="CI78" s="155"/>
      <c r="CJ78" s="155"/>
      <c r="CK78" s="155"/>
      <c r="CL78" s="154"/>
      <c r="CM78" s="154" t="str">
        <f>CM31</f>
        <v>2014</v>
      </c>
      <c r="CN78" s="155"/>
      <c r="CO78" s="155"/>
      <c r="CP78" s="155"/>
      <c r="CQ78" s="155"/>
      <c r="CR78" s="155"/>
      <c r="CS78" s="155"/>
      <c r="CT78" s="155"/>
      <c r="CU78" s="155"/>
      <c r="CV78" s="154"/>
      <c r="CW78" s="154" t="str">
        <f>CW31</f>
        <v>2013</v>
      </c>
      <c r="CX78" s="155"/>
      <c r="CY78" s="155"/>
      <c r="CZ78" s="155"/>
      <c r="DA78" s="155"/>
      <c r="DB78" s="155"/>
      <c r="DC78" s="155"/>
      <c r="DD78" s="155"/>
      <c r="DE78" s="155"/>
      <c r="DF78" s="154"/>
      <c r="DG78" s="154" t="str">
        <f>DG31</f>
        <v>2012</v>
      </c>
    </row>
    <row r="79" spans="1:111">
      <c r="A79" s="22" t="s">
        <v>168</v>
      </c>
      <c r="B79" s="70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72" t="str">
        <f>U32</f>
        <v>1. - 4. Q.</v>
      </c>
      <c r="V79" s="71"/>
      <c r="W79" s="71"/>
      <c r="X79" s="71"/>
      <c r="Y79" s="71"/>
      <c r="Z79" s="71"/>
      <c r="AA79" s="71"/>
      <c r="AB79" s="71"/>
      <c r="AC79" s="71"/>
      <c r="AD79" s="72"/>
      <c r="AE79" s="72" t="str">
        <f>AE32</f>
        <v>1. - 4. Q.</v>
      </c>
      <c r="AF79" s="71"/>
      <c r="AG79" s="71"/>
      <c r="AH79" s="71"/>
      <c r="AI79" s="71"/>
      <c r="AJ79" s="71"/>
      <c r="AK79" s="71"/>
      <c r="AL79" s="71"/>
      <c r="AM79" s="71"/>
      <c r="AN79" s="72"/>
      <c r="AO79" s="72" t="str">
        <f>AO32</f>
        <v>1. - 4. Q.</v>
      </c>
      <c r="AP79" s="71"/>
      <c r="AQ79" s="71"/>
      <c r="AR79" s="71"/>
      <c r="AS79" s="71"/>
      <c r="AT79" s="71"/>
      <c r="AU79" s="71"/>
      <c r="AV79" s="71"/>
      <c r="AW79" s="71"/>
      <c r="AX79" s="72"/>
      <c r="AY79" s="72" t="str">
        <f>AY32</f>
        <v>1. - 4. Q.</v>
      </c>
      <c r="AZ79" s="71"/>
      <c r="BA79" s="71"/>
      <c r="BB79" s="71"/>
      <c r="BC79" s="71"/>
      <c r="BD79" s="71"/>
      <c r="BE79" s="71"/>
      <c r="BF79" s="71"/>
      <c r="BG79" s="71"/>
      <c r="BH79" s="72"/>
      <c r="BI79" s="72" t="str">
        <f>BI32</f>
        <v>1. - 4. Q.</v>
      </c>
      <c r="BJ79" s="71"/>
      <c r="BK79" s="71"/>
      <c r="BL79" s="71"/>
      <c r="BM79" s="71"/>
      <c r="BN79" s="71"/>
      <c r="BO79" s="71"/>
      <c r="BP79" s="71"/>
      <c r="BQ79" s="71"/>
      <c r="BR79" s="72"/>
      <c r="BS79" s="72" t="str">
        <f>BS32</f>
        <v>1. - 4. Q.</v>
      </c>
      <c r="BT79" s="71"/>
      <c r="BU79" s="71"/>
      <c r="BV79" s="71"/>
      <c r="BW79" s="71"/>
      <c r="BX79" s="71"/>
      <c r="BY79" s="71"/>
      <c r="BZ79" s="71"/>
      <c r="CA79" s="71"/>
      <c r="CB79" s="72"/>
      <c r="CC79" s="72" t="str">
        <f>CC32</f>
        <v>1. - 4. Q.</v>
      </c>
      <c r="CD79" s="71"/>
      <c r="CE79" s="71"/>
      <c r="CF79" s="71"/>
      <c r="CG79" s="71"/>
      <c r="CH79" s="71"/>
      <c r="CI79" s="71"/>
      <c r="CJ79" s="71"/>
      <c r="CK79" s="71"/>
      <c r="CL79" s="72"/>
      <c r="CM79" s="72" t="str">
        <f>CM32</f>
        <v>1. - 4. Q.</v>
      </c>
      <c r="CN79" s="71"/>
      <c r="CO79" s="71"/>
      <c r="CP79" s="71"/>
      <c r="CQ79" s="71"/>
      <c r="CR79" s="71"/>
      <c r="CS79" s="71"/>
      <c r="CT79" s="71"/>
      <c r="CU79" s="71"/>
      <c r="CV79" s="72"/>
      <c r="CW79" s="72" t="str">
        <f>CW32</f>
        <v>1. - 4. Q.</v>
      </c>
      <c r="CX79" s="71"/>
      <c r="CY79" s="71"/>
      <c r="CZ79" s="71"/>
      <c r="DA79" s="71"/>
      <c r="DB79" s="71"/>
      <c r="DC79" s="71"/>
      <c r="DD79" s="71"/>
      <c r="DE79" s="71"/>
      <c r="DF79" s="72"/>
      <c r="DG79" s="72" t="str">
        <f>DG32</f>
        <v>1. - 4. Q.</v>
      </c>
    </row>
    <row r="80" spans="1:111" s="84" customFormat="1">
      <c r="A80" s="85" t="s">
        <v>118</v>
      </c>
      <c r="B80" s="94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85">
        <f>U56</f>
        <v>6.9000000000000057</v>
      </c>
      <c r="V80" s="30"/>
      <c r="W80" s="30"/>
      <c r="X80" s="30"/>
      <c r="Y80" s="30"/>
      <c r="Z80" s="30"/>
      <c r="AA80" s="30"/>
      <c r="AB80" s="30"/>
      <c r="AC80" s="30"/>
      <c r="AD80" s="85"/>
      <c r="AE80" s="85">
        <f>AE56</f>
        <v>3.7999999999999972</v>
      </c>
      <c r="AF80" s="30"/>
      <c r="AG80" s="30"/>
      <c r="AH80" s="30"/>
      <c r="AI80" s="30"/>
      <c r="AJ80" s="30"/>
      <c r="AK80" s="30"/>
      <c r="AL80" s="30"/>
      <c r="AM80" s="30"/>
      <c r="AN80" s="85"/>
      <c r="AO80" s="85">
        <f>AO56</f>
        <v>7.7999999999999972</v>
      </c>
      <c r="AP80" s="30"/>
      <c r="AQ80" s="30"/>
      <c r="AR80" s="30"/>
      <c r="AS80" s="30"/>
      <c r="AT80" s="30"/>
      <c r="AU80" s="30"/>
      <c r="AV80" s="30"/>
      <c r="AW80" s="30"/>
      <c r="AX80" s="85"/>
      <c r="AY80" s="85">
        <f>AY56</f>
        <v>6.2000000000000028</v>
      </c>
      <c r="AZ80" s="30"/>
      <c r="BA80" s="30"/>
      <c r="BB80" s="30"/>
      <c r="BC80" s="30"/>
      <c r="BD80" s="30"/>
      <c r="BE80" s="30"/>
      <c r="BF80" s="30"/>
      <c r="BG80" s="30"/>
      <c r="BH80" s="85"/>
      <c r="BI80" s="85">
        <f>BI56</f>
        <v>4.5999999999999943</v>
      </c>
      <c r="BJ80" s="30"/>
      <c r="BK80" s="30"/>
      <c r="BL80" s="30"/>
      <c r="BM80" s="30"/>
      <c r="BN80" s="30"/>
      <c r="BO80" s="30"/>
      <c r="BP80" s="30"/>
      <c r="BQ80" s="30"/>
      <c r="BR80" s="85"/>
      <c r="BS80" s="85">
        <f>BS56</f>
        <v>3.2999999999999972</v>
      </c>
      <c r="BT80" s="30"/>
      <c r="BU80" s="30"/>
      <c r="BV80" s="30"/>
      <c r="BW80" s="30"/>
      <c r="BX80" s="30"/>
      <c r="BY80" s="30"/>
      <c r="BZ80" s="30"/>
      <c r="CA80" s="30"/>
      <c r="CB80" s="85"/>
      <c r="CC80" s="85">
        <f>CC56</f>
        <v>2.9000000000000057</v>
      </c>
      <c r="CD80" s="30"/>
      <c r="CE80" s="30"/>
      <c r="CF80" s="30"/>
      <c r="CG80" s="30"/>
      <c r="CH80" s="30"/>
      <c r="CI80" s="30"/>
      <c r="CJ80" s="30"/>
      <c r="CK80" s="30"/>
      <c r="CL80" s="85"/>
      <c r="CM80" s="85">
        <f>CM56</f>
        <v>4.0999999999999943</v>
      </c>
      <c r="CN80" s="30"/>
      <c r="CO80" s="30"/>
      <c r="CP80" s="30"/>
      <c r="CQ80" s="30"/>
      <c r="CR80" s="30"/>
      <c r="CS80" s="30"/>
      <c r="CT80" s="30"/>
      <c r="CU80" s="30"/>
      <c r="CV80" s="85"/>
      <c r="CW80" s="85">
        <f>CW56</f>
        <v>2.4000000000000057</v>
      </c>
      <c r="CX80" s="30"/>
      <c r="CY80" s="30"/>
      <c r="CZ80" s="30"/>
      <c r="DA80" s="30"/>
      <c r="DB80" s="30"/>
      <c r="DC80" s="30"/>
      <c r="DD80" s="30"/>
      <c r="DE80" s="30"/>
      <c r="DF80" s="85"/>
      <c r="DG80" s="85">
        <f>DG56</f>
        <v>2.4000000000000057</v>
      </c>
    </row>
    <row r="81" spans="1:111">
      <c r="A81" s="23" t="s">
        <v>117</v>
      </c>
      <c r="B81" s="21">
        <f>CORREL($C$80:$DG$80,C81:DG81)</f>
        <v>0.55739925393538525</v>
      </c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3">
        <f t="shared" ref="U81:U100" si="1078">U57</f>
        <v>7</v>
      </c>
      <c r="V81" s="24"/>
      <c r="W81" s="24"/>
      <c r="X81" s="24"/>
      <c r="Y81" s="24"/>
      <c r="Z81" s="24"/>
      <c r="AA81" s="24"/>
      <c r="AB81" s="24"/>
      <c r="AC81" s="24"/>
      <c r="AD81" s="23"/>
      <c r="AE81" s="23">
        <f t="shared" ref="AE81:AE100" si="1079">AE57</f>
        <v>5.7999999999999972</v>
      </c>
      <c r="AF81" s="24"/>
      <c r="AG81" s="24"/>
      <c r="AH81" s="24"/>
      <c r="AI81" s="24"/>
      <c r="AJ81" s="24"/>
      <c r="AK81" s="24"/>
      <c r="AL81" s="24"/>
      <c r="AM81" s="24"/>
      <c r="AN81" s="23"/>
      <c r="AO81" s="23">
        <f t="shared" ref="AO81:AO100" si="1080">AO57</f>
        <v>6.5</v>
      </c>
      <c r="AP81" s="24"/>
      <c r="AQ81" s="24"/>
      <c r="AR81" s="24"/>
      <c r="AS81" s="24"/>
      <c r="AT81" s="24"/>
      <c r="AU81" s="24"/>
      <c r="AV81" s="24"/>
      <c r="AW81" s="24"/>
      <c r="AX81" s="23"/>
      <c r="AY81" s="23">
        <f t="shared" ref="AY81:AY100" si="1081">AY57</f>
        <v>5.2999999999999972</v>
      </c>
      <c r="AZ81" s="24"/>
      <c r="BA81" s="24"/>
      <c r="BB81" s="24"/>
      <c r="BC81" s="24"/>
      <c r="BD81" s="24"/>
      <c r="BE81" s="24"/>
      <c r="BF81" s="24"/>
      <c r="BG81" s="24"/>
      <c r="BH81" s="23"/>
      <c r="BI81" s="23">
        <f t="shared" ref="BI81:BI100" si="1082">BI57</f>
        <v>2.4000000000000057</v>
      </c>
      <c r="BJ81" s="24"/>
      <c r="BK81" s="24"/>
      <c r="BL81" s="24"/>
      <c r="BM81" s="24"/>
      <c r="BN81" s="24"/>
      <c r="BO81" s="24"/>
      <c r="BP81" s="24"/>
      <c r="BQ81" s="24"/>
      <c r="BR81" s="23"/>
      <c r="BS81" s="23">
        <f t="shared" ref="BS81:BS100" si="1083">BS57</f>
        <v>7.2000000000000028</v>
      </c>
      <c r="BT81" s="24"/>
      <c r="BU81" s="24"/>
      <c r="BV81" s="24"/>
      <c r="BW81" s="24"/>
      <c r="BX81" s="24"/>
      <c r="BY81" s="24"/>
      <c r="BZ81" s="24"/>
      <c r="CA81" s="24"/>
      <c r="CB81" s="23"/>
      <c r="CC81" s="23">
        <f t="shared" ref="CC81:CC100" si="1084">CC57</f>
        <v>-2.2999999999999972</v>
      </c>
      <c r="CD81" s="24"/>
      <c r="CE81" s="24"/>
      <c r="CF81" s="24"/>
      <c r="CG81" s="24"/>
      <c r="CH81" s="24"/>
      <c r="CI81" s="24"/>
      <c r="CJ81" s="24"/>
      <c r="CK81" s="24"/>
      <c r="CL81" s="23"/>
      <c r="CM81" s="23">
        <f t="shared" ref="CM81:CM100" si="1085">CM57</f>
        <v>7.2000000000000028</v>
      </c>
      <c r="CN81" s="24"/>
      <c r="CO81" s="24"/>
      <c r="CP81" s="24"/>
      <c r="CQ81" s="24"/>
      <c r="CR81" s="24"/>
      <c r="CS81" s="24"/>
      <c r="CT81" s="24"/>
      <c r="CU81" s="24"/>
      <c r="CV81" s="23"/>
      <c r="CW81" s="23">
        <f t="shared" ref="CW81:CW100" si="1086">CW57</f>
        <v>0.5</v>
      </c>
      <c r="CX81" s="24"/>
      <c r="CY81" s="24"/>
      <c r="CZ81" s="24"/>
      <c r="DA81" s="24"/>
      <c r="DB81" s="24"/>
      <c r="DC81" s="24"/>
      <c r="DD81" s="24"/>
      <c r="DE81" s="24"/>
      <c r="DF81" s="23"/>
      <c r="DG81" s="23">
        <f t="shared" ref="DG81:DG100" si="1087">DG57</f>
        <v>2.7000000000000028</v>
      </c>
    </row>
    <row r="82" spans="1:111">
      <c r="A82" s="23" t="s">
        <v>116</v>
      </c>
      <c r="B82" s="21">
        <f t="shared" ref="B82:B101" si="1088">CORREL($C$80:$DG$80,C82:DG82)</f>
        <v>0.41974298562212081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3">
        <f t="shared" si="1078"/>
        <v>3.7000000000000028</v>
      </c>
      <c r="V82" s="24"/>
      <c r="W82" s="24"/>
      <c r="X82" s="24"/>
      <c r="Y82" s="24"/>
      <c r="Z82" s="24"/>
      <c r="AA82" s="24"/>
      <c r="AB82" s="24"/>
      <c r="AC82" s="24"/>
      <c r="AD82" s="23"/>
      <c r="AE82" s="23">
        <f t="shared" si="1079"/>
        <v>9.2999999999999972</v>
      </c>
      <c r="AF82" s="24"/>
      <c r="AG82" s="24"/>
      <c r="AH82" s="24"/>
      <c r="AI82" s="24"/>
      <c r="AJ82" s="24"/>
      <c r="AK82" s="24"/>
      <c r="AL82" s="24"/>
      <c r="AM82" s="24"/>
      <c r="AN82" s="23"/>
      <c r="AO82" s="23">
        <f t="shared" si="1080"/>
        <v>7.5</v>
      </c>
      <c r="AP82" s="24"/>
      <c r="AQ82" s="24"/>
      <c r="AR82" s="24"/>
      <c r="AS82" s="24"/>
      <c r="AT82" s="24"/>
      <c r="AU82" s="24"/>
      <c r="AV82" s="24"/>
      <c r="AW82" s="24"/>
      <c r="AX82" s="23"/>
      <c r="AY82" s="23">
        <f t="shared" si="1081"/>
        <v>4.7000000000000028</v>
      </c>
      <c r="AZ82" s="24"/>
      <c r="BA82" s="24"/>
      <c r="BB82" s="24"/>
      <c r="BC82" s="24"/>
      <c r="BD82" s="24"/>
      <c r="BE82" s="24"/>
      <c r="BF82" s="24"/>
      <c r="BG82" s="24"/>
      <c r="BH82" s="23"/>
      <c r="BI82" s="23">
        <f t="shared" si="1082"/>
        <v>3.7999999999999972</v>
      </c>
      <c r="BJ82" s="24"/>
      <c r="BK82" s="24"/>
      <c r="BL82" s="24"/>
      <c r="BM82" s="24"/>
      <c r="BN82" s="24"/>
      <c r="BO82" s="24"/>
      <c r="BP82" s="24"/>
      <c r="BQ82" s="24"/>
      <c r="BR82" s="23"/>
      <c r="BS82" s="23">
        <f t="shared" si="1083"/>
        <v>7.2000000000000028</v>
      </c>
      <c r="BT82" s="24"/>
      <c r="BU82" s="24"/>
      <c r="BV82" s="24"/>
      <c r="BW82" s="24"/>
      <c r="BX82" s="24"/>
      <c r="BY82" s="24"/>
      <c r="BZ82" s="24"/>
      <c r="CA82" s="24"/>
      <c r="CB82" s="23"/>
      <c r="CC82" s="23">
        <f t="shared" si="1084"/>
        <v>0.29999999999999716</v>
      </c>
      <c r="CD82" s="24"/>
      <c r="CE82" s="24"/>
      <c r="CF82" s="24"/>
      <c r="CG82" s="24"/>
      <c r="CH82" s="24"/>
      <c r="CI82" s="24"/>
      <c r="CJ82" s="24"/>
      <c r="CK82" s="24"/>
      <c r="CL82" s="23"/>
      <c r="CM82" s="23">
        <f t="shared" si="1085"/>
        <v>4.2999999999999972</v>
      </c>
      <c r="CN82" s="24"/>
      <c r="CO82" s="24"/>
      <c r="CP82" s="24"/>
      <c r="CQ82" s="24"/>
      <c r="CR82" s="24"/>
      <c r="CS82" s="24"/>
      <c r="CT82" s="24"/>
      <c r="CU82" s="24"/>
      <c r="CV82" s="23"/>
      <c r="CW82" s="23">
        <f t="shared" si="1086"/>
        <v>-0.59999999999999432</v>
      </c>
      <c r="CX82" s="24"/>
      <c r="CY82" s="24"/>
      <c r="CZ82" s="24"/>
      <c r="DA82" s="24"/>
      <c r="DB82" s="24"/>
      <c r="DC82" s="24"/>
      <c r="DD82" s="24"/>
      <c r="DE82" s="24"/>
      <c r="DF82" s="23"/>
      <c r="DG82" s="23">
        <f t="shared" si="1087"/>
        <v>2.9000000000000057</v>
      </c>
    </row>
    <row r="83" spans="1:111">
      <c r="A83" s="23" t="s">
        <v>115</v>
      </c>
      <c r="B83" s="21">
        <f t="shared" si="1088"/>
        <v>0.65076831820361059</v>
      </c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3">
        <f t="shared" si="1078"/>
        <v>8.5</v>
      </c>
      <c r="V83" s="24"/>
      <c r="W83" s="24"/>
      <c r="X83" s="24"/>
      <c r="Y83" s="24"/>
      <c r="Z83" s="24"/>
      <c r="AA83" s="24"/>
      <c r="AB83" s="24"/>
      <c r="AC83" s="24"/>
      <c r="AD83" s="23"/>
      <c r="AE83" s="23">
        <f t="shared" si="1079"/>
        <v>1.5</v>
      </c>
      <c r="AF83" s="24"/>
      <c r="AG83" s="24"/>
      <c r="AH83" s="24"/>
      <c r="AI83" s="24"/>
      <c r="AJ83" s="24"/>
      <c r="AK83" s="24"/>
      <c r="AL83" s="24"/>
      <c r="AM83" s="24"/>
      <c r="AN83" s="23"/>
      <c r="AO83" s="23">
        <f t="shared" si="1080"/>
        <v>4.5999999999999943</v>
      </c>
      <c r="AP83" s="24"/>
      <c r="AQ83" s="24"/>
      <c r="AR83" s="24"/>
      <c r="AS83" s="24"/>
      <c r="AT83" s="24"/>
      <c r="AU83" s="24"/>
      <c r="AV83" s="24"/>
      <c r="AW83" s="24"/>
      <c r="AX83" s="23"/>
      <c r="AY83" s="23">
        <f t="shared" si="1081"/>
        <v>7</v>
      </c>
      <c r="AZ83" s="24"/>
      <c r="BA83" s="24"/>
      <c r="BB83" s="24"/>
      <c r="BC83" s="24"/>
      <c r="BD83" s="24"/>
      <c r="BE83" s="24"/>
      <c r="BF83" s="24"/>
      <c r="BG83" s="24"/>
      <c r="BH83" s="23"/>
      <c r="BI83" s="23">
        <f t="shared" si="1082"/>
        <v>4.7999999999999972</v>
      </c>
      <c r="BJ83" s="24"/>
      <c r="BK83" s="24"/>
      <c r="BL83" s="24"/>
      <c r="BM83" s="24"/>
      <c r="BN83" s="24"/>
      <c r="BO83" s="24"/>
      <c r="BP83" s="24"/>
      <c r="BQ83" s="24"/>
      <c r="BR83" s="23"/>
      <c r="BS83" s="23">
        <f t="shared" si="1083"/>
        <v>3.4000000000000057</v>
      </c>
      <c r="BT83" s="24"/>
      <c r="BU83" s="24"/>
      <c r="BV83" s="24"/>
      <c r="BW83" s="24"/>
      <c r="BX83" s="24"/>
      <c r="BY83" s="24"/>
      <c r="BZ83" s="24"/>
      <c r="CA83" s="24"/>
      <c r="CB83" s="23"/>
      <c r="CC83" s="23">
        <f t="shared" si="1084"/>
        <v>3.2000000000000028</v>
      </c>
      <c r="CD83" s="24"/>
      <c r="CE83" s="24"/>
      <c r="CF83" s="24"/>
      <c r="CG83" s="24"/>
      <c r="CH83" s="24"/>
      <c r="CI83" s="24"/>
      <c r="CJ83" s="24"/>
      <c r="CK83" s="24"/>
      <c r="CL83" s="23"/>
      <c r="CM83" s="23">
        <f t="shared" si="1085"/>
        <v>5.2999999999999972</v>
      </c>
      <c r="CN83" s="24"/>
      <c r="CO83" s="24"/>
      <c r="CP83" s="24"/>
      <c r="CQ83" s="24"/>
      <c r="CR83" s="24"/>
      <c r="CS83" s="24"/>
      <c r="CT83" s="24"/>
      <c r="CU83" s="24"/>
      <c r="CV83" s="23"/>
      <c r="CW83" s="23">
        <f t="shared" si="1086"/>
        <v>3.5999999999999943</v>
      </c>
      <c r="CX83" s="24"/>
      <c r="CY83" s="24"/>
      <c r="CZ83" s="24"/>
      <c r="DA83" s="24"/>
      <c r="DB83" s="24"/>
      <c r="DC83" s="24"/>
      <c r="DD83" s="24"/>
      <c r="DE83" s="24"/>
      <c r="DF83" s="23"/>
      <c r="DG83" s="23">
        <f t="shared" si="1087"/>
        <v>4</v>
      </c>
    </row>
    <row r="84" spans="1:111">
      <c r="A84" s="23" t="s">
        <v>114</v>
      </c>
      <c r="B84" s="21">
        <f t="shared" si="1088"/>
        <v>0.56850890897935613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3">
        <f t="shared" si="1078"/>
        <v>6.0999999999999943</v>
      </c>
      <c r="V84" s="24"/>
      <c r="W84" s="24"/>
      <c r="X84" s="24"/>
      <c r="Y84" s="24"/>
      <c r="Z84" s="24"/>
      <c r="AA84" s="24"/>
      <c r="AB84" s="24"/>
      <c r="AC84" s="24"/>
      <c r="AD84" s="23"/>
      <c r="AE84" s="23">
        <f t="shared" si="1079"/>
        <v>2.2000000000000028</v>
      </c>
      <c r="AF84" s="24"/>
      <c r="AG84" s="24"/>
      <c r="AH84" s="24"/>
      <c r="AI84" s="24"/>
      <c r="AJ84" s="24"/>
      <c r="AK84" s="24"/>
      <c r="AL84" s="24"/>
      <c r="AM84" s="24"/>
      <c r="AN84" s="23"/>
      <c r="AO84" s="23">
        <f t="shared" si="1080"/>
        <v>6.2999999999999972</v>
      </c>
      <c r="AP84" s="24"/>
      <c r="AQ84" s="24"/>
      <c r="AR84" s="24"/>
      <c r="AS84" s="24"/>
      <c r="AT84" s="24"/>
      <c r="AU84" s="24"/>
      <c r="AV84" s="24"/>
      <c r="AW84" s="24"/>
      <c r="AX84" s="23"/>
      <c r="AY84" s="23">
        <f t="shared" si="1081"/>
        <v>9.5</v>
      </c>
      <c r="AZ84" s="24"/>
      <c r="BA84" s="24"/>
      <c r="BB84" s="24"/>
      <c r="BC84" s="24"/>
      <c r="BD84" s="24"/>
      <c r="BE84" s="24"/>
      <c r="BF84" s="24"/>
      <c r="BG84" s="24"/>
      <c r="BH84" s="23"/>
      <c r="BI84" s="23">
        <f t="shared" si="1082"/>
        <v>-2.0999999999999943</v>
      </c>
      <c r="BJ84" s="24"/>
      <c r="BK84" s="24"/>
      <c r="BL84" s="24"/>
      <c r="BM84" s="24"/>
      <c r="BN84" s="24"/>
      <c r="BO84" s="24"/>
      <c r="BP84" s="24"/>
      <c r="BQ84" s="24"/>
      <c r="BR84" s="23"/>
      <c r="BS84" s="23">
        <f t="shared" si="1083"/>
        <v>6.5</v>
      </c>
      <c r="BT84" s="24"/>
      <c r="BU84" s="24"/>
      <c r="BV84" s="24"/>
      <c r="BW84" s="24"/>
      <c r="BX84" s="24"/>
      <c r="BY84" s="24"/>
      <c r="BZ84" s="24"/>
      <c r="CA84" s="24"/>
      <c r="CB84" s="23"/>
      <c r="CC84" s="23">
        <f t="shared" si="1084"/>
        <v>4.7999999999999972</v>
      </c>
      <c r="CD84" s="24"/>
      <c r="CE84" s="24"/>
      <c r="CF84" s="24"/>
      <c r="CG84" s="24"/>
      <c r="CH84" s="24"/>
      <c r="CI84" s="24"/>
      <c r="CJ84" s="24"/>
      <c r="CK84" s="24"/>
      <c r="CL84" s="23"/>
      <c r="CM84" s="23">
        <f t="shared" si="1085"/>
        <v>4.7000000000000028</v>
      </c>
      <c r="CN84" s="24"/>
      <c r="CO84" s="24"/>
      <c r="CP84" s="24"/>
      <c r="CQ84" s="24"/>
      <c r="CR84" s="24"/>
      <c r="CS84" s="24"/>
      <c r="CT84" s="24"/>
      <c r="CU84" s="24"/>
      <c r="CV84" s="23"/>
      <c r="CW84" s="23">
        <f t="shared" si="1086"/>
        <v>0</v>
      </c>
      <c r="CX84" s="24"/>
      <c r="CY84" s="24"/>
      <c r="CZ84" s="24"/>
      <c r="DA84" s="24"/>
      <c r="DB84" s="24"/>
      <c r="DC84" s="24"/>
      <c r="DD84" s="24"/>
      <c r="DE84" s="24"/>
      <c r="DF84" s="23"/>
      <c r="DG84" s="23">
        <f t="shared" si="1087"/>
        <v>-1.2000000000000028</v>
      </c>
    </row>
    <row r="85" spans="1:111">
      <c r="A85" s="23" t="s">
        <v>113</v>
      </c>
      <c r="B85" s="21">
        <f t="shared" si="1088"/>
        <v>0.58959430912356947</v>
      </c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3">
        <f t="shared" si="1078"/>
        <v>8.7999999999999972</v>
      </c>
      <c r="V85" s="24"/>
      <c r="W85" s="24"/>
      <c r="X85" s="24"/>
      <c r="Y85" s="24"/>
      <c r="Z85" s="24"/>
      <c r="AA85" s="24"/>
      <c r="AB85" s="24"/>
      <c r="AC85" s="24"/>
      <c r="AD85" s="23"/>
      <c r="AE85" s="23">
        <f t="shared" si="1079"/>
        <v>1</v>
      </c>
      <c r="AF85" s="24"/>
      <c r="AG85" s="24"/>
      <c r="AH85" s="24"/>
      <c r="AI85" s="24"/>
      <c r="AJ85" s="24"/>
      <c r="AK85" s="24"/>
      <c r="AL85" s="24"/>
      <c r="AM85" s="24"/>
      <c r="AN85" s="23"/>
      <c r="AO85" s="23">
        <f t="shared" si="1080"/>
        <v>4.5</v>
      </c>
      <c r="AP85" s="24"/>
      <c r="AQ85" s="24"/>
      <c r="AR85" s="24"/>
      <c r="AS85" s="24"/>
      <c r="AT85" s="24"/>
      <c r="AU85" s="24"/>
      <c r="AV85" s="24"/>
      <c r="AW85" s="24"/>
      <c r="AX85" s="23"/>
      <c r="AY85" s="23">
        <f t="shared" si="1081"/>
        <v>7</v>
      </c>
      <c r="AZ85" s="24"/>
      <c r="BA85" s="24"/>
      <c r="BB85" s="24"/>
      <c r="BC85" s="24"/>
      <c r="BD85" s="24"/>
      <c r="BE85" s="24"/>
      <c r="BF85" s="24"/>
      <c r="BG85" s="24"/>
      <c r="BH85" s="23"/>
      <c r="BI85" s="23">
        <f t="shared" si="1082"/>
        <v>5.2999999999999972</v>
      </c>
      <c r="BJ85" s="24"/>
      <c r="BK85" s="24"/>
      <c r="BL85" s="24"/>
      <c r="BM85" s="24"/>
      <c r="BN85" s="24"/>
      <c r="BO85" s="24"/>
      <c r="BP85" s="24"/>
      <c r="BQ85" s="24"/>
      <c r="BR85" s="23"/>
      <c r="BS85" s="23">
        <f t="shared" si="1083"/>
        <v>3.5999999999999943</v>
      </c>
      <c r="BT85" s="24"/>
      <c r="BU85" s="24"/>
      <c r="BV85" s="24"/>
      <c r="BW85" s="24"/>
      <c r="BX85" s="24"/>
      <c r="BY85" s="24"/>
      <c r="BZ85" s="24"/>
      <c r="CA85" s="24"/>
      <c r="CB85" s="23"/>
      <c r="CC85" s="23">
        <f t="shared" si="1084"/>
        <v>3.4000000000000057</v>
      </c>
      <c r="CD85" s="24"/>
      <c r="CE85" s="24"/>
      <c r="CF85" s="24"/>
      <c r="CG85" s="24"/>
      <c r="CH85" s="24"/>
      <c r="CI85" s="24"/>
      <c r="CJ85" s="24"/>
      <c r="CK85" s="24"/>
      <c r="CL85" s="23"/>
      <c r="CM85" s="23">
        <f t="shared" si="1085"/>
        <v>5.7000000000000028</v>
      </c>
      <c r="CN85" s="24"/>
      <c r="CO85" s="24"/>
      <c r="CP85" s="24"/>
      <c r="CQ85" s="24"/>
      <c r="CR85" s="24"/>
      <c r="CS85" s="24"/>
      <c r="CT85" s="24"/>
      <c r="CU85" s="24"/>
      <c r="CV85" s="23"/>
      <c r="CW85" s="23">
        <f t="shared" si="1086"/>
        <v>4</v>
      </c>
      <c r="CX85" s="24"/>
      <c r="CY85" s="24"/>
      <c r="CZ85" s="24"/>
      <c r="DA85" s="24"/>
      <c r="DB85" s="24"/>
      <c r="DC85" s="24"/>
      <c r="DD85" s="24"/>
      <c r="DE85" s="24"/>
      <c r="DF85" s="23"/>
      <c r="DG85" s="23">
        <f t="shared" si="1087"/>
        <v>4</v>
      </c>
    </row>
    <row r="86" spans="1:111">
      <c r="A86" s="23" t="s">
        <v>112</v>
      </c>
      <c r="B86" s="21">
        <f t="shared" si="1088"/>
        <v>0.2065289839397734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3">
        <f t="shared" si="1078"/>
        <v>3.5</v>
      </c>
      <c r="V86" s="24"/>
      <c r="W86" s="24"/>
      <c r="X86" s="24"/>
      <c r="Y86" s="24"/>
      <c r="Z86" s="24"/>
      <c r="AA86" s="24"/>
      <c r="AB86" s="24"/>
      <c r="AC86" s="24"/>
      <c r="AD86" s="23"/>
      <c r="AE86" s="23">
        <f t="shared" si="1079"/>
        <v>5</v>
      </c>
      <c r="AF86" s="24"/>
      <c r="AG86" s="24"/>
      <c r="AH86" s="24"/>
      <c r="AI86" s="24"/>
      <c r="AJ86" s="24"/>
      <c r="AK86" s="24"/>
      <c r="AL86" s="24"/>
      <c r="AM86" s="24"/>
      <c r="AN86" s="23"/>
      <c r="AO86" s="23">
        <f t="shared" si="1080"/>
        <v>5</v>
      </c>
      <c r="AP86" s="24"/>
      <c r="AQ86" s="24"/>
      <c r="AR86" s="24"/>
      <c r="AS86" s="24"/>
      <c r="AT86" s="24"/>
      <c r="AU86" s="24"/>
      <c r="AV86" s="24"/>
      <c r="AW86" s="24"/>
      <c r="AX86" s="23"/>
      <c r="AY86" s="23">
        <f t="shared" si="1081"/>
        <v>5.2999999999999972</v>
      </c>
      <c r="AZ86" s="24"/>
      <c r="BA86" s="24"/>
      <c r="BB86" s="24"/>
      <c r="BC86" s="24"/>
      <c r="BD86" s="24"/>
      <c r="BE86" s="24"/>
      <c r="BF86" s="24"/>
      <c r="BG86" s="24"/>
      <c r="BH86" s="23"/>
      <c r="BI86" s="23">
        <f t="shared" si="1082"/>
        <v>2.2000000000000028</v>
      </c>
      <c r="BJ86" s="24"/>
      <c r="BK86" s="24"/>
      <c r="BL86" s="24"/>
      <c r="BM86" s="24"/>
      <c r="BN86" s="24"/>
      <c r="BO86" s="24"/>
      <c r="BP86" s="24"/>
      <c r="BQ86" s="24"/>
      <c r="BR86" s="23"/>
      <c r="BS86" s="23">
        <f t="shared" si="1083"/>
        <v>6.2000000000000028</v>
      </c>
      <c r="BT86" s="24"/>
      <c r="BU86" s="24"/>
      <c r="BV86" s="24"/>
      <c r="BW86" s="24"/>
      <c r="BX86" s="24"/>
      <c r="BY86" s="24"/>
      <c r="BZ86" s="24"/>
      <c r="CA86" s="24"/>
      <c r="CB86" s="23"/>
      <c r="CC86" s="23">
        <f t="shared" si="1084"/>
        <v>0.70000000000000284</v>
      </c>
      <c r="CD86" s="24"/>
      <c r="CE86" s="24"/>
      <c r="CF86" s="24"/>
      <c r="CG86" s="24"/>
      <c r="CH86" s="24"/>
      <c r="CI86" s="24"/>
      <c r="CJ86" s="24"/>
      <c r="CK86" s="24"/>
      <c r="CL86" s="23"/>
      <c r="CM86" s="23">
        <f t="shared" si="1085"/>
        <v>3.7999999999999972</v>
      </c>
      <c r="CN86" s="24"/>
      <c r="CO86" s="24"/>
      <c r="CP86" s="24"/>
      <c r="CQ86" s="24"/>
      <c r="CR86" s="24"/>
      <c r="CS86" s="24"/>
      <c r="CT86" s="24"/>
      <c r="CU86" s="24"/>
      <c r="CV86" s="23"/>
      <c r="CW86" s="23">
        <f t="shared" si="1086"/>
        <v>-0.40000000000000568</v>
      </c>
      <c r="CX86" s="24"/>
      <c r="CY86" s="24"/>
      <c r="CZ86" s="24"/>
      <c r="DA86" s="24"/>
      <c r="DB86" s="24"/>
      <c r="DC86" s="24"/>
      <c r="DD86" s="24"/>
      <c r="DE86" s="24"/>
      <c r="DF86" s="23"/>
      <c r="DG86" s="23">
        <f t="shared" si="1087"/>
        <v>7.2000000000000028</v>
      </c>
    </row>
    <row r="87" spans="1:111">
      <c r="A87" s="23" t="s">
        <v>111</v>
      </c>
      <c r="B87" s="21">
        <f t="shared" si="1088"/>
        <v>0.55908975185875898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3">
        <f t="shared" si="1078"/>
        <v>7.2999999999999972</v>
      </c>
      <c r="V87" s="24"/>
      <c r="W87" s="24"/>
      <c r="X87" s="24"/>
      <c r="Y87" s="24"/>
      <c r="Z87" s="24"/>
      <c r="AA87" s="24"/>
      <c r="AB87" s="24"/>
      <c r="AC87" s="24"/>
      <c r="AD87" s="23"/>
      <c r="AE87" s="23">
        <f t="shared" si="1079"/>
        <v>3.5</v>
      </c>
      <c r="AF87" s="24"/>
      <c r="AG87" s="24"/>
      <c r="AH87" s="24"/>
      <c r="AI87" s="24"/>
      <c r="AJ87" s="24"/>
      <c r="AK87" s="24"/>
      <c r="AL87" s="24"/>
      <c r="AM87" s="24"/>
      <c r="AN87" s="23"/>
      <c r="AO87" s="23">
        <f t="shared" si="1080"/>
        <v>7</v>
      </c>
      <c r="AP87" s="24"/>
      <c r="AQ87" s="24"/>
      <c r="AR87" s="24"/>
      <c r="AS87" s="24"/>
      <c r="AT87" s="24"/>
      <c r="AU87" s="24"/>
      <c r="AV87" s="24"/>
      <c r="AW87" s="24"/>
      <c r="AX87" s="23"/>
      <c r="AY87" s="23">
        <f t="shared" si="1081"/>
        <v>7.2999999999999972</v>
      </c>
      <c r="AZ87" s="24"/>
      <c r="BA87" s="24"/>
      <c r="BB87" s="24"/>
      <c r="BC87" s="24"/>
      <c r="BD87" s="24"/>
      <c r="BE87" s="24"/>
      <c r="BF87" s="24"/>
      <c r="BG87" s="24"/>
      <c r="BH87" s="23"/>
      <c r="BI87" s="23">
        <f t="shared" si="1082"/>
        <v>0.70000000000000284</v>
      </c>
      <c r="BJ87" s="24"/>
      <c r="BK87" s="24"/>
      <c r="BL87" s="24"/>
      <c r="BM87" s="24"/>
      <c r="BN87" s="24"/>
      <c r="BO87" s="24"/>
      <c r="BP87" s="24"/>
      <c r="BQ87" s="24"/>
      <c r="BR87" s="23"/>
      <c r="BS87" s="23">
        <f t="shared" si="1083"/>
        <v>2.5999999999999943</v>
      </c>
      <c r="BT87" s="24"/>
      <c r="BU87" s="24"/>
      <c r="BV87" s="24"/>
      <c r="BW87" s="24"/>
      <c r="BX87" s="24"/>
      <c r="BY87" s="24"/>
      <c r="BZ87" s="24"/>
      <c r="CA87" s="24"/>
      <c r="CB87" s="23"/>
      <c r="CC87" s="23">
        <f t="shared" si="1084"/>
        <v>3.0999999999999943</v>
      </c>
      <c r="CD87" s="24"/>
      <c r="CE87" s="24"/>
      <c r="CF87" s="24"/>
      <c r="CG87" s="24"/>
      <c r="CH87" s="24"/>
      <c r="CI87" s="24"/>
      <c r="CJ87" s="24"/>
      <c r="CK87" s="24"/>
      <c r="CL87" s="23"/>
      <c r="CM87" s="23">
        <f t="shared" si="1085"/>
        <v>-1</v>
      </c>
      <c r="CN87" s="24"/>
      <c r="CO87" s="24"/>
      <c r="CP87" s="24"/>
      <c r="CQ87" s="24"/>
      <c r="CR87" s="24"/>
      <c r="CS87" s="24"/>
      <c r="CT87" s="24"/>
      <c r="CU87" s="24"/>
      <c r="CV87" s="23"/>
      <c r="CW87" s="23">
        <f t="shared" si="1086"/>
        <v>6.2999999999999972</v>
      </c>
      <c r="CX87" s="24"/>
      <c r="CY87" s="24"/>
      <c r="CZ87" s="24"/>
      <c r="DA87" s="24"/>
      <c r="DB87" s="24"/>
      <c r="DC87" s="24"/>
      <c r="DD87" s="24"/>
      <c r="DE87" s="24"/>
      <c r="DF87" s="23"/>
      <c r="DG87" s="23">
        <f t="shared" si="1087"/>
        <v>1.5</v>
      </c>
    </row>
    <row r="88" spans="1:111">
      <c r="A88" s="23" t="s">
        <v>110</v>
      </c>
      <c r="B88" s="21">
        <f t="shared" si="1088"/>
        <v>0.67707359968927094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3">
        <f t="shared" si="1078"/>
        <v>7.5999999999999943</v>
      </c>
      <c r="V88" s="24"/>
      <c r="W88" s="24"/>
      <c r="X88" s="24"/>
      <c r="Y88" s="24"/>
      <c r="Z88" s="24"/>
      <c r="AA88" s="24"/>
      <c r="AB88" s="24"/>
      <c r="AC88" s="24"/>
      <c r="AD88" s="23"/>
      <c r="AE88" s="23">
        <f t="shared" si="1079"/>
        <v>1.9000000000000057</v>
      </c>
      <c r="AF88" s="24"/>
      <c r="AG88" s="24"/>
      <c r="AH88" s="24"/>
      <c r="AI88" s="24"/>
      <c r="AJ88" s="24"/>
      <c r="AK88" s="24"/>
      <c r="AL88" s="24"/>
      <c r="AM88" s="24"/>
      <c r="AN88" s="23"/>
      <c r="AO88" s="23">
        <f t="shared" si="1080"/>
        <v>5</v>
      </c>
      <c r="AP88" s="24"/>
      <c r="AQ88" s="24"/>
      <c r="AR88" s="24"/>
      <c r="AS88" s="24"/>
      <c r="AT88" s="24"/>
      <c r="AU88" s="24"/>
      <c r="AV88" s="24"/>
      <c r="AW88" s="24"/>
      <c r="AX88" s="23"/>
      <c r="AY88" s="23">
        <f t="shared" si="1081"/>
        <v>6.4000000000000057</v>
      </c>
      <c r="AZ88" s="24"/>
      <c r="BA88" s="24"/>
      <c r="BB88" s="24"/>
      <c r="BC88" s="24"/>
      <c r="BD88" s="24"/>
      <c r="BE88" s="24"/>
      <c r="BF88" s="24"/>
      <c r="BG88" s="24"/>
      <c r="BH88" s="23"/>
      <c r="BI88" s="23">
        <f t="shared" si="1082"/>
        <v>2.9000000000000057</v>
      </c>
      <c r="BJ88" s="24"/>
      <c r="BK88" s="24"/>
      <c r="BL88" s="24"/>
      <c r="BM88" s="24"/>
      <c r="BN88" s="24"/>
      <c r="BO88" s="24"/>
      <c r="BP88" s="24"/>
      <c r="BQ88" s="24"/>
      <c r="BR88" s="23"/>
      <c r="BS88" s="23">
        <f t="shared" si="1083"/>
        <v>3</v>
      </c>
      <c r="BT88" s="24"/>
      <c r="BU88" s="24"/>
      <c r="BV88" s="24"/>
      <c r="BW88" s="24"/>
      <c r="BX88" s="24"/>
      <c r="BY88" s="24"/>
      <c r="BZ88" s="24"/>
      <c r="CA88" s="24"/>
      <c r="CB88" s="23"/>
      <c r="CC88" s="23">
        <f t="shared" si="1084"/>
        <v>5.2000000000000028</v>
      </c>
      <c r="CD88" s="24"/>
      <c r="CE88" s="24"/>
      <c r="CF88" s="24"/>
      <c r="CG88" s="24"/>
      <c r="CH88" s="24"/>
      <c r="CI88" s="24"/>
      <c r="CJ88" s="24"/>
      <c r="CK88" s="24"/>
      <c r="CL88" s="23"/>
      <c r="CM88" s="23">
        <f t="shared" si="1085"/>
        <v>-1.2000000000000028</v>
      </c>
      <c r="CN88" s="24"/>
      <c r="CO88" s="24"/>
      <c r="CP88" s="24"/>
      <c r="CQ88" s="24"/>
      <c r="CR88" s="24"/>
      <c r="CS88" s="24"/>
      <c r="CT88" s="24"/>
      <c r="CU88" s="24"/>
      <c r="CV88" s="23"/>
      <c r="CW88" s="23">
        <f t="shared" si="1086"/>
        <v>0</v>
      </c>
      <c r="CX88" s="24"/>
      <c r="CY88" s="24"/>
      <c r="CZ88" s="24"/>
      <c r="DA88" s="24"/>
      <c r="DB88" s="24"/>
      <c r="DC88" s="24"/>
      <c r="DD88" s="24"/>
      <c r="DE88" s="24"/>
      <c r="DF88" s="23"/>
      <c r="DG88" s="23">
        <f t="shared" si="1087"/>
        <v>0.70000000000000284</v>
      </c>
    </row>
    <row r="89" spans="1:111">
      <c r="A89" s="23" t="s">
        <v>109</v>
      </c>
      <c r="B89" s="21">
        <f t="shared" si="1088"/>
        <v>0.96450813550479575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3">
        <f t="shared" si="1078"/>
        <v>8.7000000000000028</v>
      </c>
      <c r="V89" s="24"/>
      <c r="W89" s="24"/>
      <c r="X89" s="24"/>
      <c r="Y89" s="24"/>
      <c r="Z89" s="24"/>
      <c r="AA89" s="24"/>
      <c r="AB89" s="24"/>
      <c r="AC89" s="24"/>
      <c r="AD89" s="23"/>
      <c r="AE89" s="23">
        <f t="shared" si="1079"/>
        <v>2.7000000000000028</v>
      </c>
      <c r="AF89" s="24"/>
      <c r="AG89" s="24"/>
      <c r="AH89" s="24"/>
      <c r="AI89" s="24"/>
      <c r="AJ89" s="24"/>
      <c r="AK89" s="24"/>
      <c r="AL89" s="24"/>
      <c r="AM89" s="24"/>
      <c r="AN89" s="23"/>
      <c r="AO89" s="23">
        <f t="shared" si="1080"/>
        <v>7.4000000000000057</v>
      </c>
      <c r="AP89" s="24"/>
      <c r="AQ89" s="24"/>
      <c r="AR89" s="24"/>
      <c r="AS89" s="24"/>
      <c r="AT89" s="24"/>
      <c r="AU89" s="24"/>
      <c r="AV89" s="24"/>
      <c r="AW89" s="24"/>
      <c r="AX89" s="23"/>
      <c r="AY89" s="23">
        <f t="shared" si="1081"/>
        <v>7.7000000000000028</v>
      </c>
      <c r="AZ89" s="24"/>
      <c r="BA89" s="24"/>
      <c r="BB89" s="24"/>
      <c r="BC89" s="24"/>
      <c r="BD89" s="24"/>
      <c r="BE89" s="24"/>
      <c r="BF89" s="24"/>
      <c r="BG89" s="24"/>
      <c r="BH89" s="23"/>
      <c r="BI89" s="23">
        <f t="shared" si="1082"/>
        <v>4.2999999999999972</v>
      </c>
      <c r="BJ89" s="24"/>
      <c r="BK89" s="24"/>
      <c r="BL89" s="24"/>
      <c r="BM89" s="24"/>
      <c r="BN89" s="24"/>
      <c r="BO89" s="24"/>
      <c r="BP89" s="24"/>
      <c r="BQ89" s="24"/>
      <c r="BR89" s="23"/>
      <c r="BS89" s="23">
        <f t="shared" si="1083"/>
        <v>2</v>
      </c>
      <c r="BT89" s="24"/>
      <c r="BU89" s="24"/>
      <c r="BV89" s="24"/>
      <c r="BW89" s="24"/>
      <c r="BX89" s="24"/>
      <c r="BY89" s="24"/>
      <c r="BZ89" s="24"/>
      <c r="CA89" s="24"/>
      <c r="CB89" s="23"/>
      <c r="CC89" s="23">
        <f t="shared" si="1084"/>
        <v>1.9000000000000057</v>
      </c>
      <c r="CD89" s="24"/>
      <c r="CE89" s="24"/>
      <c r="CF89" s="24"/>
      <c r="CG89" s="24"/>
      <c r="CH89" s="24"/>
      <c r="CI89" s="24"/>
      <c r="CJ89" s="24"/>
      <c r="CK89" s="24"/>
      <c r="CL89" s="23"/>
      <c r="CM89" s="23">
        <f t="shared" si="1085"/>
        <v>4</v>
      </c>
      <c r="CN89" s="24"/>
      <c r="CO89" s="24"/>
      <c r="CP89" s="24"/>
      <c r="CQ89" s="24"/>
      <c r="CR89" s="24"/>
      <c r="CS89" s="24"/>
      <c r="CT89" s="24"/>
      <c r="CU89" s="24"/>
      <c r="CV89" s="23"/>
      <c r="CW89" s="23">
        <f t="shared" si="1086"/>
        <v>1.0999999999999943</v>
      </c>
      <c r="CX89" s="24"/>
      <c r="CY89" s="24"/>
      <c r="CZ89" s="24"/>
      <c r="DA89" s="24"/>
      <c r="DB89" s="24"/>
      <c r="DC89" s="24"/>
      <c r="DD89" s="24"/>
      <c r="DE89" s="24"/>
      <c r="DF89" s="23"/>
      <c r="DG89" s="23">
        <f t="shared" si="1087"/>
        <v>0.90000000000000568</v>
      </c>
    </row>
    <row r="90" spans="1:111">
      <c r="A90" s="23" t="s">
        <v>108</v>
      </c>
      <c r="B90" s="21">
        <f t="shared" si="1088"/>
        <v>0.60241621864494677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3">
        <f t="shared" si="1078"/>
        <v>3.7999999999999972</v>
      </c>
      <c r="V90" s="24"/>
      <c r="W90" s="24"/>
      <c r="X90" s="24"/>
      <c r="Y90" s="24"/>
      <c r="Z90" s="24"/>
      <c r="AA90" s="24"/>
      <c r="AB90" s="24"/>
      <c r="AC90" s="24"/>
      <c r="AD90" s="23"/>
      <c r="AE90" s="23">
        <f t="shared" si="1079"/>
        <v>1.0999999999999943</v>
      </c>
      <c r="AF90" s="24"/>
      <c r="AG90" s="24"/>
      <c r="AH90" s="24"/>
      <c r="AI90" s="24"/>
      <c r="AJ90" s="24"/>
      <c r="AK90" s="24"/>
      <c r="AL90" s="24"/>
      <c r="AM90" s="24"/>
      <c r="AN90" s="23"/>
      <c r="AO90" s="23">
        <f t="shared" si="1080"/>
        <v>7</v>
      </c>
      <c r="AP90" s="24"/>
      <c r="AQ90" s="24"/>
      <c r="AR90" s="24"/>
      <c r="AS90" s="24"/>
      <c r="AT90" s="24"/>
      <c r="AU90" s="24"/>
      <c r="AV90" s="24"/>
      <c r="AW90" s="24"/>
      <c r="AX90" s="23"/>
      <c r="AY90" s="23">
        <f t="shared" si="1081"/>
        <v>4.5999999999999943</v>
      </c>
      <c r="AZ90" s="24"/>
      <c r="BA90" s="24"/>
      <c r="BB90" s="24"/>
      <c r="BC90" s="24"/>
      <c r="BD90" s="24"/>
      <c r="BE90" s="24"/>
      <c r="BF90" s="24"/>
      <c r="BG90" s="24"/>
      <c r="BH90" s="23"/>
      <c r="BI90" s="23">
        <f t="shared" si="1082"/>
        <v>6.2000000000000028</v>
      </c>
      <c r="BJ90" s="24"/>
      <c r="BK90" s="24"/>
      <c r="BL90" s="24"/>
      <c r="BM90" s="24"/>
      <c r="BN90" s="24"/>
      <c r="BO90" s="24"/>
      <c r="BP90" s="24"/>
      <c r="BQ90" s="24"/>
      <c r="BR90" s="23"/>
      <c r="BS90" s="23">
        <f t="shared" si="1083"/>
        <v>4.7999999999999972</v>
      </c>
      <c r="BT90" s="24"/>
      <c r="BU90" s="24"/>
      <c r="BV90" s="24"/>
      <c r="BW90" s="24"/>
      <c r="BX90" s="24"/>
      <c r="BY90" s="24"/>
      <c r="BZ90" s="24"/>
      <c r="CA90" s="24"/>
      <c r="CB90" s="23"/>
      <c r="CC90" s="23">
        <f t="shared" si="1084"/>
        <v>5</v>
      </c>
      <c r="CD90" s="24"/>
      <c r="CE90" s="24"/>
      <c r="CF90" s="24"/>
      <c r="CG90" s="24"/>
      <c r="CH90" s="24"/>
      <c r="CI90" s="24"/>
      <c r="CJ90" s="24"/>
      <c r="CK90" s="24"/>
      <c r="CL90" s="23"/>
      <c r="CM90" s="23">
        <f t="shared" si="1085"/>
        <v>2.4000000000000057</v>
      </c>
      <c r="CN90" s="24"/>
      <c r="CO90" s="24"/>
      <c r="CP90" s="24"/>
      <c r="CQ90" s="24"/>
      <c r="CR90" s="24"/>
      <c r="CS90" s="24"/>
      <c r="CT90" s="24"/>
      <c r="CU90" s="24"/>
      <c r="CV90" s="23"/>
      <c r="CW90" s="23">
        <f t="shared" si="1086"/>
        <v>-1.0999999999999943</v>
      </c>
      <c r="CX90" s="24"/>
      <c r="CY90" s="24"/>
      <c r="CZ90" s="24"/>
      <c r="DA90" s="24"/>
      <c r="DB90" s="24"/>
      <c r="DC90" s="24"/>
      <c r="DD90" s="24"/>
      <c r="DE90" s="24"/>
      <c r="DF90" s="23"/>
      <c r="DG90" s="23">
        <f t="shared" si="1087"/>
        <v>1.7999999999999972</v>
      </c>
    </row>
    <row r="91" spans="1:111">
      <c r="A91" s="23" t="s">
        <v>107</v>
      </c>
      <c r="B91" s="21">
        <f t="shared" si="1088"/>
        <v>0.67787651976100205</v>
      </c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3">
        <f t="shared" si="1078"/>
        <v>12.200000000000003</v>
      </c>
      <c r="V91" s="24"/>
      <c r="W91" s="24"/>
      <c r="X91" s="24"/>
      <c r="Y91" s="24"/>
      <c r="Z91" s="24"/>
      <c r="AA91" s="24"/>
      <c r="AB91" s="24"/>
      <c r="AC91" s="24"/>
      <c r="AD91" s="23"/>
      <c r="AE91" s="23">
        <f t="shared" si="1079"/>
        <v>-6.7999999999999972</v>
      </c>
      <c r="AF91" s="24"/>
      <c r="AG91" s="24"/>
      <c r="AH91" s="24"/>
      <c r="AI91" s="24"/>
      <c r="AJ91" s="24"/>
      <c r="AK91" s="24"/>
      <c r="AL91" s="24"/>
      <c r="AM91" s="24"/>
      <c r="AN91" s="23"/>
      <c r="AO91" s="23">
        <f t="shared" si="1080"/>
        <v>10.599999999999994</v>
      </c>
      <c r="AP91" s="24"/>
      <c r="AQ91" s="24"/>
      <c r="AR91" s="24"/>
      <c r="AS91" s="24"/>
      <c r="AT91" s="24"/>
      <c r="AU91" s="24"/>
      <c r="AV91" s="24"/>
      <c r="AW91" s="24"/>
      <c r="AX91" s="23"/>
      <c r="AY91" s="23">
        <f t="shared" si="1081"/>
        <v>3.2999999999999972</v>
      </c>
      <c r="AZ91" s="24"/>
      <c r="BA91" s="24"/>
      <c r="BB91" s="24"/>
      <c r="BC91" s="24"/>
      <c r="BD91" s="24"/>
      <c r="BE91" s="24"/>
      <c r="BF91" s="24"/>
      <c r="BG91" s="24"/>
      <c r="BH91" s="23"/>
      <c r="BI91" s="23">
        <f t="shared" si="1082"/>
        <v>4</v>
      </c>
      <c r="BJ91" s="24"/>
      <c r="BK91" s="24"/>
      <c r="BL91" s="24"/>
      <c r="BM91" s="24"/>
      <c r="BN91" s="24"/>
      <c r="BO91" s="24"/>
      <c r="BP91" s="24"/>
      <c r="BQ91" s="24"/>
      <c r="BR91" s="23"/>
      <c r="BS91" s="23">
        <f t="shared" si="1083"/>
        <v>3.9000000000000057</v>
      </c>
      <c r="BT91" s="24"/>
      <c r="BU91" s="24"/>
      <c r="BV91" s="24"/>
      <c r="BW91" s="24"/>
      <c r="BX91" s="24"/>
      <c r="BY91" s="24"/>
      <c r="BZ91" s="24"/>
      <c r="CA91" s="24"/>
      <c r="CB91" s="23"/>
      <c r="CC91" s="23">
        <f t="shared" si="1084"/>
        <v>4.2999999999999972</v>
      </c>
      <c r="CD91" s="24"/>
      <c r="CE91" s="24"/>
      <c r="CF91" s="24"/>
      <c r="CG91" s="24"/>
      <c r="CH91" s="24"/>
      <c r="CI91" s="24"/>
      <c r="CJ91" s="24"/>
      <c r="CK91" s="24"/>
      <c r="CL91" s="23"/>
      <c r="CM91" s="23">
        <f t="shared" si="1085"/>
        <v>-0.40000000000000568</v>
      </c>
      <c r="CN91" s="24"/>
      <c r="CO91" s="24"/>
      <c r="CP91" s="24"/>
      <c r="CQ91" s="24"/>
      <c r="CR91" s="24"/>
      <c r="CS91" s="24"/>
      <c r="CT91" s="24"/>
      <c r="CU91" s="24"/>
      <c r="CV91" s="23"/>
      <c r="CW91" s="23">
        <f t="shared" si="1086"/>
        <v>0.40000000000000568</v>
      </c>
      <c r="CX91" s="24"/>
      <c r="CY91" s="24"/>
      <c r="CZ91" s="24"/>
      <c r="DA91" s="24"/>
      <c r="DB91" s="24"/>
      <c r="DC91" s="24"/>
      <c r="DD91" s="24"/>
      <c r="DE91" s="24"/>
      <c r="DF91" s="23"/>
      <c r="DG91" s="23">
        <f t="shared" si="1087"/>
        <v>0.59999999999999432</v>
      </c>
    </row>
    <row r="92" spans="1:111">
      <c r="A92" s="23" t="s">
        <v>106</v>
      </c>
      <c r="B92" s="21">
        <f t="shared" si="1088"/>
        <v>0.50711671289101568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3">
        <f t="shared" si="1078"/>
        <v>8.0999999999999943</v>
      </c>
      <c r="V92" s="24"/>
      <c r="W92" s="24"/>
      <c r="X92" s="24"/>
      <c r="Y92" s="24"/>
      <c r="Z92" s="24"/>
      <c r="AA92" s="24"/>
      <c r="AB92" s="24"/>
      <c r="AC92" s="24"/>
      <c r="AD92" s="23"/>
      <c r="AE92" s="23">
        <f t="shared" si="1079"/>
        <v>2.2999999999999972</v>
      </c>
      <c r="AF92" s="24"/>
      <c r="AG92" s="24"/>
      <c r="AH92" s="24"/>
      <c r="AI92" s="24"/>
      <c r="AJ92" s="24"/>
      <c r="AK92" s="24"/>
      <c r="AL92" s="24"/>
      <c r="AM92" s="24"/>
      <c r="AN92" s="23"/>
      <c r="AO92" s="23">
        <f t="shared" si="1080"/>
        <v>3.9000000000000057</v>
      </c>
      <c r="AP92" s="24"/>
      <c r="AQ92" s="24"/>
      <c r="AR92" s="24"/>
      <c r="AS92" s="24"/>
      <c r="AT92" s="24"/>
      <c r="AU92" s="24"/>
      <c r="AV92" s="24"/>
      <c r="AW92" s="24"/>
      <c r="AX92" s="23"/>
      <c r="AY92" s="23">
        <f t="shared" si="1081"/>
        <v>7.5999999999999943</v>
      </c>
      <c r="AZ92" s="24"/>
      <c r="BA92" s="24"/>
      <c r="BB92" s="24"/>
      <c r="BC92" s="24"/>
      <c r="BD92" s="24"/>
      <c r="BE92" s="24"/>
      <c r="BF92" s="24"/>
      <c r="BG92" s="24"/>
      <c r="BH92" s="23"/>
      <c r="BI92" s="23">
        <f t="shared" si="1082"/>
        <v>-1.2000000000000028</v>
      </c>
      <c r="BJ92" s="24"/>
      <c r="BK92" s="24"/>
      <c r="BL92" s="24"/>
      <c r="BM92" s="24"/>
      <c r="BN92" s="24"/>
      <c r="BO92" s="24"/>
      <c r="BP92" s="24"/>
      <c r="BQ92" s="24"/>
      <c r="BR92" s="23"/>
      <c r="BS92" s="23">
        <f t="shared" si="1083"/>
        <v>-0.70000000000000284</v>
      </c>
      <c r="BT92" s="24"/>
      <c r="BU92" s="24"/>
      <c r="BV92" s="24"/>
      <c r="BW92" s="24"/>
      <c r="BX92" s="24"/>
      <c r="BY92" s="24"/>
      <c r="BZ92" s="24"/>
      <c r="CA92" s="24"/>
      <c r="CB92" s="23"/>
      <c r="CC92" s="23">
        <f t="shared" si="1084"/>
        <v>5.5</v>
      </c>
      <c r="CD92" s="24"/>
      <c r="CE92" s="24"/>
      <c r="CF92" s="24"/>
      <c r="CG92" s="24"/>
      <c r="CH92" s="24"/>
      <c r="CI92" s="24"/>
      <c r="CJ92" s="24"/>
      <c r="CK92" s="24"/>
      <c r="CL92" s="23"/>
      <c r="CM92" s="23">
        <f t="shared" si="1085"/>
        <v>1.5999999999999943</v>
      </c>
      <c r="CN92" s="24"/>
      <c r="CO92" s="24"/>
      <c r="CP92" s="24"/>
      <c r="CQ92" s="24"/>
      <c r="CR92" s="24"/>
      <c r="CS92" s="24"/>
      <c r="CT92" s="24"/>
      <c r="CU92" s="24"/>
      <c r="CV92" s="23"/>
      <c r="CW92" s="23">
        <f t="shared" si="1086"/>
        <v>-0.20000000000000284</v>
      </c>
      <c r="CX92" s="24"/>
      <c r="CY92" s="24"/>
      <c r="CZ92" s="24"/>
      <c r="DA92" s="24"/>
      <c r="DB92" s="24"/>
      <c r="DC92" s="24"/>
      <c r="DD92" s="24"/>
      <c r="DE92" s="24"/>
      <c r="DF92" s="23"/>
      <c r="DG92" s="23">
        <f t="shared" si="1087"/>
        <v>3.9000000000000057</v>
      </c>
    </row>
    <row r="93" spans="1:111">
      <c r="A93" s="23" t="s">
        <v>105</v>
      </c>
      <c r="B93" s="21">
        <f t="shared" si="1088"/>
        <v>0.35927731843415994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3">
        <f t="shared" si="1078"/>
        <v>4.9000000000000057</v>
      </c>
      <c r="V93" s="24"/>
      <c r="W93" s="24"/>
      <c r="X93" s="24"/>
      <c r="Y93" s="24"/>
      <c r="Z93" s="24"/>
      <c r="AA93" s="24"/>
      <c r="AB93" s="24"/>
      <c r="AC93" s="24"/>
      <c r="AD93" s="23"/>
      <c r="AE93" s="23">
        <f t="shared" si="1079"/>
        <v>1.4000000000000057</v>
      </c>
      <c r="AF93" s="24"/>
      <c r="AG93" s="24"/>
      <c r="AH93" s="24"/>
      <c r="AI93" s="24"/>
      <c r="AJ93" s="24"/>
      <c r="AK93" s="24"/>
      <c r="AL93" s="24"/>
      <c r="AM93" s="24"/>
      <c r="AN93" s="23"/>
      <c r="AO93" s="23">
        <f t="shared" si="1080"/>
        <v>4.5</v>
      </c>
      <c r="AP93" s="24"/>
      <c r="AQ93" s="24"/>
      <c r="AR93" s="24"/>
      <c r="AS93" s="24"/>
      <c r="AT93" s="24"/>
      <c r="AU93" s="24"/>
      <c r="AV93" s="24"/>
      <c r="AW93" s="24"/>
      <c r="AX93" s="23"/>
      <c r="AY93" s="23">
        <f t="shared" si="1081"/>
        <v>6.2000000000000028</v>
      </c>
      <c r="AZ93" s="24"/>
      <c r="BA93" s="24"/>
      <c r="BB93" s="24"/>
      <c r="BC93" s="24"/>
      <c r="BD93" s="24"/>
      <c r="BE93" s="24"/>
      <c r="BF93" s="24"/>
      <c r="BG93" s="24"/>
      <c r="BH93" s="23"/>
      <c r="BI93" s="23">
        <f t="shared" si="1082"/>
        <v>9.9999999999994316E-2</v>
      </c>
      <c r="BJ93" s="24"/>
      <c r="BK93" s="24"/>
      <c r="BL93" s="24"/>
      <c r="BM93" s="24"/>
      <c r="BN93" s="24"/>
      <c r="BO93" s="24"/>
      <c r="BP93" s="24"/>
      <c r="BQ93" s="24"/>
      <c r="BR93" s="23"/>
      <c r="BS93" s="23">
        <f t="shared" si="1083"/>
        <v>3.5999999999999943</v>
      </c>
      <c r="BT93" s="24"/>
      <c r="BU93" s="24"/>
      <c r="BV93" s="24"/>
      <c r="BW93" s="24"/>
      <c r="BX93" s="24"/>
      <c r="BY93" s="24"/>
      <c r="BZ93" s="24"/>
      <c r="CA93" s="24"/>
      <c r="CB93" s="23"/>
      <c r="CC93" s="23">
        <f t="shared" si="1084"/>
        <v>1.7999999999999972</v>
      </c>
      <c r="CD93" s="24"/>
      <c r="CE93" s="24"/>
      <c r="CF93" s="24"/>
      <c r="CG93" s="24"/>
      <c r="CH93" s="24"/>
      <c r="CI93" s="24"/>
      <c r="CJ93" s="24"/>
      <c r="CK93" s="24"/>
      <c r="CL93" s="23"/>
      <c r="CM93" s="23">
        <f t="shared" si="1085"/>
        <v>8.2000000000000028</v>
      </c>
      <c r="CN93" s="24"/>
      <c r="CO93" s="24"/>
      <c r="CP93" s="24"/>
      <c r="CQ93" s="24"/>
      <c r="CR93" s="24"/>
      <c r="CS93" s="24"/>
      <c r="CT93" s="24"/>
      <c r="CU93" s="24"/>
      <c r="CV93" s="23"/>
      <c r="CW93" s="23">
        <f t="shared" si="1086"/>
        <v>-7.7000000000000028</v>
      </c>
      <c r="CX93" s="24"/>
      <c r="CY93" s="24"/>
      <c r="CZ93" s="24"/>
      <c r="DA93" s="24"/>
      <c r="DB93" s="24"/>
      <c r="DC93" s="24"/>
      <c r="DD93" s="24"/>
      <c r="DE93" s="24"/>
      <c r="DF93" s="23"/>
      <c r="DG93" s="23">
        <f t="shared" si="1087"/>
        <v>7.2999999999999972</v>
      </c>
    </row>
    <row r="94" spans="1:111">
      <c r="A94" s="23" t="s">
        <v>104</v>
      </c>
      <c r="B94" s="21">
        <f t="shared" si="1088"/>
        <v>0.79282194942530393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3">
        <f t="shared" si="1078"/>
        <v>9.9000000000000057</v>
      </c>
      <c r="V94" s="24"/>
      <c r="W94" s="24"/>
      <c r="X94" s="24"/>
      <c r="Y94" s="24"/>
      <c r="Z94" s="24"/>
      <c r="AA94" s="24"/>
      <c r="AB94" s="24"/>
      <c r="AC94" s="24"/>
      <c r="AD94" s="23"/>
      <c r="AE94" s="23">
        <f t="shared" si="1079"/>
        <v>2.0999999999999943</v>
      </c>
      <c r="AF94" s="24"/>
      <c r="AG94" s="24"/>
      <c r="AH94" s="24"/>
      <c r="AI94" s="24"/>
      <c r="AJ94" s="24"/>
      <c r="AK94" s="24"/>
      <c r="AL94" s="24"/>
      <c r="AM94" s="24"/>
      <c r="AN94" s="23"/>
      <c r="AO94" s="23">
        <f t="shared" si="1080"/>
        <v>4.2999999999999972</v>
      </c>
      <c r="AP94" s="24"/>
      <c r="AQ94" s="24"/>
      <c r="AR94" s="24"/>
      <c r="AS94" s="24"/>
      <c r="AT94" s="24"/>
      <c r="AU94" s="24"/>
      <c r="AV94" s="24"/>
      <c r="AW94" s="24"/>
      <c r="AX94" s="23"/>
      <c r="AY94" s="23">
        <f t="shared" si="1081"/>
        <v>2.9000000000000057</v>
      </c>
      <c r="AZ94" s="24"/>
      <c r="BA94" s="24"/>
      <c r="BB94" s="24"/>
      <c r="BC94" s="24"/>
      <c r="BD94" s="24"/>
      <c r="BE94" s="24"/>
      <c r="BF94" s="24"/>
      <c r="BG94" s="24"/>
      <c r="BH94" s="23"/>
      <c r="BI94" s="23">
        <f t="shared" si="1082"/>
        <v>2.9000000000000057</v>
      </c>
      <c r="BJ94" s="24"/>
      <c r="BK94" s="24"/>
      <c r="BL94" s="24"/>
      <c r="BM94" s="24"/>
      <c r="BN94" s="24"/>
      <c r="BO94" s="24"/>
      <c r="BP94" s="24"/>
      <c r="BQ94" s="24"/>
      <c r="BR94" s="23"/>
      <c r="BS94" s="23">
        <f t="shared" si="1083"/>
        <v>1.9000000000000057</v>
      </c>
      <c r="BT94" s="24"/>
      <c r="BU94" s="24"/>
      <c r="BV94" s="24"/>
      <c r="BW94" s="24"/>
      <c r="BX94" s="24"/>
      <c r="BY94" s="24"/>
      <c r="BZ94" s="24"/>
      <c r="CA94" s="24"/>
      <c r="CB94" s="23"/>
      <c r="CC94" s="23">
        <f t="shared" si="1084"/>
        <v>1</v>
      </c>
      <c r="CD94" s="24"/>
      <c r="CE94" s="24"/>
      <c r="CF94" s="24"/>
      <c r="CG94" s="24"/>
      <c r="CH94" s="24"/>
      <c r="CI94" s="24"/>
      <c r="CJ94" s="24"/>
      <c r="CK94" s="24"/>
      <c r="CL94" s="23"/>
      <c r="CM94" s="23">
        <f t="shared" si="1085"/>
        <v>2.2000000000000028</v>
      </c>
      <c r="CN94" s="24"/>
      <c r="CO94" s="24"/>
      <c r="CP94" s="24"/>
      <c r="CQ94" s="24"/>
      <c r="CR94" s="24"/>
      <c r="CS94" s="24"/>
      <c r="CT94" s="24"/>
      <c r="CU94" s="24"/>
      <c r="CV94" s="23"/>
      <c r="CW94" s="23">
        <f t="shared" si="1086"/>
        <v>-4.5999999999999943</v>
      </c>
      <c r="CX94" s="24"/>
      <c r="CY94" s="24"/>
      <c r="CZ94" s="24"/>
      <c r="DA94" s="24"/>
      <c r="DB94" s="24"/>
      <c r="DC94" s="24"/>
      <c r="DD94" s="24"/>
      <c r="DE94" s="24"/>
      <c r="DF94" s="23"/>
      <c r="DG94" s="23">
        <f t="shared" si="1087"/>
        <v>-1.7000000000000028</v>
      </c>
    </row>
    <row r="95" spans="1:111" s="68" customFormat="1">
      <c r="A95" s="88" t="s">
        <v>103</v>
      </c>
      <c r="B95" s="89">
        <f t="shared" si="1088"/>
        <v>0.38551598409356186</v>
      </c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3">
        <f t="shared" si="1078"/>
        <v>4.2999999999999972</v>
      </c>
      <c r="V95" s="74"/>
      <c r="W95" s="74"/>
      <c r="X95" s="74"/>
      <c r="Y95" s="74"/>
      <c r="Z95" s="74"/>
      <c r="AA95" s="74"/>
      <c r="AB95" s="74"/>
      <c r="AC95" s="74"/>
      <c r="AD95" s="73"/>
      <c r="AE95" s="73">
        <f t="shared" si="1079"/>
        <v>5.9000000000000057</v>
      </c>
      <c r="AF95" s="74"/>
      <c r="AG95" s="74"/>
      <c r="AH95" s="74"/>
      <c r="AI95" s="74"/>
      <c r="AJ95" s="74"/>
      <c r="AK95" s="74"/>
      <c r="AL95" s="74"/>
      <c r="AM95" s="74"/>
      <c r="AN95" s="73"/>
      <c r="AO95" s="73">
        <f t="shared" si="1080"/>
        <v>7.9000000000000057</v>
      </c>
      <c r="AP95" s="74"/>
      <c r="AQ95" s="74"/>
      <c r="AR95" s="74"/>
      <c r="AS95" s="74"/>
      <c r="AT95" s="74"/>
      <c r="AU95" s="74"/>
      <c r="AV95" s="74"/>
      <c r="AW95" s="74"/>
      <c r="AX95" s="73"/>
      <c r="AY95" s="73">
        <f t="shared" si="1081"/>
        <v>4.5999999999999943</v>
      </c>
      <c r="AZ95" s="74"/>
      <c r="BA95" s="74"/>
      <c r="BB95" s="74"/>
      <c r="BC95" s="74"/>
      <c r="BD95" s="74"/>
      <c r="BE95" s="74"/>
      <c r="BF95" s="74"/>
      <c r="BG95" s="74"/>
      <c r="BH95" s="73"/>
      <c r="BI95" s="73">
        <f t="shared" si="1082"/>
        <v>8.2999999999999972</v>
      </c>
      <c r="BJ95" s="74"/>
      <c r="BK95" s="74"/>
      <c r="BL95" s="74"/>
      <c r="BM95" s="74"/>
      <c r="BN95" s="74"/>
      <c r="BO95" s="74"/>
      <c r="BP95" s="74"/>
      <c r="BQ95" s="74"/>
      <c r="BR95" s="73"/>
      <c r="BS95" s="73">
        <f t="shared" si="1083"/>
        <v>0.70000000000000284</v>
      </c>
      <c r="BT95" s="74"/>
      <c r="BU95" s="74"/>
      <c r="BV95" s="74"/>
      <c r="BW95" s="74"/>
      <c r="BX95" s="74"/>
      <c r="BY95" s="74"/>
      <c r="BZ95" s="74"/>
      <c r="CA95" s="74"/>
      <c r="CB95" s="73"/>
      <c r="CC95" s="73">
        <f t="shared" si="1084"/>
        <v>-6.5</v>
      </c>
      <c r="CD95" s="74"/>
      <c r="CE95" s="74"/>
      <c r="CF95" s="74"/>
      <c r="CG95" s="74"/>
      <c r="CH95" s="74"/>
      <c r="CI95" s="74"/>
      <c r="CJ95" s="74"/>
      <c r="CK95" s="74"/>
      <c r="CL95" s="73"/>
      <c r="CM95" s="73">
        <f t="shared" si="1085"/>
        <v>2.9000000000000057</v>
      </c>
      <c r="CN95" s="74"/>
      <c r="CO95" s="74"/>
      <c r="CP95" s="74"/>
      <c r="CQ95" s="74"/>
      <c r="CR95" s="74"/>
      <c r="CS95" s="74"/>
      <c r="CT95" s="74"/>
      <c r="CU95" s="74"/>
      <c r="CV95" s="73"/>
      <c r="CW95" s="73">
        <f t="shared" si="1086"/>
        <v>9.4000000000000057</v>
      </c>
      <c r="CX95" s="74"/>
      <c r="CY95" s="74"/>
      <c r="CZ95" s="74"/>
      <c r="DA95" s="74"/>
      <c r="DB95" s="74"/>
      <c r="DC95" s="74"/>
      <c r="DD95" s="74"/>
      <c r="DE95" s="74"/>
      <c r="DF95" s="73"/>
      <c r="DG95" s="73">
        <f t="shared" si="1087"/>
        <v>9.9999999999994316E-2</v>
      </c>
    </row>
    <row r="96" spans="1:111">
      <c r="A96" s="23" t="s">
        <v>102</v>
      </c>
      <c r="B96" s="21">
        <f t="shared" si="1088"/>
        <v>0.54969674646293054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3">
        <f t="shared" si="1078"/>
        <v>3.0999999999999943</v>
      </c>
      <c r="V96" s="24"/>
      <c r="W96" s="24"/>
      <c r="X96" s="24"/>
      <c r="Y96" s="24"/>
      <c r="Z96" s="24"/>
      <c r="AA96" s="24"/>
      <c r="AB96" s="24"/>
      <c r="AC96" s="24"/>
      <c r="AD96" s="23"/>
      <c r="AE96" s="23">
        <f t="shared" si="1079"/>
        <v>-1.2000000000000028</v>
      </c>
      <c r="AF96" s="24"/>
      <c r="AG96" s="24"/>
      <c r="AH96" s="24"/>
      <c r="AI96" s="24"/>
      <c r="AJ96" s="24"/>
      <c r="AK96" s="24"/>
      <c r="AL96" s="24"/>
      <c r="AM96" s="24"/>
      <c r="AN96" s="23"/>
      <c r="AO96" s="23">
        <f t="shared" si="1080"/>
        <v>5.2999999999999972</v>
      </c>
      <c r="AP96" s="24"/>
      <c r="AQ96" s="24"/>
      <c r="AR96" s="24"/>
      <c r="AS96" s="24"/>
      <c r="AT96" s="24"/>
      <c r="AU96" s="24"/>
      <c r="AV96" s="24"/>
      <c r="AW96" s="24"/>
      <c r="AX96" s="23"/>
      <c r="AY96" s="23">
        <f t="shared" si="1081"/>
        <v>1.5</v>
      </c>
      <c r="AZ96" s="24"/>
      <c r="BA96" s="24"/>
      <c r="BB96" s="24"/>
      <c r="BC96" s="24"/>
      <c r="BD96" s="24"/>
      <c r="BE96" s="24"/>
      <c r="BF96" s="24"/>
      <c r="BG96" s="24"/>
      <c r="BH96" s="23"/>
      <c r="BI96" s="23">
        <f t="shared" si="1082"/>
        <v>0.20000000000000284</v>
      </c>
      <c r="BJ96" s="24"/>
      <c r="BK96" s="24"/>
      <c r="BL96" s="24"/>
      <c r="BM96" s="24"/>
      <c r="BN96" s="24"/>
      <c r="BO96" s="24"/>
      <c r="BP96" s="24"/>
      <c r="BQ96" s="24"/>
      <c r="BR96" s="23"/>
      <c r="BS96" s="23">
        <f t="shared" si="1083"/>
        <v>2.7000000000000028</v>
      </c>
      <c r="BT96" s="24"/>
      <c r="BU96" s="24"/>
      <c r="BV96" s="24"/>
      <c r="BW96" s="24"/>
      <c r="BX96" s="24"/>
      <c r="BY96" s="24"/>
      <c r="BZ96" s="24"/>
      <c r="CA96" s="24"/>
      <c r="CB96" s="23"/>
      <c r="CC96" s="23">
        <f t="shared" si="1084"/>
        <v>-2.7999999999999972</v>
      </c>
      <c r="CD96" s="24"/>
      <c r="CE96" s="24"/>
      <c r="CF96" s="24"/>
      <c r="CG96" s="24"/>
      <c r="CH96" s="24"/>
      <c r="CI96" s="24"/>
      <c r="CJ96" s="24"/>
      <c r="CK96" s="24"/>
      <c r="CL96" s="23"/>
      <c r="CM96" s="23">
        <f t="shared" si="1085"/>
        <v>7.5999999999999943</v>
      </c>
      <c r="CN96" s="24"/>
      <c r="CO96" s="24"/>
      <c r="CP96" s="24"/>
      <c r="CQ96" s="24"/>
      <c r="CR96" s="24"/>
      <c r="CS96" s="24"/>
      <c r="CT96" s="24"/>
      <c r="CU96" s="24"/>
      <c r="CV96" s="23"/>
      <c r="CW96" s="23">
        <f t="shared" si="1086"/>
        <v>1.0999999999999943</v>
      </c>
      <c r="CX96" s="24"/>
      <c r="CY96" s="24"/>
      <c r="CZ96" s="24"/>
      <c r="DA96" s="24"/>
      <c r="DB96" s="24"/>
      <c r="DC96" s="24"/>
      <c r="DD96" s="24"/>
      <c r="DE96" s="24"/>
      <c r="DF96" s="23"/>
      <c r="DG96" s="23">
        <f t="shared" si="1087"/>
        <v>-9.7999999999999972</v>
      </c>
    </row>
    <row r="97" spans="1:111">
      <c r="A97" s="23" t="s">
        <v>101</v>
      </c>
      <c r="B97" s="21">
        <f t="shared" si="1088"/>
        <v>0.6987431115833066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3">
        <f t="shared" si="1078"/>
        <v>3.7999999999999972</v>
      </c>
      <c r="V97" s="24"/>
      <c r="W97" s="24"/>
      <c r="X97" s="24"/>
      <c r="Y97" s="24"/>
      <c r="Z97" s="24"/>
      <c r="AA97" s="24"/>
      <c r="AB97" s="24"/>
      <c r="AC97" s="24"/>
      <c r="AD97" s="23"/>
      <c r="AE97" s="23">
        <f t="shared" si="1079"/>
        <v>8.5</v>
      </c>
      <c r="AF97" s="24"/>
      <c r="AG97" s="24"/>
      <c r="AH97" s="24"/>
      <c r="AI97" s="24"/>
      <c r="AJ97" s="24"/>
      <c r="AK97" s="24"/>
      <c r="AL97" s="24"/>
      <c r="AM97" s="24"/>
      <c r="AN97" s="23"/>
      <c r="AO97" s="23">
        <f t="shared" si="1080"/>
        <v>16.200000000000003</v>
      </c>
      <c r="AP97" s="24"/>
      <c r="AQ97" s="24"/>
      <c r="AR97" s="24"/>
      <c r="AS97" s="24"/>
      <c r="AT97" s="24"/>
      <c r="AU97" s="24"/>
      <c r="AV97" s="24"/>
      <c r="AW97" s="24"/>
      <c r="AX97" s="23"/>
      <c r="AY97" s="23">
        <f t="shared" si="1081"/>
        <v>7.9000000000000057</v>
      </c>
      <c r="AZ97" s="24"/>
      <c r="BA97" s="24"/>
      <c r="BB97" s="24"/>
      <c r="BC97" s="24"/>
      <c r="BD97" s="24"/>
      <c r="BE97" s="24"/>
      <c r="BF97" s="24"/>
      <c r="BG97" s="24"/>
      <c r="BH97" s="23"/>
      <c r="BI97" s="23">
        <f t="shared" si="1082"/>
        <v>5.2000000000000028</v>
      </c>
      <c r="BJ97" s="24"/>
      <c r="BK97" s="24"/>
      <c r="BL97" s="24"/>
      <c r="BM97" s="24"/>
      <c r="BN97" s="24"/>
      <c r="BO97" s="24"/>
      <c r="BP97" s="24"/>
      <c r="BQ97" s="24"/>
      <c r="BR97" s="23"/>
      <c r="BS97" s="23">
        <f t="shared" si="1083"/>
        <v>6.5999999999999943</v>
      </c>
      <c r="BT97" s="24"/>
      <c r="BU97" s="24"/>
      <c r="BV97" s="24"/>
      <c r="BW97" s="24"/>
      <c r="BX97" s="24"/>
      <c r="BY97" s="24"/>
      <c r="BZ97" s="24"/>
      <c r="CA97" s="24"/>
      <c r="CB97" s="23"/>
      <c r="CC97" s="23">
        <f t="shared" si="1084"/>
        <v>3.5</v>
      </c>
      <c r="CD97" s="24"/>
      <c r="CE97" s="24"/>
      <c r="CF97" s="24"/>
      <c r="CG97" s="24"/>
      <c r="CH97" s="24"/>
      <c r="CI97" s="24"/>
      <c r="CJ97" s="24"/>
      <c r="CK97" s="24"/>
      <c r="CL97" s="23"/>
      <c r="CM97" s="23">
        <f t="shared" si="1085"/>
        <v>3.5999999999999943</v>
      </c>
      <c r="CN97" s="24"/>
      <c r="CO97" s="24"/>
      <c r="CP97" s="24"/>
      <c r="CQ97" s="24"/>
      <c r="CR97" s="24"/>
      <c r="CS97" s="24"/>
      <c r="CT97" s="24"/>
      <c r="CU97" s="24"/>
      <c r="CV97" s="23"/>
      <c r="CW97" s="23">
        <f t="shared" si="1086"/>
        <v>1.2000000000000028</v>
      </c>
      <c r="CX97" s="24"/>
      <c r="CY97" s="24"/>
      <c r="CZ97" s="24"/>
      <c r="DA97" s="24"/>
      <c r="DB97" s="24"/>
      <c r="DC97" s="24"/>
      <c r="DD97" s="24"/>
      <c r="DE97" s="24"/>
      <c r="DF97" s="23"/>
      <c r="DG97" s="23">
        <f t="shared" si="1087"/>
        <v>2</v>
      </c>
    </row>
    <row r="98" spans="1:111">
      <c r="A98" s="23" t="s">
        <v>100</v>
      </c>
      <c r="B98" s="21">
        <f t="shared" si="1088"/>
        <v>0.48431375628379736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3">
        <f t="shared" si="1078"/>
        <v>3.5999999999999943</v>
      </c>
      <c r="V98" s="24"/>
      <c r="W98" s="24"/>
      <c r="X98" s="24"/>
      <c r="Y98" s="24"/>
      <c r="Z98" s="24"/>
      <c r="AA98" s="24"/>
      <c r="AB98" s="24"/>
      <c r="AC98" s="24"/>
      <c r="AD98" s="23"/>
      <c r="AE98" s="23">
        <f t="shared" si="1079"/>
        <v>8.2000000000000028</v>
      </c>
      <c r="AF98" s="24"/>
      <c r="AG98" s="24"/>
      <c r="AH98" s="24"/>
      <c r="AI98" s="24"/>
      <c r="AJ98" s="24"/>
      <c r="AK98" s="24"/>
      <c r="AL98" s="24"/>
      <c r="AM98" s="24"/>
      <c r="AN98" s="23"/>
      <c r="AO98" s="23">
        <f t="shared" si="1080"/>
        <v>12.400000000000006</v>
      </c>
      <c r="AP98" s="24"/>
      <c r="AQ98" s="24"/>
      <c r="AR98" s="24"/>
      <c r="AS98" s="24"/>
      <c r="AT98" s="24"/>
      <c r="AU98" s="24"/>
      <c r="AV98" s="24"/>
      <c r="AW98" s="24"/>
      <c r="AX98" s="23"/>
      <c r="AY98" s="23">
        <f t="shared" si="1081"/>
        <v>4.7000000000000028</v>
      </c>
      <c r="AZ98" s="24"/>
      <c r="BA98" s="24"/>
      <c r="BB98" s="24"/>
      <c r="BC98" s="24"/>
      <c r="BD98" s="24"/>
      <c r="BE98" s="24"/>
      <c r="BF98" s="24"/>
      <c r="BG98" s="24"/>
      <c r="BH98" s="23"/>
      <c r="BI98" s="23">
        <f t="shared" si="1082"/>
        <v>5.9000000000000057</v>
      </c>
      <c r="BJ98" s="24"/>
      <c r="BK98" s="24"/>
      <c r="BL98" s="24"/>
      <c r="BM98" s="24"/>
      <c r="BN98" s="24"/>
      <c r="BO98" s="24"/>
      <c r="BP98" s="24"/>
      <c r="BQ98" s="24"/>
      <c r="BR98" s="23"/>
      <c r="BS98" s="23">
        <f t="shared" si="1083"/>
        <v>4.5</v>
      </c>
      <c r="BT98" s="24"/>
      <c r="BU98" s="24"/>
      <c r="BV98" s="24"/>
      <c r="BW98" s="24"/>
      <c r="BX98" s="24"/>
      <c r="BY98" s="24"/>
      <c r="BZ98" s="24"/>
      <c r="CA98" s="24"/>
      <c r="CB98" s="23"/>
      <c r="CC98" s="23">
        <f t="shared" si="1084"/>
        <v>4.2000000000000028</v>
      </c>
      <c r="CD98" s="24"/>
      <c r="CE98" s="24"/>
      <c r="CF98" s="24"/>
      <c r="CG98" s="24"/>
      <c r="CH98" s="24"/>
      <c r="CI98" s="24"/>
      <c r="CJ98" s="24"/>
      <c r="CK98" s="24"/>
      <c r="CL98" s="23"/>
      <c r="CM98" s="23">
        <f t="shared" si="1085"/>
        <v>5.5</v>
      </c>
      <c r="CN98" s="24"/>
      <c r="CO98" s="24"/>
      <c r="CP98" s="24"/>
      <c r="CQ98" s="24"/>
      <c r="CR98" s="24"/>
      <c r="CS98" s="24"/>
      <c r="CT98" s="24"/>
      <c r="CU98" s="24"/>
      <c r="CV98" s="23"/>
      <c r="CW98" s="23">
        <f t="shared" si="1086"/>
        <v>5.9000000000000057</v>
      </c>
      <c r="CX98" s="24"/>
      <c r="CY98" s="24"/>
      <c r="CZ98" s="24"/>
      <c r="DA98" s="24"/>
      <c r="DB98" s="24"/>
      <c r="DC98" s="24"/>
      <c r="DD98" s="24"/>
      <c r="DE98" s="24"/>
      <c r="DF98" s="23"/>
      <c r="DG98" s="23">
        <f t="shared" si="1087"/>
        <v>3</v>
      </c>
    </row>
    <row r="99" spans="1:111">
      <c r="A99" s="23" t="s">
        <v>99</v>
      </c>
      <c r="B99" s="21">
        <f t="shared" si="1088"/>
        <v>0.76114530514423506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3">
        <f t="shared" si="1078"/>
        <v>13.799999999999997</v>
      </c>
      <c r="V99" s="24"/>
      <c r="W99" s="24"/>
      <c r="X99" s="24"/>
      <c r="Y99" s="24"/>
      <c r="Z99" s="24"/>
      <c r="AA99" s="24"/>
      <c r="AB99" s="24"/>
      <c r="AC99" s="24"/>
      <c r="AD99" s="23"/>
      <c r="AE99" s="23">
        <f t="shared" si="1079"/>
        <v>8.7000000000000028</v>
      </c>
      <c r="AF99" s="24"/>
      <c r="AG99" s="24"/>
      <c r="AH99" s="24"/>
      <c r="AI99" s="24"/>
      <c r="AJ99" s="24"/>
      <c r="AK99" s="24"/>
      <c r="AL99" s="24"/>
      <c r="AM99" s="24"/>
      <c r="AN99" s="23"/>
      <c r="AO99" s="23">
        <f t="shared" si="1080"/>
        <v>11.400000000000006</v>
      </c>
      <c r="AP99" s="24"/>
      <c r="AQ99" s="24"/>
      <c r="AR99" s="24"/>
      <c r="AS99" s="24"/>
      <c r="AT99" s="24"/>
      <c r="AU99" s="24"/>
      <c r="AV99" s="24"/>
      <c r="AW99" s="24"/>
      <c r="AX99" s="23"/>
      <c r="AY99" s="23">
        <f t="shared" si="1081"/>
        <v>7.2000000000000028</v>
      </c>
      <c r="AZ99" s="24"/>
      <c r="BA99" s="24"/>
      <c r="BB99" s="24"/>
      <c r="BC99" s="24"/>
      <c r="BD99" s="24"/>
      <c r="BE99" s="24"/>
      <c r="BF99" s="24"/>
      <c r="BG99" s="24"/>
      <c r="BH99" s="23"/>
      <c r="BI99" s="23">
        <f t="shared" si="1082"/>
        <v>4.0999999999999943</v>
      </c>
      <c r="BJ99" s="24"/>
      <c r="BK99" s="24"/>
      <c r="BL99" s="24"/>
      <c r="BM99" s="24"/>
      <c r="BN99" s="24"/>
      <c r="BO99" s="24"/>
      <c r="BP99" s="24"/>
      <c r="BQ99" s="24"/>
      <c r="BR99" s="23"/>
      <c r="BS99" s="23">
        <f t="shared" si="1083"/>
        <v>5.7999999999999972</v>
      </c>
      <c r="BT99" s="24"/>
      <c r="BU99" s="24"/>
      <c r="BV99" s="24"/>
      <c r="BW99" s="24"/>
      <c r="BX99" s="24"/>
      <c r="BY99" s="24"/>
      <c r="BZ99" s="24"/>
      <c r="CA99" s="24"/>
      <c r="CB99" s="23"/>
      <c r="CC99" s="23">
        <f t="shared" si="1084"/>
        <v>2.2999999999999972</v>
      </c>
      <c r="CD99" s="24"/>
      <c r="CE99" s="24"/>
      <c r="CF99" s="24"/>
      <c r="CG99" s="24"/>
      <c r="CH99" s="24"/>
      <c r="CI99" s="24"/>
      <c r="CJ99" s="24"/>
      <c r="CK99" s="24"/>
      <c r="CL99" s="23"/>
      <c r="CM99" s="23">
        <f t="shared" si="1085"/>
        <v>4.9000000000000057</v>
      </c>
      <c r="CN99" s="24"/>
      <c r="CO99" s="24"/>
      <c r="CP99" s="24"/>
      <c r="CQ99" s="24"/>
      <c r="CR99" s="24"/>
      <c r="CS99" s="24"/>
      <c r="CT99" s="24"/>
      <c r="CU99" s="24"/>
      <c r="CV99" s="23"/>
      <c r="CW99" s="23">
        <f t="shared" si="1086"/>
        <v>3.9000000000000057</v>
      </c>
      <c r="CX99" s="24"/>
      <c r="CY99" s="24"/>
      <c r="CZ99" s="24"/>
      <c r="DA99" s="24"/>
      <c r="DB99" s="24"/>
      <c r="DC99" s="24"/>
      <c r="DD99" s="24"/>
      <c r="DE99" s="24"/>
      <c r="DF99" s="23"/>
      <c r="DG99" s="23">
        <f t="shared" si="1087"/>
        <v>6.5999999999999943</v>
      </c>
    </row>
    <row r="100" spans="1:111">
      <c r="A100" s="23" t="s">
        <v>98</v>
      </c>
      <c r="B100" s="21">
        <f t="shared" si="1088"/>
        <v>0.88850499967607488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3">
        <f t="shared" si="1078"/>
        <v>9.7000000000000028</v>
      </c>
      <c r="V100" s="24"/>
      <c r="W100" s="24"/>
      <c r="X100" s="24"/>
      <c r="Y100" s="24"/>
      <c r="Z100" s="24"/>
      <c r="AA100" s="24"/>
      <c r="AB100" s="24"/>
      <c r="AC100" s="24"/>
      <c r="AD100" s="23"/>
      <c r="AE100" s="23">
        <f t="shared" si="1079"/>
        <v>1.0999999999999943</v>
      </c>
      <c r="AF100" s="24"/>
      <c r="AG100" s="24"/>
      <c r="AH100" s="24"/>
      <c r="AI100" s="24"/>
      <c r="AJ100" s="24"/>
      <c r="AK100" s="24"/>
      <c r="AL100" s="24"/>
      <c r="AM100" s="24"/>
      <c r="AN100" s="23"/>
      <c r="AO100" s="23">
        <f t="shared" si="1080"/>
        <v>12.599999999999994</v>
      </c>
      <c r="AP100" s="24"/>
      <c r="AQ100" s="24"/>
      <c r="AR100" s="24"/>
      <c r="AS100" s="24"/>
      <c r="AT100" s="24"/>
      <c r="AU100" s="24"/>
      <c r="AV100" s="24"/>
      <c r="AW100" s="24"/>
      <c r="AX100" s="23"/>
      <c r="AY100" s="23">
        <f t="shared" si="1081"/>
        <v>9.5</v>
      </c>
      <c r="AZ100" s="24"/>
      <c r="BA100" s="24"/>
      <c r="BB100" s="24"/>
      <c r="BC100" s="24"/>
      <c r="BD100" s="24"/>
      <c r="BE100" s="24"/>
      <c r="BF100" s="24"/>
      <c r="BG100" s="24"/>
      <c r="BH100" s="23"/>
      <c r="BI100" s="23">
        <f t="shared" si="1082"/>
        <v>6</v>
      </c>
      <c r="BJ100" s="24"/>
      <c r="BK100" s="24"/>
      <c r="BL100" s="24"/>
      <c r="BM100" s="24"/>
      <c r="BN100" s="24"/>
      <c r="BO100" s="24"/>
      <c r="BP100" s="24"/>
      <c r="BQ100" s="24"/>
      <c r="BR100" s="23"/>
      <c r="BS100" s="23">
        <f t="shared" si="1083"/>
        <v>6.4000000000000057</v>
      </c>
      <c r="BT100" s="24"/>
      <c r="BU100" s="24"/>
      <c r="BV100" s="24"/>
      <c r="BW100" s="24"/>
      <c r="BX100" s="24"/>
      <c r="BY100" s="24"/>
      <c r="BZ100" s="24"/>
      <c r="CA100" s="24"/>
      <c r="CB100" s="23"/>
      <c r="CC100" s="23">
        <f t="shared" si="1084"/>
        <v>3.2999999999999972</v>
      </c>
      <c r="CD100" s="24"/>
      <c r="CE100" s="24"/>
      <c r="CF100" s="24"/>
      <c r="CG100" s="24"/>
      <c r="CH100" s="24"/>
      <c r="CI100" s="24"/>
      <c r="CJ100" s="24"/>
      <c r="CK100" s="24"/>
      <c r="CL100" s="23"/>
      <c r="CM100" s="23">
        <f t="shared" si="1085"/>
        <v>0.79999999999999716</v>
      </c>
      <c r="CN100" s="24"/>
      <c r="CO100" s="24"/>
      <c r="CP100" s="24"/>
      <c r="CQ100" s="24"/>
      <c r="CR100" s="24"/>
      <c r="CS100" s="24"/>
      <c r="CT100" s="24"/>
      <c r="CU100" s="24"/>
      <c r="CV100" s="23"/>
      <c r="CW100" s="23">
        <f t="shared" si="1086"/>
        <v>-0.90000000000000568</v>
      </c>
      <c r="CX100" s="24"/>
      <c r="CY100" s="24"/>
      <c r="CZ100" s="24"/>
      <c r="DA100" s="24"/>
      <c r="DB100" s="24"/>
      <c r="DC100" s="24"/>
      <c r="DD100" s="24"/>
      <c r="DE100" s="24"/>
      <c r="DF100" s="23"/>
      <c r="DG100" s="23">
        <f t="shared" si="1087"/>
        <v>1.0999999999999943</v>
      </c>
    </row>
    <row r="101" spans="1:111">
      <c r="A101" s="23" t="s">
        <v>97</v>
      </c>
      <c r="B101" s="21">
        <f t="shared" si="1088"/>
        <v>0.77195172457033878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75">
        <f>U77</f>
        <v>7.5999999999999943</v>
      </c>
      <c r="V101" s="24"/>
      <c r="W101" s="24"/>
      <c r="X101" s="24"/>
      <c r="Y101" s="24"/>
      <c r="Z101" s="24"/>
      <c r="AA101" s="24"/>
      <c r="AB101" s="24"/>
      <c r="AC101" s="24"/>
      <c r="AD101" s="23"/>
      <c r="AE101" s="75">
        <f>AE77</f>
        <v>1</v>
      </c>
      <c r="AF101" s="24"/>
      <c r="AG101" s="24"/>
      <c r="AH101" s="24"/>
      <c r="AI101" s="24"/>
      <c r="AJ101" s="24"/>
      <c r="AK101" s="24"/>
      <c r="AL101" s="24"/>
      <c r="AM101" s="24"/>
      <c r="AN101" s="23"/>
      <c r="AO101" s="75">
        <f>AO77</f>
        <v>7.0999999999999943</v>
      </c>
      <c r="AP101" s="24"/>
      <c r="AQ101" s="24"/>
      <c r="AR101" s="24"/>
      <c r="AS101" s="24"/>
      <c r="AT101" s="24"/>
      <c r="AU101" s="24"/>
      <c r="AV101" s="24"/>
      <c r="AW101" s="24"/>
      <c r="AX101" s="23"/>
      <c r="AY101" s="75">
        <f>AY77</f>
        <v>8.7000000000000028</v>
      </c>
      <c r="AZ101" s="24"/>
      <c r="BA101" s="24"/>
      <c r="BB101" s="24"/>
      <c r="BC101" s="24"/>
      <c r="BD101" s="24"/>
      <c r="BE101" s="24"/>
      <c r="BF101" s="24"/>
      <c r="BG101" s="24"/>
      <c r="BH101" s="23"/>
      <c r="BI101" s="75">
        <f>BI77</f>
        <v>3.2999999999999972</v>
      </c>
      <c r="BJ101" s="24"/>
      <c r="BK101" s="24"/>
      <c r="BL101" s="24"/>
      <c r="BM101" s="24"/>
      <c r="BN101" s="24"/>
      <c r="BO101" s="24"/>
      <c r="BP101" s="24"/>
      <c r="BQ101" s="24"/>
      <c r="BR101" s="23"/>
      <c r="BS101" s="75">
        <f>BS77</f>
        <v>0.79999999999999716</v>
      </c>
      <c r="BT101" s="24"/>
      <c r="BU101" s="24"/>
      <c r="BV101" s="24"/>
      <c r="BW101" s="24"/>
      <c r="BX101" s="24"/>
      <c r="BY101" s="24"/>
      <c r="BZ101" s="24"/>
      <c r="CA101" s="24"/>
      <c r="CB101" s="23"/>
      <c r="CC101" s="75">
        <f>CC77</f>
        <v>4.7999999999999972</v>
      </c>
      <c r="CD101" s="24"/>
      <c r="CE101" s="24"/>
      <c r="CF101" s="24"/>
      <c r="CG101" s="24"/>
      <c r="CH101" s="24"/>
      <c r="CI101" s="24"/>
      <c r="CJ101" s="24"/>
      <c r="CK101" s="24"/>
      <c r="CL101" s="23"/>
      <c r="CM101" s="75">
        <f>CM77</f>
        <v>-2.4000000000000057</v>
      </c>
      <c r="CN101" s="24"/>
      <c r="CO101" s="24"/>
      <c r="CP101" s="24"/>
      <c r="CQ101" s="24"/>
      <c r="CR101" s="24"/>
      <c r="CS101" s="24"/>
      <c r="CT101" s="24"/>
      <c r="CU101" s="24"/>
      <c r="CV101" s="23"/>
      <c r="CW101" s="75">
        <f>CW77</f>
        <v>-0.70000000000000284</v>
      </c>
      <c r="CX101" s="24"/>
      <c r="CY101" s="24"/>
      <c r="CZ101" s="24"/>
      <c r="DA101" s="24"/>
      <c r="DB101" s="24"/>
      <c r="DC101" s="24"/>
      <c r="DD101" s="24"/>
      <c r="DE101" s="24"/>
      <c r="DF101" s="23"/>
      <c r="DG101" s="75">
        <f>DG77</f>
        <v>0.29999999999999716</v>
      </c>
    </row>
    <row r="102" spans="1:111">
      <c r="A102" s="22"/>
      <c r="B102" s="70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3"/>
      <c r="V102" s="24"/>
      <c r="W102" s="24"/>
      <c r="X102" s="24"/>
      <c r="Y102" s="24"/>
      <c r="Z102" s="24"/>
      <c r="AA102" s="24"/>
      <c r="AB102" s="24"/>
      <c r="AC102" s="24"/>
      <c r="AD102" s="23"/>
      <c r="AE102" s="23"/>
      <c r="AF102" s="24"/>
      <c r="AG102" s="24"/>
      <c r="AH102" s="24"/>
      <c r="AI102" s="24"/>
      <c r="AJ102" s="24"/>
      <c r="AK102" s="24"/>
      <c r="AL102" s="24"/>
      <c r="AM102" s="24"/>
      <c r="AN102" s="23"/>
      <c r="AO102" s="23"/>
      <c r="AP102" s="24"/>
      <c r="AQ102" s="24"/>
      <c r="AR102" s="24"/>
      <c r="AS102" s="24"/>
      <c r="AT102" s="24"/>
      <c r="AU102" s="24"/>
      <c r="AV102" s="24"/>
      <c r="AW102" s="24"/>
      <c r="AX102" s="23"/>
      <c r="AY102" s="23"/>
      <c r="AZ102" s="24"/>
      <c r="BA102" s="24"/>
      <c r="BB102" s="24"/>
      <c r="BC102" s="24"/>
      <c r="BD102" s="24"/>
      <c r="BE102" s="24"/>
      <c r="BF102" s="24"/>
      <c r="BG102" s="24"/>
      <c r="BH102" s="23"/>
      <c r="BI102" s="23"/>
      <c r="BJ102" s="24"/>
      <c r="BK102" s="24"/>
      <c r="BL102" s="24"/>
      <c r="BM102" s="24"/>
      <c r="BN102" s="24"/>
      <c r="BO102" s="24"/>
      <c r="BP102" s="24"/>
      <c r="BQ102" s="24"/>
      <c r="BR102" s="23"/>
      <c r="BS102" s="23"/>
      <c r="BT102" s="24"/>
      <c r="BU102" s="24"/>
      <c r="BV102" s="24"/>
      <c r="BW102" s="24"/>
      <c r="BX102" s="24"/>
      <c r="BY102" s="24"/>
      <c r="BZ102" s="24"/>
      <c r="CA102" s="24"/>
      <c r="CB102" s="23"/>
      <c r="CC102" s="23"/>
      <c r="CD102" s="24"/>
      <c r="CE102" s="24"/>
      <c r="CF102" s="24"/>
      <c r="CG102" s="24"/>
      <c r="CH102" s="24"/>
      <c r="CI102" s="24"/>
      <c r="CJ102" s="24"/>
      <c r="CK102" s="24"/>
      <c r="CL102" s="23"/>
      <c r="CM102" s="23"/>
      <c r="CN102" s="24"/>
      <c r="CO102" s="24"/>
      <c r="CP102" s="24"/>
      <c r="CQ102" s="24"/>
      <c r="CR102" s="24"/>
      <c r="CS102" s="24"/>
      <c r="CT102" s="24"/>
      <c r="CU102" s="24"/>
      <c r="CV102" s="23"/>
      <c r="CW102" s="23"/>
      <c r="CX102" s="24"/>
      <c r="CY102" s="24"/>
      <c r="CZ102" s="24"/>
      <c r="DA102" s="24"/>
      <c r="DB102" s="24"/>
      <c r="DC102" s="24"/>
      <c r="DD102" s="24"/>
      <c r="DE102" s="24"/>
      <c r="DF102" s="23"/>
      <c r="DG102" s="23"/>
    </row>
    <row r="103" spans="1:111">
      <c r="A103" s="76" t="s">
        <v>169</v>
      </c>
      <c r="B103" s="77" t="s">
        <v>171</v>
      </c>
      <c r="C103" s="67"/>
    </row>
    <row r="104" spans="1:111" s="84" customFormat="1">
      <c r="A104" s="85" t="s">
        <v>118</v>
      </c>
      <c r="B104" s="95">
        <f t="shared" ref="B104:B125" si="1089">AVERAGE($C80:$XFD80)</f>
        <v>4.4400000000000004</v>
      </c>
      <c r="C104" s="95"/>
    </row>
    <row r="105" spans="1:111">
      <c r="A105" s="23" t="s">
        <v>117</v>
      </c>
      <c r="B105" s="21">
        <f t="shared" si="1089"/>
        <v>4.2300000000000013</v>
      </c>
      <c r="C105" s="21"/>
    </row>
    <row r="106" spans="1:111">
      <c r="A106" s="23" t="s">
        <v>116</v>
      </c>
      <c r="B106" s="21">
        <f t="shared" si="1089"/>
        <v>4.3100000000000005</v>
      </c>
      <c r="C106" s="21"/>
    </row>
    <row r="107" spans="1:111">
      <c r="A107" s="23" t="s">
        <v>115</v>
      </c>
      <c r="B107" s="21">
        <f t="shared" si="1089"/>
        <v>4.589999999999999</v>
      </c>
      <c r="C107" s="21"/>
    </row>
    <row r="108" spans="1:111">
      <c r="A108" s="23" t="s">
        <v>114</v>
      </c>
      <c r="B108" s="21">
        <f t="shared" si="1089"/>
        <v>3.6799999999999997</v>
      </c>
      <c r="C108" s="21"/>
    </row>
    <row r="109" spans="1:111">
      <c r="A109" s="23" t="s">
        <v>113</v>
      </c>
      <c r="B109" s="21">
        <f t="shared" si="1089"/>
        <v>4.7299999999999995</v>
      </c>
      <c r="C109" s="21"/>
    </row>
    <row r="110" spans="1:111">
      <c r="A110" s="23" t="s">
        <v>112</v>
      </c>
      <c r="B110" s="21">
        <f t="shared" si="1089"/>
        <v>3.85</v>
      </c>
      <c r="C110" s="21"/>
    </row>
    <row r="111" spans="1:111">
      <c r="A111" s="23" t="s">
        <v>111</v>
      </c>
      <c r="B111" s="21">
        <f t="shared" si="1089"/>
        <v>3.8299999999999983</v>
      </c>
      <c r="C111" s="21"/>
    </row>
    <row r="112" spans="1:111">
      <c r="A112" s="23" t="s">
        <v>110</v>
      </c>
      <c r="B112" s="21">
        <f t="shared" si="1089"/>
        <v>3.1500000000000012</v>
      </c>
      <c r="C112" s="21"/>
    </row>
    <row r="113" spans="1:3">
      <c r="A113" s="23" t="s">
        <v>109</v>
      </c>
      <c r="B113" s="21">
        <f t="shared" si="1089"/>
        <v>4.0700000000000021</v>
      </c>
      <c r="C113" s="21"/>
    </row>
    <row r="114" spans="1:3">
      <c r="A114" s="23" t="s">
        <v>108</v>
      </c>
      <c r="B114" s="21">
        <f t="shared" si="1089"/>
        <v>3.5599999999999996</v>
      </c>
      <c r="C114" s="21"/>
    </row>
    <row r="115" spans="1:3">
      <c r="A115" s="23" t="s">
        <v>107</v>
      </c>
      <c r="B115" s="21">
        <f t="shared" si="1089"/>
        <v>3.2099999999999995</v>
      </c>
      <c r="C115" s="21"/>
    </row>
    <row r="116" spans="1:3">
      <c r="A116" s="23" t="s">
        <v>106</v>
      </c>
      <c r="B116" s="21">
        <f t="shared" si="1089"/>
        <v>3.0799999999999983</v>
      </c>
      <c r="C116" s="21"/>
    </row>
    <row r="117" spans="1:3">
      <c r="A117" s="23" t="s">
        <v>105</v>
      </c>
      <c r="B117" s="21">
        <f t="shared" si="1089"/>
        <v>3.03</v>
      </c>
      <c r="C117" s="21"/>
    </row>
    <row r="118" spans="1:3">
      <c r="A118" s="23" t="s">
        <v>104</v>
      </c>
      <c r="B118" s="21">
        <f t="shared" si="1089"/>
        <v>2.0900000000000021</v>
      </c>
      <c r="C118" s="21"/>
    </row>
    <row r="119" spans="1:3" s="68" customFormat="1">
      <c r="A119" s="88" t="s">
        <v>103</v>
      </c>
      <c r="B119" s="89">
        <f t="shared" si="1089"/>
        <v>3.7600000000000007</v>
      </c>
      <c r="C119" s="89"/>
    </row>
    <row r="120" spans="1:3">
      <c r="A120" s="23" t="s">
        <v>102</v>
      </c>
      <c r="B120" s="21">
        <f t="shared" si="1089"/>
        <v>0.76999999999999891</v>
      </c>
      <c r="C120" s="21"/>
    </row>
    <row r="121" spans="1:3">
      <c r="A121" s="23" t="s">
        <v>101</v>
      </c>
      <c r="B121" s="21">
        <f t="shared" si="1089"/>
        <v>5.85</v>
      </c>
      <c r="C121" s="21"/>
    </row>
    <row r="122" spans="1:3">
      <c r="A122" s="23" t="s">
        <v>100</v>
      </c>
      <c r="B122" s="21">
        <f t="shared" si="1089"/>
        <v>5.7900000000000018</v>
      </c>
      <c r="C122" s="21"/>
    </row>
    <row r="123" spans="1:3">
      <c r="A123" s="23" t="s">
        <v>99</v>
      </c>
      <c r="B123" s="21">
        <f t="shared" si="1089"/>
        <v>6.87</v>
      </c>
      <c r="C123" s="21"/>
    </row>
    <row r="124" spans="1:3">
      <c r="A124" s="23" t="s">
        <v>98</v>
      </c>
      <c r="B124" s="21">
        <f t="shared" si="1089"/>
        <v>4.9599999999999982</v>
      </c>
      <c r="C124" s="21"/>
    </row>
    <row r="125" spans="1:3">
      <c r="A125" s="23" t="s">
        <v>97</v>
      </c>
      <c r="B125" s="21">
        <f t="shared" si="1089"/>
        <v>3.0499999999999972</v>
      </c>
      <c r="C125" s="21"/>
    </row>
    <row r="126" spans="1:3">
      <c r="A126" s="78"/>
      <c r="B126" s="79"/>
    </row>
    <row r="127" spans="1:3" ht="28.8">
      <c r="A127" s="80" t="s">
        <v>170</v>
      </c>
      <c r="B127" s="79"/>
    </row>
    <row r="128" spans="1:3">
      <c r="A128" s="23" t="s">
        <v>117</v>
      </c>
      <c r="B128" s="20">
        <f t="shared" ref="B128:B148" si="1090">B105/$B$104</f>
        <v>0.95270270270270296</v>
      </c>
      <c r="C128" s="81"/>
    </row>
    <row r="129" spans="1:3">
      <c r="A129" s="23" t="s">
        <v>116</v>
      </c>
      <c r="B129" s="20">
        <f t="shared" si="1090"/>
        <v>0.9707207207207208</v>
      </c>
      <c r="C129" s="81"/>
    </row>
    <row r="130" spans="1:3">
      <c r="A130" s="23" t="s">
        <v>115</v>
      </c>
      <c r="B130" s="20">
        <f t="shared" si="1090"/>
        <v>1.0337837837837835</v>
      </c>
      <c r="C130" s="81"/>
    </row>
    <row r="131" spans="1:3">
      <c r="A131" s="23" t="s">
        <v>114</v>
      </c>
      <c r="B131" s="20">
        <f t="shared" si="1090"/>
        <v>0.82882882882882869</v>
      </c>
      <c r="C131" s="81"/>
    </row>
    <row r="132" spans="1:3">
      <c r="A132" s="23" t="s">
        <v>113</v>
      </c>
      <c r="B132" s="20">
        <f t="shared" si="1090"/>
        <v>1.0653153153153152</v>
      </c>
      <c r="C132" s="81"/>
    </row>
    <row r="133" spans="1:3">
      <c r="A133" s="23" t="s">
        <v>112</v>
      </c>
      <c r="B133" s="20">
        <f t="shared" si="1090"/>
        <v>0.86711711711711703</v>
      </c>
      <c r="C133" s="81"/>
    </row>
    <row r="134" spans="1:3">
      <c r="A134" s="23" t="s">
        <v>111</v>
      </c>
      <c r="B134" s="20">
        <f t="shared" si="1090"/>
        <v>0.86261261261261213</v>
      </c>
      <c r="C134" s="81"/>
    </row>
    <row r="135" spans="1:3">
      <c r="A135" s="23" t="s">
        <v>110</v>
      </c>
      <c r="B135" s="20">
        <f t="shared" si="1090"/>
        <v>0.70945945945945965</v>
      </c>
      <c r="C135" s="81"/>
    </row>
    <row r="136" spans="1:3">
      <c r="A136" s="23" t="s">
        <v>109</v>
      </c>
      <c r="B136" s="20">
        <f t="shared" si="1090"/>
        <v>0.91666666666666707</v>
      </c>
      <c r="C136" s="81"/>
    </row>
    <row r="137" spans="1:3">
      <c r="A137" s="23" t="s">
        <v>108</v>
      </c>
      <c r="B137" s="20">
        <f t="shared" si="1090"/>
        <v>0.80180180180180161</v>
      </c>
      <c r="C137" s="81"/>
    </row>
    <row r="138" spans="1:3">
      <c r="A138" s="23" t="s">
        <v>107</v>
      </c>
      <c r="B138" s="20">
        <f t="shared" si="1090"/>
        <v>0.7229729729729728</v>
      </c>
      <c r="C138" s="81"/>
    </row>
    <row r="139" spans="1:3">
      <c r="A139" s="23" t="s">
        <v>106</v>
      </c>
      <c r="B139" s="20">
        <f t="shared" si="1090"/>
        <v>0.69369369369369327</v>
      </c>
      <c r="C139" s="81"/>
    </row>
    <row r="140" spans="1:3">
      <c r="A140" s="23" t="s">
        <v>105</v>
      </c>
      <c r="B140" s="20">
        <f t="shared" si="1090"/>
        <v>0.68243243243243235</v>
      </c>
      <c r="C140" s="81"/>
    </row>
    <row r="141" spans="1:3">
      <c r="A141" s="23" t="s">
        <v>104</v>
      </c>
      <c r="B141" s="20">
        <f t="shared" si="1090"/>
        <v>0.47072072072072113</v>
      </c>
      <c r="C141" s="81"/>
    </row>
    <row r="142" spans="1:3">
      <c r="A142" s="88" t="s">
        <v>103</v>
      </c>
      <c r="B142" s="20">
        <f t="shared" si="1090"/>
        <v>0.84684684684684697</v>
      </c>
      <c r="C142" s="81"/>
    </row>
    <row r="143" spans="1:3">
      <c r="A143" s="23" t="s">
        <v>102</v>
      </c>
      <c r="B143" s="20">
        <f t="shared" si="1090"/>
        <v>0.17342342342342315</v>
      </c>
      <c r="C143" s="81"/>
    </row>
    <row r="144" spans="1:3">
      <c r="A144" s="23" t="s">
        <v>101</v>
      </c>
      <c r="B144" s="20">
        <f t="shared" si="1090"/>
        <v>1.3175675675675673</v>
      </c>
      <c r="C144" s="81"/>
    </row>
    <row r="145" spans="1:3">
      <c r="A145" s="23" t="s">
        <v>100</v>
      </c>
      <c r="B145" s="20">
        <f t="shared" si="1090"/>
        <v>1.3040540540540544</v>
      </c>
      <c r="C145" s="81"/>
    </row>
    <row r="146" spans="1:3">
      <c r="A146" s="23" t="s">
        <v>99</v>
      </c>
      <c r="B146" s="20">
        <f t="shared" si="1090"/>
        <v>1.5472972972972971</v>
      </c>
      <c r="C146" s="81"/>
    </row>
    <row r="147" spans="1:3">
      <c r="A147" s="23" t="s">
        <v>98</v>
      </c>
      <c r="B147" s="20">
        <f t="shared" si="1090"/>
        <v>1.1171171171171166</v>
      </c>
      <c r="C147" s="81"/>
    </row>
    <row r="148" spans="1:3">
      <c r="A148" s="23" t="s">
        <v>97</v>
      </c>
      <c r="B148" s="20">
        <f t="shared" si="1090"/>
        <v>0.68693693693693625</v>
      </c>
      <c r="C148" s="81"/>
    </row>
  </sheetData>
  <pageMargins left="0.7" right="0.7" top="0.75" bottom="0.75" header="0.3" footer="0.3"/>
  <pageSetup paperSize="9" scale="68" fitToWidth="0" orientation="landscape" horizontalDpi="300" r:id="rId1"/>
  <headerFooter>
    <oddHeader>&amp;C&amp;A&amp;R&amp;F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0FF16-B622-40CD-BFEF-14620C696FEB}">
  <sheetPr>
    <tabColor theme="5" tint="0.59999389629810485"/>
    <pageSetUpPr fitToPage="1"/>
  </sheetPr>
  <dimension ref="A1:G59"/>
  <sheetViews>
    <sheetView zoomScaleNormal="100" workbookViewId="0">
      <selection sqref="A1:B1"/>
    </sheetView>
  </sheetViews>
  <sheetFormatPr defaultRowHeight="11.4"/>
  <cols>
    <col min="1" max="1" width="10.6640625" style="5" customWidth="1"/>
    <col min="2" max="2" width="6.5546875" style="5" customWidth="1"/>
    <col min="3" max="3" width="17" style="5" customWidth="1"/>
    <col min="4" max="4" width="12.21875" style="5" customWidth="1"/>
    <col min="5" max="5" width="15.44140625" style="5" customWidth="1"/>
    <col min="6" max="6" width="18" style="5" customWidth="1"/>
    <col min="7" max="7" width="21.77734375" style="5" customWidth="1"/>
    <col min="8" max="16384" width="8.88671875" style="5"/>
  </cols>
  <sheetData>
    <row r="1" spans="1:7" ht="12">
      <c r="A1" s="132"/>
      <c r="B1" s="133"/>
      <c r="C1" s="4"/>
      <c r="D1" s="132" t="s">
        <v>12</v>
      </c>
      <c r="E1" s="133"/>
      <c r="F1" s="132"/>
      <c r="G1" s="133"/>
    </row>
    <row r="2" spans="1:7" ht="24">
      <c r="A2" s="135" t="s">
        <v>11</v>
      </c>
      <c r="B2" s="135"/>
      <c r="C2" s="1" t="s">
        <v>3</v>
      </c>
      <c r="D2" s="2" t="s">
        <v>13</v>
      </c>
      <c r="E2" s="2" t="s">
        <v>14</v>
      </c>
      <c r="F2" s="1" t="s">
        <v>4</v>
      </c>
      <c r="G2" s="3" t="s">
        <v>15</v>
      </c>
    </row>
    <row r="3" spans="1:7">
      <c r="A3" s="6" t="s">
        <v>2</v>
      </c>
      <c r="B3" s="129">
        <v>2014</v>
      </c>
      <c r="C3" s="129">
        <v>2015</v>
      </c>
      <c r="D3" s="7">
        <v>3.2596041909196849</v>
      </c>
      <c r="E3" s="129">
        <v>2.9</v>
      </c>
      <c r="F3" s="8"/>
      <c r="G3" s="7">
        <f>E3-D3</f>
        <v>-0.35960419091968499</v>
      </c>
    </row>
    <row r="4" spans="1:7">
      <c r="A4" s="6" t="s">
        <v>1</v>
      </c>
      <c r="B4" s="129"/>
      <c r="C4" s="129"/>
      <c r="D4" s="7">
        <v>3.2941176470588251</v>
      </c>
      <c r="E4" s="129"/>
      <c r="F4" s="8"/>
      <c r="G4" s="7">
        <f>E3-D4</f>
        <v>-0.39411764705882524</v>
      </c>
    </row>
    <row r="5" spans="1:7">
      <c r="A5" s="6" t="s">
        <v>0</v>
      </c>
      <c r="B5" s="129"/>
      <c r="C5" s="129"/>
      <c r="D5" s="7">
        <v>3.541912632821731</v>
      </c>
      <c r="E5" s="129"/>
      <c r="F5" s="8"/>
      <c r="G5" s="7">
        <f>E3-D5</f>
        <v>-0.64191263282173106</v>
      </c>
    </row>
    <row r="6" spans="1:7">
      <c r="A6" s="6" t="s">
        <v>2</v>
      </c>
      <c r="B6" s="129">
        <v>2015</v>
      </c>
      <c r="C6" s="129">
        <v>2016</v>
      </c>
      <c r="D6" s="7">
        <v>3.0716723549488067</v>
      </c>
      <c r="E6" s="129">
        <v>3.3</v>
      </c>
      <c r="F6" s="8"/>
      <c r="G6" s="7">
        <f>E6-D6</f>
        <v>0.22832764505119307</v>
      </c>
    </row>
    <row r="7" spans="1:7">
      <c r="A7" s="6" t="s">
        <v>1</v>
      </c>
      <c r="B7" s="129"/>
      <c r="C7" s="129"/>
      <c r="D7" s="7">
        <v>3.6405005688282088</v>
      </c>
      <c r="E7" s="129"/>
      <c r="F7" s="8"/>
      <c r="G7" s="7">
        <f>E6-D7</f>
        <v>-0.340500568828209</v>
      </c>
    </row>
    <row r="8" spans="1:7">
      <c r="A8" s="6" t="s">
        <v>0</v>
      </c>
      <c r="B8" s="129"/>
      <c r="C8" s="129"/>
      <c r="D8" s="7">
        <v>3.8548752834467015</v>
      </c>
      <c r="E8" s="129"/>
      <c r="F8" s="8"/>
      <c r="G8" s="7">
        <f>E6-D8</f>
        <v>-0.55487528344670167</v>
      </c>
    </row>
    <row r="9" spans="1:7">
      <c r="A9" s="6" t="s">
        <v>2</v>
      </c>
      <c r="B9" s="129">
        <v>2016</v>
      </c>
      <c r="C9" s="129">
        <v>2017</v>
      </c>
      <c r="D9" s="7">
        <v>3.524229074889873</v>
      </c>
      <c r="E9" s="129">
        <v>4.5999999999999996</v>
      </c>
      <c r="F9" s="6"/>
      <c r="G9" s="7">
        <f>E9-D9</f>
        <v>1.0757709251101266</v>
      </c>
    </row>
    <row r="10" spans="1:7">
      <c r="A10" s="6" t="s">
        <v>1</v>
      </c>
      <c r="B10" s="129"/>
      <c r="C10" s="129"/>
      <c r="D10" s="7">
        <v>4.2810098792535722</v>
      </c>
      <c r="E10" s="129"/>
      <c r="F10" s="6"/>
      <c r="G10" s="7">
        <f>E9-D10</f>
        <v>0.31899012074642741</v>
      </c>
    </row>
    <row r="11" spans="1:7">
      <c r="A11" s="6" t="s">
        <v>0</v>
      </c>
      <c r="B11" s="129"/>
      <c r="C11" s="129"/>
      <c r="D11" s="7">
        <v>4.5005488474204158</v>
      </c>
      <c r="E11" s="129"/>
      <c r="F11" s="6"/>
      <c r="G11" s="7">
        <f>E9-D11</f>
        <v>9.9451152579583812E-2</v>
      </c>
    </row>
    <row r="12" spans="1:7">
      <c r="A12" s="6" t="s">
        <v>2</v>
      </c>
      <c r="B12" s="129">
        <v>2017</v>
      </c>
      <c r="C12" s="129">
        <v>2018</v>
      </c>
      <c r="D12" s="7">
        <v>4.6413502109704741</v>
      </c>
      <c r="E12" s="129">
        <v>6.2</v>
      </c>
      <c r="F12" s="6"/>
      <c r="G12" s="7">
        <f>E12-D12</f>
        <v>1.5586497890295261</v>
      </c>
    </row>
    <row r="13" spans="1:7">
      <c r="A13" s="6" t="s">
        <v>1</v>
      </c>
      <c r="B13" s="129"/>
      <c r="C13" s="129"/>
      <c r="D13" s="7">
        <v>4.5502645502645489</v>
      </c>
      <c r="E13" s="129"/>
      <c r="F13" s="6"/>
      <c r="G13" s="7">
        <f>E12-D13</f>
        <v>1.6497354497354513</v>
      </c>
    </row>
    <row r="14" spans="1:7">
      <c r="A14" s="6" t="s">
        <v>0</v>
      </c>
      <c r="B14" s="129"/>
      <c r="C14" s="129"/>
      <c r="D14" s="7">
        <v>4.3524416135881205</v>
      </c>
      <c r="E14" s="129"/>
      <c r="F14" s="6"/>
      <c r="G14" s="7">
        <f>E12-D14</f>
        <v>1.8475583864118796</v>
      </c>
    </row>
    <row r="15" spans="1:7">
      <c r="A15" s="6" t="s">
        <v>2</v>
      </c>
      <c r="B15" s="129">
        <v>2018</v>
      </c>
      <c r="C15" s="129">
        <v>2019</v>
      </c>
      <c r="D15" s="7">
        <v>6.3178677196446209</v>
      </c>
      <c r="E15" s="129">
        <v>7.8</v>
      </c>
      <c r="F15" s="6"/>
      <c r="G15" s="7">
        <f>E15-D15</f>
        <v>1.4821322803553789</v>
      </c>
    </row>
    <row r="16" spans="1:7">
      <c r="A16" s="6" t="s">
        <v>1</v>
      </c>
      <c r="B16" s="129"/>
      <c r="C16" s="129"/>
      <c r="D16" s="7">
        <v>5.7482656095143803</v>
      </c>
      <c r="E16" s="129"/>
      <c r="F16" s="6"/>
      <c r="G16" s="7">
        <f>E15-D16</f>
        <v>2.0517343904856196</v>
      </c>
    </row>
    <row r="17" spans="1:7">
      <c r="A17" s="6" t="s">
        <v>0</v>
      </c>
      <c r="B17" s="129"/>
      <c r="C17" s="129"/>
      <c r="D17" s="7">
        <v>5.3784860557768877</v>
      </c>
      <c r="E17" s="129"/>
      <c r="F17" s="6"/>
      <c r="G17" s="7">
        <f>E15-D17</f>
        <v>2.4215139442231122</v>
      </c>
    </row>
    <row r="18" spans="1:7">
      <c r="A18" s="6" t="s">
        <v>2</v>
      </c>
      <c r="B18" s="129">
        <v>2019</v>
      </c>
      <c r="C18" s="129">
        <v>2020</v>
      </c>
      <c r="D18" s="7">
        <v>4.6875</v>
      </c>
      <c r="E18" s="129">
        <v>3.8</v>
      </c>
      <c r="F18" s="6"/>
      <c r="G18" s="7">
        <f>E18-D18</f>
        <v>-0.88750000000000018</v>
      </c>
    </row>
    <row r="19" spans="1:7">
      <c r="A19" s="6" t="s">
        <v>1</v>
      </c>
      <c r="B19" s="129"/>
      <c r="C19" s="129"/>
      <c r="D19" s="7">
        <v>6.1979648473635462</v>
      </c>
      <c r="E19" s="129"/>
      <c r="F19" s="6"/>
      <c r="G19" s="7">
        <f>E18-D19</f>
        <v>-2.3979648473635464</v>
      </c>
    </row>
    <row r="20" spans="1:7">
      <c r="A20" s="6" t="s">
        <v>0</v>
      </c>
      <c r="B20" s="129"/>
      <c r="C20" s="129"/>
      <c r="D20" s="7">
        <v>6.2846580406654251</v>
      </c>
      <c r="E20" s="129"/>
      <c r="F20" s="6"/>
      <c r="G20" s="7">
        <f>E18-D20</f>
        <v>-2.4846580406654253</v>
      </c>
    </row>
    <row r="21" spans="1:7">
      <c r="A21" s="6" t="s">
        <v>2</v>
      </c>
      <c r="B21" s="129">
        <v>2020</v>
      </c>
      <c r="C21" s="129">
        <v>2021</v>
      </c>
      <c r="D21" s="7">
        <v>4.1071428571428648</v>
      </c>
      <c r="E21" s="130">
        <v>6.9</v>
      </c>
      <c r="F21" s="6"/>
      <c r="G21" s="7">
        <f>E21-D21</f>
        <v>2.7928571428571356</v>
      </c>
    </row>
    <row r="22" spans="1:7">
      <c r="A22" s="6" t="s">
        <v>5</v>
      </c>
      <c r="B22" s="129"/>
      <c r="C22" s="129"/>
      <c r="D22" s="7">
        <v>3.9675383228133354</v>
      </c>
      <c r="E22" s="130"/>
      <c r="F22" s="6"/>
      <c r="G22" s="7">
        <f>E21-D22</f>
        <v>2.932461677186665</v>
      </c>
    </row>
    <row r="23" spans="1:7">
      <c r="A23" s="6" t="s">
        <v>0</v>
      </c>
      <c r="B23" s="129"/>
      <c r="C23" s="129"/>
      <c r="D23" s="7">
        <v>5.1890941072999075</v>
      </c>
      <c r="E23" s="130"/>
      <c r="F23" s="6"/>
      <c r="G23" s="7">
        <f>E21-D23</f>
        <v>1.7109058927000929</v>
      </c>
    </row>
    <row r="24" spans="1:7">
      <c r="A24" s="6" t="s">
        <v>2</v>
      </c>
      <c r="B24" s="129">
        <v>2021</v>
      </c>
      <c r="C24" s="129">
        <v>2022</v>
      </c>
      <c r="D24" s="7">
        <v>5.5276381909547645</v>
      </c>
      <c r="E24" s="131">
        <v>8.3000000000000007</v>
      </c>
      <c r="F24" s="136" t="s">
        <v>6</v>
      </c>
      <c r="G24" s="7">
        <f>E24-D24</f>
        <v>2.7723618090452362</v>
      </c>
    </row>
    <row r="25" spans="1:7">
      <c r="A25" s="6" t="s">
        <v>1</v>
      </c>
      <c r="B25" s="129"/>
      <c r="C25" s="129"/>
      <c r="D25" s="7">
        <v>4.0731504571903665</v>
      </c>
      <c r="E25" s="131"/>
      <c r="F25" s="136"/>
      <c r="G25" s="7">
        <f>E24-D25</f>
        <v>4.2268495428096342</v>
      </c>
    </row>
    <row r="26" spans="1:7">
      <c r="A26" s="6" t="s">
        <v>7</v>
      </c>
      <c r="B26" s="129"/>
      <c r="C26" s="129"/>
      <c r="D26" s="7">
        <v>4.9663299663299743</v>
      </c>
      <c r="E26" s="131"/>
      <c r="F26" s="136"/>
      <c r="G26" s="7">
        <f>E24-D26</f>
        <v>3.3336700336700265</v>
      </c>
    </row>
    <row r="27" spans="1:7">
      <c r="A27" s="6" t="s">
        <v>0</v>
      </c>
      <c r="B27" s="129"/>
      <c r="C27" s="129"/>
      <c r="D27" s="7">
        <v>3.3812341504649179</v>
      </c>
      <c r="E27" s="131"/>
      <c r="F27" s="136"/>
      <c r="G27" s="7">
        <f>E24-D27</f>
        <v>4.9187658495350828</v>
      </c>
    </row>
    <row r="28" spans="1:7">
      <c r="A28" s="6" t="s">
        <v>2</v>
      </c>
      <c r="B28" s="129">
        <v>2022</v>
      </c>
      <c r="C28" s="129">
        <v>2023</v>
      </c>
      <c r="D28" s="7">
        <v>10.442073170731714</v>
      </c>
      <c r="E28" s="130" t="s">
        <v>8</v>
      </c>
      <c r="F28" s="6"/>
      <c r="G28" s="6"/>
    </row>
    <row r="29" spans="1:7">
      <c r="A29" s="6" t="s">
        <v>1</v>
      </c>
      <c r="B29" s="129"/>
      <c r="C29" s="129"/>
      <c r="D29" s="7">
        <v>10.153846153846157</v>
      </c>
      <c r="E29" s="130"/>
      <c r="F29" s="6"/>
      <c r="G29" s="6"/>
    </row>
    <row r="30" spans="1:7">
      <c r="A30" s="6" t="s">
        <v>7</v>
      </c>
      <c r="B30" s="129"/>
      <c r="C30" s="129"/>
      <c r="D30" s="7">
        <v>7.1097372488408084</v>
      </c>
      <c r="E30" s="130"/>
      <c r="F30" s="6"/>
      <c r="G30" s="6"/>
    </row>
    <row r="31" spans="1:7">
      <c r="A31" s="6" t="s">
        <v>0</v>
      </c>
      <c r="B31" s="129"/>
      <c r="C31" s="129"/>
      <c r="D31" s="7">
        <v>6.351665375677773</v>
      </c>
      <c r="E31" s="130"/>
      <c r="F31" s="6"/>
      <c r="G31" s="6"/>
    </row>
    <row r="33" spans="1:7">
      <c r="A33" s="5" t="s">
        <v>9</v>
      </c>
    </row>
    <row r="34" spans="1:7" ht="14.4">
      <c r="A34" s="9" t="s">
        <v>10</v>
      </c>
    </row>
    <row r="36" spans="1:7" ht="12">
      <c r="A36" s="18" t="s">
        <v>16</v>
      </c>
    </row>
    <row r="37" spans="1:7">
      <c r="A37" s="5" t="s">
        <v>17</v>
      </c>
    </row>
    <row r="38" spans="1:7">
      <c r="A38" s="5" t="s">
        <v>18</v>
      </c>
    </row>
    <row r="39" spans="1:7">
      <c r="A39" s="5" t="s">
        <v>19</v>
      </c>
    </row>
    <row r="40" spans="1:7">
      <c r="A40" s="5" t="s">
        <v>20</v>
      </c>
    </row>
    <row r="44" spans="1:7" ht="12">
      <c r="A44" s="132"/>
      <c r="B44" s="133"/>
      <c r="C44" s="4"/>
      <c r="D44" s="132" t="s">
        <v>12</v>
      </c>
      <c r="E44" s="133"/>
      <c r="F44" s="132"/>
      <c r="G44" s="133"/>
    </row>
    <row r="45" spans="1:7" ht="24">
      <c r="A45" s="135" t="s">
        <v>11</v>
      </c>
      <c r="B45" s="135"/>
      <c r="C45" s="1" t="s">
        <v>3</v>
      </c>
      <c r="D45" s="2" t="s">
        <v>13</v>
      </c>
      <c r="E45" s="2" t="s">
        <v>14</v>
      </c>
      <c r="F45" s="1" t="s">
        <v>4</v>
      </c>
      <c r="G45" s="3" t="s">
        <v>15</v>
      </c>
    </row>
    <row r="46" spans="1:7">
      <c r="A46" s="6" t="s">
        <v>0</v>
      </c>
      <c r="B46" s="10">
        <v>2014</v>
      </c>
      <c r="C46" s="10">
        <v>2014</v>
      </c>
      <c r="D46" s="7">
        <v>2.5</v>
      </c>
      <c r="E46" s="5">
        <v>4.0999999999999996</v>
      </c>
      <c r="F46" s="8"/>
      <c r="G46" s="7">
        <f>E46-D46</f>
        <v>1.5999999999999996</v>
      </c>
    </row>
    <row r="47" spans="1:7">
      <c r="A47" s="6" t="s">
        <v>0</v>
      </c>
      <c r="B47" s="10">
        <v>2015</v>
      </c>
      <c r="C47" s="10">
        <v>2015</v>
      </c>
      <c r="D47" s="7">
        <v>2.6</v>
      </c>
      <c r="E47" s="7">
        <v>2.9</v>
      </c>
      <c r="F47" s="8"/>
      <c r="G47" s="7">
        <f t="shared" ref="G47:G54" si="0">E47-D47</f>
        <v>0.29999999999999982</v>
      </c>
    </row>
    <row r="48" spans="1:7">
      <c r="A48" s="6" t="s">
        <v>0</v>
      </c>
      <c r="B48" s="10">
        <v>2016</v>
      </c>
      <c r="C48" s="10">
        <v>2016</v>
      </c>
      <c r="D48" s="7">
        <v>3.3</v>
      </c>
      <c r="E48" s="7">
        <v>3.3</v>
      </c>
      <c r="F48" s="8"/>
      <c r="G48" s="7">
        <f t="shared" si="0"/>
        <v>0</v>
      </c>
    </row>
    <row r="49" spans="1:7">
      <c r="A49" s="6" t="s">
        <v>0</v>
      </c>
      <c r="B49" s="10">
        <v>2017</v>
      </c>
      <c r="C49" s="10">
        <v>2017</v>
      </c>
      <c r="D49" s="7">
        <v>3.5</v>
      </c>
      <c r="E49" s="7">
        <v>4.5999999999999996</v>
      </c>
      <c r="F49" s="8"/>
      <c r="G49" s="7">
        <f t="shared" si="0"/>
        <v>1.0999999999999996</v>
      </c>
    </row>
    <row r="50" spans="1:7">
      <c r="A50" s="6" t="s">
        <v>0</v>
      </c>
      <c r="B50" s="10">
        <v>2018</v>
      </c>
      <c r="C50" s="10">
        <v>2018</v>
      </c>
      <c r="D50" s="7">
        <v>5.2</v>
      </c>
      <c r="E50" s="7">
        <v>6.2</v>
      </c>
      <c r="F50" s="8"/>
      <c r="G50" s="7">
        <f t="shared" si="0"/>
        <v>1</v>
      </c>
    </row>
    <row r="51" spans="1:7">
      <c r="A51" s="6" t="s">
        <v>0</v>
      </c>
      <c r="B51" s="10">
        <v>2019</v>
      </c>
      <c r="C51" s="10">
        <v>2019</v>
      </c>
      <c r="D51" s="7">
        <v>6.7</v>
      </c>
      <c r="E51" s="7">
        <v>7.8</v>
      </c>
      <c r="F51" s="8"/>
      <c r="G51" s="7">
        <f t="shared" si="0"/>
        <v>1.0999999999999996</v>
      </c>
    </row>
    <row r="52" spans="1:7">
      <c r="A52" s="6" t="s">
        <v>0</v>
      </c>
      <c r="B52" s="10">
        <v>2020</v>
      </c>
      <c r="C52" s="10">
        <v>2020</v>
      </c>
      <c r="D52" s="7">
        <v>4.5</v>
      </c>
      <c r="E52" s="7">
        <v>3.8</v>
      </c>
      <c r="F52" s="8"/>
      <c r="G52" s="7">
        <f t="shared" si="0"/>
        <v>-0.70000000000000018</v>
      </c>
    </row>
    <row r="53" spans="1:7">
      <c r="A53" s="6" t="s">
        <v>0</v>
      </c>
      <c r="B53" s="10">
        <v>2021</v>
      </c>
      <c r="C53" s="10">
        <v>2021</v>
      </c>
      <c r="D53" s="7">
        <v>4.8</v>
      </c>
      <c r="E53" s="7">
        <v>6.9</v>
      </c>
      <c r="F53" s="8"/>
      <c r="G53" s="7">
        <f t="shared" si="0"/>
        <v>2.1000000000000005</v>
      </c>
    </row>
    <row r="54" spans="1:7">
      <c r="A54" s="6" t="s">
        <v>0</v>
      </c>
      <c r="B54" s="10">
        <v>2022</v>
      </c>
      <c r="C54" s="10">
        <v>2022</v>
      </c>
      <c r="D54" s="7">
        <v>6.7</v>
      </c>
      <c r="E54" s="7">
        <v>8.3000000000000007</v>
      </c>
      <c r="F54" s="8" t="s">
        <v>6</v>
      </c>
      <c r="G54" s="7">
        <f t="shared" si="0"/>
        <v>1.6000000000000005</v>
      </c>
    </row>
    <row r="56" spans="1:7">
      <c r="A56" s="5" t="s">
        <v>16</v>
      </c>
    </row>
    <row r="57" spans="1:7">
      <c r="A57" s="5" t="s">
        <v>27</v>
      </c>
    </row>
    <row r="59" spans="1:7" ht="37.200000000000003" customHeight="1">
      <c r="A59" s="134" t="s">
        <v>64</v>
      </c>
      <c r="B59" s="134"/>
      <c r="C59" s="134"/>
      <c r="D59" s="134"/>
      <c r="E59" s="134"/>
      <c r="F59" s="134"/>
      <c r="G59" s="134"/>
    </row>
  </sheetData>
  <mergeCells count="37">
    <mergeCell ref="A59:G59"/>
    <mergeCell ref="C12:C14"/>
    <mergeCell ref="E12:E14"/>
    <mergeCell ref="A2:B2"/>
    <mergeCell ref="B3:B5"/>
    <mergeCell ref="C3:C5"/>
    <mergeCell ref="E3:E5"/>
    <mergeCell ref="B6:B8"/>
    <mergeCell ref="C6:C8"/>
    <mergeCell ref="E6:E8"/>
    <mergeCell ref="A44:B44"/>
    <mergeCell ref="D44:E44"/>
    <mergeCell ref="F44:G44"/>
    <mergeCell ref="A45:B45"/>
    <mergeCell ref="F24:F27"/>
    <mergeCell ref="B28:B31"/>
    <mergeCell ref="D1:E1"/>
    <mergeCell ref="A1:B1"/>
    <mergeCell ref="F1:G1"/>
    <mergeCell ref="B21:B23"/>
    <mergeCell ref="C21:C23"/>
    <mergeCell ref="E21:E23"/>
    <mergeCell ref="B15:B17"/>
    <mergeCell ref="C15:C17"/>
    <mergeCell ref="E15:E17"/>
    <mergeCell ref="B18:B20"/>
    <mergeCell ref="C18:C20"/>
    <mergeCell ref="E18:E20"/>
    <mergeCell ref="B9:B11"/>
    <mergeCell ref="C9:C11"/>
    <mergeCell ref="E9:E11"/>
    <mergeCell ref="B12:B14"/>
    <mergeCell ref="C28:C31"/>
    <mergeCell ref="E28:E31"/>
    <mergeCell ref="B24:B27"/>
    <mergeCell ref="C24:C27"/>
    <mergeCell ref="E24:E27"/>
  </mergeCells>
  <phoneticPr fontId="6" type="noConversion"/>
  <hyperlinks>
    <hyperlink ref="A34" r:id="rId1" xr:uid="{A0E0C5C0-37C0-4B8C-B011-BA35AFF39661}"/>
  </hyperlinks>
  <pageMargins left="0.7" right="0.7" top="0.75" bottom="0.75" header="0.3" footer="0.3"/>
  <pageSetup paperSize="9" scale="79" fitToHeight="0" orientation="landscape" horizontalDpi="300" verticalDpi="0" r:id="rId2"/>
  <headerFooter>
    <oddHeader>&amp;C&amp;A&amp;R&amp;F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F7F19-EBAC-4DA6-95B4-9F89C451EAE0}">
  <sheetPr>
    <tabColor theme="9"/>
    <pageSetUpPr fitToPage="1"/>
  </sheetPr>
  <dimension ref="A1:O69"/>
  <sheetViews>
    <sheetView zoomScale="85" zoomScaleNormal="85" workbookViewId="0">
      <selection activeCell="C31" sqref="C31"/>
    </sheetView>
  </sheetViews>
  <sheetFormatPr defaultRowHeight="11.4"/>
  <cols>
    <col min="1" max="1" width="8.88671875" style="5"/>
    <col min="2" max="2" width="96.88671875" style="5" customWidth="1"/>
    <col min="3" max="3" width="25.88671875" style="5" customWidth="1"/>
    <col min="4" max="6" width="8.88671875" style="5"/>
    <col min="7" max="7" width="9.109375" style="5" bestFit="1" customWidth="1"/>
    <col min="8" max="8" width="15.6640625" style="5" customWidth="1"/>
    <col min="9" max="12" width="10.33203125" style="5" customWidth="1"/>
    <col min="13" max="16384" width="8.88671875" style="5"/>
  </cols>
  <sheetData>
    <row r="1" spans="1:12" ht="12">
      <c r="A1" s="50" t="s">
        <v>33</v>
      </c>
    </row>
    <row r="2" spans="1:12" ht="12">
      <c r="A2" s="50"/>
    </row>
    <row r="3" spans="1:12" ht="12">
      <c r="A3" s="51" t="s">
        <v>37</v>
      </c>
      <c r="B3" s="52"/>
    </row>
    <row r="4" spans="1:12" ht="12">
      <c r="A4" s="18"/>
      <c r="H4" s="18" t="s">
        <v>69</v>
      </c>
      <c r="I4" s="140" t="s">
        <v>65</v>
      </c>
      <c r="J4" s="140"/>
      <c r="K4" s="140" t="s">
        <v>68</v>
      </c>
      <c r="L4" s="140"/>
    </row>
    <row r="5" spans="1:12" ht="12.6" thickBot="1">
      <c r="A5" s="50" t="s">
        <v>34</v>
      </c>
      <c r="H5" s="18" t="s">
        <v>70</v>
      </c>
      <c r="I5" s="101" t="s">
        <v>66</v>
      </c>
      <c r="J5" s="101" t="s">
        <v>67</v>
      </c>
      <c r="K5" s="101" t="s">
        <v>66</v>
      </c>
      <c r="L5" s="101" t="s">
        <v>67</v>
      </c>
    </row>
    <row r="6" spans="1:12">
      <c r="A6" s="137">
        <v>44986</v>
      </c>
      <c r="B6" s="53" t="s">
        <v>156</v>
      </c>
      <c r="C6" s="5" t="s">
        <v>194</v>
      </c>
      <c r="I6" s="62">
        <v>0.105</v>
      </c>
      <c r="J6" s="62">
        <v>0.105</v>
      </c>
      <c r="K6" s="62">
        <v>0.105</v>
      </c>
      <c r="L6" s="62">
        <v>0.105</v>
      </c>
    </row>
    <row r="7" spans="1:12">
      <c r="A7" s="138"/>
      <c r="B7" s="54" t="s">
        <v>173</v>
      </c>
      <c r="C7" s="5" t="s">
        <v>24</v>
      </c>
      <c r="I7" s="55">
        <v>1</v>
      </c>
      <c r="J7" s="55">
        <v>1</v>
      </c>
      <c r="K7" s="55">
        <v>1</v>
      </c>
      <c r="L7" s="55">
        <v>1</v>
      </c>
    </row>
    <row r="8" spans="1:12" ht="12">
      <c r="A8" s="138"/>
      <c r="B8" s="106" t="s">
        <v>177</v>
      </c>
      <c r="C8" s="5" t="s">
        <v>25</v>
      </c>
      <c r="I8" s="63">
        <f t="shared" ref="I8:J8" si="0">I6*I7</f>
        <v>0.105</v>
      </c>
      <c r="J8" s="63">
        <f t="shared" si="0"/>
        <v>0.105</v>
      </c>
      <c r="K8" s="63">
        <f>K6*K7</f>
        <v>0.105</v>
      </c>
      <c r="L8" s="63">
        <f>L6*L7</f>
        <v>0.105</v>
      </c>
    </row>
    <row r="9" spans="1:12">
      <c r="A9" s="138"/>
      <c r="B9" s="106" t="s">
        <v>21</v>
      </c>
      <c r="C9" s="5" t="s">
        <v>24</v>
      </c>
      <c r="G9" s="102"/>
      <c r="I9" s="64">
        <v>24.3</v>
      </c>
      <c r="J9" s="64">
        <v>21.75</v>
      </c>
      <c r="K9" s="64">
        <v>22.71</v>
      </c>
      <c r="L9" s="64">
        <v>17.62</v>
      </c>
    </row>
    <row r="10" spans="1:12">
      <c r="A10" s="138"/>
      <c r="B10" s="106" t="s">
        <v>197</v>
      </c>
      <c r="C10" s="5" t="s">
        <v>199</v>
      </c>
      <c r="H10" s="102"/>
      <c r="I10" s="62">
        <v>0.35199999999999998</v>
      </c>
      <c r="J10" s="62">
        <v>0.35199999999999998</v>
      </c>
      <c r="K10" s="62">
        <v>0.35199999999999998</v>
      </c>
      <c r="L10" s="62">
        <v>0.35199999999999998</v>
      </c>
    </row>
    <row r="11" spans="1:12">
      <c r="A11" s="138"/>
      <c r="B11" s="106" t="s">
        <v>196</v>
      </c>
      <c r="C11" s="5" t="s">
        <v>25</v>
      </c>
      <c r="I11" s="104">
        <f>I9/(1+I10)</f>
        <v>17.973372781065091</v>
      </c>
      <c r="J11" s="104">
        <f t="shared" ref="J11:L11" si="1">J9/(1+J10)</f>
        <v>16.087278106508876</v>
      </c>
      <c r="K11" s="104">
        <f t="shared" si="1"/>
        <v>16.797337278106511</v>
      </c>
      <c r="L11" s="104">
        <f t="shared" si="1"/>
        <v>13.032544378698226</v>
      </c>
    </row>
    <row r="12" spans="1:12">
      <c r="A12" s="138"/>
      <c r="B12" s="106" t="s">
        <v>198</v>
      </c>
      <c r="C12" s="5" t="s">
        <v>199</v>
      </c>
      <c r="I12" s="62">
        <v>0.35199999999999998</v>
      </c>
      <c r="J12" s="62">
        <v>0.35199999999999998</v>
      </c>
      <c r="K12" s="62">
        <v>0.35199999999999998</v>
      </c>
      <c r="L12" s="62">
        <v>0.35199999999999998</v>
      </c>
    </row>
    <row r="13" spans="1:12" ht="12.6" thickBot="1">
      <c r="A13" s="139"/>
      <c r="B13" s="107" t="s">
        <v>22</v>
      </c>
      <c r="C13" s="5" t="s">
        <v>25</v>
      </c>
      <c r="H13" s="102"/>
      <c r="I13" s="103">
        <f>(I11+(I11*I8))+((I11+(I11*I8))*I12)</f>
        <v>26.851500000000005</v>
      </c>
      <c r="J13" s="103">
        <f t="shared" ref="J13:L13" si="2">(J11+(J11*J8))+((J11+(J11*J8))*J12)</f>
        <v>24.033749999999998</v>
      </c>
      <c r="K13" s="103">
        <f t="shared" si="2"/>
        <v>25.094550000000005</v>
      </c>
      <c r="L13" s="103">
        <f t="shared" si="2"/>
        <v>19.470100000000002</v>
      </c>
    </row>
    <row r="14" spans="1:12" s="41" customFormat="1" ht="12.6" thickBot="1">
      <c r="A14" s="50" t="s">
        <v>35</v>
      </c>
      <c r="I14" s="56"/>
      <c r="J14" s="56"/>
      <c r="K14" s="56"/>
      <c r="L14" s="56"/>
    </row>
    <row r="15" spans="1:12">
      <c r="A15" s="137">
        <v>45352</v>
      </c>
      <c r="B15" s="108" t="s">
        <v>178</v>
      </c>
      <c r="C15" s="5" t="s">
        <v>40</v>
      </c>
      <c r="I15" s="65"/>
      <c r="J15" s="65"/>
      <c r="K15" s="65"/>
      <c r="L15" s="65"/>
    </row>
    <row r="16" spans="1:12" ht="12">
      <c r="A16" s="138"/>
      <c r="B16" s="106" t="s">
        <v>200</v>
      </c>
      <c r="C16" s="5" t="s">
        <v>25</v>
      </c>
      <c r="I16" s="66">
        <f>I11*(I15/100)</f>
        <v>0</v>
      </c>
      <c r="J16" s="66">
        <f t="shared" ref="J16:L16" si="3">J11*(J15/100)</f>
        <v>0</v>
      </c>
      <c r="K16" s="66">
        <f t="shared" si="3"/>
        <v>0</v>
      </c>
      <c r="L16" s="66">
        <f t="shared" si="3"/>
        <v>0</v>
      </c>
    </row>
    <row r="17" spans="1:15">
      <c r="A17" s="138"/>
      <c r="B17" s="106" t="s">
        <v>157</v>
      </c>
      <c r="C17" s="5" t="s">
        <v>194</v>
      </c>
      <c r="I17" s="62"/>
      <c r="J17" s="62"/>
      <c r="K17" s="62"/>
      <c r="L17" s="62"/>
    </row>
    <row r="18" spans="1:15">
      <c r="A18" s="138"/>
      <c r="B18" s="106" t="s">
        <v>173</v>
      </c>
      <c r="C18" s="5" t="s">
        <v>24</v>
      </c>
      <c r="I18" s="55">
        <v>1</v>
      </c>
      <c r="J18" s="55">
        <v>1</v>
      </c>
      <c r="K18" s="55">
        <v>1</v>
      </c>
      <c r="L18" s="55">
        <v>1</v>
      </c>
    </row>
    <row r="19" spans="1:15" ht="12">
      <c r="A19" s="138"/>
      <c r="B19" s="106" t="s">
        <v>179</v>
      </c>
      <c r="C19" s="5" t="s">
        <v>25</v>
      </c>
      <c r="I19" s="63">
        <f t="shared" ref="I19:L19" si="4">I17*I18</f>
        <v>0</v>
      </c>
      <c r="J19" s="63">
        <f t="shared" si="4"/>
        <v>0</v>
      </c>
      <c r="K19" s="63">
        <f t="shared" si="4"/>
        <v>0</v>
      </c>
      <c r="L19" s="63">
        <f t="shared" si="4"/>
        <v>0</v>
      </c>
    </row>
    <row r="20" spans="1:15">
      <c r="A20" s="138"/>
      <c r="B20" s="106" t="s">
        <v>201</v>
      </c>
      <c r="C20" s="5" t="s">
        <v>199</v>
      </c>
      <c r="I20" s="62"/>
      <c r="J20" s="62"/>
      <c r="K20" s="62"/>
      <c r="L20" s="62"/>
    </row>
    <row r="21" spans="1:15" ht="12.6" thickBot="1">
      <c r="A21" s="139"/>
      <c r="B21" s="107" t="s">
        <v>23</v>
      </c>
      <c r="C21" s="5" t="s">
        <v>25</v>
      </c>
      <c r="H21" s="102"/>
      <c r="I21" s="103">
        <f>(I16+(I19*I16))+((I16+(I19*I16))*I20)</f>
        <v>0</v>
      </c>
      <c r="J21" s="103">
        <f t="shared" ref="J21:L21" si="5">(J16+(J19*J16))+((J16+(J19*J16))*J20)</f>
        <v>0</v>
      </c>
      <c r="K21" s="103">
        <f t="shared" si="5"/>
        <v>0</v>
      </c>
      <c r="L21" s="103">
        <f t="shared" si="5"/>
        <v>0</v>
      </c>
      <c r="M21" s="102"/>
      <c r="N21" s="102"/>
      <c r="O21" s="102"/>
    </row>
    <row r="22" spans="1:15" s="41" customFormat="1" ht="12.6" thickBot="1">
      <c r="A22" s="50" t="s">
        <v>36</v>
      </c>
      <c r="I22" s="56"/>
      <c r="J22" s="56"/>
      <c r="K22" s="56"/>
      <c r="L22" s="56"/>
    </row>
    <row r="23" spans="1:15">
      <c r="A23" s="137">
        <v>45717</v>
      </c>
      <c r="B23" s="108" t="s">
        <v>180</v>
      </c>
      <c r="C23" s="5" t="s">
        <v>40</v>
      </c>
      <c r="I23" s="65"/>
      <c r="J23" s="65"/>
      <c r="K23" s="65"/>
      <c r="L23" s="65"/>
    </row>
    <row r="24" spans="1:15" ht="12">
      <c r="A24" s="138"/>
      <c r="B24" s="106" t="s">
        <v>203</v>
      </c>
      <c r="C24" s="5" t="s">
        <v>25</v>
      </c>
      <c r="I24" s="66">
        <f>I16*(I23/100)</f>
        <v>0</v>
      </c>
      <c r="J24" s="66">
        <f t="shared" ref="J24:L24" si="6">J16*(J23/100)</f>
        <v>0</v>
      </c>
      <c r="K24" s="66">
        <f t="shared" si="6"/>
        <v>0</v>
      </c>
      <c r="L24" s="66">
        <f t="shared" si="6"/>
        <v>0</v>
      </c>
    </row>
    <row r="25" spans="1:15">
      <c r="A25" s="138"/>
      <c r="B25" s="106" t="s">
        <v>158</v>
      </c>
      <c r="C25" s="5" t="s">
        <v>194</v>
      </c>
      <c r="I25" s="62"/>
      <c r="J25" s="62"/>
      <c r="K25" s="62"/>
      <c r="L25" s="62"/>
    </row>
    <row r="26" spans="1:15">
      <c r="A26" s="138"/>
      <c r="B26" s="106" t="s">
        <v>173</v>
      </c>
      <c r="C26" s="5" t="s">
        <v>24</v>
      </c>
      <c r="I26" s="55">
        <v>1</v>
      </c>
      <c r="J26" s="55">
        <v>1</v>
      </c>
      <c r="K26" s="55">
        <v>1</v>
      </c>
      <c r="L26" s="55">
        <v>1</v>
      </c>
    </row>
    <row r="27" spans="1:15">
      <c r="A27" s="138"/>
      <c r="B27" s="106" t="s">
        <v>181</v>
      </c>
      <c r="C27" s="5" t="s">
        <v>25</v>
      </c>
      <c r="I27" s="105">
        <f>I25*I26</f>
        <v>0</v>
      </c>
      <c r="J27" s="105">
        <f>J25*J26</f>
        <v>0</v>
      </c>
      <c r="K27" s="105">
        <f>K25*K26</f>
        <v>0</v>
      </c>
      <c r="L27" s="105">
        <f>L25*L26</f>
        <v>0</v>
      </c>
    </row>
    <row r="28" spans="1:15">
      <c r="A28" s="138"/>
      <c r="B28" s="106" t="s">
        <v>202</v>
      </c>
      <c r="C28" s="5" t="s">
        <v>199</v>
      </c>
      <c r="I28" s="62"/>
      <c r="J28" s="62"/>
      <c r="K28" s="62"/>
      <c r="L28" s="62"/>
    </row>
    <row r="29" spans="1:15" ht="12.6" thickBot="1">
      <c r="A29" s="139"/>
      <c r="B29" s="107" t="s">
        <v>26</v>
      </c>
      <c r="C29" s="5" t="s">
        <v>25</v>
      </c>
      <c r="H29" s="102"/>
      <c r="I29" s="103">
        <f>(I24+(I27*I24))+((I24+(I27*I24))*I28)</f>
        <v>0</v>
      </c>
      <c r="J29" s="103">
        <f t="shared" ref="J29:L29" si="7">(J24+(J27*J24))+((J24+(J27*J24))*J28)</f>
        <v>0</v>
      </c>
      <c r="K29" s="103">
        <f t="shared" si="7"/>
        <v>0</v>
      </c>
      <c r="L29" s="103">
        <f t="shared" si="7"/>
        <v>0</v>
      </c>
      <c r="M29" s="102"/>
      <c r="N29" s="102"/>
      <c r="O29" s="102"/>
    </row>
    <row r="30" spans="1:15" ht="12.6" thickBot="1">
      <c r="A30" s="50" t="s">
        <v>53</v>
      </c>
      <c r="B30" s="41"/>
      <c r="C30" s="41"/>
      <c r="I30" s="56"/>
      <c r="J30" s="56"/>
      <c r="K30" s="56"/>
      <c r="L30" s="56"/>
    </row>
    <row r="31" spans="1:15">
      <c r="A31" s="137">
        <v>46082</v>
      </c>
      <c r="B31" s="108" t="s">
        <v>182</v>
      </c>
      <c r="C31" s="5" t="s">
        <v>40</v>
      </c>
      <c r="I31" s="65"/>
      <c r="J31" s="65"/>
      <c r="K31" s="65"/>
      <c r="L31" s="65"/>
    </row>
    <row r="32" spans="1:15" ht="12">
      <c r="A32" s="138"/>
      <c r="B32" s="106" t="s">
        <v>205</v>
      </c>
      <c r="C32" s="5" t="s">
        <v>25</v>
      </c>
      <c r="I32" s="66">
        <f>I24*(I31/100)</f>
        <v>0</v>
      </c>
      <c r="J32" s="66">
        <f t="shared" ref="J32:L32" si="8">J24*(J31/100)</f>
        <v>0</v>
      </c>
      <c r="K32" s="66">
        <f t="shared" si="8"/>
        <v>0</v>
      </c>
      <c r="L32" s="66">
        <f t="shared" si="8"/>
        <v>0</v>
      </c>
    </row>
    <row r="33" spans="1:15">
      <c r="A33" s="138"/>
      <c r="B33" s="106" t="s">
        <v>159</v>
      </c>
      <c r="C33" s="5" t="s">
        <v>194</v>
      </c>
      <c r="I33" s="62"/>
      <c r="J33" s="62"/>
      <c r="K33" s="62"/>
      <c r="L33" s="62"/>
    </row>
    <row r="34" spans="1:15">
      <c r="A34" s="138"/>
      <c r="B34" s="106" t="s">
        <v>173</v>
      </c>
      <c r="C34" s="5" t="s">
        <v>24</v>
      </c>
      <c r="I34" s="55">
        <v>1</v>
      </c>
      <c r="J34" s="55">
        <v>1</v>
      </c>
      <c r="K34" s="55">
        <v>1</v>
      </c>
      <c r="L34" s="55">
        <v>1</v>
      </c>
    </row>
    <row r="35" spans="1:15">
      <c r="A35" s="138"/>
      <c r="B35" s="106" t="s">
        <v>183</v>
      </c>
      <c r="C35" s="5" t="s">
        <v>25</v>
      </c>
      <c r="I35" s="105">
        <f>I33*I34</f>
        <v>0</v>
      </c>
      <c r="J35" s="105">
        <f>J33*J34</f>
        <v>0</v>
      </c>
      <c r="K35" s="105">
        <f>K33*K34</f>
        <v>0</v>
      </c>
      <c r="L35" s="105">
        <f>L33*L34</f>
        <v>0</v>
      </c>
    </row>
    <row r="36" spans="1:15">
      <c r="A36" s="138"/>
      <c r="B36" s="106" t="s">
        <v>204</v>
      </c>
      <c r="C36" s="5" t="s">
        <v>199</v>
      </c>
      <c r="I36" s="62"/>
      <c r="J36" s="62"/>
      <c r="K36" s="62"/>
      <c r="L36" s="62"/>
    </row>
    <row r="37" spans="1:15" ht="12.6" thickBot="1">
      <c r="A37" s="139"/>
      <c r="B37" s="107" t="s">
        <v>54</v>
      </c>
      <c r="C37" s="5" t="s">
        <v>25</v>
      </c>
      <c r="H37" s="102"/>
      <c r="I37" s="103">
        <f>(I32+(I35*I32))+((I32+(I35*I32))*I36)</f>
        <v>0</v>
      </c>
      <c r="J37" s="103">
        <f t="shared" ref="J37:L37" si="9">(J32+(J35*J32))+((J32+(J35*J32))*J36)</f>
        <v>0</v>
      </c>
      <c r="K37" s="103">
        <f t="shared" si="9"/>
        <v>0</v>
      </c>
      <c r="L37" s="103">
        <f t="shared" si="9"/>
        <v>0</v>
      </c>
      <c r="M37" s="102"/>
      <c r="N37" s="102"/>
      <c r="O37" s="102"/>
    </row>
    <row r="38" spans="1:15" ht="12.6" thickBot="1">
      <c r="A38" s="50" t="s">
        <v>55</v>
      </c>
      <c r="B38" s="41"/>
      <c r="C38" s="41"/>
      <c r="I38" s="56"/>
      <c r="J38" s="56"/>
      <c r="K38" s="56"/>
      <c r="L38" s="56"/>
    </row>
    <row r="39" spans="1:15">
      <c r="A39" s="137">
        <v>46447</v>
      </c>
      <c r="B39" s="108" t="s">
        <v>184</v>
      </c>
      <c r="C39" s="5" t="s">
        <v>40</v>
      </c>
      <c r="I39" s="65"/>
      <c r="J39" s="65"/>
      <c r="K39" s="65"/>
      <c r="L39" s="65"/>
    </row>
    <row r="40" spans="1:15" ht="12">
      <c r="A40" s="138"/>
      <c r="B40" s="106" t="s">
        <v>214</v>
      </c>
      <c r="C40" s="5" t="s">
        <v>25</v>
      </c>
      <c r="I40" s="66">
        <f>I32*(I39/100)</f>
        <v>0</v>
      </c>
      <c r="J40" s="66">
        <f t="shared" ref="J40" si="10">J32*(J39/100)</f>
        <v>0</v>
      </c>
      <c r="K40" s="66">
        <f t="shared" ref="K40" si="11">K32*(K39/100)</f>
        <v>0</v>
      </c>
      <c r="L40" s="66">
        <f t="shared" ref="L40" si="12">L32*(L39/100)</f>
        <v>0</v>
      </c>
    </row>
    <row r="41" spans="1:15">
      <c r="A41" s="138"/>
      <c r="B41" s="106" t="s">
        <v>160</v>
      </c>
      <c r="C41" s="5" t="s">
        <v>194</v>
      </c>
      <c r="I41" s="62"/>
      <c r="J41" s="62"/>
      <c r="K41" s="62"/>
      <c r="L41" s="62"/>
    </row>
    <row r="42" spans="1:15">
      <c r="A42" s="138"/>
      <c r="B42" s="106" t="s">
        <v>173</v>
      </c>
      <c r="C42" s="5" t="s">
        <v>24</v>
      </c>
      <c r="I42" s="55">
        <v>1</v>
      </c>
      <c r="J42" s="55">
        <v>1</v>
      </c>
      <c r="K42" s="55">
        <v>1</v>
      </c>
      <c r="L42" s="55">
        <v>1</v>
      </c>
    </row>
    <row r="43" spans="1:15">
      <c r="A43" s="138"/>
      <c r="B43" s="106" t="s">
        <v>185</v>
      </c>
      <c r="C43" s="5" t="s">
        <v>25</v>
      </c>
      <c r="I43" s="105">
        <f>I41*I42</f>
        <v>0</v>
      </c>
      <c r="J43" s="105">
        <f>J41*J42</f>
        <v>0</v>
      </c>
      <c r="K43" s="105">
        <f>K41*K42</f>
        <v>0</v>
      </c>
      <c r="L43" s="105">
        <f>L41*L42</f>
        <v>0</v>
      </c>
    </row>
    <row r="44" spans="1:15">
      <c r="A44" s="138"/>
      <c r="B44" s="106" t="s">
        <v>218</v>
      </c>
      <c r="C44" s="5" t="s">
        <v>199</v>
      </c>
      <c r="I44" s="62"/>
      <c r="J44" s="62"/>
      <c r="K44" s="62"/>
      <c r="L44" s="62"/>
    </row>
    <row r="45" spans="1:15" ht="12.6" thickBot="1">
      <c r="A45" s="139"/>
      <c r="B45" s="107" t="s">
        <v>56</v>
      </c>
      <c r="C45" s="5" t="s">
        <v>25</v>
      </c>
      <c r="H45" s="102"/>
      <c r="I45" s="103">
        <f t="shared" ref="I45:L45" si="13">(I40+(I43*I40))+((I40+(I43*I40))*I44)</f>
        <v>0</v>
      </c>
      <c r="J45" s="103">
        <f t="shared" si="13"/>
        <v>0</v>
      </c>
      <c r="K45" s="103">
        <f t="shared" si="13"/>
        <v>0</v>
      </c>
      <c r="L45" s="103">
        <f t="shared" si="13"/>
        <v>0</v>
      </c>
      <c r="M45" s="102"/>
      <c r="N45" s="102"/>
      <c r="O45" s="102"/>
    </row>
    <row r="46" spans="1:15" ht="12.6" thickBot="1">
      <c r="A46" s="50" t="s">
        <v>57</v>
      </c>
      <c r="B46" s="41"/>
      <c r="C46" s="41"/>
      <c r="I46" s="56"/>
      <c r="J46" s="56"/>
      <c r="K46" s="56"/>
      <c r="L46" s="56"/>
    </row>
    <row r="47" spans="1:15">
      <c r="A47" s="137">
        <v>46813</v>
      </c>
      <c r="B47" s="108" t="s">
        <v>186</v>
      </c>
      <c r="C47" s="5" t="s">
        <v>40</v>
      </c>
      <c r="I47" s="65"/>
      <c r="J47" s="65"/>
      <c r="K47" s="65"/>
      <c r="L47" s="65"/>
    </row>
    <row r="48" spans="1:15" ht="12">
      <c r="A48" s="138"/>
      <c r="B48" s="106" t="s">
        <v>215</v>
      </c>
      <c r="C48" s="5" t="s">
        <v>25</v>
      </c>
      <c r="I48" s="66">
        <f>I40*(I47/100)</f>
        <v>0</v>
      </c>
      <c r="J48" s="66">
        <f t="shared" ref="J48" si="14">J40*(J47/100)</f>
        <v>0</v>
      </c>
      <c r="K48" s="66">
        <f t="shared" ref="K48" si="15">K40*(K47/100)</f>
        <v>0</v>
      </c>
      <c r="L48" s="66">
        <f t="shared" ref="L48" si="16">L40*(L47/100)</f>
        <v>0</v>
      </c>
    </row>
    <row r="49" spans="1:15">
      <c r="A49" s="138"/>
      <c r="B49" s="106" t="s">
        <v>161</v>
      </c>
      <c r="C49" s="5" t="s">
        <v>194</v>
      </c>
      <c r="I49" s="62"/>
      <c r="J49" s="62"/>
      <c r="K49" s="62"/>
      <c r="L49" s="62"/>
    </row>
    <row r="50" spans="1:15">
      <c r="A50" s="138"/>
      <c r="B50" s="106" t="s">
        <v>173</v>
      </c>
      <c r="C50" s="5" t="s">
        <v>24</v>
      </c>
      <c r="I50" s="55">
        <v>1</v>
      </c>
      <c r="J50" s="55">
        <v>1</v>
      </c>
      <c r="K50" s="55">
        <v>1</v>
      </c>
      <c r="L50" s="55">
        <v>1</v>
      </c>
    </row>
    <row r="51" spans="1:15">
      <c r="A51" s="138"/>
      <c r="B51" s="106" t="s">
        <v>187</v>
      </c>
      <c r="C51" s="5" t="s">
        <v>25</v>
      </c>
      <c r="I51" s="105">
        <f>I49*I50</f>
        <v>0</v>
      </c>
      <c r="J51" s="105">
        <f>J49*J50</f>
        <v>0</v>
      </c>
      <c r="K51" s="105">
        <f>K49*K50</f>
        <v>0</v>
      </c>
      <c r="L51" s="105">
        <f>L49*L50</f>
        <v>0</v>
      </c>
    </row>
    <row r="52" spans="1:15">
      <c r="A52" s="138"/>
      <c r="B52" s="106" t="s">
        <v>219</v>
      </c>
      <c r="C52" s="5" t="s">
        <v>199</v>
      </c>
      <c r="I52" s="62"/>
      <c r="J52" s="62"/>
      <c r="K52" s="62"/>
      <c r="L52" s="62"/>
    </row>
    <row r="53" spans="1:15" ht="12.6" thickBot="1">
      <c r="A53" s="139"/>
      <c r="B53" s="107" t="s">
        <v>58</v>
      </c>
      <c r="C53" s="5" t="s">
        <v>25</v>
      </c>
      <c r="H53" s="102"/>
      <c r="I53" s="103">
        <f t="shared" ref="I53" si="17">(I48+(I51*I48))+((I48+(I51*I48))*I52)</f>
        <v>0</v>
      </c>
      <c r="J53" s="103">
        <f t="shared" ref="J53" si="18">(J48+(J51*J48))+((J48+(J51*J48))*J52)</f>
        <v>0</v>
      </c>
      <c r="K53" s="103">
        <f t="shared" ref="K53" si="19">(K48+(K51*K48))+((K48+(K51*K48))*K52)</f>
        <v>0</v>
      </c>
      <c r="L53" s="103">
        <f t="shared" ref="L53" si="20">(L48+(L51*L48))+((L48+(L51*L48))*L52)</f>
        <v>0</v>
      </c>
      <c r="M53" s="102"/>
      <c r="N53" s="102"/>
      <c r="O53" s="102"/>
    </row>
    <row r="54" spans="1:15" ht="12.6" thickBot="1">
      <c r="A54" s="50" t="s">
        <v>59</v>
      </c>
      <c r="B54" s="41"/>
      <c r="C54" s="41"/>
      <c r="I54" s="56"/>
      <c r="J54" s="56"/>
      <c r="K54" s="56"/>
      <c r="L54" s="56"/>
    </row>
    <row r="55" spans="1:15">
      <c r="A55" s="137">
        <v>47178</v>
      </c>
      <c r="B55" s="108" t="s">
        <v>188</v>
      </c>
      <c r="C55" s="5" t="s">
        <v>40</v>
      </c>
      <c r="I55" s="65"/>
      <c r="J55" s="65"/>
      <c r="K55" s="65"/>
      <c r="L55" s="65"/>
    </row>
    <row r="56" spans="1:15" ht="12">
      <c r="A56" s="138"/>
      <c r="B56" s="106" t="s">
        <v>216</v>
      </c>
      <c r="C56" s="5" t="s">
        <v>25</v>
      </c>
      <c r="I56" s="66">
        <f>I48*(I55/100)</f>
        <v>0</v>
      </c>
      <c r="J56" s="66">
        <f t="shared" ref="J56" si="21">J48*(J55/100)</f>
        <v>0</v>
      </c>
      <c r="K56" s="66">
        <f t="shared" ref="K56" si="22">K48*(K55/100)</f>
        <v>0</v>
      </c>
      <c r="L56" s="66">
        <f t="shared" ref="L56" si="23">L48*(L55/100)</f>
        <v>0</v>
      </c>
    </row>
    <row r="57" spans="1:15">
      <c r="A57" s="138"/>
      <c r="B57" s="106" t="s">
        <v>162</v>
      </c>
      <c r="C57" s="5" t="s">
        <v>194</v>
      </c>
      <c r="I57" s="62"/>
      <c r="J57" s="62"/>
      <c r="K57" s="62"/>
      <c r="L57" s="62"/>
    </row>
    <row r="58" spans="1:15">
      <c r="A58" s="138"/>
      <c r="B58" s="106" t="s">
        <v>173</v>
      </c>
      <c r="C58" s="5" t="s">
        <v>24</v>
      </c>
      <c r="I58" s="55">
        <v>1</v>
      </c>
      <c r="J58" s="55">
        <v>1</v>
      </c>
      <c r="K58" s="55">
        <v>1</v>
      </c>
      <c r="L58" s="55">
        <v>1</v>
      </c>
    </row>
    <row r="59" spans="1:15">
      <c r="A59" s="138"/>
      <c r="B59" s="106" t="s">
        <v>189</v>
      </c>
      <c r="C59" s="5" t="s">
        <v>25</v>
      </c>
      <c r="I59" s="105">
        <f>I57*I58</f>
        <v>0</v>
      </c>
      <c r="J59" s="105">
        <f>J57*J58</f>
        <v>0</v>
      </c>
      <c r="K59" s="105">
        <f>K57*K58</f>
        <v>0</v>
      </c>
      <c r="L59" s="105">
        <f>L57*L58</f>
        <v>0</v>
      </c>
    </row>
    <row r="60" spans="1:15">
      <c r="A60" s="138"/>
      <c r="B60" s="106" t="s">
        <v>220</v>
      </c>
      <c r="C60" s="5" t="s">
        <v>199</v>
      </c>
      <c r="I60" s="62"/>
      <c r="J60" s="62"/>
      <c r="K60" s="62"/>
      <c r="L60" s="62"/>
    </row>
    <row r="61" spans="1:15" ht="12.6" thickBot="1">
      <c r="A61" s="139"/>
      <c r="B61" s="107" t="s">
        <v>60</v>
      </c>
      <c r="C61" s="5" t="s">
        <v>25</v>
      </c>
      <c r="H61" s="102"/>
      <c r="I61" s="103">
        <f t="shared" ref="I61" si="24">(I56+(I59*I56))+((I56+(I59*I56))*I60)</f>
        <v>0</v>
      </c>
      <c r="J61" s="103">
        <f t="shared" ref="J61" si="25">(J56+(J59*J56))+((J56+(J59*J56))*J60)</f>
        <v>0</v>
      </c>
      <c r="K61" s="103">
        <f t="shared" ref="K61" si="26">(K56+(K59*K56))+((K56+(K59*K56))*K60)</f>
        <v>0</v>
      </c>
      <c r="L61" s="103">
        <f t="shared" ref="L61" si="27">(L56+(L59*L56))+((L56+(L59*L56))*L60)</f>
        <v>0</v>
      </c>
      <c r="M61" s="102"/>
      <c r="N61" s="102"/>
      <c r="O61" s="102"/>
    </row>
    <row r="62" spans="1:15" ht="12.6" thickBot="1">
      <c r="A62" s="50" t="s">
        <v>61</v>
      </c>
      <c r="B62" s="41"/>
      <c r="C62" s="41"/>
      <c r="I62" s="56"/>
      <c r="J62" s="56"/>
      <c r="K62" s="56"/>
      <c r="L62" s="56"/>
    </row>
    <row r="63" spans="1:15">
      <c r="A63" s="137">
        <v>47543</v>
      </c>
      <c r="B63" s="108" t="s">
        <v>190</v>
      </c>
      <c r="C63" s="5" t="s">
        <v>40</v>
      </c>
      <c r="I63" s="65"/>
      <c r="J63" s="65"/>
      <c r="K63" s="65"/>
      <c r="L63" s="65"/>
    </row>
    <row r="64" spans="1:15" ht="12">
      <c r="A64" s="138"/>
      <c r="B64" s="106" t="s">
        <v>217</v>
      </c>
      <c r="C64" s="5" t="s">
        <v>25</v>
      </c>
      <c r="I64" s="66">
        <f>I56*(I63/100)</f>
        <v>0</v>
      </c>
      <c r="J64" s="66">
        <f t="shared" ref="J64" si="28">J56*(J63/100)</f>
        <v>0</v>
      </c>
      <c r="K64" s="66">
        <f t="shared" ref="K64" si="29">K56*(K63/100)</f>
        <v>0</v>
      </c>
      <c r="L64" s="66">
        <f t="shared" ref="L64" si="30">L56*(L63/100)</f>
        <v>0</v>
      </c>
    </row>
    <row r="65" spans="1:15">
      <c r="A65" s="138"/>
      <c r="B65" s="106" t="s">
        <v>163</v>
      </c>
      <c r="C65" s="5" t="s">
        <v>194</v>
      </c>
      <c r="I65" s="62"/>
      <c r="J65" s="62"/>
      <c r="K65" s="62"/>
      <c r="L65" s="62"/>
    </row>
    <row r="66" spans="1:15">
      <c r="A66" s="138"/>
      <c r="B66" s="106" t="s">
        <v>173</v>
      </c>
      <c r="C66" s="5" t="s">
        <v>24</v>
      </c>
      <c r="I66" s="55">
        <v>1</v>
      </c>
      <c r="J66" s="55">
        <v>1</v>
      </c>
      <c r="K66" s="55">
        <v>1</v>
      </c>
      <c r="L66" s="55">
        <v>1</v>
      </c>
    </row>
    <row r="67" spans="1:15">
      <c r="A67" s="138"/>
      <c r="B67" s="106" t="s">
        <v>191</v>
      </c>
      <c r="C67" s="5" t="s">
        <v>25</v>
      </c>
      <c r="I67" s="105">
        <f>I65*I66</f>
        <v>0</v>
      </c>
      <c r="J67" s="105">
        <f>J65*J66</f>
        <v>0</v>
      </c>
      <c r="K67" s="105">
        <f>K65*K66</f>
        <v>0</v>
      </c>
      <c r="L67" s="105">
        <f>L65*L66</f>
        <v>0</v>
      </c>
    </row>
    <row r="68" spans="1:15">
      <c r="A68" s="138"/>
      <c r="B68" s="106" t="s">
        <v>221</v>
      </c>
      <c r="C68" s="5" t="s">
        <v>199</v>
      </c>
      <c r="I68" s="62"/>
      <c r="J68" s="62"/>
      <c r="K68" s="62"/>
      <c r="L68" s="62"/>
    </row>
    <row r="69" spans="1:15" ht="12.6" thickBot="1">
      <c r="A69" s="139"/>
      <c r="B69" s="107" t="s">
        <v>62</v>
      </c>
      <c r="C69" s="5" t="s">
        <v>25</v>
      </c>
      <c r="H69" s="102"/>
      <c r="I69" s="103">
        <f t="shared" ref="I69" si="31">(I64+(I67*I64))+((I64+(I67*I64))*I68)</f>
        <v>0</v>
      </c>
      <c r="J69" s="103">
        <f t="shared" ref="J69" si="32">(J64+(J67*J64))+((J64+(J67*J64))*J68)</f>
        <v>0</v>
      </c>
      <c r="K69" s="103">
        <f t="shared" ref="K69" si="33">(K64+(K67*K64))+((K64+(K67*K64))*K68)</f>
        <v>0</v>
      </c>
      <c r="L69" s="103">
        <f t="shared" ref="L69" si="34">(L64+(L67*L64))+((L64+(L67*L64))*L68)</f>
        <v>0</v>
      </c>
      <c r="M69" s="102"/>
      <c r="N69" s="102"/>
      <c r="O69" s="102"/>
    </row>
  </sheetData>
  <mergeCells count="10">
    <mergeCell ref="A47:A53"/>
    <mergeCell ref="A55:A61"/>
    <mergeCell ref="A63:A69"/>
    <mergeCell ref="I4:J4"/>
    <mergeCell ref="K4:L4"/>
    <mergeCell ref="A23:A29"/>
    <mergeCell ref="A6:A13"/>
    <mergeCell ref="A15:A21"/>
    <mergeCell ref="A31:A37"/>
    <mergeCell ref="A39:A45"/>
  </mergeCells>
  <pageMargins left="0.7" right="0.7" top="0.75" bottom="0.75" header="0.3" footer="0.3"/>
  <pageSetup paperSize="9" scale="57" fitToHeight="0" orientation="landscape" horizontalDpi="300" r:id="rId1"/>
  <headerFooter>
    <oddHeader>&amp;C&amp;A&amp;R&amp;F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2FF4-BAD1-4E19-B034-419AD208820C}">
  <sheetPr>
    <tabColor theme="9"/>
    <pageSetUpPr fitToPage="1"/>
  </sheetPr>
  <dimension ref="A1:O69"/>
  <sheetViews>
    <sheetView zoomScale="85" zoomScaleNormal="85" workbookViewId="0">
      <selection activeCell="C23" sqref="C23"/>
    </sheetView>
  </sheetViews>
  <sheetFormatPr defaultRowHeight="11.4"/>
  <cols>
    <col min="1" max="1" width="8.88671875" style="5"/>
    <col min="2" max="2" width="96.88671875" style="5" customWidth="1"/>
    <col min="3" max="3" width="25.88671875" style="5" customWidth="1"/>
    <col min="4" max="6" width="8.88671875" style="5"/>
    <col min="7" max="7" width="9.109375" style="5" bestFit="1" customWidth="1"/>
    <col min="8" max="8" width="15.6640625" style="5" customWidth="1"/>
    <col min="9" max="12" width="10.33203125" style="5" customWidth="1"/>
    <col min="13" max="16384" width="8.88671875" style="5"/>
  </cols>
  <sheetData>
    <row r="1" spans="1:12" ht="12">
      <c r="A1" s="50" t="s">
        <v>33</v>
      </c>
    </row>
    <row r="2" spans="1:12" ht="12">
      <c r="A2" s="50"/>
    </row>
    <row r="3" spans="1:12" ht="12">
      <c r="A3" s="51" t="s">
        <v>39</v>
      </c>
      <c r="B3" s="52"/>
    </row>
    <row r="4" spans="1:12" ht="12">
      <c r="A4" s="18"/>
      <c r="H4" s="18" t="s">
        <v>69</v>
      </c>
      <c r="I4" s="140" t="s">
        <v>65</v>
      </c>
      <c r="J4" s="140"/>
      <c r="K4" s="140" t="s">
        <v>68</v>
      </c>
      <c r="L4" s="140"/>
    </row>
    <row r="5" spans="1:12" ht="12.6" thickBot="1">
      <c r="A5" s="50" t="s">
        <v>34</v>
      </c>
      <c r="H5" s="18" t="s">
        <v>70</v>
      </c>
      <c r="I5" s="101" t="s">
        <v>66</v>
      </c>
      <c r="J5" s="101" t="s">
        <v>67</v>
      </c>
      <c r="K5" s="101" t="s">
        <v>66</v>
      </c>
      <c r="L5" s="101" t="s">
        <v>67</v>
      </c>
    </row>
    <row r="6" spans="1:12">
      <c r="A6" s="137">
        <v>44986</v>
      </c>
      <c r="B6" s="53" t="s">
        <v>156</v>
      </c>
      <c r="C6" s="5" t="s">
        <v>194</v>
      </c>
      <c r="I6" s="62">
        <v>0.105</v>
      </c>
      <c r="J6" s="62">
        <v>0.105</v>
      </c>
      <c r="K6" s="62">
        <v>0.105</v>
      </c>
      <c r="L6" s="62">
        <v>0.105</v>
      </c>
    </row>
    <row r="7" spans="1:12">
      <c r="A7" s="138"/>
      <c r="B7" s="54" t="s">
        <v>173</v>
      </c>
      <c r="C7" s="5" t="s">
        <v>24</v>
      </c>
      <c r="I7" s="55">
        <v>1</v>
      </c>
      <c r="J7" s="55">
        <v>1</v>
      </c>
      <c r="K7" s="55">
        <v>1</v>
      </c>
      <c r="L7" s="55">
        <v>1</v>
      </c>
    </row>
    <row r="8" spans="1:12" ht="12">
      <c r="A8" s="138"/>
      <c r="B8" s="106" t="s">
        <v>177</v>
      </c>
      <c r="C8" s="5" t="s">
        <v>25</v>
      </c>
      <c r="I8" s="63">
        <f t="shared" ref="I8:J8" si="0">I6*I7</f>
        <v>0.105</v>
      </c>
      <c r="J8" s="63">
        <f t="shared" si="0"/>
        <v>0.105</v>
      </c>
      <c r="K8" s="63">
        <f>K6*K7</f>
        <v>0.105</v>
      </c>
      <c r="L8" s="63">
        <f>L6*L7</f>
        <v>0.105</v>
      </c>
    </row>
    <row r="9" spans="1:12">
      <c r="A9" s="138"/>
      <c r="B9" s="106" t="s">
        <v>21</v>
      </c>
      <c r="C9" s="5" t="s">
        <v>24</v>
      </c>
      <c r="G9" s="102"/>
      <c r="I9" s="64">
        <v>19.07</v>
      </c>
      <c r="J9" s="64">
        <v>11.6</v>
      </c>
      <c r="K9" s="64">
        <v>15.13</v>
      </c>
      <c r="L9" s="64">
        <v>12.7</v>
      </c>
    </row>
    <row r="10" spans="1:12">
      <c r="A10" s="138"/>
      <c r="B10" s="106" t="s">
        <v>197</v>
      </c>
      <c r="C10" s="5" t="s">
        <v>199</v>
      </c>
      <c r="H10" s="102"/>
      <c r="I10" s="62">
        <v>0.35199999999999998</v>
      </c>
      <c r="J10" s="62">
        <v>0.35199999999999998</v>
      </c>
      <c r="K10" s="62">
        <v>0.35199999999999998</v>
      </c>
      <c r="L10" s="62">
        <v>0.35199999999999998</v>
      </c>
    </row>
    <row r="11" spans="1:12">
      <c r="A11" s="138"/>
      <c r="B11" s="106" t="s">
        <v>196</v>
      </c>
      <c r="C11" s="5" t="s">
        <v>25</v>
      </c>
      <c r="I11" s="104">
        <f>I9/(1+I10)</f>
        <v>14.105029585798817</v>
      </c>
      <c r="J11" s="104">
        <f t="shared" ref="J11:L11" si="1">J9/(1+J10)</f>
        <v>8.5798816568047336</v>
      </c>
      <c r="K11" s="104">
        <f t="shared" si="1"/>
        <v>11.190828402366865</v>
      </c>
      <c r="L11" s="104">
        <f t="shared" si="1"/>
        <v>9.3934911242603558</v>
      </c>
    </row>
    <row r="12" spans="1:12">
      <c r="A12" s="138"/>
      <c r="B12" s="106" t="s">
        <v>198</v>
      </c>
      <c r="C12" s="5" t="s">
        <v>199</v>
      </c>
      <c r="I12" s="62">
        <v>0.35199999999999998</v>
      </c>
      <c r="J12" s="62">
        <v>0.35199999999999998</v>
      </c>
      <c r="K12" s="62">
        <v>0.35199999999999998</v>
      </c>
      <c r="L12" s="62">
        <v>0.35199999999999998</v>
      </c>
    </row>
    <row r="13" spans="1:12" ht="12.6" thickBot="1">
      <c r="A13" s="139"/>
      <c r="B13" s="107" t="s">
        <v>22</v>
      </c>
      <c r="C13" s="5" t="s">
        <v>25</v>
      </c>
      <c r="H13" s="102"/>
      <c r="I13" s="103">
        <f>(I11+(I11*I8))+((I11+(I11*I8))*I12)</f>
        <v>21.07235</v>
      </c>
      <c r="J13" s="103">
        <f t="shared" ref="J13:L13" si="2">(J11+(J11*J8))+((J11+(J11*J8))*J12)</f>
        <v>12.817999999999998</v>
      </c>
      <c r="K13" s="103">
        <f t="shared" si="2"/>
        <v>16.718650000000004</v>
      </c>
      <c r="L13" s="103">
        <f t="shared" si="2"/>
        <v>14.033500000000002</v>
      </c>
    </row>
    <row r="14" spans="1:12" s="41" customFormat="1" ht="12.6" thickBot="1">
      <c r="A14" s="50" t="s">
        <v>35</v>
      </c>
      <c r="I14" s="56"/>
      <c r="J14" s="56"/>
      <c r="K14" s="56"/>
      <c r="L14" s="56"/>
    </row>
    <row r="15" spans="1:12">
      <c r="A15" s="137">
        <v>45352</v>
      </c>
      <c r="B15" s="108" t="s">
        <v>178</v>
      </c>
      <c r="C15" s="5" t="s">
        <v>40</v>
      </c>
      <c r="I15" s="62"/>
      <c r="J15" s="62"/>
      <c r="K15" s="62"/>
      <c r="L15" s="62"/>
    </row>
    <row r="16" spans="1:12" ht="12">
      <c r="A16" s="138"/>
      <c r="B16" s="106" t="s">
        <v>200</v>
      </c>
      <c r="C16" s="5" t="s">
        <v>25</v>
      </c>
      <c r="I16" s="66">
        <f>I11*(I15/100)</f>
        <v>0</v>
      </c>
      <c r="J16" s="66">
        <f t="shared" ref="J16:L16" si="3">J11*(J15/100)</f>
        <v>0</v>
      </c>
      <c r="K16" s="66">
        <f t="shared" si="3"/>
        <v>0</v>
      </c>
      <c r="L16" s="66">
        <f t="shared" si="3"/>
        <v>0</v>
      </c>
    </row>
    <row r="17" spans="1:15">
      <c r="A17" s="138"/>
      <c r="B17" s="106" t="s">
        <v>157</v>
      </c>
      <c r="C17" s="5" t="s">
        <v>194</v>
      </c>
      <c r="I17" s="65"/>
      <c r="J17" s="62"/>
      <c r="K17" s="62"/>
      <c r="L17" s="62"/>
    </row>
    <row r="18" spans="1:15">
      <c r="A18" s="138"/>
      <c r="B18" s="106" t="s">
        <v>173</v>
      </c>
      <c r="C18" s="5" t="s">
        <v>24</v>
      </c>
      <c r="I18" s="55">
        <v>1</v>
      </c>
      <c r="J18" s="55">
        <v>1</v>
      </c>
      <c r="K18" s="55">
        <v>1</v>
      </c>
      <c r="L18" s="55">
        <v>1</v>
      </c>
    </row>
    <row r="19" spans="1:15" ht="12">
      <c r="A19" s="138"/>
      <c r="B19" s="106" t="s">
        <v>179</v>
      </c>
      <c r="C19" s="5" t="s">
        <v>25</v>
      </c>
      <c r="I19" s="63">
        <f t="shared" ref="I19:L19" si="4">I17*I18</f>
        <v>0</v>
      </c>
      <c r="J19" s="63">
        <f t="shared" si="4"/>
        <v>0</v>
      </c>
      <c r="K19" s="63">
        <f t="shared" si="4"/>
        <v>0</v>
      </c>
      <c r="L19" s="63">
        <f t="shared" si="4"/>
        <v>0</v>
      </c>
    </row>
    <row r="20" spans="1:15">
      <c r="A20" s="138"/>
      <c r="B20" s="106" t="s">
        <v>201</v>
      </c>
      <c r="C20" s="5" t="s">
        <v>199</v>
      </c>
      <c r="I20" s="62"/>
      <c r="J20" s="62"/>
      <c r="K20" s="62"/>
      <c r="L20" s="62"/>
    </row>
    <row r="21" spans="1:15" ht="12.6" thickBot="1">
      <c r="A21" s="139"/>
      <c r="B21" s="107" t="s">
        <v>23</v>
      </c>
      <c r="C21" s="5" t="s">
        <v>25</v>
      </c>
      <c r="H21" s="102"/>
      <c r="I21" s="103">
        <f>(I16+(I19*I16))+((I16+(I19*I16))*I20)</f>
        <v>0</v>
      </c>
      <c r="J21" s="103">
        <f t="shared" ref="J21:L21" si="5">(J16+(J19*J16))+((J16+(J19*J16))*J20)</f>
        <v>0</v>
      </c>
      <c r="K21" s="103">
        <f t="shared" si="5"/>
        <v>0</v>
      </c>
      <c r="L21" s="103">
        <f t="shared" si="5"/>
        <v>0</v>
      </c>
      <c r="M21" s="102"/>
      <c r="N21" s="102"/>
      <c r="O21" s="102"/>
    </row>
    <row r="22" spans="1:15" s="41" customFormat="1" ht="12.6" thickBot="1">
      <c r="A22" s="50" t="s">
        <v>36</v>
      </c>
      <c r="I22" s="56"/>
      <c r="J22" s="56"/>
      <c r="K22" s="56"/>
      <c r="L22" s="56"/>
    </row>
    <row r="23" spans="1:15">
      <c r="A23" s="137">
        <v>45717</v>
      </c>
      <c r="B23" s="108" t="s">
        <v>180</v>
      </c>
      <c r="C23" s="5" t="s">
        <v>40</v>
      </c>
      <c r="I23" s="65"/>
      <c r="J23" s="65"/>
      <c r="K23" s="65"/>
      <c r="L23" s="65"/>
    </row>
    <row r="24" spans="1:15" ht="12">
      <c r="A24" s="138"/>
      <c r="B24" s="106" t="s">
        <v>203</v>
      </c>
      <c r="C24" s="5" t="s">
        <v>25</v>
      </c>
      <c r="I24" s="66">
        <f>I16*(I23/100)</f>
        <v>0</v>
      </c>
      <c r="J24" s="66">
        <f t="shared" ref="J24:L24" si="6">J16*(J23/100)</f>
        <v>0</v>
      </c>
      <c r="K24" s="66">
        <f t="shared" si="6"/>
        <v>0</v>
      </c>
      <c r="L24" s="66">
        <f t="shared" si="6"/>
        <v>0</v>
      </c>
    </row>
    <row r="25" spans="1:15">
      <c r="A25" s="138"/>
      <c r="B25" s="106" t="s">
        <v>158</v>
      </c>
      <c r="C25" s="5" t="s">
        <v>194</v>
      </c>
      <c r="I25" s="62"/>
      <c r="J25" s="62"/>
      <c r="K25" s="62"/>
      <c r="L25" s="62"/>
    </row>
    <row r="26" spans="1:15">
      <c r="A26" s="138"/>
      <c r="B26" s="106" t="s">
        <v>173</v>
      </c>
      <c r="C26" s="5" t="s">
        <v>24</v>
      </c>
      <c r="I26" s="55">
        <v>1</v>
      </c>
      <c r="J26" s="55">
        <v>1</v>
      </c>
      <c r="K26" s="55">
        <v>1</v>
      </c>
      <c r="L26" s="55">
        <v>1</v>
      </c>
    </row>
    <row r="27" spans="1:15">
      <c r="A27" s="138"/>
      <c r="B27" s="106" t="s">
        <v>181</v>
      </c>
      <c r="C27" s="5" t="s">
        <v>25</v>
      </c>
      <c r="I27" s="105">
        <f>I25*I26</f>
        <v>0</v>
      </c>
      <c r="J27" s="105">
        <f>J25*J26</f>
        <v>0</v>
      </c>
      <c r="K27" s="105">
        <f>K25*K26</f>
        <v>0</v>
      </c>
      <c r="L27" s="105">
        <f>L25*L26</f>
        <v>0</v>
      </c>
    </row>
    <row r="28" spans="1:15">
      <c r="A28" s="138"/>
      <c r="B28" s="106" t="s">
        <v>202</v>
      </c>
      <c r="C28" s="5" t="s">
        <v>199</v>
      </c>
      <c r="I28" s="62"/>
      <c r="J28" s="62"/>
      <c r="K28" s="62"/>
      <c r="L28" s="62"/>
    </row>
    <row r="29" spans="1:15" ht="12.6" thickBot="1">
      <c r="A29" s="139"/>
      <c r="B29" s="107" t="s">
        <v>26</v>
      </c>
      <c r="C29" s="5" t="s">
        <v>25</v>
      </c>
      <c r="H29" s="102"/>
      <c r="I29" s="103">
        <f>(I24+(I27*I24))+((I24+(I27*I24))*I28)</f>
        <v>0</v>
      </c>
      <c r="J29" s="103">
        <f t="shared" ref="J29:L29" si="7">(J24+(J27*J24))+((J24+(J27*J24))*J28)</f>
        <v>0</v>
      </c>
      <c r="K29" s="103">
        <f t="shared" si="7"/>
        <v>0</v>
      </c>
      <c r="L29" s="103">
        <f t="shared" si="7"/>
        <v>0</v>
      </c>
      <c r="M29" s="102"/>
      <c r="N29" s="102"/>
      <c r="O29" s="102"/>
    </row>
    <row r="30" spans="1:15" ht="12.6" thickBot="1">
      <c r="A30" s="50" t="s">
        <v>53</v>
      </c>
      <c r="B30" s="41"/>
      <c r="C30" s="41"/>
      <c r="I30" s="56"/>
      <c r="J30" s="56"/>
      <c r="K30" s="56"/>
      <c r="L30" s="56"/>
    </row>
    <row r="31" spans="1:15">
      <c r="A31" s="137">
        <v>46082</v>
      </c>
      <c r="B31" s="108" t="s">
        <v>182</v>
      </c>
      <c r="C31" s="5" t="s">
        <v>40</v>
      </c>
      <c r="I31" s="65"/>
      <c r="J31" s="65"/>
      <c r="K31" s="65"/>
      <c r="L31" s="65"/>
    </row>
    <row r="32" spans="1:15" ht="12">
      <c r="A32" s="138"/>
      <c r="B32" s="106" t="s">
        <v>205</v>
      </c>
      <c r="C32" s="5" t="s">
        <v>25</v>
      </c>
      <c r="I32" s="66">
        <f>I24*(I31/100)</f>
        <v>0</v>
      </c>
      <c r="J32" s="66">
        <f t="shared" ref="J32:L32" si="8">J24*(J31/100)</f>
        <v>0</v>
      </c>
      <c r="K32" s="66">
        <f t="shared" si="8"/>
        <v>0</v>
      </c>
      <c r="L32" s="66">
        <f t="shared" si="8"/>
        <v>0</v>
      </c>
    </row>
    <row r="33" spans="1:15">
      <c r="A33" s="138"/>
      <c r="B33" s="106" t="s">
        <v>159</v>
      </c>
      <c r="C33" s="5" t="s">
        <v>194</v>
      </c>
      <c r="I33" s="62"/>
      <c r="J33" s="62"/>
      <c r="K33" s="62"/>
      <c r="L33" s="62"/>
    </row>
    <row r="34" spans="1:15">
      <c r="A34" s="138"/>
      <c r="B34" s="106" t="s">
        <v>173</v>
      </c>
      <c r="C34" s="5" t="s">
        <v>24</v>
      </c>
      <c r="I34" s="55">
        <v>1</v>
      </c>
      <c r="J34" s="55">
        <v>1</v>
      </c>
      <c r="K34" s="55">
        <v>1</v>
      </c>
      <c r="L34" s="55">
        <v>1</v>
      </c>
    </row>
    <row r="35" spans="1:15">
      <c r="A35" s="138"/>
      <c r="B35" s="106" t="s">
        <v>183</v>
      </c>
      <c r="C35" s="5" t="s">
        <v>25</v>
      </c>
      <c r="I35" s="105">
        <f>I33*I34</f>
        <v>0</v>
      </c>
      <c r="J35" s="105">
        <f>J33*J34</f>
        <v>0</v>
      </c>
      <c r="K35" s="105">
        <f>K33*K34</f>
        <v>0</v>
      </c>
      <c r="L35" s="105">
        <f>L33*L34</f>
        <v>0</v>
      </c>
    </row>
    <row r="36" spans="1:15">
      <c r="A36" s="138"/>
      <c r="B36" s="106" t="s">
        <v>204</v>
      </c>
      <c r="C36" s="5" t="s">
        <v>199</v>
      </c>
      <c r="I36" s="62"/>
      <c r="J36" s="62"/>
      <c r="K36" s="62"/>
      <c r="L36" s="62"/>
    </row>
    <row r="37" spans="1:15" ht="12.6" thickBot="1">
      <c r="A37" s="139"/>
      <c r="B37" s="107" t="s">
        <v>54</v>
      </c>
      <c r="C37" s="5" t="s">
        <v>25</v>
      </c>
      <c r="H37" s="102"/>
      <c r="I37" s="103">
        <f>(I32+(I35*I32))+((I32+(I35*I32))*I36)</f>
        <v>0</v>
      </c>
      <c r="J37" s="103">
        <f t="shared" ref="J37:L37" si="9">(J32+(J35*J32))+((J32+(J35*J32))*J36)</f>
        <v>0</v>
      </c>
      <c r="K37" s="103">
        <f t="shared" si="9"/>
        <v>0</v>
      </c>
      <c r="L37" s="103">
        <f t="shared" si="9"/>
        <v>0</v>
      </c>
      <c r="M37" s="102"/>
      <c r="N37" s="102"/>
      <c r="O37" s="102"/>
    </row>
    <row r="38" spans="1:15" ht="12.6" thickBot="1">
      <c r="A38" s="50" t="s">
        <v>55</v>
      </c>
      <c r="B38" s="41"/>
      <c r="C38" s="41"/>
      <c r="I38" s="56"/>
      <c r="J38" s="56"/>
      <c r="K38" s="56"/>
      <c r="L38" s="56"/>
    </row>
    <row r="39" spans="1:15">
      <c r="A39" s="137">
        <v>46447</v>
      </c>
      <c r="B39" s="108" t="s">
        <v>184</v>
      </c>
      <c r="C39" s="5" t="s">
        <v>40</v>
      </c>
      <c r="I39" s="65"/>
      <c r="J39" s="65"/>
      <c r="K39" s="65"/>
      <c r="L39" s="65"/>
    </row>
    <row r="40" spans="1:15" ht="12">
      <c r="A40" s="138"/>
      <c r="B40" s="106" t="s">
        <v>214</v>
      </c>
      <c r="C40" s="5" t="s">
        <v>25</v>
      </c>
      <c r="I40" s="66">
        <f>I32*(I39/100)</f>
        <v>0</v>
      </c>
      <c r="J40" s="66">
        <f t="shared" ref="J40:L40" si="10">J32*(J39/100)</f>
        <v>0</v>
      </c>
      <c r="K40" s="66">
        <f t="shared" si="10"/>
        <v>0</v>
      </c>
      <c r="L40" s="66">
        <f t="shared" si="10"/>
        <v>0</v>
      </c>
    </row>
    <row r="41" spans="1:15">
      <c r="A41" s="138"/>
      <c r="B41" s="106" t="s">
        <v>160</v>
      </c>
      <c r="C41" s="5" t="s">
        <v>194</v>
      </c>
      <c r="I41" s="62"/>
      <c r="J41" s="62"/>
      <c r="K41" s="62"/>
      <c r="L41" s="62"/>
    </row>
    <row r="42" spans="1:15">
      <c r="A42" s="138"/>
      <c r="B42" s="106" t="s">
        <v>173</v>
      </c>
      <c r="C42" s="5" t="s">
        <v>24</v>
      </c>
      <c r="I42" s="55">
        <v>1</v>
      </c>
      <c r="J42" s="55">
        <v>1</v>
      </c>
      <c r="K42" s="55">
        <v>1</v>
      </c>
      <c r="L42" s="55">
        <v>1</v>
      </c>
    </row>
    <row r="43" spans="1:15">
      <c r="A43" s="138"/>
      <c r="B43" s="106" t="s">
        <v>185</v>
      </c>
      <c r="C43" s="5" t="s">
        <v>25</v>
      </c>
      <c r="I43" s="105">
        <f>I41*I42</f>
        <v>0</v>
      </c>
      <c r="J43" s="105">
        <f>J41*J42</f>
        <v>0</v>
      </c>
      <c r="K43" s="105">
        <f>K41*K42</f>
        <v>0</v>
      </c>
      <c r="L43" s="105">
        <f>L41*L42</f>
        <v>0</v>
      </c>
    </row>
    <row r="44" spans="1:15">
      <c r="A44" s="138"/>
      <c r="B44" s="106" t="s">
        <v>218</v>
      </c>
      <c r="C44" s="5" t="s">
        <v>199</v>
      </c>
      <c r="I44" s="62"/>
      <c r="J44" s="62"/>
      <c r="K44" s="62"/>
      <c r="L44" s="62"/>
    </row>
    <row r="45" spans="1:15" ht="12.6" thickBot="1">
      <c r="A45" s="139"/>
      <c r="B45" s="107" t="s">
        <v>56</v>
      </c>
      <c r="C45" s="5" t="s">
        <v>25</v>
      </c>
      <c r="H45" s="102"/>
      <c r="I45" s="103">
        <f t="shared" ref="I45:L45" si="11">(I40+(I43*I40))+((I40+(I43*I40))*I44)</f>
        <v>0</v>
      </c>
      <c r="J45" s="103">
        <f t="shared" si="11"/>
        <v>0</v>
      </c>
      <c r="K45" s="103">
        <f t="shared" si="11"/>
        <v>0</v>
      </c>
      <c r="L45" s="103">
        <f t="shared" si="11"/>
        <v>0</v>
      </c>
      <c r="M45" s="102"/>
      <c r="N45" s="102"/>
      <c r="O45" s="102"/>
    </row>
    <row r="46" spans="1:15" ht="12.6" thickBot="1">
      <c r="A46" s="50" t="s">
        <v>57</v>
      </c>
      <c r="B46" s="41"/>
      <c r="C46" s="41"/>
      <c r="I46" s="56"/>
      <c r="J46" s="56"/>
      <c r="K46" s="56"/>
      <c r="L46" s="56"/>
    </row>
    <row r="47" spans="1:15">
      <c r="A47" s="137">
        <v>46813</v>
      </c>
      <c r="B47" s="108" t="s">
        <v>186</v>
      </c>
      <c r="C47" s="5" t="s">
        <v>40</v>
      </c>
      <c r="I47" s="65"/>
      <c r="J47" s="65"/>
      <c r="K47" s="65"/>
      <c r="L47" s="65"/>
    </row>
    <row r="48" spans="1:15" ht="12">
      <c r="A48" s="138"/>
      <c r="B48" s="106" t="s">
        <v>215</v>
      </c>
      <c r="C48" s="5" t="s">
        <v>25</v>
      </c>
      <c r="I48" s="66">
        <f>I40*(I47/100)</f>
        <v>0</v>
      </c>
      <c r="J48" s="66">
        <f t="shared" ref="J48:L48" si="12">J40*(J47/100)</f>
        <v>0</v>
      </c>
      <c r="K48" s="66">
        <f t="shared" si="12"/>
        <v>0</v>
      </c>
      <c r="L48" s="66">
        <f t="shared" si="12"/>
        <v>0</v>
      </c>
    </row>
    <row r="49" spans="1:15">
      <c r="A49" s="138"/>
      <c r="B49" s="106" t="s">
        <v>161</v>
      </c>
      <c r="C49" s="5" t="s">
        <v>194</v>
      </c>
      <c r="I49" s="62"/>
      <c r="J49" s="62"/>
      <c r="K49" s="62"/>
      <c r="L49" s="62"/>
    </row>
    <row r="50" spans="1:15">
      <c r="A50" s="138"/>
      <c r="B50" s="106" t="s">
        <v>173</v>
      </c>
      <c r="C50" s="5" t="s">
        <v>24</v>
      </c>
      <c r="I50" s="55">
        <v>1</v>
      </c>
      <c r="J50" s="55">
        <v>1</v>
      </c>
      <c r="K50" s="55">
        <v>1</v>
      </c>
      <c r="L50" s="55">
        <v>1</v>
      </c>
    </row>
    <row r="51" spans="1:15">
      <c r="A51" s="138"/>
      <c r="B51" s="106" t="s">
        <v>187</v>
      </c>
      <c r="C51" s="5" t="s">
        <v>25</v>
      </c>
      <c r="I51" s="105">
        <f>I49*I50</f>
        <v>0</v>
      </c>
      <c r="J51" s="105">
        <f>J49*J50</f>
        <v>0</v>
      </c>
      <c r="K51" s="105">
        <f>K49*K50</f>
        <v>0</v>
      </c>
      <c r="L51" s="105">
        <f>L49*L50</f>
        <v>0</v>
      </c>
    </row>
    <row r="52" spans="1:15">
      <c r="A52" s="138"/>
      <c r="B52" s="106" t="s">
        <v>219</v>
      </c>
      <c r="C52" s="5" t="s">
        <v>199</v>
      </c>
      <c r="I52" s="62"/>
      <c r="J52" s="62"/>
      <c r="K52" s="62"/>
      <c r="L52" s="62"/>
    </row>
    <row r="53" spans="1:15" ht="12.6" thickBot="1">
      <c r="A53" s="139"/>
      <c r="B53" s="107" t="s">
        <v>58</v>
      </c>
      <c r="C53" s="5" t="s">
        <v>25</v>
      </c>
      <c r="H53" s="102"/>
      <c r="I53" s="103">
        <f t="shared" ref="I53:L53" si="13">(I48+(I51*I48))+((I48+(I51*I48))*I52)</f>
        <v>0</v>
      </c>
      <c r="J53" s="103">
        <f t="shared" si="13"/>
        <v>0</v>
      </c>
      <c r="K53" s="103">
        <f t="shared" si="13"/>
        <v>0</v>
      </c>
      <c r="L53" s="103">
        <f t="shared" si="13"/>
        <v>0</v>
      </c>
      <c r="M53" s="102"/>
      <c r="N53" s="102"/>
      <c r="O53" s="102"/>
    </row>
    <row r="54" spans="1:15" ht="12.6" thickBot="1">
      <c r="A54" s="50" t="s">
        <v>59</v>
      </c>
      <c r="B54" s="41"/>
      <c r="C54" s="41"/>
      <c r="I54" s="56"/>
      <c r="J54" s="56"/>
      <c r="K54" s="56"/>
      <c r="L54" s="56"/>
    </row>
    <row r="55" spans="1:15">
      <c r="A55" s="137">
        <v>47178</v>
      </c>
      <c r="B55" s="108" t="s">
        <v>188</v>
      </c>
      <c r="C55" s="5" t="s">
        <v>40</v>
      </c>
      <c r="I55" s="65"/>
      <c r="J55" s="65"/>
      <c r="K55" s="65"/>
      <c r="L55" s="65"/>
    </row>
    <row r="56" spans="1:15" ht="12">
      <c r="A56" s="138"/>
      <c r="B56" s="106" t="s">
        <v>216</v>
      </c>
      <c r="C56" s="5" t="s">
        <v>25</v>
      </c>
      <c r="I56" s="66">
        <f>I48*(I55/100)</f>
        <v>0</v>
      </c>
      <c r="J56" s="66">
        <f t="shared" ref="J56:L56" si="14">J48*(J55/100)</f>
        <v>0</v>
      </c>
      <c r="K56" s="66">
        <f t="shared" si="14"/>
        <v>0</v>
      </c>
      <c r="L56" s="66">
        <f t="shared" si="14"/>
        <v>0</v>
      </c>
    </row>
    <row r="57" spans="1:15">
      <c r="A57" s="138"/>
      <c r="B57" s="106" t="s">
        <v>162</v>
      </c>
      <c r="C57" s="5" t="s">
        <v>194</v>
      </c>
      <c r="I57" s="62"/>
      <c r="J57" s="62"/>
      <c r="K57" s="62"/>
      <c r="L57" s="62"/>
    </row>
    <row r="58" spans="1:15">
      <c r="A58" s="138"/>
      <c r="B58" s="106" t="s">
        <v>173</v>
      </c>
      <c r="C58" s="5" t="s">
        <v>24</v>
      </c>
      <c r="I58" s="55">
        <v>1</v>
      </c>
      <c r="J58" s="55">
        <v>1</v>
      </c>
      <c r="K58" s="55">
        <v>1</v>
      </c>
      <c r="L58" s="55">
        <v>1</v>
      </c>
    </row>
    <row r="59" spans="1:15">
      <c r="A59" s="138"/>
      <c r="B59" s="106" t="s">
        <v>189</v>
      </c>
      <c r="C59" s="5" t="s">
        <v>25</v>
      </c>
      <c r="I59" s="105">
        <f>I57*I58</f>
        <v>0</v>
      </c>
      <c r="J59" s="105">
        <f>J57*J58</f>
        <v>0</v>
      </c>
      <c r="K59" s="105">
        <f>K57*K58</f>
        <v>0</v>
      </c>
      <c r="L59" s="105">
        <f>L57*L58</f>
        <v>0</v>
      </c>
    </row>
    <row r="60" spans="1:15">
      <c r="A60" s="138"/>
      <c r="B60" s="106" t="s">
        <v>220</v>
      </c>
      <c r="C60" s="5" t="s">
        <v>199</v>
      </c>
      <c r="I60" s="62"/>
      <c r="J60" s="62"/>
      <c r="K60" s="62"/>
      <c r="L60" s="62"/>
    </row>
    <row r="61" spans="1:15" ht="12.6" thickBot="1">
      <c r="A61" s="139"/>
      <c r="B61" s="107" t="s">
        <v>60</v>
      </c>
      <c r="C61" s="5" t="s">
        <v>25</v>
      </c>
      <c r="H61" s="102"/>
      <c r="I61" s="103">
        <f t="shared" ref="I61:L61" si="15">(I56+(I59*I56))+((I56+(I59*I56))*I60)</f>
        <v>0</v>
      </c>
      <c r="J61" s="103">
        <f t="shared" si="15"/>
        <v>0</v>
      </c>
      <c r="K61" s="103">
        <f t="shared" si="15"/>
        <v>0</v>
      </c>
      <c r="L61" s="103">
        <f t="shared" si="15"/>
        <v>0</v>
      </c>
      <c r="M61" s="102"/>
      <c r="N61" s="102"/>
      <c r="O61" s="102"/>
    </row>
    <row r="62" spans="1:15" ht="12.6" thickBot="1">
      <c r="A62" s="50" t="s">
        <v>61</v>
      </c>
      <c r="B62" s="41"/>
      <c r="C62" s="41"/>
      <c r="I62" s="56"/>
      <c r="J62" s="56"/>
      <c r="K62" s="56"/>
      <c r="L62" s="56"/>
    </row>
    <row r="63" spans="1:15">
      <c r="A63" s="137">
        <v>47543</v>
      </c>
      <c r="B63" s="108" t="s">
        <v>190</v>
      </c>
      <c r="C63" s="5" t="s">
        <v>40</v>
      </c>
      <c r="I63" s="65"/>
      <c r="J63" s="65"/>
      <c r="K63" s="65"/>
      <c r="L63" s="65"/>
    </row>
    <row r="64" spans="1:15" ht="12">
      <c r="A64" s="138"/>
      <c r="B64" s="106" t="s">
        <v>217</v>
      </c>
      <c r="C64" s="5" t="s">
        <v>25</v>
      </c>
      <c r="I64" s="66">
        <f>I56*(I63/100)</f>
        <v>0</v>
      </c>
      <c r="J64" s="66">
        <f t="shared" ref="J64:L64" si="16">J56*(J63/100)</f>
        <v>0</v>
      </c>
      <c r="K64" s="66">
        <f t="shared" si="16"/>
        <v>0</v>
      </c>
      <c r="L64" s="66">
        <f t="shared" si="16"/>
        <v>0</v>
      </c>
    </row>
    <row r="65" spans="1:15">
      <c r="A65" s="138"/>
      <c r="B65" s="106" t="s">
        <v>163</v>
      </c>
      <c r="C65" s="5" t="s">
        <v>194</v>
      </c>
      <c r="I65" s="62"/>
      <c r="J65" s="62"/>
      <c r="K65" s="62"/>
      <c r="L65" s="62"/>
    </row>
    <row r="66" spans="1:15">
      <c r="A66" s="138"/>
      <c r="B66" s="106" t="s">
        <v>173</v>
      </c>
      <c r="C66" s="5" t="s">
        <v>24</v>
      </c>
      <c r="I66" s="55">
        <v>1</v>
      </c>
      <c r="J66" s="55">
        <v>1</v>
      </c>
      <c r="K66" s="55">
        <v>1</v>
      </c>
      <c r="L66" s="55">
        <v>1</v>
      </c>
    </row>
    <row r="67" spans="1:15">
      <c r="A67" s="138"/>
      <c r="B67" s="106" t="s">
        <v>191</v>
      </c>
      <c r="C67" s="5" t="s">
        <v>25</v>
      </c>
      <c r="I67" s="105">
        <f>I65*I66</f>
        <v>0</v>
      </c>
      <c r="J67" s="105">
        <f>J65*J66</f>
        <v>0</v>
      </c>
      <c r="K67" s="105">
        <f>K65*K66</f>
        <v>0</v>
      </c>
      <c r="L67" s="105">
        <f>L65*L66</f>
        <v>0</v>
      </c>
    </row>
    <row r="68" spans="1:15">
      <c r="A68" s="138"/>
      <c r="B68" s="106" t="s">
        <v>221</v>
      </c>
      <c r="C68" s="5" t="s">
        <v>199</v>
      </c>
      <c r="I68" s="62"/>
      <c r="J68" s="62"/>
      <c r="K68" s="62"/>
      <c r="L68" s="62"/>
    </row>
    <row r="69" spans="1:15" ht="12.6" thickBot="1">
      <c r="A69" s="139"/>
      <c r="B69" s="107" t="s">
        <v>62</v>
      </c>
      <c r="C69" s="5" t="s">
        <v>25</v>
      </c>
      <c r="H69" s="102"/>
      <c r="I69" s="103">
        <f t="shared" ref="I69:L69" si="17">(I64+(I67*I64))+((I64+(I67*I64))*I68)</f>
        <v>0</v>
      </c>
      <c r="J69" s="103">
        <f t="shared" si="17"/>
        <v>0</v>
      </c>
      <c r="K69" s="103">
        <f t="shared" si="17"/>
        <v>0</v>
      </c>
      <c r="L69" s="103">
        <f t="shared" si="17"/>
        <v>0</v>
      </c>
      <c r="M69" s="102"/>
      <c r="N69" s="102"/>
      <c r="O69" s="102"/>
    </row>
  </sheetData>
  <mergeCells count="10">
    <mergeCell ref="K4:L4"/>
    <mergeCell ref="A6:A13"/>
    <mergeCell ref="A15:A21"/>
    <mergeCell ref="A23:A29"/>
    <mergeCell ref="A31:A37"/>
    <mergeCell ref="A39:A45"/>
    <mergeCell ref="A47:A53"/>
    <mergeCell ref="A55:A61"/>
    <mergeCell ref="A63:A69"/>
    <mergeCell ref="I4:J4"/>
  </mergeCells>
  <pageMargins left="0.7" right="0.7" top="0.75" bottom="0.75" header="0.3" footer="0.3"/>
  <pageSetup paperSize="9" scale="57" fitToHeight="0" orientation="landscape" horizontalDpi="300" r:id="rId1"/>
  <headerFooter>
    <oddHeader>&amp;C&amp;A&amp;R&amp;F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39B0C-C68F-4EE9-A1BF-8F5A5A49D8C1}">
  <sheetPr>
    <tabColor theme="9"/>
    <pageSetUpPr fitToPage="1"/>
  </sheetPr>
  <dimension ref="A1:O69"/>
  <sheetViews>
    <sheetView zoomScale="85" zoomScaleNormal="85" workbookViewId="0">
      <selection activeCell="C23" sqref="C23"/>
    </sheetView>
  </sheetViews>
  <sheetFormatPr defaultRowHeight="11.4"/>
  <cols>
    <col min="1" max="1" width="8.88671875" style="5"/>
    <col min="2" max="2" width="96.88671875" style="5" customWidth="1"/>
    <col min="3" max="3" width="25.88671875" style="5" customWidth="1"/>
    <col min="4" max="6" width="8.88671875" style="5"/>
    <col min="7" max="7" width="9.109375" style="5" bestFit="1" customWidth="1"/>
    <col min="8" max="8" width="15.6640625" style="5" customWidth="1"/>
    <col min="9" max="12" width="10.33203125" style="5" customWidth="1"/>
    <col min="13" max="16384" width="8.88671875" style="5"/>
  </cols>
  <sheetData>
    <row r="1" spans="1:12" ht="12">
      <c r="A1" s="50" t="s">
        <v>33</v>
      </c>
    </row>
    <row r="2" spans="1:12" ht="12">
      <c r="A2" s="50"/>
    </row>
    <row r="3" spans="1:12" ht="12">
      <c r="A3" s="51" t="s">
        <v>38</v>
      </c>
      <c r="B3" s="52"/>
    </row>
    <row r="4" spans="1:12" ht="12">
      <c r="A4" s="18"/>
      <c r="H4" s="18" t="s">
        <v>69</v>
      </c>
      <c r="I4" s="140" t="s">
        <v>65</v>
      </c>
      <c r="J4" s="140"/>
      <c r="K4" s="140" t="s">
        <v>68</v>
      </c>
      <c r="L4" s="140"/>
    </row>
    <row r="5" spans="1:12" ht="12.6" thickBot="1">
      <c r="A5" s="50" t="s">
        <v>34</v>
      </c>
      <c r="H5" s="18" t="s">
        <v>70</v>
      </c>
      <c r="I5" s="101" t="s">
        <v>66</v>
      </c>
      <c r="J5" s="101" t="s">
        <v>67</v>
      </c>
      <c r="K5" s="101" t="s">
        <v>66</v>
      </c>
      <c r="L5" s="101" t="s">
        <v>67</v>
      </c>
    </row>
    <row r="6" spans="1:12">
      <c r="A6" s="137">
        <v>44986</v>
      </c>
      <c r="B6" s="53" t="s">
        <v>156</v>
      </c>
      <c r="C6" s="5" t="s">
        <v>194</v>
      </c>
      <c r="I6" s="62">
        <v>0.105</v>
      </c>
      <c r="J6" s="62">
        <v>0.105</v>
      </c>
      <c r="K6" s="62">
        <v>0.105</v>
      </c>
      <c r="L6" s="62">
        <v>0.105</v>
      </c>
    </row>
    <row r="7" spans="1:12">
      <c r="A7" s="138"/>
      <c r="B7" s="54" t="s">
        <v>173</v>
      </c>
      <c r="C7" s="5" t="s">
        <v>24</v>
      </c>
      <c r="I7" s="55">
        <v>1</v>
      </c>
      <c r="J7" s="55">
        <v>1</v>
      </c>
      <c r="K7" s="55">
        <v>1</v>
      </c>
      <c r="L7" s="55">
        <v>1</v>
      </c>
    </row>
    <row r="8" spans="1:12" ht="12">
      <c r="A8" s="138"/>
      <c r="B8" s="106" t="s">
        <v>177</v>
      </c>
      <c r="C8" s="5" t="s">
        <v>25</v>
      </c>
      <c r="I8" s="63">
        <f t="shared" ref="I8:J8" si="0">I6*I7</f>
        <v>0.105</v>
      </c>
      <c r="J8" s="63">
        <f t="shared" si="0"/>
        <v>0.105</v>
      </c>
      <c r="K8" s="63">
        <f>K6*K7</f>
        <v>0.105</v>
      </c>
      <c r="L8" s="63">
        <f>L6*L7</f>
        <v>0.105</v>
      </c>
    </row>
    <row r="9" spans="1:12">
      <c r="A9" s="138"/>
      <c r="B9" s="106" t="s">
        <v>21</v>
      </c>
      <c r="C9" s="5" t="s">
        <v>24</v>
      </c>
      <c r="G9" s="102"/>
      <c r="I9" s="64">
        <v>12.81</v>
      </c>
      <c r="J9" s="64">
        <v>10.96</v>
      </c>
      <c r="K9" s="64">
        <v>9.86</v>
      </c>
      <c r="L9" s="64">
        <v>9.17</v>
      </c>
    </row>
    <row r="10" spans="1:12">
      <c r="A10" s="138"/>
      <c r="B10" s="106" t="s">
        <v>197</v>
      </c>
      <c r="C10" s="5" t="s">
        <v>199</v>
      </c>
      <c r="H10" s="102"/>
      <c r="I10" s="62">
        <v>0.35199999999999998</v>
      </c>
      <c r="J10" s="62">
        <v>0.35199999999999998</v>
      </c>
      <c r="K10" s="62">
        <v>0.35199999999999998</v>
      </c>
      <c r="L10" s="62">
        <v>0.35199999999999998</v>
      </c>
    </row>
    <row r="11" spans="1:12">
      <c r="A11" s="138"/>
      <c r="B11" s="106" t="s">
        <v>196</v>
      </c>
      <c r="C11" s="5" t="s">
        <v>25</v>
      </c>
      <c r="I11" s="104">
        <f>I9/(1+I10)</f>
        <v>9.4748520710059179</v>
      </c>
      <c r="J11" s="104">
        <f t="shared" ref="J11:L11" si="1">J9/(1+J10)</f>
        <v>8.106508875739646</v>
      </c>
      <c r="K11" s="104">
        <f t="shared" si="1"/>
        <v>7.2928994082840237</v>
      </c>
      <c r="L11" s="104">
        <f t="shared" si="1"/>
        <v>6.7825443786982254</v>
      </c>
    </row>
    <row r="12" spans="1:12">
      <c r="A12" s="138"/>
      <c r="B12" s="106" t="s">
        <v>198</v>
      </c>
      <c r="C12" s="5" t="s">
        <v>199</v>
      </c>
      <c r="I12" s="62">
        <v>0.35199999999999998</v>
      </c>
      <c r="J12" s="62">
        <v>0.35199999999999998</v>
      </c>
      <c r="K12" s="62">
        <v>0.35199999999999998</v>
      </c>
      <c r="L12" s="62">
        <v>0.35199999999999998</v>
      </c>
    </row>
    <row r="13" spans="1:12" ht="12.6" thickBot="1">
      <c r="A13" s="139"/>
      <c r="B13" s="107" t="s">
        <v>22</v>
      </c>
      <c r="C13" s="5" t="s">
        <v>25</v>
      </c>
      <c r="H13" s="102"/>
      <c r="I13" s="103">
        <f>(I11+(I11*I8))+((I11+(I11*I8))*I12)</f>
        <v>14.155049999999999</v>
      </c>
      <c r="J13" s="103">
        <f t="shared" ref="J13:L13" si="2">(J11+(J11*J8))+((J11+(J11*J8))*J12)</f>
        <v>12.110800000000001</v>
      </c>
      <c r="K13" s="103">
        <f t="shared" si="2"/>
        <v>10.895299999999999</v>
      </c>
      <c r="L13" s="103">
        <f t="shared" si="2"/>
        <v>10.132850000000001</v>
      </c>
    </row>
    <row r="14" spans="1:12" s="41" customFormat="1" ht="12.6" thickBot="1">
      <c r="A14" s="50" t="s">
        <v>35</v>
      </c>
      <c r="I14" s="56"/>
      <c r="J14" s="56"/>
      <c r="K14" s="56"/>
      <c r="L14" s="56"/>
    </row>
    <row r="15" spans="1:12">
      <c r="A15" s="137">
        <v>45352</v>
      </c>
      <c r="B15" s="108" t="s">
        <v>178</v>
      </c>
      <c r="C15" s="5" t="s">
        <v>40</v>
      </c>
      <c r="I15" s="65"/>
      <c r="J15" s="65"/>
      <c r="K15" s="65"/>
      <c r="L15" s="65"/>
    </row>
    <row r="16" spans="1:12" ht="12">
      <c r="A16" s="138"/>
      <c r="B16" s="106" t="s">
        <v>200</v>
      </c>
      <c r="C16" s="5" t="s">
        <v>25</v>
      </c>
      <c r="I16" s="66">
        <f>I11*(I15/100)</f>
        <v>0</v>
      </c>
      <c r="J16" s="66">
        <f t="shared" ref="J16:L16" si="3">J11*(J15/100)</f>
        <v>0</v>
      </c>
      <c r="K16" s="66">
        <f t="shared" si="3"/>
        <v>0</v>
      </c>
      <c r="L16" s="66">
        <f t="shared" si="3"/>
        <v>0</v>
      </c>
    </row>
    <row r="17" spans="1:15">
      <c r="A17" s="138"/>
      <c r="B17" s="106" t="s">
        <v>157</v>
      </c>
      <c r="C17" s="5" t="s">
        <v>194</v>
      </c>
      <c r="I17" s="62"/>
      <c r="J17" s="62"/>
      <c r="K17" s="62"/>
      <c r="L17" s="62"/>
    </row>
    <row r="18" spans="1:15">
      <c r="A18" s="138"/>
      <c r="B18" s="106" t="s">
        <v>173</v>
      </c>
      <c r="C18" s="5" t="s">
        <v>24</v>
      </c>
      <c r="I18" s="55">
        <v>1</v>
      </c>
      <c r="J18" s="55">
        <v>1</v>
      </c>
      <c r="K18" s="55">
        <v>1</v>
      </c>
      <c r="L18" s="55">
        <v>1</v>
      </c>
    </row>
    <row r="19" spans="1:15" ht="12">
      <c r="A19" s="138"/>
      <c r="B19" s="106" t="s">
        <v>179</v>
      </c>
      <c r="C19" s="5" t="s">
        <v>25</v>
      </c>
      <c r="I19" s="63">
        <f t="shared" ref="I19:L19" si="4">I17*I18</f>
        <v>0</v>
      </c>
      <c r="J19" s="63">
        <f t="shared" si="4"/>
        <v>0</v>
      </c>
      <c r="K19" s="63">
        <f t="shared" si="4"/>
        <v>0</v>
      </c>
      <c r="L19" s="63">
        <f t="shared" si="4"/>
        <v>0</v>
      </c>
    </row>
    <row r="20" spans="1:15">
      <c r="A20" s="138"/>
      <c r="B20" s="106" t="s">
        <v>201</v>
      </c>
      <c r="C20" s="5" t="s">
        <v>199</v>
      </c>
      <c r="I20" s="62"/>
      <c r="J20" s="62"/>
      <c r="K20" s="62"/>
      <c r="L20" s="62"/>
    </row>
    <row r="21" spans="1:15" ht="12.6" thickBot="1">
      <c r="A21" s="139"/>
      <c r="B21" s="107" t="s">
        <v>23</v>
      </c>
      <c r="C21" s="5" t="s">
        <v>25</v>
      </c>
      <c r="H21" s="102"/>
      <c r="I21" s="103">
        <f>(I16+(I19*I16))+((I16+(I19*I16))*I20)</f>
        <v>0</v>
      </c>
      <c r="J21" s="103">
        <f t="shared" ref="J21:L21" si="5">(J16+(J19*J16))+((J16+(J19*J16))*J20)</f>
        <v>0</v>
      </c>
      <c r="K21" s="103">
        <f t="shared" si="5"/>
        <v>0</v>
      </c>
      <c r="L21" s="103">
        <f t="shared" si="5"/>
        <v>0</v>
      </c>
      <c r="M21" s="102"/>
      <c r="N21" s="102"/>
      <c r="O21" s="102"/>
    </row>
    <row r="22" spans="1:15" s="41" customFormat="1" ht="12.6" thickBot="1">
      <c r="A22" s="50" t="s">
        <v>36</v>
      </c>
      <c r="I22" s="56"/>
      <c r="J22" s="56"/>
      <c r="K22" s="56"/>
      <c r="L22" s="56"/>
    </row>
    <row r="23" spans="1:15">
      <c r="A23" s="137">
        <v>45717</v>
      </c>
      <c r="B23" s="108" t="s">
        <v>180</v>
      </c>
      <c r="C23" s="5" t="s">
        <v>40</v>
      </c>
      <c r="I23" s="65"/>
      <c r="J23" s="65"/>
      <c r="K23" s="65"/>
      <c r="L23" s="65"/>
    </row>
    <row r="24" spans="1:15" ht="12">
      <c r="A24" s="138"/>
      <c r="B24" s="106" t="s">
        <v>203</v>
      </c>
      <c r="C24" s="5" t="s">
        <v>25</v>
      </c>
      <c r="I24" s="66">
        <f>I16*(I23/100)</f>
        <v>0</v>
      </c>
      <c r="J24" s="66">
        <f t="shared" ref="J24:L24" si="6">J16*(J23/100)</f>
        <v>0</v>
      </c>
      <c r="K24" s="66">
        <f t="shared" si="6"/>
        <v>0</v>
      </c>
      <c r="L24" s="66">
        <f t="shared" si="6"/>
        <v>0</v>
      </c>
    </row>
    <row r="25" spans="1:15">
      <c r="A25" s="138"/>
      <c r="B25" s="106" t="s">
        <v>158</v>
      </c>
      <c r="C25" s="5" t="s">
        <v>194</v>
      </c>
      <c r="I25" s="62"/>
      <c r="J25" s="62"/>
      <c r="K25" s="62"/>
      <c r="L25" s="62"/>
    </row>
    <row r="26" spans="1:15">
      <c r="A26" s="138"/>
      <c r="B26" s="106" t="s">
        <v>173</v>
      </c>
      <c r="C26" s="5" t="s">
        <v>24</v>
      </c>
      <c r="I26" s="55">
        <v>1</v>
      </c>
      <c r="J26" s="55">
        <v>1</v>
      </c>
      <c r="K26" s="55">
        <v>1</v>
      </c>
      <c r="L26" s="55">
        <v>1</v>
      </c>
    </row>
    <row r="27" spans="1:15">
      <c r="A27" s="138"/>
      <c r="B27" s="106" t="s">
        <v>181</v>
      </c>
      <c r="C27" s="5" t="s">
        <v>25</v>
      </c>
      <c r="I27" s="105">
        <f>I25*I26</f>
        <v>0</v>
      </c>
      <c r="J27" s="105">
        <f>J25*J26</f>
        <v>0</v>
      </c>
      <c r="K27" s="105">
        <f>K25*K26</f>
        <v>0</v>
      </c>
      <c r="L27" s="105">
        <f>L25*L26</f>
        <v>0</v>
      </c>
    </row>
    <row r="28" spans="1:15">
      <c r="A28" s="138"/>
      <c r="B28" s="106" t="s">
        <v>202</v>
      </c>
      <c r="C28" s="5" t="s">
        <v>199</v>
      </c>
      <c r="I28" s="62"/>
      <c r="J28" s="62"/>
      <c r="K28" s="62"/>
      <c r="L28" s="62"/>
    </row>
    <row r="29" spans="1:15" ht="12.6" thickBot="1">
      <c r="A29" s="139"/>
      <c r="B29" s="107" t="s">
        <v>26</v>
      </c>
      <c r="C29" s="5" t="s">
        <v>25</v>
      </c>
      <c r="H29" s="102"/>
      <c r="I29" s="103">
        <f>(I24+(I27*I24))+((I24+(I27*I24))*I28)</f>
        <v>0</v>
      </c>
      <c r="J29" s="103">
        <f t="shared" ref="J29:L29" si="7">(J24+(J27*J24))+((J24+(J27*J24))*J28)</f>
        <v>0</v>
      </c>
      <c r="K29" s="103">
        <f t="shared" si="7"/>
        <v>0</v>
      </c>
      <c r="L29" s="103">
        <f t="shared" si="7"/>
        <v>0</v>
      </c>
      <c r="M29" s="102"/>
      <c r="N29" s="102"/>
      <c r="O29" s="102"/>
    </row>
    <row r="30" spans="1:15" ht="12.6" thickBot="1">
      <c r="A30" s="50" t="s">
        <v>53</v>
      </c>
      <c r="B30" s="41"/>
      <c r="C30" s="41"/>
      <c r="I30" s="56"/>
      <c r="J30" s="56"/>
      <c r="K30" s="56"/>
      <c r="L30" s="56"/>
    </row>
    <row r="31" spans="1:15">
      <c r="A31" s="137">
        <v>46082</v>
      </c>
      <c r="B31" s="108" t="s">
        <v>182</v>
      </c>
      <c r="C31" s="5" t="s">
        <v>40</v>
      </c>
      <c r="I31" s="65"/>
      <c r="J31" s="65"/>
      <c r="K31" s="65"/>
      <c r="L31" s="65"/>
    </row>
    <row r="32" spans="1:15" ht="12">
      <c r="A32" s="138"/>
      <c r="B32" s="106" t="s">
        <v>205</v>
      </c>
      <c r="C32" s="5" t="s">
        <v>25</v>
      </c>
      <c r="I32" s="66">
        <f>I24*(I31/100)</f>
        <v>0</v>
      </c>
      <c r="J32" s="66">
        <f t="shared" ref="J32:L32" si="8">J24*(J31/100)</f>
        <v>0</v>
      </c>
      <c r="K32" s="66">
        <f t="shared" si="8"/>
        <v>0</v>
      </c>
      <c r="L32" s="66">
        <f t="shared" si="8"/>
        <v>0</v>
      </c>
    </row>
    <row r="33" spans="1:15">
      <c r="A33" s="138"/>
      <c r="B33" s="106" t="s">
        <v>159</v>
      </c>
      <c r="C33" s="5" t="s">
        <v>194</v>
      </c>
      <c r="I33" s="62"/>
      <c r="J33" s="62"/>
      <c r="K33" s="62"/>
      <c r="L33" s="62"/>
    </row>
    <row r="34" spans="1:15">
      <c r="A34" s="138"/>
      <c r="B34" s="106" t="s">
        <v>173</v>
      </c>
      <c r="C34" s="5" t="s">
        <v>24</v>
      </c>
      <c r="I34" s="55">
        <v>1</v>
      </c>
      <c r="J34" s="55">
        <v>1</v>
      </c>
      <c r="K34" s="55">
        <v>1</v>
      </c>
      <c r="L34" s="55">
        <v>1</v>
      </c>
    </row>
    <row r="35" spans="1:15">
      <c r="A35" s="138"/>
      <c r="B35" s="106" t="s">
        <v>183</v>
      </c>
      <c r="C35" s="5" t="s">
        <v>25</v>
      </c>
      <c r="I35" s="105">
        <f>I33*I34</f>
        <v>0</v>
      </c>
      <c r="J35" s="105">
        <f>J33*J34</f>
        <v>0</v>
      </c>
      <c r="K35" s="105">
        <f>K33*K34</f>
        <v>0</v>
      </c>
      <c r="L35" s="105">
        <f>L33*L34</f>
        <v>0</v>
      </c>
    </row>
    <row r="36" spans="1:15">
      <c r="A36" s="138"/>
      <c r="B36" s="106" t="s">
        <v>204</v>
      </c>
      <c r="C36" s="5" t="s">
        <v>199</v>
      </c>
      <c r="I36" s="62"/>
      <c r="J36" s="62"/>
      <c r="K36" s="62"/>
      <c r="L36" s="62"/>
    </row>
    <row r="37" spans="1:15" ht="12.6" thickBot="1">
      <c r="A37" s="139"/>
      <c r="B37" s="107" t="s">
        <v>54</v>
      </c>
      <c r="C37" s="5" t="s">
        <v>25</v>
      </c>
      <c r="H37" s="102"/>
      <c r="I37" s="103">
        <f>(I32+(I35*I32))+((I32+(I35*I32))*I36)</f>
        <v>0</v>
      </c>
      <c r="J37" s="103">
        <f t="shared" ref="J37:L37" si="9">(J32+(J35*J32))+((J32+(J35*J32))*J36)</f>
        <v>0</v>
      </c>
      <c r="K37" s="103">
        <f t="shared" si="9"/>
        <v>0</v>
      </c>
      <c r="L37" s="103">
        <f t="shared" si="9"/>
        <v>0</v>
      </c>
      <c r="M37" s="102"/>
      <c r="N37" s="102"/>
      <c r="O37" s="102"/>
    </row>
    <row r="38" spans="1:15" ht="12.6" thickBot="1">
      <c r="A38" s="50" t="s">
        <v>55</v>
      </c>
      <c r="B38" s="41"/>
      <c r="C38" s="41"/>
      <c r="I38" s="56"/>
      <c r="J38" s="56"/>
      <c r="K38" s="56"/>
      <c r="L38" s="56"/>
    </row>
    <row r="39" spans="1:15">
      <c r="A39" s="137">
        <v>46447</v>
      </c>
      <c r="B39" s="108" t="s">
        <v>184</v>
      </c>
      <c r="C39" s="5" t="s">
        <v>40</v>
      </c>
      <c r="I39" s="65"/>
      <c r="J39" s="65"/>
      <c r="K39" s="65"/>
      <c r="L39" s="65"/>
    </row>
    <row r="40" spans="1:15" ht="12">
      <c r="A40" s="138"/>
      <c r="B40" s="106" t="s">
        <v>214</v>
      </c>
      <c r="C40" s="5" t="s">
        <v>25</v>
      </c>
      <c r="I40" s="66">
        <f>I32*(I39/100)</f>
        <v>0</v>
      </c>
      <c r="J40" s="66">
        <f t="shared" ref="J40:L40" si="10">J32*(J39/100)</f>
        <v>0</v>
      </c>
      <c r="K40" s="66">
        <f t="shared" si="10"/>
        <v>0</v>
      </c>
      <c r="L40" s="66">
        <f t="shared" si="10"/>
        <v>0</v>
      </c>
    </row>
    <row r="41" spans="1:15">
      <c r="A41" s="138"/>
      <c r="B41" s="106" t="s">
        <v>160</v>
      </c>
      <c r="C41" s="5" t="s">
        <v>194</v>
      </c>
      <c r="I41" s="62"/>
      <c r="J41" s="62"/>
      <c r="K41" s="62"/>
      <c r="L41" s="62"/>
    </row>
    <row r="42" spans="1:15">
      <c r="A42" s="138"/>
      <c r="B42" s="106" t="s">
        <v>173</v>
      </c>
      <c r="C42" s="5" t="s">
        <v>24</v>
      </c>
      <c r="I42" s="55">
        <v>1</v>
      </c>
      <c r="J42" s="55">
        <v>1</v>
      </c>
      <c r="K42" s="55">
        <v>1</v>
      </c>
      <c r="L42" s="55">
        <v>1</v>
      </c>
    </row>
    <row r="43" spans="1:15">
      <c r="A43" s="138"/>
      <c r="B43" s="106" t="s">
        <v>185</v>
      </c>
      <c r="C43" s="5" t="s">
        <v>25</v>
      </c>
      <c r="I43" s="105">
        <f>I41*I42</f>
        <v>0</v>
      </c>
      <c r="J43" s="105">
        <f>J41*J42</f>
        <v>0</v>
      </c>
      <c r="K43" s="105">
        <f>K41*K42</f>
        <v>0</v>
      </c>
      <c r="L43" s="105">
        <f>L41*L42</f>
        <v>0</v>
      </c>
    </row>
    <row r="44" spans="1:15">
      <c r="A44" s="138"/>
      <c r="B44" s="106" t="s">
        <v>218</v>
      </c>
      <c r="C44" s="5" t="s">
        <v>199</v>
      </c>
      <c r="I44" s="62"/>
      <c r="J44" s="62"/>
      <c r="K44" s="62"/>
      <c r="L44" s="62"/>
    </row>
    <row r="45" spans="1:15" ht="12.6" thickBot="1">
      <c r="A45" s="139"/>
      <c r="B45" s="107" t="s">
        <v>56</v>
      </c>
      <c r="C45" s="5" t="s">
        <v>25</v>
      </c>
      <c r="H45" s="102"/>
      <c r="I45" s="103">
        <f t="shared" ref="I45:L45" si="11">(I40+(I43*I40))+((I40+(I43*I40))*I44)</f>
        <v>0</v>
      </c>
      <c r="J45" s="103">
        <f t="shared" si="11"/>
        <v>0</v>
      </c>
      <c r="K45" s="103">
        <f t="shared" si="11"/>
        <v>0</v>
      </c>
      <c r="L45" s="103">
        <f t="shared" si="11"/>
        <v>0</v>
      </c>
      <c r="M45" s="102"/>
      <c r="N45" s="102"/>
      <c r="O45" s="102"/>
    </row>
    <row r="46" spans="1:15" ht="12.6" thickBot="1">
      <c r="A46" s="50" t="s">
        <v>57</v>
      </c>
      <c r="B46" s="41"/>
      <c r="C46" s="41"/>
      <c r="I46" s="56"/>
      <c r="J46" s="56"/>
      <c r="K46" s="56"/>
      <c r="L46" s="56"/>
    </row>
    <row r="47" spans="1:15">
      <c r="A47" s="137">
        <v>46813</v>
      </c>
      <c r="B47" s="108" t="s">
        <v>186</v>
      </c>
      <c r="C47" s="5" t="s">
        <v>40</v>
      </c>
      <c r="I47" s="65"/>
      <c r="J47" s="65"/>
      <c r="K47" s="65"/>
      <c r="L47" s="65"/>
    </row>
    <row r="48" spans="1:15" ht="12">
      <c r="A48" s="138"/>
      <c r="B48" s="106" t="s">
        <v>215</v>
      </c>
      <c r="C48" s="5" t="s">
        <v>25</v>
      </c>
      <c r="I48" s="66">
        <f>I40*(I47/100)</f>
        <v>0</v>
      </c>
      <c r="J48" s="66">
        <f t="shared" ref="J48:L48" si="12">J40*(J47/100)</f>
        <v>0</v>
      </c>
      <c r="K48" s="66">
        <f t="shared" si="12"/>
        <v>0</v>
      </c>
      <c r="L48" s="66">
        <f t="shared" si="12"/>
        <v>0</v>
      </c>
    </row>
    <row r="49" spans="1:15">
      <c r="A49" s="138"/>
      <c r="B49" s="106" t="s">
        <v>161</v>
      </c>
      <c r="C49" s="5" t="s">
        <v>194</v>
      </c>
      <c r="I49" s="62"/>
      <c r="J49" s="62"/>
      <c r="K49" s="62"/>
      <c r="L49" s="62"/>
    </row>
    <row r="50" spans="1:15">
      <c r="A50" s="138"/>
      <c r="B50" s="106" t="s">
        <v>173</v>
      </c>
      <c r="C50" s="5" t="s">
        <v>24</v>
      </c>
      <c r="I50" s="55">
        <v>1</v>
      </c>
      <c r="J50" s="55">
        <v>1</v>
      </c>
      <c r="K50" s="55">
        <v>1</v>
      </c>
      <c r="L50" s="55">
        <v>1</v>
      </c>
    </row>
    <row r="51" spans="1:15">
      <c r="A51" s="138"/>
      <c r="B51" s="106" t="s">
        <v>187</v>
      </c>
      <c r="C51" s="5" t="s">
        <v>25</v>
      </c>
      <c r="I51" s="105">
        <f>I49*I50</f>
        <v>0</v>
      </c>
      <c r="J51" s="105">
        <f>J49*J50</f>
        <v>0</v>
      </c>
      <c r="K51" s="105">
        <f>K49*K50</f>
        <v>0</v>
      </c>
      <c r="L51" s="105">
        <f>L49*L50</f>
        <v>0</v>
      </c>
    </row>
    <row r="52" spans="1:15">
      <c r="A52" s="138"/>
      <c r="B52" s="106" t="s">
        <v>219</v>
      </c>
      <c r="C52" s="5" t="s">
        <v>199</v>
      </c>
      <c r="I52" s="62"/>
      <c r="J52" s="62"/>
      <c r="K52" s="62"/>
      <c r="L52" s="62"/>
    </row>
    <row r="53" spans="1:15" ht="12.6" thickBot="1">
      <c r="A53" s="139"/>
      <c r="B53" s="107" t="s">
        <v>58</v>
      </c>
      <c r="C53" s="5" t="s">
        <v>25</v>
      </c>
      <c r="H53" s="102"/>
      <c r="I53" s="103">
        <f t="shared" ref="I53:L53" si="13">(I48+(I51*I48))+((I48+(I51*I48))*I52)</f>
        <v>0</v>
      </c>
      <c r="J53" s="103">
        <f t="shared" si="13"/>
        <v>0</v>
      </c>
      <c r="K53" s="103">
        <f t="shared" si="13"/>
        <v>0</v>
      </c>
      <c r="L53" s="103">
        <f t="shared" si="13"/>
        <v>0</v>
      </c>
      <c r="M53" s="102"/>
      <c r="N53" s="102"/>
      <c r="O53" s="102"/>
    </row>
    <row r="54" spans="1:15" ht="12.6" thickBot="1">
      <c r="A54" s="50" t="s">
        <v>59</v>
      </c>
      <c r="B54" s="41"/>
      <c r="C54" s="41"/>
      <c r="I54" s="56"/>
      <c r="J54" s="56"/>
      <c r="K54" s="56"/>
      <c r="L54" s="56"/>
    </row>
    <row r="55" spans="1:15">
      <c r="A55" s="137">
        <v>47178</v>
      </c>
      <c r="B55" s="108" t="s">
        <v>188</v>
      </c>
      <c r="C55" s="5" t="s">
        <v>40</v>
      </c>
      <c r="I55" s="65"/>
      <c r="J55" s="65"/>
      <c r="K55" s="65"/>
      <c r="L55" s="65"/>
    </row>
    <row r="56" spans="1:15" ht="12">
      <c r="A56" s="138"/>
      <c r="B56" s="106" t="s">
        <v>216</v>
      </c>
      <c r="C56" s="5" t="s">
        <v>25</v>
      </c>
      <c r="I56" s="66">
        <f>I48*(I55/100)</f>
        <v>0</v>
      </c>
      <c r="J56" s="66">
        <f t="shared" ref="J56:L56" si="14">J48*(J55/100)</f>
        <v>0</v>
      </c>
      <c r="K56" s="66">
        <f t="shared" si="14"/>
        <v>0</v>
      </c>
      <c r="L56" s="66">
        <f t="shared" si="14"/>
        <v>0</v>
      </c>
    </row>
    <row r="57" spans="1:15">
      <c r="A57" s="138"/>
      <c r="B57" s="106" t="s">
        <v>162</v>
      </c>
      <c r="C57" s="5" t="s">
        <v>194</v>
      </c>
      <c r="I57" s="62"/>
      <c r="J57" s="62"/>
      <c r="K57" s="62"/>
      <c r="L57" s="62"/>
    </row>
    <row r="58" spans="1:15">
      <c r="A58" s="138"/>
      <c r="B58" s="106" t="s">
        <v>173</v>
      </c>
      <c r="C58" s="5" t="s">
        <v>24</v>
      </c>
      <c r="I58" s="55">
        <v>1</v>
      </c>
      <c r="J58" s="55">
        <v>1</v>
      </c>
      <c r="K58" s="55">
        <v>1</v>
      </c>
      <c r="L58" s="55">
        <v>1</v>
      </c>
    </row>
    <row r="59" spans="1:15">
      <c r="A59" s="138"/>
      <c r="B59" s="106" t="s">
        <v>189</v>
      </c>
      <c r="C59" s="5" t="s">
        <v>25</v>
      </c>
      <c r="I59" s="105">
        <f>I57*I58</f>
        <v>0</v>
      </c>
      <c r="J59" s="105">
        <f>J57*J58</f>
        <v>0</v>
      </c>
      <c r="K59" s="105">
        <f>K57*K58</f>
        <v>0</v>
      </c>
      <c r="L59" s="105">
        <f>L57*L58</f>
        <v>0</v>
      </c>
    </row>
    <row r="60" spans="1:15">
      <c r="A60" s="138"/>
      <c r="B60" s="106" t="s">
        <v>220</v>
      </c>
      <c r="C60" s="5" t="s">
        <v>199</v>
      </c>
      <c r="I60" s="62"/>
      <c r="J60" s="62"/>
      <c r="K60" s="62"/>
      <c r="L60" s="62"/>
    </row>
    <row r="61" spans="1:15" ht="12.6" thickBot="1">
      <c r="A61" s="139"/>
      <c r="B61" s="107" t="s">
        <v>60</v>
      </c>
      <c r="C61" s="5" t="s">
        <v>25</v>
      </c>
      <c r="H61" s="102"/>
      <c r="I61" s="103">
        <f t="shared" ref="I61:L61" si="15">(I56+(I59*I56))+((I56+(I59*I56))*I60)</f>
        <v>0</v>
      </c>
      <c r="J61" s="103">
        <f t="shared" si="15"/>
        <v>0</v>
      </c>
      <c r="K61" s="103">
        <f t="shared" si="15"/>
        <v>0</v>
      </c>
      <c r="L61" s="103">
        <f t="shared" si="15"/>
        <v>0</v>
      </c>
      <c r="M61" s="102"/>
      <c r="N61" s="102"/>
      <c r="O61" s="102"/>
    </row>
    <row r="62" spans="1:15" ht="12.6" thickBot="1">
      <c r="A62" s="50" t="s">
        <v>61</v>
      </c>
      <c r="B62" s="41"/>
      <c r="C62" s="41"/>
      <c r="I62" s="56"/>
      <c r="J62" s="56"/>
      <c r="K62" s="56"/>
      <c r="L62" s="56"/>
    </row>
    <row r="63" spans="1:15">
      <c r="A63" s="137">
        <v>47543</v>
      </c>
      <c r="B63" s="108" t="s">
        <v>190</v>
      </c>
      <c r="C63" s="5" t="s">
        <v>40</v>
      </c>
      <c r="I63" s="65"/>
      <c r="J63" s="65"/>
      <c r="K63" s="65"/>
      <c r="L63" s="65"/>
    </row>
    <row r="64" spans="1:15" ht="12">
      <c r="A64" s="138"/>
      <c r="B64" s="106" t="s">
        <v>217</v>
      </c>
      <c r="C64" s="5" t="s">
        <v>25</v>
      </c>
      <c r="I64" s="66">
        <f>I56*(I63/100)</f>
        <v>0</v>
      </c>
      <c r="J64" s="66">
        <f t="shared" ref="J64:L64" si="16">J56*(J63/100)</f>
        <v>0</v>
      </c>
      <c r="K64" s="66">
        <f t="shared" si="16"/>
        <v>0</v>
      </c>
      <c r="L64" s="66">
        <f t="shared" si="16"/>
        <v>0</v>
      </c>
    </row>
    <row r="65" spans="1:15">
      <c r="A65" s="138"/>
      <c r="B65" s="106" t="s">
        <v>163</v>
      </c>
      <c r="C65" s="5" t="s">
        <v>194</v>
      </c>
      <c r="I65" s="62"/>
      <c r="J65" s="62"/>
      <c r="K65" s="62"/>
      <c r="L65" s="62"/>
    </row>
    <row r="66" spans="1:15">
      <c r="A66" s="138"/>
      <c r="B66" s="106" t="s">
        <v>173</v>
      </c>
      <c r="C66" s="5" t="s">
        <v>24</v>
      </c>
      <c r="I66" s="55">
        <v>1</v>
      </c>
      <c r="J66" s="55">
        <v>1</v>
      </c>
      <c r="K66" s="55">
        <v>1</v>
      </c>
      <c r="L66" s="55">
        <v>1</v>
      </c>
    </row>
    <row r="67" spans="1:15">
      <c r="A67" s="138"/>
      <c r="B67" s="106" t="s">
        <v>191</v>
      </c>
      <c r="C67" s="5" t="s">
        <v>25</v>
      </c>
      <c r="I67" s="105">
        <f>I65*I66</f>
        <v>0</v>
      </c>
      <c r="J67" s="105">
        <f>J65*J66</f>
        <v>0</v>
      </c>
      <c r="K67" s="105">
        <f>K65*K66</f>
        <v>0</v>
      </c>
      <c r="L67" s="105">
        <f>L65*L66</f>
        <v>0</v>
      </c>
    </row>
    <row r="68" spans="1:15">
      <c r="A68" s="138"/>
      <c r="B68" s="106" t="s">
        <v>221</v>
      </c>
      <c r="C68" s="5" t="s">
        <v>199</v>
      </c>
      <c r="I68" s="62"/>
      <c r="J68" s="62"/>
      <c r="K68" s="62"/>
      <c r="L68" s="62"/>
    </row>
    <row r="69" spans="1:15" ht="12.6" thickBot="1">
      <c r="A69" s="139"/>
      <c r="B69" s="107" t="s">
        <v>62</v>
      </c>
      <c r="C69" s="5" t="s">
        <v>25</v>
      </c>
      <c r="H69" s="102"/>
      <c r="I69" s="103">
        <f t="shared" ref="I69:L69" si="17">(I64+(I67*I64))+((I64+(I67*I64))*I68)</f>
        <v>0</v>
      </c>
      <c r="J69" s="103">
        <f t="shared" si="17"/>
        <v>0</v>
      </c>
      <c r="K69" s="103">
        <f t="shared" si="17"/>
        <v>0</v>
      </c>
      <c r="L69" s="103">
        <f t="shared" si="17"/>
        <v>0</v>
      </c>
      <c r="M69" s="102"/>
      <c r="N69" s="102"/>
      <c r="O69" s="102"/>
    </row>
  </sheetData>
  <mergeCells count="10">
    <mergeCell ref="K4:L4"/>
    <mergeCell ref="A6:A13"/>
    <mergeCell ref="A15:A21"/>
    <mergeCell ref="A23:A29"/>
    <mergeCell ref="A31:A37"/>
    <mergeCell ref="A39:A45"/>
    <mergeCell ref="A47:A53"/>
    <mergeCell ref="A55:A61"/>
    <mergeCell ref="A63:A69"/>
    <mergeCell ref="I4:J4"/>
  </mergeCells>
  <pageMargins left="0.7" right="0.7" top="0.75" bottom="0.75" header="0.3" footer="0.3"/>
  <pageSetup paperSize="9" scale="57" fitToHeight="0" orientation="landscape" horizontalDpi="300" r:id="rId1"/>
  <headerFooter>
    <oddHeader>&amp;C&amp;A&amp;R&amp;F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81326-0A7C-46A2-828F-7DA28A36CB98}">
  <sheetPr>
    <tabColor theme="9"/>
    <pageSetUpPr fitToPage="1"/>
  </sheetPr>
  <dimension ref="A1:C33"/>
  <sheetViews>
    <sheetView zoomScale="145" zoomScaleNormal="145" workbookViewId="0">
      <selection sqref="A1:B1"/>
    </sheetView>
  </sheetViews>
  <sheetFormatPr defaultRowHeight="11.4"/>
  <cols>
    <col min="1" max="1" width="8.33203125" style="5" customWidth="1"/>
    <col min="2" max="2" width="13" style="5" customWidth="1"/>
    <col min="3" max="3" width="13.33203125" style="5" customWidth="1"/>
    <col min="4" max="16384" width="8.88671875" style="5"/>
  </cols>
  <sheetData>
    <row r="1" spans="1:3" ht="12.6" thickBot="1">
      <c r="A1" s="141" t="s">
        <v>32</v>
      </c>
      <c r="B1" s="142"/>
      <c r="C1" s="57" t="s">
        <v>193</v>
      </c>
    </row>
    <row r="2" spans="1:3" ht="12" thickBot="1">
      <c r="A2" s="58" t="s">
        <v>28</v>
      </c>
      <c r="B2" s="146">
        <v>2023</v>
      </c>
      <c r="C2" s="59" t="s">
        <v>71</v>
      </c>
    </row>
    <row r="3" spans="1:3">
      <c r="A3" s="60" t="s">
        <v>29</v>
      </c>
      <c r="B3" s="147"/>
      <c r="C3" s="143" t="s">
        <v>72</v>
      </c>
    </row>
    <row r="4" spans="1:3">
      <c r="A4" s="60" t="s">
        <v>30</v>
      </c>
      <c r="B4" s="147"/>
      <c r="C4" s="144"/>
    </row>
    <row r="5" spans="1:3" ht="12" thickBot="1">
      <c r="A5" s="60" t="s">
        <v>31</v>
      </c>
      <c r="B5" s="147"/>
      <c r="C5" s="144"/>
    </row>
    <row r="6" spans="1:3" ht="12" thickBot="1">
      <c r="A6" s="58" t="s">
        <v>28</v>
      </c>
      <c r="B6" s="146">
        <v>2024</v>
      </c>
      <c r="C6" s="145"/>
    </row>
    <row r="7" spans="1:3">
      <c r="A7" s="60" t="s">
        <v>29</v>
      </c>
      <c r="B7" s="147"/>
      <c r="C7" s="143" t="s">
        <v>73</v>
      </c>
    </row>
    <row r="8" spans="1:3">
      <c r="A8" s="60" t="s">
        <v>30</v>
      </c>
      <c r="B8" s="147"/>
      <c r="C8" s="144"/>
    </row>
    <row r="9" spans="1:3" ht="12" thickBot="1">
      <c r="A9" s="61" t="s">
        <v>31</v>
      </c>
      <c r="B9" s="148"/>
      <c r="C9" s="144"/>
    </row>
    <row r="10" spans="1:3" ht="12" thickBot="1">
      <c r="A10" s="58" t="s">
        <v>28</v>
      </c>
      <c r="B10" s="146">
        <v>2025</v>
      </c>
      <c r="C10" s="145"/>
    </row>
    <row r="11" spans="1:3">
      <c r="A11" s="60" t="s">
        <v>29</v>
      </c>
      <c r="B11" s="147"/>
      <c r="C11" s="143" t="s">
        <v>74</v>
      </c>
    </row>
    <row r="12" spans="1:3">
      <c r="A12" s="60" t="s">
        <v>30</v>
      </c>
      <c r="B12" s="147"/>
      <c r="C12" s="144"/>
    </row>
    <row r="13" spans="1:3" ht="12" thickBot="1">
      <c r="A13" s="61" t="s">
        <v>31</v>
      </c>
      <c r="B13" s="148"/>
      <c r="C13" s="144"/>
    </row>
    <row r="14" spans="1:3" ht="12" thickBot="1">
      <c r="A14" s="58" t="s">
        <v>28</v>
      </c>
      <c r="B14" s="146">
        <v>2026</v>
      </c>
      <c r="C14" s="145"/>
    </row>
    <row r="15" spans="1:3">
      <c r="A15" s="60" t="s">
        <v>29</v>
      </c>
      <c r="B15" s="147"/>
      <c r="C15" s="143" t="s">
        <v>75</v>
      </c>
    </row>
    <row r="16" spans="1:3">
      <c r="A16" s="60" t="s">
        <v>30</v>
      </c>
      <c r="B16" s="147"/>
      <c r="C16" s="144"/>
    </row>
    <row r="17" spans="1:3" ht="12" thickBot="1">
      <c r="A17" s="61" t="s">
        <v>31</v>
      </c>
      <c r="B17" s="148"/>
      <c r="C17" s="144"/>
    </row>
    <row r="18" spans="1:3" ht="12" thickBot="1">
      <c r="A18" s="58" t="s">
        <v>28</v>
      </c>
      <c r="B18" s="146">
        <v>2027</v>
      </c>
      <c r="C18" s="145"/>
    </row>
    <row r="19" spans="1:3">
      <c r="A19" s="60" t="s">
        <v>29</v>
      </c>
      <c r="B19" s="147"/>
      <c r="C19" s="143" t="s">
        <v>76</v>
      </c>
    </row>
    <row r="20" spans="1:3">
      <c r="A20" s="60" t="s">
        <v>30</v>
      </c>
      <c r="B20" s="147"/>
      <c r="C20" s="144"/>
    </row>
    <row r="21" spans="1:3" ht="12" thickBot="1">
      <c r="A21" s="61" t="s">
        <v>31</v>
      </c>
      <c r="B21" s="148"/>
      <c r="C21" s="144"/>
    </row>
    <row r="22" spans="1:3" ht="12" thickBot="1">
      <c r="A22" s="58" t="s">
        <v>28</v>
      </c>
      <c r="B22" s="146">
        <v>2028</v>
      </c>
      <c r="C22" s="145"/>
    </row>
    <row r="23" spans="1:3">
      <c r="A23" s="60" t="s">
        <v>29</v>
      </c>
      <c r="B23" s="147"/>
      <c r="C23" s="143" t="s">
        <v>77</v>
      </c>
    </row>
    <row r="24" spans="1:3">
      <c r="A24" s="60" t="s">
        <v>30</v>
      </c>
      <c r="B24" s="147"/>
      <c r="C24" s="144"/>
    </row>
    <row r="25" spans="1:3" ht="12" thickBot="1">
      <c r="A25" s="61" t="s">
        <v>31</v>
      </c>
      <c r="B25" s="148"/>
      <c r="C25" s="144"/>
    </row>
    <row r="26" spans="1:3" ht="12" thickBot="1">
      <c r="A26" s="58" t="s">
        <v>28</v>
      </c>
      <c r="B26" s="146">
        <v>2029</v>
      </c>
      <c r="C26" s="145"/>
    </row>
    <row r="27" spans="1:3">
      <c r="A27" s="60" t="s">
        <v>29</v>
      </c>
      <c r="B27" s="147"/>
      <c r="C27" s="143" t="s">
        <v>78</v>
      </c>
    </row>
    <row r="28" spans="1:3">
      <c r="A28" s="60" t="s">
        <v>30</v>
      </c>
      <c r="B28" s="147"/>
      <c r="C28" s="144"/>
    </row>
    <row r="29" spans="1:3" ht="12" thickBot="1">
      <c r="A29" s="61" t="s">
        <v>31</v>
      </c>
      <c r="B29" s="148"/>
      <c r="C29" s="144"/>
    </row>
    <row r="30" spans="1:3" ht="12" thickBot="1">
      <c r="A30" s="58" t="s">
        <v>28</v>
      </c>
      <c r="B30" s="146">
        <v>2030</v>
      </c>
      <c r="C30" s="145"/>
    </row>
    <row r="31" spans="1:3">
      <c r="A31" s="60" t="s">
        <v>29</v>
      </c>
      <c r="B31" s="147"/>
      <c r="C31" s="143" t="s">
        <v>79</v>
      </c>
    </row>
    <row r="32" spans="1:3">
      <c r="A32" s="60" t="s">
        <v>30</v>
      </c>
      <c r="B32" s="147"/>
      <c r="C32" s="144"/>
    </row>
    <row r="33" spans="1:3" ht="12" thickBot="1">
      <c r="A33" s="61" t="s">
        <v>31</v>
      </c>
      <c r="B33" s="148"/>
      <c r="C33" s="145"/>
    </row>
  </sheetData>
  <mergeCells count="17">
    <mergeCell ref="C27:C30"/>
    <mergeCell ref="C31:C33"/>
    <mergeCell ref="C19:C22"/>
    <mergeCell ref="C23:C26"/>
    <mergeCell ref="B30:B33"/>
    <mergeCell ref="B26:B29"/>
    <mergeCell ref="B22:B25"/>
    <mergeCell ref="A1:B1"/>
    <mergeCell ref="C3:C6"/>
    <mergeCell ref="C7:C10"/>
    <mergeCell ref="C11:C14"/>
    <mergeCell ref="C15:C18"/>
    <mergeCell ref="B2:B5"/>
    <mergeCell ref="B6:B9"/>
    <mergeCell ref="B18:B21"/>
    <mergeCell ref="B14:B17"/>
    <mergeCell ref="B10:B13"/>
  </mergeCells>
  <phoneticPr fontId="6" type="noConversion"/>
  <pageMargins left="0.7" right="0.7" top="0.75" bottom="0.75" header="0.3" footer="0.3"/>
  <pageSetup paperSize="9" fitToHeight="0" orientation="portrait" horizontalDpi="300" verticalDpi="0" r:id="rId1"/>
  <headerFooter>
    <oddHeader>&amp;L&amp;A&amp;R&amp;F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Legenda</vt:lpstr>
      <vt:lpstr>v_pr0205qs_00_00_00_sk</vt:lpstr>
      <vt:lpstr>Prognózy_MFSR_história</vt:lpstr>
      <vt:lpstr>Garant_KVVP</vt:lpstr>
      <vt:lpstr>VaV_pracovník</vt:lpstr>
      <vt:lpstr>Technický_pracovník</vt:lpstr>
      <vt:lpstr>Platnosť_JN_harmonogram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2022-12-13T13:39:28Z</dcterms:created>
  <dcterms:modified xsi:type="dcterms:W3CDTF">2024-07-25T12:32:37Z</dcterms:modified>
</cp:coreProperties>
</file>