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580"/>
  </bookViews>
  <sheets>
    <sheet name="Prioritná os 6" sheetId="4" r:id="rId1"/>
  </sheets>
  <definedNames>
    <definedName name="_xlnm.Print_Titles" localSheetId="0">'Prioritná os 6'!$1:$2</definedName>
    <definedName name="_xlnm.Print_Area" localSheetId="0">'Prioritná os 6'!$A$1:$C$124</definedName>
  </definedNames>
  <calcPr calcId="162913"/>
</workbook>
</file>

<file path=xl/calcChain.xml><?xml version="1.0" encoding="utf-8"?>
<calcChain xmlns="http://schemas.openxmlformats.org/spreadsheetml/2006/main">
  <c r="C59" i="4" l="1"/>
  <c r="J46" i="4" l="1"/>
  <c r="C48" i="4" l="1"/>
  <c r="C47" i="4" s="1"/>
  <c r="C54" i="4"/>
  <c r="C53" i="4" s="1"/>
  <c r="C46" i="4" l="1"/>
  <c r="C41" i="4" l="1"/>
  <c r="F117" i="4" l="1"/>
  <c r="J57" i="4" l="1"/>
  <c r="J53" i="4"/>
  <c r="J40" i="4"/>
  <c r="J41" i="4" s="1"/>
  <c r="J47" i="4" l="1"/>
  <c r="J48" i="4" s="1"/>
  <c r="J54" i="4"/>
</calcChain>
</file>

<file path=xl/sharedStrings.xml><?xml version="1.0" encoding="utf-8"?>
<sst xmlns="http://schemas.openxmlformats.org/spreadsheetml/2006/main" count="1297" uniqueCount="307">
  <si>
    <t>29.2.1</t>
  </si>
  <si>
    <t>32.1</t>
  </si>
  <si>
    <t>36.1</t>
  </si>
  <si>
    <t>36.2</t>
  </si>
  <si>
    <t>37.1</t>
  </si>
  <si>
    <t>37.2</t>
  </si>
  <si>
    <t>38.1</t>
  </si>
  <si>
    <t>38.2</t>
  </si>
  <si>
    <t>38.2.1</t>
  </si>
  <si>
    <t>38.2.2</t>
  </si>
  <si>
    <t>38.3</t>
  </si>
  <si>
    <t>38.3.1</t>
  </si>
  <si>
    <t>38.3.2</t>
  </si>
  <si>
    <t>39.1</t>
  </si>
  <si>
    <t>39.2</t>
  </si>
  <si>
    <t>41.1</t>
  </si>
  <si>
    <t>41.2</t>
  </si>
  <si>
    <t xml:space="preserve">II. </t>
  </si>
  <si>
    <t xml:space="preserve">I. </t>
  </si>
  <si>
    <t>11.1.1</t>
  </si>
  <si>
    <t>11.1.2</t>
  </si>
  <si>
    <t>14</t>
  </si>
  <si>
    <t>14.1</t>
  </si>
  <si>
    <t>15</t>
  </si>
  <si>
    <t>15.1</t>
  </si>
  <si>
    <t>15.1.1</t>
  </si>
  <si>
    <t>15.1.2</t>
  </si>
  <si>
    <t>15.1.3</t>
  </si>
  <si>
    <t>15.1.4</t>
  </si>
  <si>
    <t>15.1.5</t>
  </si>
  <si>
    <t>15.2</t>
  </si>
  <si>
    <t>15.2.1</t>
  </si>
  <si>
    <t>15.2.2</t>
  </si>
  <si>
    <t>16</t>
  </si>
  <si>
    <t>17</t>
  </si>
  <si>
    <t>17.1</t>
  </si>
  <si>
    <t>17.2</t>
  </si>
  <si>
    <t>18</t>
  </si>
  <si>
    <t>19</t>
  </si>
  <si>
    <t>20</t>
  </si>
  <si>
    <t>21</t>
  </si>
  <si>
    <t>22</t>
  </si>
  <si>
    <t>23</t>
  </si>
  <si>
    <t>24</t>
  </si>
  <si>
    <t>24.1</t>
  </si>
  <si>
    <t>25</t>
  </si>
  <si>
    <t>25.1</t>
  </si>
  <si>
    <t>25.1.1</t>
  </si>
  <si>
    <t>25.1.2</t>
  </si>
  <si>
    <t>25.1.3</t>
  </si>
  <si>
    <t>25.1.4</t>
  </si>
  <si>
    <t>25.1.5</t>
  </si>
  <si>
    <t>25.2</t>
  </si>
  <si>
    <t>25.3</t>
  </si>
  <si>
    <t>26</t>
  </si>
  <si>
    <t>27</t>
  </si>
  <si>
    <t>28</t>
  </si>
  <si>
    <t>29</t>
  </si>
  <si>
    <t>29.1</t>
  </si>
  <si>
    <t>29.2</t>
  </si>
  <si>
    <t>29.3</t>
  </si>
  <si>
    <t>29.4</t>
  </si>
  <si>
    <t>29.4.1</t>
  </si>
  <si>
    <t>35</t>
  </si>
  <si>
    <t>36</t>
  </si>
  <si>
    <t>37</t>
  </si>
  <si>
    <t>38</t>
  </si>
  <si>
    <t>39</t>
  </si>
  <si>
    <t>1.1</t>
  </si>
  <si>
    <t>2</t>
  </si>
  <si>
    <t>3</t>
  </si>
  <si>
    <t>4</t>
  </si>
  <si>
    <t>4.1</t>
  </si>
  <si>
    <t>7</t>
  </si>
  <si>
    <t>7.1</t>
  </si>
  <si>
    <t>7.1.1</t>
  </si>
  <si>
    <t>7.2</t>
  </si>
  <si>
    <t>8.1</t>
  </si>
  <si>
    <t>8.2</t>
  </si>
  <si>
    <t>8.2.1</t>
  </si>
  <si>
    <t>9</t>
  </si>
  <si>
    <t>9.1</t>
  </si>
  <si>
    <t>9.2</t>
  </si>
  <si>
    <t>10</t>
  </si>
  <si>
    <t>11</t>
  </si>
  <si>
    <t>11.1</t>
  </si>
  <si>
    <t>12</t>
  </si>
  <si>
    <t>12.1</t>
  </si>
  <si>
    <t>13</t>
  </si>
  <si>
    <r>
      <t>III.</t>
    </r>
    <r>
      <rPr>
        <b/>
        <sz val="7"/>
        <color rgb="FF000000"/>
        <rFont val="Times New Roman"/>
        <family val="1"/>
        <charset val="238"/>
      </rPr>
      <t xml:space="preserve">        </t>
    </r>
  </si>
  <si>
    <r>
      <t>V.</t>
    </r>
    <r>
      <rPr>
        <b/>
        <sz val="7"/>
        <color rgb="FF000000"/>
        <rFont val="Times New Roman"/>
        <family val="1"/>
        <charset val="238"/>
      </rPr>
      <t xml:space="preserve">          </t>
    </r>
  </si>
  <si>
    <r>
      <t>IV.</t>
    </r>
    <r>
      <rPr>
        <b/>
        <sz val="7"/>
        <color rgb="FF000000"/>
        <rFont val="Times New Roman"/>
        <family val="1"/>
        <charset val="238"/>
      </rPr>
      <t xml:space="preserve">        </t>
    </r>
  </si>
  <si>
    <r>
      <t>VI.</t>
    </r>
    <r>
      <rPr>
        <b/>
        <sz val="7"/>
        <color rgb="FF000000"/>
        <rFont val="Times New Roman"/>
        <family val="1"/>
        <charset val="238"/>
      </rPr>
      <t xml:space="preserve">        </t>
    </r>
  </si>
  <si>
    <r>
      <t>VII.</t>
    </r>
    <r>
      <rPr>
        <b/>
        <sz val="7"/>
        <color rgb="FF000000"/>
        <rFont val="Times New Roman"/>
        <family val="1"/>
        <charset val="238"/>
      </rPr>
      <t xml:space="preserve">      </t>
    </r>
  </si>
  <si>
    <r>
      <t>VIII.</t>
    </r>
    <r>
      <rPr>
        <b/>
        <sz val="7"/>
        <color rgb="FF000000"/>
        <rFont val="Times New Roman"/>
        <family val="1"/>
        <charset val="238"/>
      </rPr>
      <t xml:space="preserve">    </t>
    </r>
  </si>
  <si>
    <t>Číslo</t>
  </si>
  <si>
    <t>Informácie požadované pre každý finančný nástroj</t>
  </si>
  <si>
    <t>Tematický cieľ, resp. ciele uvedené v článku 9 prvom odseku nariadenia (EÚ) č. 1303/2013 podporované prostredníctvom finančných nástrojov</t>
  </si>
  <si>
    <t>Iné programy EŠIF, prostredníctvom ktorých sa poskytujú príspevky na finančný nástroj</t>
  </si>
  <si>
    <t>Číslo CCI všetkých ostatných programov EŠIF, prostredníctvom ktorých sa poskytujú príspevky na finančný nástroj</t>
  </si>
  <si>
    <t>Názov finančného nástroja</t>
  </si>
  <si>
    <t>Oficiálna adresa/miesto podnikania týkajúce sa finančného nástroja (názov krajiny a mesto)</t>
  </si>
  <si>
    <t>Vykonávacie opatrenia</t>
  </si>
  <si>
    <t>Finančný nástroj zriadený na úrovni Únie, ktorý priamo alebo nepriamo spravuje Komisia, ako sa uvádza v článku 38 ods. 1 písm. a) nariadenia (EÚ) č. 1303/2013, podporovaný z príspevkov z programu EŠIF</t>
  </si>
  <si>
    <t>Názov finančného nástroja na úrovni Únie</t>
  </si>
  <si>
    <t>Finančný nástroj zriadený na vnútroštátnej, regionálnej, nadnárodnej alebo cezhraničnej úrovni, ktorý spravuje riadiaci orgán alebo zaň zodpovedá, ako sa uvádza v článku 38 ods. 1 písm. b), podporovaný z príspevkov z programu EŠIF podľa článku 38 ods. 4 písm. a), b) a c) nariadenia (EÚ) č. 1303/2013.</t>
  </si>
  <si>
    <t>Druh finančného nástroja</t>
  </si>
  <si>
    <t>Individuálne prispôsobené nástroje alebo finančné nástroje, ktoré spĺňajú štandardné podmienky</t>
  </si>
  <si>
    <t>Finančný nástroj organizovaný prostredníctvom fondu fondov alebo bez fondu fondov</t>
  </si>
  <si>
    <t>Názov fondu fondov zriadeného na účely vykonávania finančných nástrojov</t>
  </si>
  <si>
    <t>Opis iného finančného produktu</t>
  </si>
  <si>
    <t>Iná podpora kombinovaná s finančným nástrojom: grant, bonifikácia úrokovej sadzby, dotácia záručných poplatkov podľa článku 37 ods. 7 nariadenia (EÚ) č. 1303/2013</t>
  </si>
  <si>
    <t>Orgán vykonávajúci finančný nástroj</t>
  </si>
  <si>
    <t>Názov orgánu vykonávajúceho finančný nástroj</t>
  </si>
  <si>
    <t>Úradná adresa/miesto podnikania (názov krajiny a mesta) orgánu vykonávajúceho finančný nástroj</t>
  </si>
  <si>
    <t>Postup výberu orgánu vykonávajúceho finančný nástroj: postup zadávania verejnej zákazky, iný postup</t>
  </si>
  <si>
    <t>Opis ďalších postupov výberu orgánu vykonávajúceho finančný nástroj</t>
  </si>
  <si>
    <t>z toho príspevky z EŠIF (v EUR)</t>
  </si>
  <si>
    <t>z toho výška príspevkov z EŠIF (v EUR)</t>
  </si>
  <si>
    <t>z toho príspevky z EFRR (v EUR)</t>
  </si>
  <si>
    <t>z toho príspevky z Kohézneho fondu (v EUR)</t>
  </si>
  <si>
    <t>z toho príspevky z ESF (v EUR)</t>
  </si>
  <si>
    <t>z toho príspevky z EPFRV (v EUR)</t>
  </si>
  <si>
    <t>z toho príspevky z ENRF (v EUR)</t>
  </si>
  <si>
    <t>z toho celková výška vnútroštátneho spolufinancovania (v EUR)</t>
  </si>
  <si>
    <t>z toho celková výška vnútroštátneho verejného financovania (v EUR)</t>
  </si>
  <si>
    <t>z toho celková výška vnútroštátneho súkromného financovania (v EUR)</t>
  </si>
  <si>
    <t>z toho príspevky na základné odmeňovanie (v EUR)</t>
  </si>
  <si>
    <t>z toho príspevky na odmeňovanie na základe výkonnosti (v EUR)</t>
  </si>
  <si>
    <t>Kapitalizované náklady na riadenie alebo poplatky za riadenie podľa článku 42 ods. 2 nariadenia (EÚ) č. 1303/2013 (týka sa len záverečnej správy) (v EUR)</t>
  </si>
  <si>
    <t>Kapitalizované úrokové dotácie alebo dotácie záručných poplatkov podľa článku 42 ods. 1 písm. c) nariadenia (EÚ) č. 1303/2013 (týka sa len záverečnej správy) (v EUR)</t>
  </si>
  <si>
    <t>Príspevky vo forme pozemkov a/alebo nehnuteľností v rámci finančného nástroja podľa článku 37 ods. 10 nariadenia (EÚ) č. 1303/2013 (týka sa len záverečnej správy) (v EUR)</t>
  </si>
  <si>
    <t>Názov každého finančného produktu ponúkaného prostredníctvom finančného nástroja</t>
  </si>
  <si>
    <t>z toho celková výška príspevkov z EŠIF (v EUR)</t>
  </si>
  <si>
    <t>z toho celková výška vnútroštátneho verejného spolufinancovania (v EUR)</t>
  </si>
  <si>
    <t>z toho celková výška vnútroštátneho súkromného spolufinancovania (v EUR)</t>
  </si>
  <si>
    <t>Celková výška úverov skutočne vyplatených konečným prijímateľom v súvislosti s podpísanými záručnými zmluvami (v EUR)</t>
  </si>
  <si>
    <t>Počet zmlúv týkajúcich sa úveru/záruky/kapitálu alebo kvázikapitálu/iných finančných produktov podpísaných s konečnými prijímateľmi podľa produktu</t>
  </si>
  <si>
    <t>Počet konečných prijímateľov, ktorým sa poskytuje podpora prostredníctvom finančného produktu</t>
  </si>
  <si>
    <t>z toho veľké podniky</t>
  </si>
  <si>
    <t>z toho MSP</t>
  </si>
  <si>
    <t>z toho mikropodniky</t>
  </si>
  <si>
    <t>z toho jednotlivci</t>
  </si>
  <si>
    <t>z toho iný typ konečných prijímateľov, ktorým sa poskytuje podpora</t>
  </si>
  <si>
    <t>opis iného typu konečných prijímateľov, ktorým sa poskytuje podpora</t>
  </si>
  <si>
    <t>Počet investícií vo forme úverov/záruk/kapitálu alebo kvázikapitálu/iných finančných produktov uskutočnených v prospech konečných prijímateľov podľa produktu</t>
  </si>
  <si>
    <t>Výber orgánov vykonávajúcich finančný nástroj</t>
  </si>
  <si>
    <t>počet už začatých výberových postupov</t>
  </si>
  <si>
    <t>Informácie o tom, či tento finančný nástroj bol ešte stále funkčný na konci vykazovaného roka</t>
  </si>
  <si>
    <t>Ak finančný nástroj nebol funkčný na konci vykazovaného roka, dátum jeho ukončenia</t>
  </si>
  <si>
    <t>Celkový počet vyplatených zlyhaných úverov alebo celkový počet poskytnutých záruk, ktoré je potrebné zaplatiť v dôsledku zlyhaní úverov</t>
  </si>
  <si>
    <t>Celková výška vyplatených zlyhaných úverov (v EUR) alebo celková suma vyčlenená na záruky, ktoré je potrebné zaplatiť v dôsledku zlyhaní úveru (v EUR)</t>
  </si>
  <si>
    <t>Úroky a iné výnosy z platieb z EŠIF určených pre finančný nástroj (v EUR)</t>
  </si>
  <si>
    <t>Sumy, ktoré sa finančnému nástroju spätne vyplatili z investícií a ktoré možno pripísať podpore z EŠIF do konca vykazovaného roka (v EUR)</t>
  </si>
  <si>
    <t>z toho splácanie istiny (v EUR)</t>
  </si>
  <si>
    <t>z toho výnosy a iné príjmy (v EUR)</t>
  </si>
  <si>
    <t>Sumy zo zdrojov opätovne použité, ktoré sa spätne vyplatili a ktoré možno pripísať EŠIF</t>
  </si>
  <si>
    <t>z toho sumy vyplatené na preferenčné odmeňovanie súkromných investorov alebo verejných investorov pôsobiacich v súlade so zásadou trhového hospodárstva, ktorí poskytujú prostriedky na podporu finančného nástroja z EŠIF alebo ktorí spoluinvestujú na úrovni konečných prijímateľov (v EUR)</t>
  </si>
  <si>
    <t>z toho sumy vyplatené na náhradu vzniknutých nákladov na riadenie a na úhradu poplatkov za riadenie finančného nástroja (v EUR)</t>
  </si>
  <si>
    <t>Celková výška iných príspevkov získaných pomocou finančného nástroja okrem EŠIF (v EUR)</t>
  </si>
  <si>
    <t>Celková výška iných príspevkov vyplatená finančnému nástroju okrem EŠIF (v EUR)</t>
  </si>
  <si>
    <t>z toho verejné príspevky (v EUR)</t>
  </si>
  <si>
    <t>z toho súkromné príspevky (v EUR)</t>
  </si>
  <si>
    <t>Celková výška iných príspevkov uvoľnených na úrovni konečných prijímateľov okrem EŠIF (v EUR)</t>
  </si>
  <si>
    <t>Dosiahnutý pákový efekt na konci vykazovaného roka pre úvery/záruky/kapitálové alebo kvázikapitálové investície/iné finančné produkty podľa produktov</t>
  </si>
  <si>
    <t>Ukazovateľ výstupu (číselný kód a názov), ku ktorému finančný nástroj prispieva</t>
  </si>
  <si>
    <t>Cieľová hodnota ukazovateľa výstupov</t>
  </si>
  <si>
    <t>Hodnota, ktorá sa v súvislosti s cieľovou hodnotou ukazovateľa výstupov dosiahla prostredníctvom finančného nástroja</t>
  </si>
  <si>
    <r>
      <rPr>
        <vertAlign val="superscript"/>
        <sz val="8.5"/>
        <color rgb="FF000000"/>
        <rFont val="Sylfaen"/>
        <family val="1"/>
        <charset val="238"/>
      </rPr>
      <t>(1)</t>
    </r>
    <r>
      <rPr>
        <sz val="8.5"/>
        <color rgb="FF000000"/>
        <rFont val="Sylfaen"/>
        <family val="1"/>
        <charset val="238"/>
      </rPr>
      <t xml:space="preserve"> To zahŕňa osobitne pridelené rozpočtové prostriedky z iniciatívy na podporu zamestnanosti mladých ľudí a zodpovedajúcu podporu z ESF.</t>
    </r>
  </si>
  <si>
    <t>Druh produktov poskytovaných finančným nástrojom: úvery, mikroúvery, záruky, kapitálové alebo kvázikapitálové investície, iný finančný produkt alebo iná podpora kombinovaná s finančným nástrojom podľa článku 37 ods. 7 nariadenia (EÚ) č. 1303/2013</t>
  </si>
  <si>
    <r>
      <t>IX.</t>
    </r>
    <r>
      <rPr>
        <b/>
        <sz val="7"/>
        <color rgb="FF000000"/>
        <rFont val="Times New Roman"/>
        <family val="1"/>
        <charset val="238"/>
      </rPr>
      <t xml:space="preserve">         </t>
    </r>
  </si>
  <si>
    <t>Vstupné údaje</t>
  </si>
  <si>
    <t>Prioritné osi na podporu finančného nástroja vrátane fondu fondov v rámci programu EŠIF</t>
  </si>
  <si>
    <t>Názov EŠIF, z ktorého, resp. ktorých sa podporuje finančný nástroj v rámci prioritnej osi</t>
  </si>
  <si>
    <t>Európsky fond regionálneho rozvoja</t>
  </si>
  <si>
    <t>Druh vykonávacieho orgánu podľa článku 38 ods. 4 nariadenia (EÚ) č. 1303/2013: existujúci alebo novovytvorený právny subjekt, ktorý má vykonávať finančné nástroje; Európska investičná banka, Európsky investičný fond, medzinárodná finančná inštitúcia, ktorej akcionárom je členský štát, finančná inštitúcia zriadená v členskom štáte, ktorej účelom je plniť verejný záujem pod kontrolou orgánu verejnej moci, verejnoprávny alebo súkromnoprávny subjekt, riadiaci orgán, ktorý priamo plní vykonávacie úkony (len v prípade úverov alebo záruk)</t>
  </si>
  <si>
    <t>31.1</t>
  </si>
  <si>
    <t>Nie</t>
  </si>
  <si>
    <t>n/a</t>
  </si>
  <si>
    <t>-</t>
  </si>
  <si>
    <t>Odkaz (číslo a názov) na každú prioritnú os na podporu finančného nástroja v rámci programu EŠIF</t>
  </si>
  <si>
    <t>Opis finančného nástroja a vykonávacích opatrení [článok 46 ods. 2 písm. b) nariadenia (EÚ) č. 1303/2013]</t>
  </si>
  <si>
    <t xml:space="preserve">Právny status finančného nástroja podľa článku 38 ods. 6 nariadenia (EÚ) č. 1303/2013 [len v prípade finančných nástrojov uvedených v článku 38 ods. 1 písm. b)]: zverenecký účet zriadený na meno vykonávacieho  subjektu a v mene riadiaceho orgánu alebo samostatný blok finančných prostriedkov v rámci finančnej inštitúcie </t>
  </si>
  <si>
    <t>Určenie orgánu vykonávajúceho finančný nástroj, ako sa uvádza v článku 38 ods. 1 písm. a), článku 38 ods. 4) písm. a), b) a c) nariadenia (EÚ) č. 1303/2013 a finančných sprostredkovateľov uvedených v článku 38 ods. 5 nariadenia (EÚ) č. 1303/2013 [článok 46 ods. 2 písm. c) nariadenia (EÚ) č. 1303/2013]</t>
  </si>
  <si>
    <t>Výkonnosť finančného nástroja vrátane pokroku v jeho zriaďovaní a vo výbere orgánov vykonávajúcich finančný nástroj (vrátane orgánu vykonávajúceho fond fondov) [článok 46 ods. 2 písm. f) nariadenia (EÚ) č. 1303/2013]</t>
  </si>
  <si>
    <t>Úroky a ďalšie výnosy získané z podpory poskytnutej finančnému nástroju z EŠIF a programové prostriedky, ktoré sa finančnému nástroju spätne vyplatili z investícií, ako sa uvádza v článkoch 43 a 44, a hodnota kapitálových investícií v porovnaní s predchádzajúcimi rokmi [článok 46 ods. 2 písm. g) a i) nariadenia (EÚ) č. 1303/2013]</t>
  </si>
  <si>
    <t>Pokrok pri dosahovaní očakávaného pákového efektu investícií realizovaných finančným nástrojom a hodnota investícií a účastí [článok 46 ods. 2 písm. h) nariadenia (EÚ) č. 1303/2013]</t>
  </si>
  <si>
    <t>6 Technická vybavenosť v obciach s prítomnosťou marginalizovaných rómskych komunít</t>
  </si>
  <si>
    <t>9 Podpora sociálneho začlenenia, boj proti chudobe a akejkoľvek diskriminácii</t>
  </si>
  <si>
    <t>Vymedzenie programu a priority, v rámci ktorých sa poskytuje podpora z EŠIF [článok 46 ods. 2 písm. a) nariadenia (EÚ) č. 1303/2013]</t>
  </si>
  <si>
    <t>Dátum podpísania zmluvy o financovaní s orgánom vykonávajúcim finančný nástroj</t>
  </si>
  <si>
    <t>Celková suma príspevkov na finančný nástroj vyplatených finančnému nástroju podľa priority alebo opatrenia a vzniknuté náklady na riadenie alebo vyplatené poplatky za riadenie [článok 46 ods. 2 písm. d) a e) nariadenia (EÚ) č. 1303/2013]</t>
  </si>
  <si>
    <t>Celková suma príspevkov na finančný nástroj vyčlenených v zmluve o financovaní (v EUR)</t>
  </si>
  <si>
    <t>Celková suma príspevkov na finančný nástroj vyplatených finančnému nástroju (v EUR)</t>
  </si>
  <si>
    <r>
      <t xml:space="preserve">Celková suma príspevkov na finančný nástroj vyplatených finančnému nástroju v rámci iniciatívy na podporu zamestnanosti mladých ľudí </t>
    </r>
    <r>
      <rPr>
        <vertAlign val="superscript"/>
        <sz val="8.5"/>
        <color rgb="FF000000"/>
        <rFont val="Sylfaen"/>
        <family val="1"/>
        <charset val="238"/>
      </rPr>
      <t>(1)</t>
    </r>
    <r>
      <rPr>
        <sz val="8.5"/>
        <color rgb="FF000000"/>
        <rFont val="Sylfaen"/>
        <family val="1"/>
        <charset val="238"/>
      </rPr>
      <t xml:space="preserve"> (v EUR)</t>
    </r>
  </si>
  <si>
    <t>Celková suma nákladov na riadenie a poplatkov vyplatených z príspevkov na finančný nástroj (v EUR)</t>
  </si>
  <si>
    <t>Výška príspevkov na finančný nástroj na pokračovanie investícií konečným prijímateľom podľa článku 42 ods. 3 nariadenia (EÚ) č. 1303/2013 (týka sa len záverečnej správy) (v EUR)</t>
  </si>
  <si>
    <t>Celková výška podpory poskytnutej konečným prijímateľom alebo v ich prospech alebo viazanej v záruč¬ných zmluvách z finančného nástroja na investície konečných prijímateľov podľa programu EŠIF a priority [článok 46 ods. 2 písm. e) nariadenia (EÚ) č. 1303/2013]</t>
  </si>
  <si>
    <t>Dátum podpísania zmluvy o financovaní v súvislosti s finančným nástrojom</t>
  </si>
  <si>
    <t>Celková výška príspevkov na finančný nástroj viazaných prostredníctvom úverov, záruk, kapitálu, kvázikapitálu alebo iných zmlúv o finančných produktoch s konečnými prijímateľmi (v EUR)</t>
  </si>
  <si>
    <t>Celková suma príspevkov na finančný nástroj vyplatená konečným prijímateľom prostredníctvom úverov, mikroúverov, kapitálu alebo iných produktov, alebo v prípade záruk vyčlenených v podobe úverov, ktoré sa majú vyplatiť konečným prijímateľom, podľa produktu (v EUR)</t>
  </si>
  <si>
    <t>Celková výška iných príspevkov okrem EŠIF, vyčlenených v zmluve o financovaní uzatvorenej so subjektom vykonávajúcim finančný nástroj (v EUR)</t>
  </si>
  <si>
    <t>Predpokladaný a dosiahnutý pákový efekt s odkazom na zmluvu o financovaní</t>
  </si>
  <si>
    <t>Očakávaný pákový efekt na úver/záruku/kapitálové alebo kvázikapitálové investície/iné finančné produkty s odkazom na zmluvu o financovaní podľa produktu</t>
  </si>
  <si>
    <t>Príspevok finančného nástroja k dosiahnutiu ukazovateľov príslušnej priority [článok 46 ods. 2 písm. j) nariadenia (EÚ) č. 1303/2013]</t>
  </si>
  <si>
    <t>P0091 Nárast zamestnanosti v podporovaných podnikoch
P0105 Odhadované ročné zníženie emisií skleníkových plynov pri renovovaných budovách
P0240 Počet obyvateľov v osídlení MRK, ktorým sa zlepšili podmienky bývania prostredníctvom programov svojpomocnej výstavby obydlí/prestupného bývania
P0283 Počet podnikov, ktoré dostávajú finančnú podporu inú ako granty
P0372 Počet renovovaných domácností so zlepšenou klasifikáciou podľa spotreby energie
P0526 Počet vytvorených pracovných miest cielene pre MRK</t>
  </si>
  <si>
    <t>Slovenská republika, Bratislava</t>
  </si>
  <si>
    <t>(b) Poverenie vykonávaním</t>
  </si>
  <si>
    <t>(a) Finančný nástroj organizovaný prostredníctvom fondu fondov</t>
  </si>
  <si>
    <t>National Development Fund II., a.s. (NDF II.)</t>
  </si>
  <si>
    <t>1 - Zverenecký účet</t>
  </si>
  <si>
    <t>(b4) Finančné inštitúcie, ktorých účelom je plniť verejný záujem pod kontrolou orgánu verejnej moci</t>
  </si>
  <si>
    <t>Áno</t>
  </si>
  <si>
    <t>1 - Fond fondov</t>
  </si>
  <si>
    <t>Finančný nástroj implementovaný v rámci priritnej osi 6 Operačného programu Ľudské zdroje v programovom obodobí 2014 - 2020</t>
  </si>
  <si>
    <t>1 - Podpora výskumu, vývoja a inovácií</t>
  </si>
  <si>
    <t>EFRR</t>
  </si>
  <si>
    <t>01 - Posilnenie výskumu, technologického vývoja a inovácií</t>
  </si>
  <si>
    <t>3.1</t>
  </si>
  <si>
    <t>Výška finančných prostriedkov EŠIF viazaných v dohodách o financovaní z jednotlivých tematických cieľov vybraných v poli 3 (nepovinné)</t>
  </si>
  <si>
    <t>2014SK16M1OP001
2014SK16RFOP002
2014SK16M1OP002
2014SK05M0OP001</t>
  </si>
  <si>
    <t>7.3</t>
  </si>
  <si>
    <t>Financial instrument combining financial contribution from MA with EIB financial products under European Fund for Strategic Investment in accordance with Article 39a, referred to in Article 38(1)(c)</t>
  </si>
  <si>
    <t>2 - Fond fondov – osobitný fond</t>
  </si>
  <si>
    <t>Prispôsobený</t>
  </si>
  <si>
    <t>2 - Osobitný blok financovania</t>
  </si>
  <si>
    <r>
      <t>III.</t>
    </r>
    <r>
      <rPr>
        <b/>
        <sz val="7"/>
        <rFont val="Times New Roman"/>
        <family val="1"/>
        <charset val="238"/>
      </rPr>
      <t xml:space="preserve">        </t>
    </r>
  </si>
  <si>
    <t>b5 - Verejnoprávny alebo súkromnoprávny subjekt</t>
  </si>
  <si>
    <t>1 - Výber v súlade s ustanoveniami smernice o verejnom obstarávaní</t>
  </si>
  <si>
    <t>Dátum podpísania dohody o financovaní s orgánom vykonávajúcim finančný nástroj</t>
  </si>
  <si>
    <r>
      <t>IV.</t>
    </r>
    <r>
      <rPr>
        <b/>
        <sz val="7"/>
        <rFont val="Times New Roman"/>
        <family val="1"/>
        <charset val="238"/>
      </rPr>
      <t xml:space="preserve">        </t>
    </r>
  </si>
  <si>
    <r>
      <t xml:space="preserve">Celková suma príspevkov na finančný nástroj vyplatených finančnému nástroju v rámci iniciatívy na podporu zamestnanosti mladých ľudí </t>
    </r>
    <r>
      <rPr>
        <vertAlign val="superscript"/>
        <sz val="8.5"/>
        <rFont val="Sylfaen"/>
        <family val="1"/>
        <charset val="238"/>
      </rPr>
      <t>(1)</t>
    </r>
    <r>
      <rPr>
        <sz val="8.5"/>
        <rFont val="Sylfaen"/>
        <family val="1"/>
        <charset val="238"/>
      </rPr>
      <t xml:space="preserve"> (v EUR)</t>
    </r>
  </si>
  <si>
    <r>
      <t>V.</t>
    </r>
    <r>
      <rPr>
        <b/>
        <sz val="7"/>
        <rFont val="Times New Roman"/>
        <family val="1"/>
        <charset val="238"/>
      </rPr>
      <t xml:space="preserve">          </t>
    </r>
  </si>
  <si>
    <t>Celková výška podpory poskytnutej konečným prijímateľom alebo v ich prospech alebo viazanej v záručných zmluvách z finančného nástroja na investície konečných prijímateľov podľa programu EŠIF a priority [článok 46 ods. 2 písm. e) nariadenia (EÚ) č. 1303/2013]</t>
  </si>
  <si>
    <t>22.1</t>
  </si>
  <si>
    <t>Typ finančného produktu ponúkaného finančným nástrojom</t>
  </si>
  <si>
    <t>Počet zaručených úverov podpísaných s konečnými prijímateľmi</t>
  </si>
  <si>
    <t>Počet zaručených úverov vyplatených konečným prijímateľom</t>
  </si>
  <si>
    <t>Počet prijímateľov financií, ktorým sa poskytuje podpora prostredníctvom finančného produktu</t>
  </si>
  <si>
    <r>
      <t>VI.</t>
    </r>
    <r>
      <rPr>
        <b/>
        <sz val="7"/>
        <rFont val="Times New Roman"/>
        <family val="1"/>
        <charset val="238"/>
      </rPr>
      <t xml:space="preserve">        </t>
    </r>
  </si>
  <si>
    <r>
      <t>VII.</t>
    </r>
    <r>
      <rPr>
        <b/>
        <sz val="7"/>
        <rFont val="Times New Roman"/>
        <family val="1"/>
        <charset val="238"/>
      </rPr>
      <t xml:space="preserve">      </t>
    </r>
  </si>
  <si>
    <t xml:space="preserve">37.3 </t>
  </si>
  <si>
    <t>out of which amounts to cover losses in the nominal amount of the ESI Funds contribution to the financial instrument resulting from negative interest, if such losses occur despite active treasury management by the bodies implementing financial instruments (in EUR)</t>
  </si>
  <si>
    <r>
      <t>VIII.</t>
    </r>
    <r>
      <rPr>
        <b/>
        <sz val="7"/>
        <rFont val="Times New Roman"/>
        <family val="1"/>
        <charset val="238"/>
      </rPr>
      <t xml:space="preserve">    </t>
    </r>
  </si>
  <si>
    <t>38.1A</t>
  </si>
  <si>
    <t>Contributions under EIB financial product committed in the funding agreement with the body implementing the financial instrument (only for the instruments under Article 38(1)(c)) (in EUR)</t>
  </si>
  <si>
    <t>38.2A</t>
  </si>
  <si>
    <t>Contribution under EIB financial product paid to FI (only for the instruments under Article 38(1)(c)) (in EUR)</t>
  </si>
  <si>
    <t>39.3</t>
  </si>
  <si>
    <t>Investície mobilizované prostredníctvom finančných nástrojov EŠIF na úver (v EUR) (nepovinné)</t>
  </si>
  <si>
    <r>
      <t>IX.</t>
    </r>
    <r>
      <rPr>
        <b/>
        <sz val="7"/>
        <rFont val="Times New Roman"/>
        <family val="1"/>
        <charset val="238"/>
      </rPr>
      <t xml:space="preserve">         </t>
    </r>
  </si>
  <si>
    <r>
      <rPr>
        <vertAlign val="superscript"/>
        <sz val="8.5"/>
        <rFont val="Sylfaen"/>
        <family val="1"/>
        <charset val="238"/>
      </rPr>
      <t>(1)</t>
    </r>
    <r>
      <rPr>
        <sz val="8.5"/>
        <rFont val="Sylfaen"/>
        <family val="1"/>
        <charset val="238"/>
      </rPr>
      <t xml:space="preserve"> To zahŕňa osobitne pridelené rozpočtové prostriedky z iniciatívy na podporu zamestnanosti mladých ľudí a zodpovedajúcu podporu z ESF.</t>
    </r>
  </si>
  <si>
    <t>Poľsko, Varšava</t>
  </si>
  <si>
    <t>Záručný nástroj pre sociálnu ekonomiku</t>
  </si>
  <si>
    <t>P0091: 0
P0283: 0
P0526: 0</t>
  </si>
  <si>
    <t>bonifikácia úrokovej sadzby, technická podpora</t>
  </si>
  <si>
    <t>FLPG SE_SLSP</t>
  </si>
  <si>
    <t>FLPG SE_TISE</t>
  </si>
  <si>
    <t>Záruky
Iná pomoc kombinovaná s finančnými nástrojmi</t>
  </si>
  <si>
    <t>(b) Záruka
(d) Iná pomoc komibinovaná s finančnými nástrojmi</t>
  </si>
  <si>
    <r>
      <t xml:space="preserve">Dátum ukončenia posúdenia </t>
    </r>
    <r>
      <rPr>
        <i/>
        <sz val="8"/>
        <rFont val="Sylfaen"/>
        <family val="1"/>
        <charset val="238"/>
      </rPr>
      <t>ex ante</t>
    </r>
  </si>
  <si>
    <t>Slovak Investment Holding, a. s. (SIH) ako správca NDF II.</t>
  </si>
  <si>
    <t>4 - Spolupráca medzi správnymi orgánmi</t>
  </si>
  <si>
    <t>14.1.1</t>
  </si>
  <si>
    <t>z toho príspevky z EFRR (v EUR) (nepovinné)</t>
  </si>
  <si>
    <t>14.1.2</t>
  </si>
  <si>
    <t>z toho príspevky z Kohézneho fondu (v EUR) (nepovinné)</t>
  </si>
  <si>
    <t>14.1.3</t>
  </si>
  <si>
    <t>z toho príspevky z ESF (v EUR) (nepovinné)</t>
  </si>
  <si>
    <t>14.1.4</t>
  </si>
  <si>
    <t>z toho príspevky z EPFRV (v EUR) (nepovinné)</t>
  </si>
  <si>
    <t>14.1.5</t>
  </si>
  <si>
    <t>z toho príspevky z ENRF (v EUR) (nepovinné)</t>
  </si>
  <si>
    <t>38.3A</t>
  </si>
  <si>
    <t>Contribution under EIB financial product mobilised at the level of final recipient (only for the instruments under Article 38(1)(c)) (in EUR)</t>
  </si>
  <si>
    <t>Slovenská sporiteľňa, a.s. (SLSP)</t>
  </si>
  <si>
    <t>Towarzystwo Inwestycji Społeczno-Ekonomicznych SA (TISE)</t>
  </si>
  <si>
    <t>P0091: 29
P0105: 418,27 t ekviv. CO2
P0240: 3 334
P0283: 10
P0372: 118 domácností
P0526: 29</t>
  </si>
  <si>
    <t xml:space="preserve">Kapitál
</t>
  </si>
  <si>
    <t>5 - Iné</t>
  </si>
  <si>
    <t>Priame investície bez využitia finančného sprostredkovateľa</t>
  </si>
  <si>
    <t>Kapitál</t>
  </si>
  <si>
    <t>40</t>
  </si>
  <si>
    <t>Hodnota investícií a účastí v porovnaní s predchádzajúcimi rokmi (v EUR)</t>
  </si>
  <si>
    <t xml:space="preserve">P0240 Počet obyvateľov v osídlení MRK, ktorým sa zlepšili podmienky bývania prostredníctvom programov svojpomocnej výstavby obydlí/prestupného bývania
</t>
  </si>
  <si>
    <t xml:space="preserve">P0240: 8
</t>
  </si>
  <si>
    <t xml:space="preserve">P0240: 0
</t>
  </si>
  <si>
    <t xml:space="preserve">Priame investície PO 6 OP ĽZ </t>
  </si>
  <si>
    <t>4.3.2015, 20.8.2018</t>
  </si>
  <si>
    <t>Priame investície_PO 6 OP ĽZ (Dostupný domov)</t>
  </si>
  <si>
    <t xml:space="preserve">2014SK16M1OP001
2014SK16RFOP002
2014SK16M1OP002
</t>
  </si>
  <si>
    <t>14.3.2016, 9.11.2016, 20.11.2017, 21.10.2021</t>
  </si>
  <si>
    <t xml:space="preserve"> Technická podpora</t>
  </si>
  <si>
    <t>O - Iná podpora kombinovaná s finnačným nástrojom</t>
  </si>
  <si>
    <t>Úvery</t>
  </si>
  <si>
    <t>(b5) Verejnoprávny alebo súkromnoprávny subjekt</t>
  </si>
  <si>
    <t>Úver</t>
  </si>
  <si>
    <t>PRSL SE_SLSP</t>
  </si>
  <si>
    <t>Finančný nástroj pre PO 6 OP ĽZ</t>
  </si>
  <si>
    <t>grant</t>
  </si>
  <si>
    <t>PRSL_SLSP_na podporu aktivít sociálnej ekonomiky</t>
  </si>
  <si>
    <t xml:space="preserve">P0240 Počet obyvateľov v osídlení MRK, ktorým sa zlepšili podmienky bývania prostredníctvom programov svojpomocnej výstavby obydlí/prestupného bývania
P0372 Počet renovovaných domácností so zlepšenou klasifikáciou podľa spotreby energie
</t>
  </si>
  <si>
    <t xml:space="preserve">P0240: 500
P0372: 100 domácností
</t>
  </si>
  <si>
    <t xml:space="preserve">P0240: 0
P0372: 0 domácností
</t>
  </si>
  <si>
    <t>P0091 Nárast zamestnanosti v podporovaných podnikoch
P0283 Počet podnikov, ktoré dostávajú finančnú podporu inú ako granty
P0526 Počet vytvorených pracovných miest cielene pre MRK</t>
  </si>
  <si>
    <t>P0091: 30
P0283: 5
P0526: 30</t>
  </si>
  <si>
    <t>P0091: 3
P0283: 4
P0526: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</si>
</sst>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00\ _€_-;\-* #,##0.00\ _€_-;_-* &quot;-&quot;??\ _€_-;_-@_-"/>
    <numFmt numFmtId="165" formatCode="_-* #,##0.00\ _E_U_R_-;\-* #,##0.00\ _E_U_R_-;_-* &quot;-&quot;??\ _E_U_R_-;_-@_-"/>
    <numFmt numFmtId="166" formatCode="_-* #,##0_-;\-* #,##0_-;_-* &quot;-&quot;??_-;_-@_-"/>
    <numFmt numFmtId="167" formatCode="_-* #,##0.0000_-;\-* #,##0.0000_-;_-* &quot;-&quot;??_-;_-@_-"/>
  </numFmts>
  <fonts count="18" x14ac:knownFonts="1">
    <font>
      <sz val="11"/>
      <color theme="1"/>
      <name val="Calibri"/>
      <family val="2"/>
      <scheme val="minor"/>
    </font>
    <font>
      <sz val="11"/>
      <color theme="1"/>
      <name val="Calibri"/>
      <family val="2"/>
      <charset val="238"/>
      <scheme val="minor"/>
    </font>
    <font>
      <b/>
      <sz val="8.5"/>
      <color rgb="FF000000"/>
      <name val="Sylfaen"/>
      <family val="1"/>
      <charset val="238"/>
    </font>
    <font>
      <sz val="8.5"/>
      <color rgb="FF000000"/>
      <name val="Sylfaen"/>
      <family val="1"/>
      <charset val="238"/>
    </font>
    <font>
      <b/>
      <sz val="7"/>
      <color rgb="FF000000"/>
      <name val="Times New Roman"/>
      <family val="1"/>
      <charset val="238"/>
    </font>
    <font>
      <vertAlign val="superscript"/>
      <sz val="8.5"/>
      <color rgb="FF000000"/>
      <name val="Sylfaen"/>
      <family val="1"/>
      <charset val="238"/>
    </font>
    <font>
      <sz val="8.5"/>
      <name val="Sylfaen"/>
      <family val="1"/>
      <charset val="238"/>
    </font>
    <font>
      <b/>
      <sz val="8.5"/>
      <name val="Sylfaen"/>
      <family val="1"/>
      <charset val="238"/>
    </font>
    <font>
      <sz val="8.5"/>
      <color theme="0"/>
      <name val="Sylfaen"/>
      <family val="1"/>
      <charset val="238"/>
    </font>
    <font>
      <b/>
      <sz val="7"/>
      <name val="Times New Roman"/>
      <family val="1"/>
      <charset val="238"/>
    </font>
    <font>
      <vertAlign val="superscript"/>
      <sz val="8.5"/>
      <name val="Sylfaen"/>
      <family val="1"/>
      <charset val="238"/>
    </font>
    <font>
      <sz val="11"/>
      <name val="Calibri"/>
      <family val="2"/>
      <scheme val="minor"/>
    </font>
    <font>
      <i/>
      <sz val="8"/>
      <name val="Sylfaen"/>
      <family val="1"/>
      <charset val="238"/>
    </font>
    <font>
      <sz val="8.5"/>
      <color rgb="FFFF0000"/>
      <name val="Sylfaen"/>
      <family val="1"/>
      <charset val="238"/>
    </font>
    <font>
      <sz val="11"/>
      <color theme="1"/>
      <name val="Calibri"/>
      <family val="2"/>
      <scheme val="minor"/>
    </font>
    <font>
      <sz val="10"/>
      <color theme="1"/>
      <name val="Arial"/>
      <family val="2"/>
      <charset val="238"/>
    </font>
    <font>
      <sz val="10"/>
      <name val="Arial"/>
      <family val="2"/>
      <charset val="238"/>
    </font>
    <font>
      <sz val="11"/>
      <color indexed="8"/>
      <name val="Calibri"/>
      <family val="2"/>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bottom/>
      <diagonal/>
    </border>
    <border>
      <left/>
      <right style="thin">
        <color auto="1"/>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3">
    <xf numFmtId="0" fontId="0" fillId="0" borderId="0"/>
    <xf numFmtId="0" fontId="1" fillId="0" borderId="0"/>
    <xf numFmtId="0" fontId="14" fillId="0" borderId="0"/>
    <xf numFmtId="0" fontId="1" fillId="0" borderId="0"/>
    <xf numFmtId="43" fontId="1" fillId="0" borderId="0" applyFont="0" applyFill="0" applyBorder="0" applyAlignment="0" applyProtection="0"/>
    <xf numFmtId="0" fontId="14" fillId="0" borderId="0"/>
    <xf numFmtId="0" fontId="1" fillId="0" borderId="0"/>
    <xf numFmtId="0" fontId="1" fillId="0" borderId="0"/>
    <xf numFmtId="164" fontId="1" fillId="0" borderId="0" applyFont="0" applyFill="0" applyBorder="0" applyAlignment="0" applyProtection="0"/>
    <xf numFmtId="165" fontId="14"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4" fillId="0" borderId="0"/>
    <xf numFmtId="164" fontId="14" fillId="0" borderId="0" applyFont="0" applyFill="0" applyBorder="0" applyAlignment="0" applyProtection="0"/>
    <xf numFmtId="0" fontId="14" fillId="0" borderId="0"/>
    <xf numFmtId="43" fontId="14" fillId="0" borderId="0" applyFont="0" applyFill="0" applyBorder="0" applyAlignment="0" applyProtection="0"/>
    <xf numFmtId="164" fontId="14"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6" fillId="0" borderId="0" applyNumberFormat="0" applyFont="0" applyFill="0" applyBorder="0" applyAlignment="0" applyProtection="0"/>
    <xf numFmtId="0" fontId="16" fillId="0" borderId="0"/>
    <xf numFmtId="0" fontId="1" fillId="0" borderId="0"/>
    <xf numFmtId="43" fontId="1" fillId="0" borderId="0" applyFont="0" applyFill="0" applyBorder="0" applyAlignment="0" applyProtection="0"/>
    <xf numFmtId="0" fontId="16" fillId="0" borderId="0"/>
    <xf numFmtId="43" fontId="16" fillId="0" borderId="0" applyFont="0" applyFill="0" applyBorder="0" applyAlignment="0" applyProtection="0"/>
    <xf numFmtId="0" fontId="15" fillId="0" borderId="0"/>
    <xf numFmtId="0" fontId="1" fillId="0" borderId="0"/>
    <xf numFmtId="0" fontId="16" fillId="0" borderId="0"/>
    <xf numFmtId="0" fontId="16" fillId="0" borderId="0"/>
    <xf numFmtId="9" fontId="16" fillId="0" borderId="0" applyFont="0" applyFill="0" applyBorder="0" applyAlignment="0" applyProtection="0"/>
    <xf numFmtId="9" fontId="14" fillId="0" borderId="0" applyFont="0" applyFill="0" applyBorder="0" applyAlignment="0" applyProtection="0"/>
    <xf numFmtId="0" fontId="1" fillId="0" borderId="0"/>
    <xf numFmtId="0" fontId="1" fillId="0" borderId="0"/>
    <xf numFmtId="0" fontId="14" fillId="0" borderId="0"/>
    <xf numFmtId="0" fontId="16" fillId="0" borderId="0"/>
    <xf numFmtId="43" fontId="1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cellStyleXfs>
  <cellXfs count="184">
    <xf numFmtId="0" fontId="0" fillId="0" borderId="0" xfId="0"/>
    <xf numFmtId="49" fontId="3" fillId="0" borderId="0" xfId="0" applyNumberFormat="1" applyFont="1" applyAlignment="1">
      <alignment horizontal="left" vertical="center"/>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justify" vertical="center" wrapText="1"/>
    </xf>
    <xf numFmtId="0" fontId="3" fillId="2" borderId="1" xfId="0" applyFont="1" applyFill="1" applyBorder="1" applyAlignment="1">
      <alignment horizontal="left" vertical="center" wrapText="1"/>
    </xf>
    <xf numFmtId="49" fontId="3" fillId="2" borderId="1" xfId="0" applyNumberFormat="1" applyFont="1" applyFill="1" applyBorder="1" applyAlignment="1">
      <alignment vertical="center" wrapText="1"/>
    </xf>
    <xf numFmtId="49" fontId="3" fillId="2" borderId="4" xfId="0" applyNumberFormat="1"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vertical="center" wrapText="1"/>
    </xf>
    <xf numFmtId="0" fontId="3" fillId="2" borderId="2" xfId="0" applyFont="1" applyFill="1" applyBorder="1" applyAlignment="1">
      <alignment vertical="center" wrapText="1"/>
    </xf>
    <xf numFmtId="0" fontId="6" fillId="2" borderId="1" xfId="0" applyFont="1" applyFill="1" applyBorder="1" applyAlignment="1">
      <alignment horizontal="justify" vertical="center" wrapText="1"/>
    </xf>
    <xf numFmtId="49" fontId="6"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49" fontId="6" fillId="2" borderId="4"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49" fontId="7" fillId="4" borderId="1" xfId="0" applyNumberFormat="1" applyFont="1" applyFill="1" applyBorder="1" applyAlignment="1">
      <alignment horizontal="left" vertical="center" wrapText="1" shrinkToFit="1"/>
    </xf>
    <xf numFmtId="49" fontId="8" fillId="2" borderId="6" xfId="0" applyNumberFormat="1" applyFont="1" applyFill="1" applyBorder="1" applyAlignment="1">
      <alignment vertical="center" wrapText="1"/>
    </xf>
    <xf numFmtId="49" fontId="8" fillId="2" borderId="9" xfId="0" applyNumberFormat="1" applyFont="1" applyFill="1" applyBorder="1" applyAlignment="1">
      <alignment vertical="center" wrapText="1"/>
    </xf>
    <xf numFmtId="0" fontId="8" fillId="2" borderId="0" xfId="0" applyFont="1" applyFill="1" applyAlignment="1">
      <alignment horizontal="left" vertical="center" wrapText="1"/>
    </xf>
    <xf numFmtId="0" fontId="8" fillId="2" borderId="10" xfId="0" applyFont="1" applyFill="1" applyBorder="1" applyAlignment="1">
      <alignment horizontal="justify" vertical="center" wrapText="1"/>
    </xf>
    <xf numFmtId="49" fontId="8" fillId="2" borderId="11" xfId="0" applyNumberFormat="1" applyFont="1" applyFill="1" applyBorder="1" applyAlignment="1">
      <alignment vertical="center" wrapText="1"/>
    </xf>
    <xf numFmtId="0" fontId="8" fillId="2" borderId="12" xfId="0" applyFont="1" applyFill="1" applyBorder="1" applyAlignment="1">
      <alignment horizontal="left" vertical="center" wrapText="1"/>
    </xf>
    <xf numFmtId="0" fontId="8" fillId="2" borderId="13" xfId="0" applyFont="1" applyFill="1" applyBorder="1" applyAlignment="1">
      <alignment horizontal="justify" vertical="center" wrapText="1"/>
    </xf>
    <xf numFmtId="0" fontId="8" fillId="2" borderId="0" xfId="0" applyFont="1" applyFill="1" applyAlignment="1">
      <alignment horizontal="justify" vertical="center" wrapText="1"/>
    </xf>
    <xf numFmtId="0" fontId="8" fillId="2" borderId="12" xfId="0" applyFont="1" applyFill="1" applyBorder="1" applyAlignment="1">
      <alignment horizontal="justify" vertical="center" wrapText="1"/>
    </xf>
    <xf numFmtId="49" fontId="6" fillId="4" borderId="1" xfId="0" applyNumberFormat="1" applyFont="1" applyFill="1" applyBorder="1" applyAlignment="1">
      <alignment vertical="center" wrapText="1"/>
    </xf>
    <xf numFmtId="49" fontId="7" fillId="4" borderId="1" xfId="0" applyNumberFormat="1" applyFont="1" applyFill="1" applyBorder="1" applyAlignment="1">
      <alignment vertical="center"/>
    </xf>
    <xf numFmtId="49" fontId="6" fillId="0" borderId="0" xfId="0" applyNumberFormat="1" applyFont="1" applyAlignment="1">
      <alignment horizontal="left" vertical="center"/>
    </xf>
    <xf numFmtId="0" fontId="11" fillId="0" borderId="0" xfId="0" applyFont="1"/>
    <xf numFmtId="0" fontId="6" fillId="2" borderId="2" xfId="0" applyFont="1" applyFill="1" applyBorder="1" applyAlignment="1">
      <alignment horizontal="left" vertical="center" wrapText="1"/>
    </xf>
    <xf numFmtId="49" fontId="6" fillId="2" borderId="1" xfId="0" applyNumberFormat="1" applyFont="1" applyFill="1" applyBorder="1" applyAlignment="1">
      <alignment vertical="center" wrapText="1"/>
    </xf>
    <xf numFmtId="49" fontId="2" fillId="4" borderId="1" xfId="0" applyNumberFormat="1" applyFont="1" applyFill="1" applyBorder="1" applyAlignment="1">
      <alignment horizontal="left" vertical="center" wrapText="1" shrinkToFit="1"/>
    </xf>
    <xf numFmtId="49" fontId="3" fillId="4" borderId="1" xfId="0" applyNumberFormat="1" applyFont="1" applyFill="1" applyBorder="1" applyAlignment="1">
      <alignment vertical="center" wrapText="1"/>
    </xf>
    <xf numFmtId="0" fontId="6" fillId="4" borderId="2" xfId="0" applyFont="1" applyFill="1" applyBorder="1" applyAlignment="1">
      <alignment horizontal="justify" vertical="center" wrapText="1"/>
    </xf>
    <xf numFmtId="0" fontId="8" fillId="2" borderId="7" xfId="0" applyFont="1" applyFill="1" applyBorder="1" applyAlignment="1">
      <alignment horizontal="justify" vertical="center" wrapText="1"/>
    </xf>
    <xf numFmtId="0" fontId="8" fillId="2" borderId="8" xfId="0" applyFont="1" applyFill="1" applyBorder="1" applyAlignment="1">
      <alignment horizontal="justify" vertical="center" wrapText="1"/>
    </xf>
    <xf numFmtId="14" fontId="6" fillId="0" borderId="1" xfId="0" applyNumberFormat="1" applyFont="1" applyBorder="1" applyAlignment="1">
      <alignment horizontal="justify" vertical="center" wrapText="1"/>
    </xf>
    <xf numFmtId="0" fontId="11" fillId="4" borderId="3" xfId="0" applyFont="1" applyFill="1" applyBorder="1"/>
    <xf numFmtId="0" fontId="6" fillId="2" borderId="1" xfId="0" applyFont="1" applyFill="1" applyBorder="1" applyAlignment="1">
      <alignment horizontal="left" vertical="center" wrapText="1"/>
    </xf>
    <xf numFmtId="0" fontId="3" fillId="4" borderId="1" xfId="0" applyFont="1" applyFill="1" applyBorder="1" applyAlignment="1">
      <alignment horizontal="justify" vertical="center" wrapText="1"/>
    </xf>
    <xf numFmtId="49" fontId="6" fillId="3" borderId="1" xfId="0" applyNumberFormat="1" applyFont="1" applyFill="1" applyBorder="1" applyAlignment="1">
      <alignment vertical="center" wrapText="1"/>
    </xf>
    <xf numFmtId="0" fontId="6" fillId="3" borderId="1" xfId="0" applyFont="1" applyFill="1" applyBorder="1" applyAlignment="1">
      <alignment horizontal="justify" vertical="center" wrapText="1"/>
    </xf>
    <xf numFmtId="49" fontId="6" fillId="3" borderId="6" xfId="0" applyNumberFormat="1" applyFont="1" applyFill="1" applyBorder="1" applyAlignment="1">
      <alignment vertical="center" wrapText="1"/>
    </xf>
    <xf numFmtId="0" fontId="6" fillId="0" borderId="2" xfId="0" applyFont="1" applyBorder="1" applyAlignment="1">
      <alignment horizontal="left" vertical="center" wrapText="1"/>
    </xf>
    <xf numFmtId="49" fontId="2" fillId="4" borderId="1" xfId="0" applyNumberFormat="1" applyFont="1" applyFill="1" applyBorder="1" applyAlignment="1">
      <alignment vertical="center"/>
    </xf>
    <xf numFmtId="49" fontId="6" fillId="3" borderId="2" xfId="0" applyNumberFormat="1" applyFont="1" applyFill="1" applyBorder="1" applyAlignment="1">
      <alignment vertical="center" wrapText="1"/>
    </xf>
    <xf numFmtId="0" fontId="6" fillId="3" borderId="4" xfId="0" applyFont="1" applyFill="1" applyBorder="1" applyAlignment="1">
      <alignment horizontal="justify" vertical="center" wrapText="1"/>
    </xf>
    <xf numFmtId="0" fontId="3" fillId="0" borderId="1" xfId="0" applyFont="1" applyBorder="1" applyAlignment="1">
      <alignment horizontal="justify" vertical="center" wrapText="1"/>
    </xf>
    <xf numFmtId="49" fontId="8" fillId="2" borderId="7" xfId="0" applyNumberFormat="1" applyFont="1" applyFill="1" applyBorder="1" applyAlignment="1">
      <alignment vertical="center" wrapText="1"/>
    </xf>
    <xf numFmtId="49" fontId="8" fillId="2" borderId="8" xfId="0" applyNumberFormat="1" applyFont="1" applyFill="1" applyBorder="1" applyAlignment="1">
      <alignment vertical="center" wrapText="1"/>
    </xf>
    <xf numFmtId="49" fontId="8" fillId="2" borderId="0" xfId="0" applyNumberFormat="1" applyFont="1" applyFill="1" applyAlignment="1">
      <alignment vertical="center" wrapText="1"/>
    </xf>
    <xf numFmtId="49" fontId="8" fillId="2" borderId="10" xfId="0" applyNumberFormat="1" applyFont="1" applyFill="1" applyBorder="1" applyAlignment="1">
      <alignment vertical="center" wrapText="1"/>
    </xf>
    <xf numFmtId="49" fontId="8" fillId="2" borderId="11" xfId="0" applyNumberFormat="1" applyFont="1" applyFill="1" applyBorder="1" applyAlignment="1">
      <alignment horizontal="center" vertical="center" wrapText="1"/>
    </xf>
    <xf numFmtId="49" fontId="8" fillId="2" borderId="12" xfId="0" applyNumberFormat="1" applyFont="1" applyFill="1" applyBorder="1" applyAlignment="1">
      <alignment horizontal="center" vertical="center" wrapText="1"/>
    </xf>
    <xf numFmtId="49" fontId="8" fillId="2" borderId="13" xfId="0" applyNumberFormat="1" applyFont="1" applyFill="1" applyBorder="1" applyAlignment="1">
      <alignment horizontal="center" vertical="center" wrapText="1"/>
    </xf>
    <xf numFmtId="49" fontId="6" fillId="0" borderId="1" xfId="0" applyNumberFormat="1" applyFont="1" applyBorder="1" applyAlignment="1">
      <alignment vertical="center" wrapText="1"/>
    </xf>
    <xf numFmtId="0" fontId="6" fillId="0" borderId="1" xfId="0" applyFont="1" applyBorder="1" applyAlignment="1">
      <alignment horizontal="left" vertical="center" wrapText="1"/>
    </xf>
    <xf numFmtId="0" fontId="6" fillId="0" borderId="1" xfId="0" applyFont="1" applyBorder="1" applyAlignment="1">
      <alignment horizontal="justify" vertical="center" wrapText="1"/>
    </xf>
    <xf numFmtId="0" fontId="6" fillId="4" borderId="3" xfId="0" applyFont="1" applyFill="1" applyBorder="1" applyAlignment="1">
      <alignment horizontal="left" vertical="center" wrapText="1"/>
    </xf>
    <xf numFmtId="0" fontId="7" fillId="4" borderId="3" xfId="0" applyFont="1" applyFill="1" applyBorder="1" applyAlignment="1">
      <alignment horizontal="left" vertical="center" wrapText="1"/>
    </xf>
    <xf numFmtId="0" fontId="7" fillId="4" borderId="1" xfId="0" applyFont="1" applyFill="1" applyBorder="1" applyAlignment="1">
      <alignment horizontal="left" vertical="center" wrapText="1" shrinkToFit="1"/>
    </xf>
    <xf numFmtId="0" fontId="6" fillId="4" borderId="3" xfId="0" applyFont="1" applyFill="1" applyBorder="1" applyAlignment="1">
      <alignment horizontal="justify" vertical="center" wrapText="1"/>
    </xf>
    <xf numFmtId="0" fontId="8" fillId="2" borderId="7" xfId="0" applyFont="1" applyFill="1" applyBorder="1" applyAlignment="1">
      <alignment horizontal="left" vertical="center" wrapText="1"/>
    </xf>
    <xf numFmtId="0" fontId="8" fillId="2" borderId="0" xfId="0" applyFont="1" applyFill="1" applyAlignment="1">
      <alignment horizontal="center" vertical="center" wrapText="1"/>
    </xf>
    <xf numFmtId="0" fontId="8" fillId="2" borderId="8"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10" xfId="0" applyFont="1" applyFill="1" applyBorder="1" applyAlignment="1">
      <alignment horizontal="center" vertical="center" wrapText="1"/>
    </xf>
    <xf numFmtId="0" fontId="6" fillId="2" borderId="4" xfId="0" applyFont="1" applyFill="1" applyBorder="1" applyAlignment="1">
      <alignment horizontal="right" vertical="center" wrapText="1"/>
    </xf>
    <xf numFmtId="49" fontId="6" fillId="2" borderId="4" xfId="0" applyNumberFormat="1" applyFont="1" applyFill="1" applyBorder="1" applyAlignment="1">
      <alignment horizontal="right" vertical="center" wrapText="1"/>
    </xf>
    <xf numFmtId="49" fontId="6" fillId="2" borderId="9" xfId="0" applyNumberFormat="1" applyFont="1" applyFill="1" applyBorder="1" applyAlignment="1">
      <alignment vertical="center" wrapText="1"/>
    </xf>
    <xf numFmtId="49" fontId="6" fillId="2" borderId="0" xfId="0" applyNumberFormat="1" applyFont="1" applyFill="1" applyAlignment="1">
      <alignment vertical="center" wrapText="1"/>
    </xf>
    <xf numFmtId="49" fontId="6" fillId="2" borderId="11" xfId="0" applyNumberFormat="1" applyFont="1" applyFill="1" applyBorder="1" applyAlignment="1">
      <alignment vertical="center" wrapText="1"/>
    </xf>
    <xf numFmtId="49" fontId="6" fillId="2" borderId="12" xfId="0" applyNumberFormat="1" applyFont="1" applyFill="1" applyBorder="1" applyAlignment="1">
      <alignment vertical="center" wrapText="1"/>
    </xf>
    <xf numFmtId="0" fontId="6" fillId="2" borderId="3" xfId="0" applyFont="1" applyFill="1" applyBorder="1" applyAlignment="1">
      <alignment horizontal="center" vertical="center" wrapText="1"/>
    </xf>
    <xf numFmtId="49" fontId="7" fillId="4" borderId="1" xfId="0" applyNumberFormat="1" applyFont="1" applyFill="1" applyBorder="1" applyAlignment="1">
      <alignment vertical="center" wrapText="1" shrinkToFit="1"/>
    </xf>
    <xf numFmtId="49" fontId="6" fillId="2" borderId="10" xfId="0" applyNumberFormat="1" applyFont="1" applyFill="1" applyBorder="1" applyAlignment="1">
      <alignment vertical="center" wrapText="1"/>
    </xf>
    <xf numFmtId="49" fontId="6" fillId="2" borderId="13" xfId="0" applyNumberFormat="1" applyFont="1" applyFill="1" applyBorder="1" applyAlignment="1">
      <alignment vertical="center" wrapText="1"/>
    </xf>
    <xf numFmtId="0" fontId="6" fillId="0" borderId="5" xfId="0" applyFont="1" applyBorder="1" applyAlignment="1">
      <alignment vertical="center" wrapText="1"/>
    </xf>
    <xf numFmtId="0" fontId="6" fillId="0" borderId="5" xfId="0" applyFont="1" applyBorder="1" applyAlignment="1">
      <alignment horizontal="left" vertical="center" wrapText="1"/>
    </xf>
    <xf numFmtId="0" fontId="6" fillId="0" borderId="1" xfId="0" applyFont="1" applyBorder="1" applyAlignment="1">
      <alignment vertical="center" wrapText="1"/>
    </xf>
    <xf numFmtId="0" fontId="3" fillId="0" borderId="3" xfId="0" applyFont="1" applyBorder="1" applyAlignment="1">
      <alignment vertical="center" wrapText="1"/>
    </xf>
    <xf numFmtId="0" fontId="8" fillId="0" borderId="8" xfId="0" applyFont="1" applyBorder="1" applyAlignment="1">
      <alignment horizontal="justify" vertical="center" wrapText="1"/>
    </xf>
    <xf numFmtId="49" fontId="6" fillId="0" borderId="4"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2" xfId="0" applyNumberFormat="1" applyFont="1" applyBorder="1" applyAlignment="1">
      <alignment vertical="center" wrapText="1"/>
    </xf>
    <xf numFmtId="0" fontId="8" fillId="0" borderId="10" xfId="0" applyFont="1" applyBorder="1" applyAlignment="1">
      <alignment horizontal="justify" vertical="center" wrapText="1"/>
    </xf>
    <xf numFmtId="0" fontId="8" fillId="0" borderId="13" xfId="0" applyFont="1" applyBorder="1" applyAlignment="1">
      <alignment horizontal="justify" vertical="center" wrapText="1"/>
    </xf>
    <xf numFmtId="14" fontId="3" fillId="0" borderId="1" xfId="0" applyNumberFormat="1" applyFont="1" applyBorder="1" applyAlignment="1">
      <alignment horizontal="justify" vertical="center" wrapText="1"/>
    </xf>
    <xf numFmtId="14" fontId="6" fillId="0" borderId="1" xfId="0" applyNumberFormat="1" applyFont="1" applyBorder="1" applyAlignment="1">
      <alignment vertical="center" wrapText="1"/>
    </xf>
    <xf numFmtId="4" fontId="3" fillId="0" borderId="1" xfId="0" applyNumberFormat="1" applyFont="1" applyBorder="1" applyAlignment="1">
      <alignment horizontal="justify" vertical="center" wrapText="1"/>
    </xf>
    <xf numFmtId="4" fontId="6" fillId="0" borderId="1" xfId="0" applyNumberFormat="1" applyFont="1" applyBorder="1" applyAlignment="1">
      <alignment horizontal="justify" vertical="center" wrapText="1"/>
    </xf>
    <xf numFmtId="43" fontId="6" fillId="0" borderId="1" xfId="17" applyFont="1" applyFill="1" applyBorder="1" applyAlignment="1">
      <alignment vertical="center" wrapText="1"/>
    </xf>
    <xf numFmtId="4" fontId="6" fillId="0" borderId="1" xfId="0" applyNumberFormat="1" applyFont="1" applyBorder="1" applyAlignment="1">
      <alignment horizontal="right" vertical="center" wrapText="1"/>
    </xf>
    <xf numFmtId="4" fontId="13" fillId="0" borderId="1" xfId="0" applyNumberFormat="1" applyFont="1" applyBorder="1" applyAlignment="1">
      <alignment horizontal="justify" vertical="center" wrapText="1"/>
    </xf>
    <xf numFmtId="4" fontId="6" fillId="0" borderId="1" xfId="0" applyNumberFormat="1" applyFont="1" applyBorder="1" applyAlignment="1">
      <alignment vertical="center" wrapText="1"/>
    </xf>
    <xf numFmtId="4" fontId="6" fillId="0" borderId="1" xfId="0" applyNumberFormat="1" applyFont="1" applyBorder="1" applyAlignment="1">
      <alignment horizontal="left" vertical="center" wrapText="1"/>
    </xf>
    <xf numFmtId="2" fontId="6" fillId="0" borderId="1" xfId="17" applyNumberFormat="1" applyFont="1" applyFill="1" applyBorder="1" applyAlignment="1">
      <alignment vertical="center" wrapText="1"/>
    </xf>
    <xf numFmtId="43" fontId="6" fillId="0" borderId="1" xfId="0" applyNumberFormat="1" applyFont="1" applyBorder="1" applyAlignment="1">
      <alignment vertical="center" wrapText="1"/>
    </xf>
    <xf numFmtId="166" fontId="6" fillId="0" borderId="1" xfId="17" applyNumberFormat="1" applyFont="1" applyFill="1" applyBorder="1" applyAlignment="1">
      <alignment vertical="center" wrapText="1"/>
    </xf>
    <xf numFmtId="49" fontId="6" fillId="0" borderId="7"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2" fontId="6" fillId="0" borderId="1" xfId="0" applyNumberFormat="1" applyFont="1" applyBorder="1" applyAlignment="1">
      <alignment horizontal="justify" vertical="center" wrapText="1"/>
    </xf>
    <xf numFmtId="49" fontId="6" fillId="0" borderId="12" xfId="0" applyNumberFormat="1" applyFont="1" applyBorder="1" applyAlignment="1">
      <alignment horizontal="center" vertical="center" wrapText="1"/>
    </xf>
    <xf numFmtId="49" fontId="6" fillId="0" borderId="13" xfId="0" applyNumberFormat="1" applyFont="1" applyBorder="1" applyAlignment="1">
      <alignment horizontal="center" vertical="center" wrapText="1"/>
    </xf>
    <xf numFmtId="167" fontId="6" fillId="0" borderId="1" xfId="17" applyNumberFormat="1" applyFont="1" applyFill="1" applyBorder="1" applyAlignment="1">
      <alignment vertical="center" wrapText="1"/>
    </xf>
    <xf numFmtId="2" fontId="6" fillId="0" borderId="3" xfId="0" applyNumberFormat="1" applyFont="1" applyBorder="1" applyAlignment="1">
      <alignment horizontal="justify" vertical="center" wrapText="1"/>
    </xf>
    <xf numFmtId="0" fontId="6" fillId="0" borderId="4" xfId="0" applyFont="1" applyBorder="1" applyAlignment="1">
      <alignment horizontal="justify" vertical="center" wrapText="1"/>
    </xf>
    <xf numFmtId="2" fontId="6" fillId="0" borderId="4" xfId="0" applyNumberFormat="1" applyFont="1" applyBorder="1" applyAlignment="1">
      <alignment horizontal="justify" vertical="center" wrapText="1"/>
    </xf>
    <xf numFmtId="0" fontId="6" fillId="0" borderId="4" xfId="0" applyFont="1" applyBorder="1" applyAlignment="1">
      <alignment vertical="center" wrapText="1"/>
    </xf>
    <xf numFmtId="2" fontId="6" fillId="0" borderId="3" xfId="0" applyNumberFormat="1" applyFont="1" applyBorder="1" applyAlignment="1">
      <alignment vertical="center" wrapText="1"/>
    </xf>
    <xf numFmtId="0" fontId="6" fillId="0" borderId="3" xfId="0" applyFont="1" applyBorder="1" applyAlignment="1">
      <alignment horizontal="left" vertical="center" wrapText="1"/>
    </xf>
    <xf numFmtId="43" fontId="6" fillId="0" borderId="2" xfId="17" applyFont="1" applyFill="1" applyBorder="1" applyAlignment="1">
      <alignment vertical="center" wrapText="1"/>
    </xf>
    <xf numFmtId="49" fontId="6" fillId="0" borderId="6" xfId="0" applyNumberFormat="1" applyFont="1" applyBorder="1" applyAlignment="1">
      <alignment vertical="center" wrapText="1"/>
    </xf>
    <xf numFmtId="4" fontId="6" fillId="0" borderId="6" xfId="0" applyNumberFormat="1" applyFont="1" applyBorder="1" applyAlignment="1">
      <alignment horizontal="justify" vertical="center" wrapText="1"/>
    </xf>
    <xf numFmtId="43" fontId="6" fillId="0" borderId="6" xfId="17" applyFont="1" applyFill="1" applyBorder="1" applyAlignment="1">
      <alignment vertical="center" wrapText="1"/>
    </xf>
    <xf numFmtId="4" fontId="6" fillId="0" borderId="5" xfId="0" applyNumberFormat="1" applyFont="1" applyBorder="1" applyAlignment="1">
      <alignment horizontal="justify" vertical="center" wrapText="1"/>
    </xf>
    <xf numFmtId="49" fontId="6" fillId="0" borderId="0" xfId="0" applyNumberFormat="1" applyFont="1" applyAlignment="1">
      <alignment horizontal="center" vertical="center" wrapText="1"/>
    </xf>
    <xf numFmtId="49" fontId="6" fillId="0" borderId="10" xfId="0" applyNumberFormat="1" applyFont="1" applyBorder="1" applyAlignment="1">
      <alignment horizontal="center" vertical="center" wrapText="1"/>
    </xf>
    <xf numFmtId="0" fontId="6" fillId="0" borderId="2" xfId="0" applyFont="1" applyBorder="1" applyAlignment="1">
      <alignment horizontal="justify" vertical="center" wrapText="1"/>
    </xf>
    <xf numFmtId="167" fontId="6" fillId="0" borderId="2" xfId="17" applyNumberFormat="1" applyFont="1" applyFill="1" applyBorder="1" applyAlignment="1">
      <alignment vertical="center" wrapText="1"/>
    </xf>
    <xf numFmtId="49" fontId="3" fillId="0" borderId="1" xfId="0" applyNumberFormat="1" applyFont="1" applyBorder="1" applyAlignment="1">
      <alignment vertical="center" wrapText="1"/>
    </xf>
    <xf numFmtId="49" fontId="6" fillId="0" borderId="0" xfId="0" applyNumberFormat="1" applyFont="1" applyAlignment="1">
      <alignment vertical="center"/>
    </xf>
    <xf numFmtId="0" fontId="6" fillId="2" borderId="0" xfId="0" applyFont="1" applyFill="1" applyAlignment="1">
      <alignment vertical="center" wrapText="1"/>
    </xf>
    <xf numFmtId="0" fontId="11" fillId="3" borderId="0" xfId="0" applyFont="1" applyFill="1" applyAlignment="1">
      <alignment horizontal="right"/>
    </xf>
    <xf numFmtId="0" fontId="6" fillId="4" borderId="2" xfId="0" applyFont="1" applyFill="1" applyBorder="1" applyAlignment="1">
      <alignment horizontal="left" vertical="center" wrapText="1"/>
    </xf>
    <xf numFmtId="0" fontId="6" fillId="4" borderId="3" xfId="0" applyFont="1" applyFill="1" applyBorder="1" applyAlignment="1">
      <alignment horizontal="left" vertical="center" wrapText="1"/>
    </xf>
    <xf numFmtId="0" fontId="6" fillId="0" borderId="2" xfId="0" applyFont="1" applyBorder="1" applyAlignment="1">
      <alignment horizontal="justify" vertical="center" wrapText="1"/>
    </xf>
    <xf numFmtId="0" fontId="11" fillId="0" borderId="3" xfId="0" applyFont="1" applyBorder="1" applyAlignment="1">
      <alignment horizontal="justify" vertical="center" wrapText="1"/>
    </xf>
    <xf numFmtId="0" fontId="7" fillId="4" borderId="2" xfId="0" applyFont="1" applyFill="1" applyBorder="1" applyAlignment="1">
      <alignment horizontal="left" vertical="center" wrapText="1"/>
    </xf>
    <xf numFmtId="0" fontId="7" fillId="4" borderId="3" xfId="0" applyFont="1" applyFill="1" applyBorder="1" applyAlignment="1">
      <alignment horizontal="left" vertical="center" wrapText="1"/>
    </xf>
    <xf numFmtId="49" fontId="6" fillId="0" borderId="2"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0" fontId="7" fillId="4" borderId="1" xfId="0" applyFont="1" applyFill="1" applyBorder="1" applyAlignment="1">
      <alignment horizontal="left" vertical="center" wrapText="1" shrinkToFit="1"/>
    </xf>
    <xf numFmtId="49" fontId="6" fillId="0" borderId="6" xfId="0" applyNumberFormat="1" applyFont="1" applyBorder="1" applyAlignment="1">
      <alignment horizontal="center" vertical="center" wrapText="1"/>
    </xf>
    <xf numFmtId="49" fontId="6" fillId="0" borderId="7"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49" fontId="6" fillId="0" borderId="11" xfId="0" applyNumberFormat="1" applyFont="1" applyBorder="1" applyAlignment="1">
      <alignment horizontal="center" vertical="center" wrapText="1"/>
    </xf>
    <xf numFmtId="49" fontId="6" fillId="0" borderId="12" xfId="0" applyNumberFormat="1" applyFont="1" applyBorder="1" applyAlignment="1">
      <alignment horizontal="center" vertical="center" wrapText="1"/>
    </xf>
    <xf numFmtId="49" fontId="6" fillId="0" borderId="13" xfId="0" applyNumberFormat="1" applyFont="1" applyBorder="1" applyAlignment="1">
      <alignment horizontal="center"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7" fillId="4" borderId="2" xfId="0" applyFont="1" applyFill="1" applyBorder="1" applyAlignment="1">
      <alignment vertical="center" wrapText="1"/>
    </xf>
    <xf numFmtId="0" fontId="7" fillId="4" borderId="3" xfId="0" applyFont="1" applyFill="1" applyBorder="1" applyAlignment="1">
      <alignment vertical="center" wrapText="1"/>
    </xf>
    <xf numFmtId="0" fontId="7" fillId="4" borderId="1" xfId="0" applyFont="1" applyFill="1" applyBorder="1" applyAlignment="1">
      <alignment vertical="center" wrapText="1" shrinkToFit="1"/>
    </xf>
    <xf numFmtId="0" fontId="6" fillId="4" borderId="2" xfId="0" applyFont="1" applyFill="1" applyBorder="1" applyAlignment="1">
      <alignment horizontal="justify" vertical="center" wrapText="1"/>
    </xf>
    <xf numFmtId="0" fontId="6" fillId="4" borderId="3" xfId="0" applyFont="1" applyFill="1" applyBorder="1" applyAlignment="1">
      <alignment horizontal="justify" vertical="center" wrapText="1"/>
    </xf>
    <xf numFmtId="49" fontId="6" fillId="0" borderId="2" xfId="0" applyNumberFormat="1" applyFont="1" applyBorder="1" applyAlignment="1">
      <alignment vertical="center" wrapText="1"/>
    </xf>
    <xf numFmtId="49" fontId="6" fillId="0" borderId="4" xfId="0" applyNumberFormat="1" applyFont="1" applyBorder="1" applyAlignment="1">
      <alignment vertical="center" wrapText="1"/>
    </xf>
    <xf numFmtId="49" fontId="6" fillId="0" borderId="3" xfId="0" applyNumberFormat="1" applyFont="1" applyBorder="1" applyAlignment="1">
      <alignment vertical="center" wrapText="1"/>
    </xf>
    <xf numFmtId="0" fontId="8" fillId="2" borderId="7"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0" xfId="0" applyFont="1" applyFill="1" applyAlignment="1">
      <alignment horizontal="left" vertical="center" wrapText="1"/>
    </xf>
    <xf numFmtId="0" fontId="8" fillId="2" borderId="10" xfId="0" applyFont="1" applyFill="1" applyBorder="1" applyAlignment="1">
      <alignment horizontal="left" vertical="center" wrapText="1"/>
    </xf>
    <xf numFmtId="49" fontId="6" fillId="2" borderId="6" xfId="0" applyNumberFormat="1" applyFont="1" applyFill="1" applyBorder="1" applyAlignment="1">
      <alignment vertical="center" wrapText="1"/>
    </xf>
    <xf numFmtId="49" fontId="6" fillId="2" borderId="7" xfId="0" applyNumberFormat="1" applyFont="1" applyFill="1" applyBorder="1" applyAlignment="1">
      <alignment vertical="center" wrapText="1"/>
    </xf>
    <xf numFmtId="49" fontId="6" fillId="2" borderId="8" xfId="0" applyNumberFormat="1" applyFont="1" applyFill="1" applyBorder="1" applyAlignment="1">
      <alignment vertical="center" wrapText="1"/>
    </xf>
    <xf numFmtId="49" fontId="6" fillId="2" borderId="9" xfId="0" applyNumberFormat="1" applyFont="1" applyFill="1" applyBorder="1" applyAlignment="1">
      <alignment vertical="center" wrapText="1"/>
    </xf>
    <xf numFmtId="49" fontId="6" fillId="2" borderId="0" xfId="0" applyNumberFormat="1" applyFont="1" applyFill="1" applyAlignment="1">
      <alignment vertical="center" wrapText="1"/>
    </xf>
    <xf numFmtId="49" fontId="6" fillId="2" borderId="10" xfId="0" applyNumberFormat="1" applyFont="1" applyFill="1" applyBorder="1" applyAlignment="1">
      <alignment vertical="center" wrapText="1"/>
    </xf>
    <xf numFmtId="49" fontId="6" fillId="2" borderId="11" xfId="0" applyNumberFormat="1" applyFont="1" applyFill="1" applyBorder="1" applyAlignment="1">
      <alignment vertical="center" wrapText="1"/>
    </xf>
    <xf numFmtId="49" fontId="6" fillId="2" borderId="12" xfId="0" applyNumberFormat="1" applyFont="1" applyFill="1" applyBorder="1" applyAlignment="1">
      <alignment vertical="center" wrapText="1"/>
    </xf>
    <xf numFmtId="49" fontId="6" fillId="2" borderId="13" xfId="0" applyNumberFormat="1" applyFont="1" applyFill="1" applyBorder="1" applyAlignment="1">
      <alignmen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49" fontId="6" fillId="0" borderId="9"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6" fillId="0" borderId="10" xfId="0" applyNumberFormat="1" applyFont="1" applyBorder="1" applyAlignment="1">
      <alignment horizontal="center" vertical="center" wrapText="1"/>
    </xf>
    <xf numFmtId="0" fontId="8" fillId="2" borderId="7" xfId="0" applyFont="1" applyFill="1" applyBorder="1" applyAlignment="1">
      <alignment horizontal="justify" vertical="center" wrapText="1"/>
    </xf>
    <xf numFmtId="0" fontId="8" fillId="2" borderId="8" xfId="0" applyFont="1" applyFill="1" applyBorder="1" applyAlignment="1">
      <alignment horizontal="justify" vertical="center" wrapText="1"/>
    </xf>
    <xf numFmtId="0" fontId="8" fillId="2" borderId="0" xfId="0" applyFont="1" applyFill="1" applyAlignment="1">
      <alignment horizontal="center" vertical="center" wrapText="1"/>
    </xf>
    <xf numFmtId="0" fontId="8" fillId="2" borderId="10" xfId="0" applyFont="1" applyFill="1" applyBorder="1" applyAlignment="1">
      <alignment horizontal="center" vertical="center" wrapText="1"/>
    </xf>
    <xf numFmtId="0" fontId="2" fillId="4" borderId="2"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4" borderId="1" xfId="0" applyFont="1" applyFill="1" applyBorder="1" applyAlignment="1">
      <alignment horizontal="left" vertical="center" wrapText="1" shrinkToFit="1"/>
    </xf>
    <xf numFmtId="0" fontId="3" fillId="4" borderId="2" xfId="0" applyFont="1" applyFill="1" applyBorder="1" applyAlignment="1">
      <alignment horizontal="justify" vertical="center" wrapText="1"/>
    </xf>
    <xf numFmtId="0" fontId="3" fillId="4" borderId="3" xfId="0" applyFont="1" applyFill="1" applyBorder="1" applyAlignment="1">
      <alignment horizontal="justify"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cellXfs>
  <cellStyles count="53">
    <cellStyle name="Comma 10" xfId="33"/>
    <cellStyle name="Comma 11" xfId="35"/>
    <cellStyle name="Comma 15" xfId="48"/>
    <cellStyle name="Comma 2" xfId="18"/>
    <cellStyle name="Comma 3" xfId="20"/>
    <cellStyle name="Comma 8" xfId="46"/>
    <cellStyle name="Čiarka 2" xfId="4"/>
    <cellStyle name="Čiarka 2 3" xfId="8"/>
    <cellStyle name="Čiarka 3" xfId="9"/>
    <cellStyle name="Čiarka 4" xfId="13"/>
    <cellStyle name="Čiarka 5" xfId="15"/>
    <cellStyle name="Čiarka 6" xfId="17"/>
    <cellStyle name="Normal 10" xfId="34"/>
    <cellStyle name="Normal 15" xfId="47"/>
    <cellStyle name="Normal 16" xfId="45"/>
    <cellStyle name="Normal 2" xfId="14"/>
    <cellStyle name="Normal 2 14" xfId="44"/>
    <cellStyle name="Normal 2 2" xfId="38"/>
    <cellStyle name="Normal 3" xfId="19"/>
    <cellStyle name="Normal 4" xfId="36"/>
    <cellStyle name="Normal 9" xfId="32"/>
    <cellStyle name="Normálna" xfId="0" builtinId="0"/>
    <cellStyle name="Normálna 10" xfId="30"/>
    <cellStyle name="Normálna 11" xfId="37"/>
    <cellStyle name="Normálna 12" xfId="51"/>
    <cellStyle name="Normálna 13" xfId="52"/>
    <cellStyle name="Normálna 2" xfId="1"/>
    <cellStyle name="Normálna 2 2" xfId="5"/>
    <cellStyle name="Normálna 2 2 2" xfId="6"/>
    <cellStyle name="Normálna 2 2 2 2" xfId="16"/>
    <cellStyle name="Normálna 2 2 2 3" xfId="22"/>
    <cellStyle name="Normálna 2 2 3" xfId="39"/>
    <cellStyle name="Normálna 2 2 4" xfId="50"/>
    <cellStyle name="Normálna 2 3" xfId="7"/>
    <cellStyle name="Normálna 2 3 3" xfId="23"/>
    <cellStyle name="Normálna 2 3 3 2" xfId="25"/>
    <cellStyle name="Normálna 2 3 3 3" xfId="27"/>
    <cellStyle name="Normálna 2 3 3 4" xfId="42"/>
    <cellStyle name="Normálna 2 3 3 5" xfId="43"/>
    <cellStyle name="Normálna 2 4" xfId="10"/>
    <cellStyle name="Normálna 2 5" xfId="31"/>
    <cellStyle name="Normálna 3" xfId="3"/>
    <cellStyle name="Normálna 3 2" xfId="49"/>
    <cellStyle name="Normálna 4" xfId="11"/>
    <cellStyle name="Normálna 4 2" xfId="21"/>
    <cellStyle name="Normálna 5" xfId="12"/>
    <cellStyle name="Normálna 6" xfId="24"/>
    <cellStyle name="Normálna 7" xfId="26"/>
    <cellStyle name="Normálna 8" xfId="28"/>
    <cellStyle name="Normálna 9" xfId="29"/>
    <cellStyle name="Normální 11" xfId="2"/>
    <cellStyle name="Percentá 2" xfId="40"/>
    <cellStyle name="Percentá 3" xfId="4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33"/>
  <sheetViews>
    <sheetView tabSelected="1" zoomScaleNormal="100" workbookViewId="0"/>
  </sheetViews>
  <sheetFormatPr defaultRowHeight="14.5" x14ac:dyDescent="0.35"/>
  <cols>
    <col min="1" max="1" width="5.54296875" customWidth="1"/>
    <col min="2" max="3" width="53.54296875" customWidth="1"/>
    <col min="4" max="4" width="12.453125" bestFit="1" customWidth="1"/>
    <col min="5" max="5" width="45.1796875" customWidth="1"/>
    <col min="6" max="7" width="52.81640625" customWidth="1"/>
    <col min="9" max="9" width="47.453125" customWidth="1"/>
    <col min="10" max="10" width="54.453125" customWidth="1"/>
    <col min="11" max="11" width="7.453125" customWidth="1"/>
    <col min="12" max="12" width="48.54296875" customWidth="1"/>
    <col min="13" max="13" width="55.54296875" customWidth="1"/>
    <col min="14" max="14" width="7.54296875" customWidth="1"/>
    <col min="15" max="15" width="61.54296875" bestFit="1" customWidth="1"/>
    <col min="16" max="16" width="56.453125" customWidth="1"/>
    <col min="17" max="17" width="52.81640625" customWidth="1"/>
  </cols>
  <sheetData>
    <row r="1" spans="1:17" x14ac:dyDescent="0.35">
      <c r="A1" s="2" t="s">
        <v>95</v>
      </c>
      <c r="B1" s="3" t="s">
        <v>96</v>
      </c>
      <c r="C1" s="3" t="s">
        <v>171</v>
      </c>
      <c r="D1" s="12" t="s">
        <v>95</v>
      </c>
      <c r="E1" s="13" t="s">
        <v>96</v>
      </c>
      <c r="F1" s="13" t="s">
        <v>171</v>
      </c>
      <c r="G1" s="13"/>
      <c r="H1" s="12" t="s">
        <v>95</v>
      </c>
      <c r="I1" s="13" t="s">
        <v>96</v>
      </c>
      <c r="J1" s="13" t="s">
        <v>171</v>
      </c>
      <c r="K1" s="12" t="s">
        <v>95</v>
      </c>
      <c r="L1" s="13" t="s">
        <v>96</v>
      </c>
      <c r="M1" s="13" t="s">
        <v>171</v>
      </c>
      <c r="N1" s="12" t="s">
        <v>95</v>
      </c>
      <c r="O1" s="13" t="s">
        <v>96</v>
      </c>
      <c r="P1" s="13" t="s">
        <v>171</v>
      </c>
      <c r="Q1" s="13"/>
    </row>
    <row r="2" spans="1:17" ht="6" customHeight="1" x14ac:dyDescent="0.35">
      <c r="A2" s="7"/>
      <c r="B2" s="8"/>
      <c r="C2" s="8"/>
      <c r="D2" s="14"/>
      <c r="E2" s="15"/>
      <c r="F2" s="15"/>
      <c r="G2" s="15"/>
      <c r="H2" s="14"/>
      <c r="I2" s="15"/>
      <c r="J2" s="15"/>
      <c r="K2" s="14"/>
      <c r="L2" s="15"/>
      <c r="M2" s="15"/>
      <c r="N2" s="69"/>
      <c r="O2" s="68"/>
      <c r="P2" s="68"/>
      <c r="Q2" s="74"/>
    </row>
    <row r="3" spans="1:17" ht="42" customHeight="1" x14ac:dyDescent="0.35">
      <c r="A3" s="32" t="s">
        <v>18</v>
      </c>
      <c r="B3" s="177" t="s">
        <v>189</v>
      </c>
      <c r="C3" s="177"/>
      <c r="D3" s="16" t="s">
        <v>18</v>
      </c>
      <c r="E3" s="134" t="s">
        <v>189</v>
      </c>
      <c r="F3" s="134"/>
      <c r="G3" s="61"/>
      <c r="H3" s="16" t="s">
        <v>18</v>
      </c>
      <c r="I3" s="134" t="s">
        <v>189</v>
      </c>
      <c r="J3" s="134"/>
      <c r="K3" s="16" t="s">
        <v>18</v>
      </c>
      <c r="L3" s="134" t="s">
        <v>189</v>
      </c>
      <c r="M3" s="134"/>
      <c r="N3" s="75" t="s">
        <v>18</v>
      </c>
      <c r="O3" s="147" t="s">
        <v>189</v>
      </c>
      <c r="P3" s="147"/>
      <c r="Q3" s="61"/>
    </row>
    <row r="4" spans="1:17" ht="19.5" customHeight="1" x14ac:dyDescent="0.35">
      <c r="A4" s="6">
        <v>1</v>
      </c>
      <c r="B4" s="180" t="s">
        <v>172</v>
      </c>
      <c r="C4" s="181"/>
      <c r="D4" s="17">
        <v>1</v>
      </c>
      <c r="E4" s="153" t="s">
        <v>172</v>
      </c>
      <c r="F4" s="154"/>
      <c r="G4" s="63"/>
      <c r="H4" s="17">
        <v>1</v>
      </c>
      <c r="I4" s="153" t="s">
        <v>172</v>
      </c>
      <c r="J4" s="154"/>
      <c r="K4" s="17">
        <v>1</v>
      </c>
      <c r="L4" s="153" t="s">
        <v>172</v>
      </c>
      <c r="M4" s="154"/>
      <c r="N4" s="157"/>
      <c r="O4" s="158"/>
      <c r="P4" s="159"/>
      <c r="Q4" s="65"/>
    </row>
    <row r="5" spans="1:17" ht="30.75" customHeight="1" x14ac:dyDescent="0.35">
      <c r="A5" s="6" t="s">
        <v>68</v>
      </c>
      <c r="B5" s="5" t="s">
        <v>180</v>
      </c>
      <c r="C5" s="4" t="s">
        <v>187</v>
      </c>
      <c r="D5" s="18" t="s">
        <v>68</v>
      </c>
      <c r="E5" s="19" t="s">
        <v>180</v>
      </c>
      <c r="F5" s="20" t="s">
        <v>215</v>
      </c>
      <c r="G5" s="24"/>
      <c r="H5" s="18" t="s">
        <v>68</v>
      </c>
      <c r="I5" s="19" t="s">
        <v>180</v>
      </c>
      <c r="J5" s="20" t="s">
        <v>215</v>
      </c>
      <c r="K5" s="18" t="s">
        <v>68</v>
      </c>
      <c r="L5" s="19" t="s">
        <v>180</v>
      </c>
      <c r="M5" s="20" t="s">
        <v>215</v>
      </c>
      <c r="N5" s="160"/>
      <c r="O5" s="161"/>
      <c r="P5" s="162"/>
      <c r="Q5" s="20"/>
    </row>
    <row r="6" spans="1:17" ht="39.75" customHeight="1" x14ac:dyDescent="0.35">
      <c r="A6" s="6" t="s">
        <v>69</v>
      </c>
      <c r="B6" s="5" t="s">
        <v>173</v>
      </c>
      <c r="C6" s="4" t="s">
        <v>174</v>
      </c>
      <c r="D6" s="18" t="s">
        <v>69</v>
      </c>
      <c r="E6" s="19" t="s">
        <v>173</v>
      </c>
      <c r="F6" s="20" t="s">
        <v>216</v>
      </c>
      <c r="G6" s="24"/>
      <c r="H6" s="18" t="s">
        <v>69</v>
      </c>
      <c r="I6" s="19" t="s">
        <v>173</v>
      </c>
      <c r="J6" s="20" t="s">
        <v>216</v>
      </c>
      <c r="K6" s="18" t="s">
        <v>69</v>
      </c>
      <c r="L6" s="19" t="s">
        <v>173</v>
      </c>
      <c r="M6" s="20" t="s">
        <v>216</v>
      </c>
      <c r="N6" s="160"/>
      <c r="O6" s="161"/>
      <c r="P6" s="162"/>
      <c r="Q6" s="20"/>
    </row>
    <row r="7" spans="1:17" ht="34.5" x14ac:dyDescent="0.35">
      <c r="A7" s="6" t="s">
        <v>70</v>
      </c>
      <c r="B7" s="5" t="s">
        <v>97</v>
      </c>
      <c r="C7" s="4" t="s">
        <v>188</v>
      </c>
      <c r="D7" s="18" t="s">
        <v>70</v>
      </c>
      <c r="E7" s="19" t="s">
        <v>97</v>
      </c>
      <c r="F7" s="20" t="s">
        <v>217</v>
      </c>
      <c r="G7" s="24"/>
      <c r="H7" s="18" t="s">
        <v>70</v>
      </c>
      <c r="I7" s="19" t="s">
        <v>97</v>
      </c>
      <c r="J7" s="20" t="s">
        <v>217</v>
      </c>
      <c r="K7" s="18" t="s">
        <v>70</v>
      </c>
      <c r="L7" s="19" t="s">
        <v>97</v>
      </c>
      <c r="M7" s="20" t="s">
        <v>217</v>
      </c>
      <c r="N7" s="160"/>
      <c r="O7" s="161"/>
      <c r="P7" s="162"/>
      <c r="Q7" s="20"/>
    </row>
    <row r="8" spans="1:17" ht="25.5" customHeight="1" x14ac:dyDescent="0.35">
      <c r="A8" s="31" t="s">
        <v>218</v>
      </c>
      <c r="B8" s="30" t="s">
        <v>219</v>
      </c>
      <c r="C8" s="11" t="s">
        <v>179</v>
      </c>
      <c r="D8" s="18" t="s">
        <v>218</v>
      </c>
      <c r="E8" s="19" t="s">
        <v>219</v>
      </c>
      <c r="F8" s="20"/>
      <c r="G8" s="24"/>
      <c r="H8" s="18" t="s">
        <v>218</v>
      </c>
      <c r="I8" s="19" t="s">
        <v>219</v>
      </c>
      <c r="J8" s="20"/>
      <c r="K8" s="18" t="s">
        <v>218</v>
      </c>
      <c r="L8" s="19" t="s">
        <v>219</v>
      </c>
      <c r="M8" s="20"/>
      <c r="N8" s="160"/>
      <c r="O8" s="161"/>
      <c r="P8" s="162"/>
      <c r="Q8" s="20"/>
    </row>
    <row r="9" spans="1:17" ht="19.5" customHeight="1" x14ac:dyDescent="0.35">
      <c r="A9" s="6" t="s">
        <v>71</v>
      </c>
      <c r="B9" s="180" t="s">
        <v>98</v>
      </c>
      <c r="C9" s="181"/>
      <c r="D9" s="18" t="s">
        <v>71</v>
      </c>
      <c r="E9" s="155" t="s">
        <v>98</v>
      </c>
      <c r="F9" s="156"/>
      <c r="G9" s="19"/>
      <c r="H9" s="18" t="s">
        <v>71</v>
      </c>
      <c r="I9" s="155" t="s">
        <v>98</v>
      </c>
      <c r="J9" s="156"/>
      <c r="K9" s="18" t="s">
        <v>71</v>
      </c>
      <c r="L9" s="155" t="s">
        <v>98</v>
      </c>
      <c r="M9" s="156"/>
      <c r="N9" s="160"/>
      <c r="O9" s="161"/>
      <c r="P9" s="162"/>
      <c r="Q9" s="66"/>
    </row>
    <row r="10" spans="1:17" ht="50.15" customHeight="1" x14ac:dyDescent="0.35">
      <c r="A10" s="6" t="s">
        <v>72</v>
      </c>
      <c r="B10" s="5" t="s">
        <v>99</v>
      </c>
      <c r="C10" s="4" t="s">
        <v>290</v>
      </c>
      <c r="D10" s="18" t="s">
        <v>72</v>
      </c>
      <c r="E10" s="19" t="s">
        <v>99</v>
      </c>
      <c r="F10" s="20" t="s">
        <v>220</v>
      </c>
      <c r="G10" s="24"/>
      <c r="H10" s="18" t="s">
        <v>72</v>
      </c>
      <c r="I10" s="19" t="s">
        <v>99</v>
      </c>
      <c r="J10" s="20" t="s">
        <v>220</v>
      </c>
      <c r="K10" s="18" t="s">
        <v>72</v>
      </c>
      <c r="L10" s="19" t="s">
        <v>99</v>
      </c>
      <c r="M10" s="20" t="s">
        <v>220</v>
      </c>
      <c r="N10" s="160"/>
      <c r="O10" s="161"/>
      <c r="P10" s="162"/>
      <c r="Q10" s="20"/>
    </row>
    <row r="11" spans="1:17" x14ac:dyDescent="0.35">
      <c r="A11" s="31">
        <v>30</v>
      </c>
      <c r="B11" s="11" t="s">
        <v>260</v>
      </c>
      <c r="C11" s="37" t="s">
        <v>288</v>
      </c>
      <c r="D11" s="18"/>
      <c r="E11" s="19"/>
      <c r="F11" s="20"/>
      <c r="G11" s="24"/>
      <c r="H11" s="18"/>
      <c r="I11" s="19"/>
      <c r="J11" s="20"/>
      <c r="K11" s="18"/>
      <c r="L11" s="19"/>
      <c r="M11" s="20"/>
      <c r="N11" s="70"/>
      <c r="O11" s="71"/>
      <c r="P11" s="76"/>
      <c r="Q11" s="20"/>
    </row>
    <row r="12" spans="1:17" x14ac:dyDescent="0.35">
      <c r="A12" s="26">
        <v>31</v>
      </c>
      <c r="B12" s="34" t="s">
        <v>146</v>
      </c>
      <c r="C12" s="38"/>
      <c r="D12" s="18"/>
      <c r="E12" s="19"/>
      <c r="F12" s="20"/>
      <c r="G12" s="24"/>
      <c r="H12" s="18"/>
      <c r="I12" s="19"/>
      <c r="J12" s="20"/>
      <c r="K12" s="18"/>
      <c r="L12" s="19"/>
      <c r="M12" s="20"/>
      <c r="N12" s="70"/>
      <c r="O12" s="71"/>
      <c r="P12" s="76"/>
      <c r="Q12" s="20"/>
    </row>
    <row r="13" spans="1:17" x14ac:dyDescent="0.35">
      <c r="A13" s="56" t="s">
        <v>176</v>
      </c>
      <c r="B13" s="57" t="s">
        <v>147</v>
      </c>
      <c r="C13" s="58" t="s">
        <v>212</v>
      </c>
      <c r="D13" s="21"/>
      <c r="E13" s="22"/>
      <c r="F13" s="23"/>
      <c r="G13" s="25"/>
      <c r="H13" s="21"/>
      <c r="I13" s="22"/>
      <c r="J13" s="23"/>
      <c r="K13" s="21"/>
      <c r="L13" s="22"/>
      <c r="M13" s="23"/>
      <c r="N13" s="72"/>
      <c r="O13" s="73"/>
      <c r="P13" s="77"/>
      <c r="Q13" s="23"/>
    </row>
    <row r="14" spans="1:17" ht="35.15" customHeight="1" x14ac:dyDescent="0.35">
      <c r="A14" s="32" t="s">
        <v>17</v>
      </c>
      <c r="B14" s="177" t="s">
        <v>181</v>
      </c>
      <c r="C14" s="177"/>
      <c r="D14" s="16" t="s">
        <v>17</v>
      </c>
      <c r="E14" s="134" t="s">
        <v>181</v>
      </c>
      <c r="F14" s="134"/>
      <c r="G14" s="61"/>
      <c r="H14" s="16" t="s">
        <v>17</v>
      </c>
      <c r="I14" s="134" t="s">
        <v>181</v>
      </c>
      <c r="J14" s="134"/>
      <c r="K14" s="16" t="s">
        <v>17</v>
      </c>
      <c r="L14" s="134" t="s">
        <v>181</v>
      </c>
      <c r="M14" s="134"/>
      <c r="N14" s="75" t="s">
        <v>17</v>
      </c>
      <c r="O14" s="147" t="s">
        <v>181</v>
      </c>
      <c r="P14" s="147"/>
      <c r="Q14" s="61"/>
    </row>
    <row r="15" spans="1:17" ht="30" customHeight="1" x14ac:dyDescent="0.35">
      <c r="A15" s="6">
        <v>5</v>
      </c>
      <c r="B15" s="9" t="s">
        <v>100</v>
      </c>
      <c r="C15" s="78" t="s">
        <v>214</v>
      </c>
      <c r="D15" s="56">
        <v>5</v>
      </c>
      <c r="E15" s="78" t="s">
        <v>100</v>
      </c>
      <c r="F15" s="78" t="s">
        <v>256</v>
      </c>
      <c r="G15" s="78"/>
      <c r="H15" s="56">
        <v>5</v>
      </c>
      <c r="I15" s="78" t="s">
        <v>100</v>
      </c>
      <c r="J15" s="78" t="s">
        <v>257</v>
      </c>
      <c r="K15" s="56">
        <v>5</v>
      </c>
      <c r="L15" s="78" t="s">
        <v>100</v>
      </c>
      <c r="M15" s="78" t="s">
        <v>287</v>
      </c>
      <c r="N15" s="56">
        <v>5</v>
      </c>
      <c r="O15" s="78" t="s">
        <v>100</v>
      </c>
      <c r="P15" s="79" t="s">
        <v>297</v>
      </c>
      <c r="Q15" s="78"/>
    </row>
    <row r="16" spans="1:17" ht="35.5" customHeight="1" x14ac:dyDescent="0.35">
      <c r="A16" s="6">
        <v>6</v>
      </c>
      <c r="B16" s="4" t="s">
        <v>101</v>
      </c>
      <c r="C16" s="48" t="s">
        <v>206</v>
      </c>
      <c r="D16" s="56">
        <v>6</v>
      </c>
      <c r="E16" s="58" t="s">
        <v>101</v>
      </c>
      <c r="F16" s="58" t="s">
        <v>206</v>
      </c>
      <c r="G16" s="58"/>
      <c r="H16" s="56">
        <v>6</v>
      </c>
      <c r="I16" s="58" t="s">
        <v>101</v>
      </c>
      <c r="J16" s="58" t="s">
        <v>206</v>
      </c>
      <c r="K16" s="56">
        <v>6</v>
      </c>
      <c r="L16" s="58" t="s">
        <v>101</v>
      </c>
      <c r="M16" s="58" t="s">
        <v>206</v>
      </c>
      <c r="N16" s="56">
        <v>6</v>
      </c>
      <c r="O16" s="80" t="s">
        <v>101</v>
      </c>
      <c r="P16" s="57" t="s">
        <v>206</v>
      </c>
      <c r="Q16" s="58"/>
    </row>
    <row r="17" spans="1:20" x14ac:dyDescent="0.35">
      <c r="A17" s="33" t="s">
        <v>73</v>
      </c>
      <c r="B17" s="178" t="s">
        <v>102</v>
      </c>
      <c r="C17" s="179"/>
      <c r="D17" s="17" t="s">
        <v>73</v>
      </c>
      <c r="E17" s="171" t="s">
        <v>102</v>
      </c>
      <c r="F17" s="172"/>
      <c r="G17" s="35"/>
      <c r="H17" s="17" t="s">
        <v>73</v>
      </c>
      <c r="I17" s="171" t="s">
        <v>102</v>
      </c>
      <c r="J17" s="172"/>
      <c r="K17" s="17"/>
      <c r="L17" s="49"/>
      <c r="M17" s="50"/>
      <c r="N17" s="157"/>
      <c r="O17" s="158"/>
      <c r="P17" s="159"/>
      <c r="Q17" s="36"/>
    </row>
    <row r="18" spans="1:20" ht="46" x14ac:dyDescent="0.35">
      <c r="A18" s="6" t="s">
        <v>74</v>
      </c>
      <c r="B18" s="4" t="s">
        <v>103</v>
      </c>
      <c r="C18" s="4" t="s">
        <v>177</v>
      </c>
      <c r="D18" s="18" t="s">
        <v>74</v>
      </c>
      <c r="E18" s="24" t="s">
        <v>103</v>
      </c>
      <c r="F18" s="20" t="s">
        <v>177</v>
      </c>
      <c r="G18" s="24"/>
      <c r="H18" s="18" t="s">
        <v>74</v>
      </c>
      <c r="I18" s="24" t="s">
        <v>103</v>
      </c>
      <c r="J18" s="20" t="s">
        <v>177</v>
      </c>
      <c r="K18" s="18"/>
      <c r="L18" s="51"/>
      <c r="M18" s="52"/>
      <c r="N18" s="160"/>
      <c r="O18" s="161"/>
      <c r="P18" s="162"/>
      <c r="Q18" s="20"/>
    </row>
    <row r="19" spans="1:20" x14ac:dyDescent="0.35">
      <c r="A19" s="33" t="s">
        <v>75</v>
      </c>
      <c r="B19" s="40" t="s">
        <v>104</v>
      </c>
      <c r="C19" s="40" t="s">
        <v>179</v>
      </c>
      <c r="D19" s="18" t="s">
        <v>75</v>
      </c>
      <c r="E19" s="173" t="s">
        <v>104</v>
      </c>
      <c r="F19" s="174"/>
      <c r="G19" s="64"/>
      <c r="H19" s="18" t="s">
        <v>75</v>
      </c>
      <c r="I19" s="173" t="s">
        <v>104</v>
      </c>
      <c r="J19" s="174"/>
      <c r="K19" s="18"/>
      <c r="L19" s="51"/>
      <c r="M19" s="52"/>
      <c r="N19" s="160"/>
      <c r="O19" s="161"/>
      <c r="P19" s="162"/>
      <c r="Q19" s="67"/>
    </row>
    <row r="20" spans="1:20" ht="57.65" customHeight="1" x14ac:dyDescent="0.35">
      <c r="A20" s="6" t="s">
        <v>76</v>
      </c>
      <c r="B20" s="4" t="s">
        <v>105</v>
      </c>
      <c r="C20" s="4" t="s">
        <v>207</v>
      </c>
      <c r="D20" s="18" t="s">
        <v>76</v>
      </c>
      <c r="E20" s="24" t="s">
        <v>105</v>
      </c>
      <c r="F20" s="20" t="s">
        <v>207</v>
      </c>
      <c r="G20" s="24"/>
      <c r="H20" s="18" t="s">
        <v>76</v>
      </c>
      <c r="I20" s="24" t="s">
        <v>105</v>
      </c>
      <c r="J20" s="20" t="s">
        <v>207</v>
      </c>
      <c r="K20" s="18"/>
      <c r="L20" s="51"/>
      <c r="M20" s="52"/>
      <c r="N20" s="160"/>
      <c r="O20" s="161"/>
      <c r="P20" s="162"/>
      <c r="Q20" s="20"/>
    </row>
    <row r="21" spans="1:20" ht="38.5" customHeight="1" x14ac:dyDescent="0.35">
      <c r="A21" s="31" t="s">
        <v>221</v>
      </c>
      <c r="B21" s="11" t="s">
        <v>222</v>
      </c>
      <c r="C21" s="11" t="s">
        <v>179</v>
      </c>
      <c r="D21" s="21" t="s">
        <v>221</v>
      </c>
      <c r="E21" s="25" t="s">
        <v>222</v>
      </c>
      <c r="F21" s="23" t="s">
        <v>179</v>
      </c>
      <c r="G21" s="25"/>
      <c r="H21" s="21" t="s">
        <v>221</v>
      </c>
      <c r="I21" s="25" t="s">
        <v>222</v>
      </c>
      <c r="J21" s="23" t="s">
        <v>179</v>
      </c>
      <c r="K21" s="53" t="s">
        <v>221</v>
      </c>
      <c r="L21" s="54" t="s">
        <v>222</v>
      </c>
      <c r="M21" s="55" t="s">
        <v>179</v>
      </c>
      <c r="N21" s="163"/>
      <c r="O21" s="164"/>
      <c r="P21" s="165"/>
      <c r="Q21" s="23"/>
    </row>
    <row r="22" spans="1:20" ht="26.25" customHeight="1" x14ac:dyDescent="0.35">
      <c r="A22" s="6">
        <v>8</v>
      </c>
      <c r="B22" s="10" t="s">
        <v>106</v>
      </c>
      <c r="C22" s="81" t="s">
        <v>213</v>
      </c>
      <c r="D22" s="56">
        <v>8</v>
      </c>
      <c r="E22" s="80" t="s">
        <v>106</v>
      </c>
      <c r="F22" s="80" t="s">
        <v>223</v>
      </c>
      <c r="G22" s="80"/>
      <c r="H22" s="56">
        <v>8</v>
      </c>
      <c r="I22" s="80" t="s">
        <v>106</v>
      </c>
      <c r="J22" s="80" t="s">
        <v>223</v>
      </c>
      <c r="K22" s="56">
        <v>8</v>
      </c>
      <c r="L22" s="80" t="s">
        <v>106</v>
      </c>
      <c r="M22" s="80" t="s">
        <v>223</v>
      </c>
      <c r="N22" s="56">
        <v>8</v>
      </c>
      <c r="O22" s="80" t="s">
        <v>106</v>
      </c>
      <c r="P22" s="80" t="s">
        <v>223</v>
      </c>
      <c r="Q22" s="80"/>
    </row>
    <row r="23" spans="1:20" ht="26.15" customHeight="1" x14ac:dyDescent="0.35">
      <c r="A23" s="6" t="s">
        <v>77</v>
      </c>
      <c r="B23" s="4" t="s">
        <v>107</v>
      </c>
      <c r="C23" s="48" t="s">
        <v>179</v>
      </c>
      <c r="D23" s="56" t="s">
        <v>77</v>
      </c>
      <c r="E23" s="58" t="s">
        <v>107</v>
      </c>
      <c r="F23" s="58" t="s">
        <v>224</v>
      </c>
      <c r="G23" s="58"/>
      <c r="H23" s="56" t="s">
        <v>77</v>
      </c>
      <c r="I23" s="58" t="s">
        <v>107</v>
      </c>
      <c r="J23" s="58" t="s">
        <v>224</v>
      </c>
      <c r="K23" s="56" t="s">
        <v>77</v>
      </c>
      <c r="L23" s="58" t="s">
        <v>107</v>
      </c>
      <c r="M23" s="58" t="s">
        <v>224</v>
      </c>
      <c r="N23" s="56" t="s">
        <v>77</v>
      </c>
      <c r="O23" s="80" t="s">
        <v>107</v>
      </c>
      <c r="P23" s="80" t="s">
        <v>224</v>
      </c>
      <c r="Q23" s="58"/>
    </row>
    <row r="24" spans="1:20" ht="60" customHeight="1" x14ac:dyDescent="0.35">
      <c r="A24" s="6" t="s">
        <v>78</v>
      </c>
      <c r="B24" s="4" t="s">
        <v>108</v>
      </c>
      <c r="C24" s="48" t="s">
        <v>208</v>
      </c>
      <c r="D24" s="56" t="s">
        <v>78</v>
      </c>
      <c r="E24" s="58" t="s">
        <v>108</v>
      </c>
      <c r="F24" s="58" t="s">
        <v>208</v>
      </c>
      <c r="G24" s="58"/>
      <c r="H24" s="56" t="s">
        <v>78</v>
      </c>
      <c r="I24" s="58" t="s">
        <v>108</v>
      </c>
      <c r="J24" s="58" t="s">
        <v>208</v>
      </c>
      <c r="K24" s="56" t="s">
        <v>78</v>
      </c>
      <c r="L24" s="58" t="s">
        <v>108</v>
      </c>
      <c r="M24" s="58" t="s">
        <v>208</v>
      </c>
      <c r="N24" s="56" t="s">
        <v>78</v>
      </c>
      <c r="O24" s="80" t="s">
        <v>108</v>
      </c>
      <c r="P24" s="80" t="s">
        <v>298</v>
      </c>
      <c r="Q24" s="58"/>
    </row>
    <row r="25" spans="1:20" ht="27" customHeight="1" x14ac:dyDescent="0.35">
      <c r="A25" s="17" t="s">
        <v>79</v>
      </c>
      <c r="B25" s="35" t="s">
        <v>109</v>
      </c>
      <c r="C25" s="82" t="s">
        <v>209</v>
      </c>
      <c r="D25" s="131"/>
      <c r="E25" s="132"/>
      <c r="F25" s="133"/>
      <c r="G25" s="83"/>
      <c r="H25" s="131"/>
      <c r="I25" s="132"/>
      <c r="J25" s="133"/>
      <c r="K25" s="131"/>
      <c r="L25" s="132"/>
      <c r="M25" s="133"/>
      <c r="N25" s="150"/>
      <c r="O25" s="151"/>
      <c r="P25" s="152"/>
      <c r="Q25" s="84"/>
    </row>
    <row r="26" spans="1:20" ht="43.5" customHeight="1" x14ac:dyDescent="0.35">
      <c r="A26" s="18" t="s">
        <v>80</v>
      </c>
      <c r="B26" s="24" t="s">
        <v>169</v>
      </c>
      <c r="C26" s="86" t="s">
        <v>178</v>
      </c>
      <c r="D26" s="56" t="s">
        <v>80</v>
      </c>
      <c r="E26" s="58" t="s">
        <v>169</v>
      </c>
      <c r="F26" s="58" t="s">
        <v>258</v>
      </c>
      <c r="G26" s="58"/>
      <c r="H26" s="56" t="s">
        <v>80</v>
      </c>
      <c r="I26" s="58" t="s">
        <v>169</v>
      </c>
      <c r="J26" s="58" t="s">
        <v>258</v>
      </c>
      <c r="K26" s="56" t="s">
        <v>80</v>
      </c>
      <c r="L26" s="58" t="s">
        <v>169</v>
      </c>
      <c r="M26" s="58" t="s">
        <v>278</v>
      </c>
      <c r="N26" s="56" t="s">
        <v>80</v>
      </c>
      <c r="O26" s="80" t="s">
        <v>169</v>
      </c>
      <c r="P26" s="80" t="s">
        <v>294</v>
      </c>
      <c r="Q26" s="58"/>
    </row>
    <row r="27" spans="1:20" ht="66.75" customHeight="1" x14ac:dyDescent="0.35">
      <c r="A27" s="18" t="s">
        <v>81</v>
      </c>
      <c r="B27" s="24" t="s">
        <v>110</v>
      </c>
      <c r="C27" s="86" t="s">
        <v>179</v>
      </c>
      <c r="D27" s="56" t="s">
        <v>81</v>
      </c>
      <c r="E27" s="58" t="s">
        <v>110</v>
      </c>
      <c r="F27" s="58" t="s">
        <v>179</v>
      </c>
      <c r="G27" s="58"/>
      <c r="H27" s="56" t="s">
        <v>81</v>
      </c>
      <c r="I27" s="58" t="s">
        <v>110</v>
      </c>
      <c r="J27" s="58" t="s">
        <v>179</v>
      </c>
      <c r="K27" s="56" t="s">
        <v>81</v>
      </c>
      <c r="L27" s="58" t="s">
        <v>110</v>
      </c>
      <c r="M27" s="58" t="s">
        <v>179</v>
      </c>
      <c r="N27" s="56" t="s">
        <v>81</v>
      </c>
      <c r="O27" s="80" t="s">
        <v>110</v>
      </c>
      <c r="P27" s="80" t="s">
        <v>179</v>
      </c>
      <c r="Q27" s="58"/>
    </row>
    <row r="28" spans="1:20" ht="59.25" customHeight="1" x14ac:dyDescent="0.35">
      <c r="A28" s="21" t="s">
        <v>82</v>
      </c>
      <c r="B28" s="25" t="s">
        <v>111</v>
      </c>
      <c r="C28" s="87" t="s">
        <v>179</v>
      </c>
      <c r="D28" s="56" t="s">
        <v>82</v>
      </c>
      <c r="E28" s="58" t="s">
        <v>111</v>
      </c>
      <c r="F28" s="58" t="s">
        <v>255</v>
      </c>
      <c r="G28" s="58"/>
      <c r="H28" s="56" t="s">
        <v>82</v>
      </c>
      <c r="I28" s="58" t="s">
        <v>111</v>
      </c>
      <c r="J28" s="58" t="s">
        <v>255</v>
      </c>
      <c r="K28" s="56" t="s">
        <v>82</v>
      </c>
      <c r="L28" s="58" t="s">
        <v>111</v>
      </c>
      <c r="M28" s="58" t="s">
        <v>179</v>
      </c>
      <c r="N28" s="56" t="s">
        <v>82</v>
      </c>
      <c r="O28" s="80" t="s">
        <v>111</v>
      </c>
      <c r="P28" s="80" t="s">
        <v>299</v>
      </c>
      <c r="Q28" s="58"/>
    </row>
    <row r="29" spans="1:20" ht="69" x14ac:dyDescent="0.35">
      <c r="A29" s="6" t="s">
        <v>83</v>
      </c>
      <c r="B29" s="4" t="s">
        <v>182</v>
      </c>
      <c r="C29" s="48" t="s">
        <v>210</v>
      </c>
      <c r="D29" s="56" t="s">
        <v>83</v>
      </c>
      <c r="E29" s="58" t="s">
        <v>182</v>
      </c>
      <c r="F29" s="58" t="s">
        <v>225</v>
      </c>
      <c r="G29" s="58"/>
      <c r="H29" s="56" t="s">
        <v>83</v>
      </c>
      <c r="I29" s="58" t="s">
        <v>182</v>
      </c>
      <c r="J29" s="58" t="s">
        <v>225</v>
      </c>
      <c r="K29" s="56" t="s">
        <v>83</v>
      </c>
      <c r="L29" s="58" t="s">
        <v>182</v>
      </c>
      <c r="M29" s="58" t="s">
        <v>225</v>
      </c>
      <c r="N29" s="56" t="s">
        <v>83</v>
      </c>
      <c r="O29" s="80" t="s">
        <v>182</v>
      </c>
      <c r="P29" s="80" t="s">
        <v>225</v>
      </c>
      <c r="Q29" s="58"/>
    </row>
    <row r="30" spans="1:20" ht="54" customHeight="1" x14ac:dyDescent="0.35">
      <c r="A30" s="32" t="s">
        <v>89</v>
      </c>
      <c r="B30" s="177" t="s">
        <v>183</v>
      </c>
      <c r="C30" s="177"/>
      <c r="D30" s="16" t="s">
        <v>226</v>
      </c>
      <c r="E30" s="134" t="s">
        <v>183</v>
      </c>
      <c r="F30" s="134"/>
      <c r="G30" s="61"/>
      <c r="H30" s="16" t="s">
        <v>226</v>
      </c>
      <c r="I30" s="134" t="s">
        <v>183</v>
      </c>
      <c r="J30" s="134"/>
      <c r="K30" s="16" t="s">
        <v>226</v>
      </c>
      <c r="L30" s="134" t="s">
        <v>183</v>
      </c>
      <c r="M30" s="134"/>
      <c r="N30" s="75" t="s">
        <v>226</v>
      </c>
      <c r="O30" s="147" t="s">
        <v>183</v>
      </c>
      <c r="P30" s="147"/>
      <c r="Q30" s="61"/>
      <c r="R30" s="29"/>
      <c r="S30" s="29"/>
      <c r="T30" s="29"/>
    </row>
    <row r="31" spans="1:20" x14ac:dyDescent="0.35">
      <c r="A31" s="33" t="s">
        <v>84</v>
      </c>
      <c r="B31" s="178" t="s">
        <v>112</v>
      </c>
      <c r="C31" s="179"/>
      <c r="D31" s="26" t="s">
        <v>84</v>
      </c>
      <c r="E31" s="148" t="s">
        <v>112</v>
      </c>
      <c r="F31" s="149"/>
      <c r="G31" s="62"/>
      <c r="H31" s="26" t="s">
        <v>84</v>
      </c>
      <c r="I31" s="148" t="s">
        <v>112</v>
      </c>
      <c r="J31" s="149"/>
      <c r="K31" s="26" t="s">
        <v>84</v>
      </c>
      <c r="L31" s="148" t="s">
        <v>112</v>
      </c>
      <c r="M31" s="149"/>
      <c r="N31" s="26" t="s">
        <v>84</v>
      </c>
      <c r="O31" s="141" t="s">
        <v>112</v>
      </c>
      <c r="P31" s="142"/>
      <c r="Q31" s="62"/>
      <c r="R31" s="29"/>
      <c r="S31" s="29"/>
      <c r="T31" s="29"/>
    </row>
    <row r="32" spans="1:20" ht="115" x14ac:dyDescent="0.35">
      <c r="A32" s="6" t="s">
        <v>85</v>
      </c>
      <c r="B32" s="4" t="s">
        <v>175</v>
      </c>
      <c r="C32" s="48" t="s">
        <v>211</v>
      </c>
      <c r="D32" s="56" t="s">
        <v>85</v>
      </c>
      <c r="E32" s="58" t="s">
        <v>175</v>
      </c>
      <c r="F32" s="58" t="s">
        <v>227</v>
      </c>
      <c r="G32" s="58"/>
      <c r="H32" s="56" t="s">
        <v>85</v>
      </c>
      <c r="I32" s="58" t="s">
        <v>175</v>
      </c>
      <c r="J32" s="58" t="s">
        <v>227</v>
      </c>
      <c r="K32" s="56" t="s">
        <v>85</v>
      </c>
      <c r="L32" s="58" t="s">
        <v>175</v>
      </c>
      <c r="M32" s="58" t="s">
        <v>211</v>
      </c>
      <c r="N32" s="56" t="s">
        <v>85</v>
      </c>
      <c r="O32" s="80" t="s">
        <v>175</v>
      </c>
      <c r="P32" s="80" t="s">
        <v>295</v>
      </c>
      <c r="Q32" s="58"/>
      <c r="R32" s="29"/>
      <c r="S32" s="29"/>
      <c r="T32" s="29"/>
    </row>
    <row r="33" spans="1:20" ht="29.25" customHeight="1" x14ac:dyDescent="0.35">
      <c r="A33" s="6" t="s">
        <v>19</v>
      </c>
      <c r="B33" s="4" t="s">
        <v>113</v>
      </c>
      <c r="C33" s="48" t="s">
        <v>261</v>
      </c>
      <c r="D33" s="56" t="s">
        <v>19</v>
      </c>
      <c r="E33" s="58" t="s">
        <v>113</v>
      </c>
      <c r="F33" s="58" t="s">
        <v>275</v>
      </c>
      <c r="G33" s="58"/>
      <c r="H33" s="56" t="s">
        <v>19</v>
      </c>
      <c r="I33" s="58" t="s">
        <v>113</v>
      </c>
      <c r="J33" s="58" t="s">
        <v>276</v>
      </c>
      <c r="K33" s="56" t="s">
        <v>19</v>
      </c>
      <c r="L33" s="58" t="s">
        <v>113</v>
      </c>
      <c r="M33" s="58" t="s">
        <v>261</v>
      </c>
      <c r="N33" s="56" t="s">
        <v>19</v>
      </c>
      <c r="O33" s="80" t="s">
        <v>113</v>
      </c>
      <c r="P33" s="80" t="s">
        <v>275</v>
      </c>
      <c r="Q33" s="58"/>
      <c r="R33" s="29"/>
      <c r="S33" s="29"/>
      <c r="T33" s="29"/>
    </row>
    <row r="34" spans="1:20" ht="23.5" customHeight="1" x14ac:dyDescent="0.35">
      <c r="A34" s="6" t="s">
        <v>20</v>
      </c>
      <c r="B34" s="4" t="s">
        <v>114</v>
      </c>
      <c r="C34" s="48" t="s">
        <v>206</v>
      </c>
      <c r="D34" s="56" t="s">
        <v>20</v>
      </c>
      <c r="E34" s="58" t="s">
        <v>114</v>
      </c>
      <c r="F34" s="58" t="s">
        <v>206</v>
      </c>
      <c r="G34" s="58"/>
      <c r="H34" s="56" t="s">
        <v>20</v>
      </c>
      <c r="I34" s="58" t="s">
        <v>114</v>
      </c>
      <c r="J34" s="58" t="s">
        <v>252</v>
      </c>
      <c r="K34" s="56" t="s">
        <v>20</v>
      </c>
      <c r="L34" s="58" t="s">
        <v>114</v>
      </c>
      <c r="M34" s="58" t="s">
        <v>206</v>
      </c>
      <c r="N34" s="56" t="s">
        <v>20</v>
      </c>
      <c r="O34" s="80" t="s">
        <v>114</v>
      </c>
      <c r="P34" s="80" t="s">
        <v>206</v>
      </c>
      <c r="Q34" s="58"/>
      <c r="R34" s="29"/>
      <c r="S34" s="29"/>
      <c r="T34" s="29"/>
    </row>
    <row r="35" spans="1:20" ht="28.5" customHeight="1" x14ac:dyDescent="0.35">
      <c r="A35" s="6" t="s">
        <v>86</v>
      </c>
      <c r="B35" s="4" t="s">
        <v>115</v>
      </c>
      <c r="C35" s="48" t="s">
        <v>262</v>
      </c>
      <c r="D35" s="56" t="s">
        <v>86</v>
      </c>
      <c r="E35" s="58" t="s">
        <v>115</v>
      </c>
      <c r="F35" s="58" t="s">
        <v>228</v>
      </c>
      <c r="G35" s="58"/>
      <c r="H35" s="56" t="s">
        <v>86</v>
      </c>
      <c r="I35" s="58" t="s">
        <v>115</v>
      </c>
      <c r="J35" s="58" t="s">
        <v>228</v>
      </c>
      <c r="K35" s="56" t="s">
        <v>86</v>
      </c>
      <c r="L35" s="58" t="s">
        <v>115</v>
      </c>
      <c r="M35" s="58" t="s">
        <v>279</v>
      </c>
      <c r="N35" s="56" t="s">
        <v>86</v>
      </c>
      <c r="O35" s="80" t="s">
        <v>115</v>
      </c>
      <c r="P35" s="80" t="s">
        <v>228</v>
      </c>
      <c r="Q35" s="58"/>
      <c r="R35" s="29"/>
      <c r="S35" s="29"/>
      <c r="T35" s="29"/>
    </row>
    <row r="36" spans="1:20" ht="47.25" customHeight="1" x14ac:dyDescent="0.35">
      <c r="A36" s="6" t="s">
        <v>87</v>
      </c>
      <c r="B36" s="4" t="s">
        <v>116</v>
      </c>
      <c r="C36" s="48" t="s">
        <v>178</v>
      </c>
      <c r="D36" s="56" t="s">
        <v>87</v>
      </c>
      <c r="E36" s="58" t="s">
        <v>116</v>
      </c>
      <c r="F36" s="58" t="s">
        <v>179</v>
      </c>
      <c r="G36" s="58"/>
      <c r="H36" s="56" t="s">
        <v>87</v>
      </c>
      <c r="I36" s="58" t="s">
        <v>116</v>
      </c>
      <c r="J36" s="58" t="s">
        <v>179</v>
      </c>
      <c r="K36" s="56" t="s">
        <v>87</v>
      </c>
      <c r="L36" s="58" t="s">
        <v>116</v>
      </c>
      <c r="M36" s="58" t="s">
        <v>280</v>
      </c>
      <c r="N36" s="56" t="s">
        <v>87</v>
      </c>
      <c r="O36" s="80" t="s">
        <v>116</v>
      </c>
      <c r="P36" s="80" t="s">
        <v>179</v>
      </c>
      <c r="Q36" s="58"/>
      <c r="R36" s="29"/>
      <c r="S36" s="29"/>
      <c r="T36" s="29"/>
    </row>
    <row r="37" spans="1:20" ht="29.25" customHeight="1" x14ac:dyDescent="0.35">
      <c r="A37" s="6" t="s">
        <v>88</v>
      </c>
      <c r="B37" s="4" t="s">
        <v>190</v>
      </c>
      <c r="C37" s="88" t="s">
        <v>291</v>
      </c>
      <c r="D37" s="56" t="s">
        <v>88</v>
      </c>
      <c r="E37" s="58" t="s">
        <v>229</v>
      </c>
      <c r="F37" s="37">
        <v>43784</v>
      </c>
      <c r="G37" s="37"/>
      <c r="H37" s="56" t="s">
        <v>88</v>
      </c>
      <c r="I37" s="58" t="s">
        <v>229</v>
      </c>
      <c r="J37" s="37">
        <v>43816</v>
      </c>
      <c r="K37" s="56" t="s">
        <v>88</v>
      </c>
      <c r="L37" s="58" t="s">
        <v>229</v>
      </c>
      <c r="M37" s="37">
        <v>43648</v>
      </c>
      <c r="N37" s="56" t="s">
        <v>88</v>
      </c>
      <c r="O37" s="80" t="s">
        <v>229</v>
      </c>
      <c r="P37" s="89">
        <v>44522</v>
      </c>
      <c r="Q37" s="37"/>
      <c r="R37" s="29"/>
      <c r="S37" s="29"/>
      <c r="T37" s="29"/>
    </row>
    <row r="38" spans="1:20" ht="30" customHeight="1" x14ac:dyDescent="0.35">
      <c r="A38" s="32" t="s">
        <v>91</v>
      </c>
      <c r="B38" s="177" t="s">
        <v>191</v>
      </c>
      <c r="C38" s="177"/>
      <c r="D38" s="16" t="s">
        <v>230</v>
      </c>
      <c r="E38" s="134" t="s">
        <v>191</v>
      </c>
      <c r="F38" s="134"/>
      <c r="G38" s="61"/>
      <c r="H38" s="16" t="s">
        <v>230</v>
      </c>
      <c r="I38" s="134" t="s">
        <v>191</v>
      </c>
      <c r="J38" s="134"/>
      <c r="K38" s="16" t="s">
        <v>230</v>
      </c>
      <c r="L38" s="134" t="s">
        <v>191</v>
      </c>
      <c r="M38" s="134"/>
      <c r="N38" s="75" t="s">
        <v>230</v>
      </c>
      <c r="O38" s="147" t="s">
        <v>191</v>
      </c>
      <c r="P38" s="147"/>
      <c r="Q38" s="61"/>
      <c r="R38" s="29"/>
      <c r="S38" s="29"/>
      <c r="T38" s="29"/>
    </row>
    <row r="39" spans="1:20" ht="31.4" customHeight="1" x14ac:dyDescent="0.35">
      <c r="A39" s="6" t="s">
        <v>21</v>
      </c>
      <c r="B39" s="5" t="s">
        <v>192</v>
      </c>
      <c r="C39" s="90">
        <v>13571195</v>
      </c>
      <c r="D39" s="56" t="s">
        <v>21</v>
      </c>
      <c r="E39" s="57" t="s">
        <v>192</v>
      </c>
      <c r="F39" s="91">
        <v>1170000</v>
      </c>
      <c r="G39" s="91"/>
      <c r="H39" s="56" t="s">
        <v>21</v>
      </c>
      <c r="I39" s="57" t="s">
        <v>192</v>
      </c>
      <c r="J39" s="91">
        <v>292500</v>
      </c>
      <c r="K39" s="56" t="s">
        <v>21</v>
      </c>
      <c r="L39" s="57" t="s">
        <v>192</v>
      </c>
      <c r="M39" s="91">
        <v>5187500</v>
      </c>
      <c r="N39" s="92" t="s">
        <v>21</v>
      </c>
      <c r="O39" s="92" t="s">
        <v>192</v>
      </c>
      <c r="P39" s="92">
        <v>5379300</v>
      </c>
      <c r="Q39" s="91"/>
      <c r="R39" s="29"/>
      <c r="S39" s="29"/>
      <c r="T39" s="29"/>
    </row>
    <row r="40" spans="1:20" x14ac:dyDescent="0.35">
      <c r="A40" s="6" t="s">
        <v>22</v>
      </c>
      <c r="B40" s="5" t="s">
        <v>117</v>
      </c>
      <c r="C40" s="90">
        <v>11535515.75</v>
      </c>
      <c r="D40" s="56" t="s">
        <v>22</v>
      </c>
      <c r="E40" s="57" t="s">
        <v>117</v>
      </c>
      <c r="F40" s="91">
        <v>994500</v>
      </c>
      <c r="G40" s="91"/>
      <c r="H40" s="56" t="s">
        <v>22</v>
      </c>
      <c r="I40" s="57" t="s">
        <v>117</v>
      </c>
      <c r="J40" s="91">
        <f>J39*0.85</f>
        <v>248625</v>
      </c>
      <c r="K40" s="56" t="s">
        <v>22</v>
      </c>
      <c r="L40" s="57" t="s">
        <v>117</v>
      </c>
      <c r="M40" s="91">
        <v>4409375</v>
      </c>
      <c r="N40" s="92" t="s">
        <v>22</v>
      </c>
      <c r="O40" s="92" t="s">
        <v>117</v>
      </c>
      <c r="P40" s="93">
        <v>4572405</v>
      </c>
      <c r="Q40" s="91"/>
      <c r="R40" s="29"/>
      <c r="S40" s="29"/>
      <c r="T40" s="29"/>
    </row>
    <row r="41" spans="1:20" x14ac:dyDescent="0.35">
      <c r="A41" s="31" t="s">
        <v>263</v>
      </c>
      <c r="B41" s="39" t="s">
        <v>264</v>
      </c>
      <c r="C41" s="91">
        <f>C40</f>
        <v>11535515.75</v>
      </c>
      <c r="D41" s="56" t="s">
        <v>263</v>
      </c>
      <c r="E41" s="57" t="s">
        <v>264</v>
      </c>
      <c r="F41" s="91">
        <v>994500</v>
      </c>
      <c r="G41" s="91"/>
      <c r="H41" s="56" t="s">
        <v>263</v>
      </c>
      <c r="I41" s="57" t="s">
        <v>264</v>
      </c>
      <c r="J41" s="91">
        <f>J40</f>
        <v>248625</v>
      </c>
      <c r="K41" s="56" t="s">
        <v>263</v>
      </c>
      <c r="L41" s="57" t="s">
        <v>264</v>
      </c>
      <c r="M41" s="91">
        <v>4409375</v>
      </c>
      <c r="N41" s="92" t="s">
        <v>263</v>
      </c>
      <c r="O41" s="92" t="s">
        <v>264</v>
      </c>
      <c r="P41" s="92">
        <v>4572405</v>
      </c>
      <c r="Q41" s="91"/>
      <c r="R41" s="29"/>
      <c r="S41" s="29"/>
      <c r="T41" s="29"/>
    </row>
    <row r="42" spans="1:20" x14ac:dyDescent="0.35">
      <c r="A42" s="31" t="s">
        <v>265</v>
      </c>
      <c r="B42" s="39" t="s">
        <v>266</v>
      </c>
      <c r="C42" s="91">
        <v>0</v>
      </c>
      <c r="D42" s="56" t="s">
        <v>265</v>
      </c>
      <c r="E42" s="57" t="s">
        <v>266</v>
      </c>
      <c r="F42" s="91">
        <v>0</v>
      </c>
      <c r="G42" s="91"/>
      <c r="H42" s="56" t="s">
        <v>265</v>
      </c>
      <c r="I42" s="57" t="s">
        <v>266</v>
      </c>
      <c r="J42" s="91">
        <v>0</v>
      </c>
      <c r="K42" s="56" t="s">
        <v>265</v>
      </c>
      <c r="L42" s="57" t="s">
        <v>266</v>
      </c>
      <c r="M42" s="91">
        <v>0</v>
      </c>
      <c r="N42" s="92" t="s">
        <v>265</v>
      </c>
      <c r="O42" s="92" t="s">
        <v>266</v>
      </c>
      <c r="P42" s="92">
        <v>0</v>
      </c>
      <c r="Q42" s="91"/>
      <c r="R42" s="29"/>
      <c r="S42" s="29"/>
      <c r="T42" s="29"/>
    </row>
    <row r="43" spans="1:20" x14ac:dyDescent="0.35">
      <c r="A43" s="31" t="s">
        <v>267</v>
      </c>
      <c r="B43" s="39" t="s">
        <v>268</v>
      </c>
      <c r="C43" s="91">
        <v>0</v>
      </c>
      <c r="D43" s="56" t="s">
        <v>267</v>
      </c>
      <c r="E43" s="57" t="s">
        <v>268</v>
      </c>
      <c r="F43" s="91">
        <v>0</v>
      </c>
      <c r="G43" s="91"/>
      <c r="H43" s="56" t="s">
        <v>267</v>
      </c>
      <c r="I43" s="57" t="s">
        <v>268</v>
      </c>
      <c r="J43" s="91">
        <v>0</v>
      </c>
      <c r="K43" s="56" t="s">
        <v>267</v>
      </c>
      <c r="L43" s="57" t="s">
        <v>268</v>
      </c>
      <c r="M43" s="91">
        <v>0</v>
      </c>
      <c r="N43" s="92" t="s">
        <v>267</v>
      </c>
      <c r="O43" s="92" t="s">
        <v>268</v>
      </c>
      <c r="P43" s="92">
        <v>0</v>
      </c>
      <c r="Q43" s="91"/>
      <c r="R43" s="29"/>
      <c r="S43" s="29"/>
      <c r="T43" s="29"/>
    </row>
    <row r="44" spans="1:20" x14ac:dyDescent="0.35">
      <c r="A44" s="31" t="s">
        <v>269</v>
      </c>
      <c r="B44" s="39" t="s">
        <v>270</v>
      </c>
      <c r="C44" s="91">
        <v>0</v>
      </c>
      <c r="D44" s="56" t="s">
        <v>269</v>
      </c>
      <c r="E44" s="57" t="s">
        <v>270</v>
      </c>
      <c r="F44" s="91">
        <v>0</v>
      </c>
      <c r="G44" s="91"/>
      <c r="H44" s="56" t="s">
        <v>269</v>
      </c>
      <c r="I44" s="57" t="s">
        <v>270</v>
      </c>
      <c r="J44" s="91">
        <v>0</v>
      </c>
      <c r="K44" s="56" t="s">
        <v>269</v>
      </c>
      <c r="L44" s="57" t="s">
        <v>270</v>
      </c>
      <c r="M44" s="91">
        <v>0</v>
      </c>
      <c r="N44" s="92" t="s">
        <v>269</v>
      </c>
      <c r="O44" s="92" t="s">
        <v>270</v>
      </c>
      <c r="P44" s="92">
        <v>0</v>
      </c>
      <c r="Q44" s="91"/>
      <c r="R44" s="29"/>
      <c r="S44" s="29"/>
      <c r="T44" s="29"/>
    </row>
    <row r="45" spans="1:20" x14ac:dyDescent="0.35">
      <c r="A45" s="31" t="s">
        <v>271</v>
      </c>
      <c r="B45" s="39" t="s">
        <v>272</v>
      </c>
      <c r="C45" s="91">
        <v>0</v>
      </c>
      <c r="D45" s="56" t="s">
        <v>271</v>
      </c>
      <c r="E45" s="57" t="s">
        <v>272</v>
      </c>
      <c r="F45" s="91">
        <v>0</v>
      </c>
      <c r="G45" s="91"/>
      <c r="H45" s="56" t="s">
        <v>271</v>
      </c>
      <c r="I45" s="57" t="s">
        <v>272</v>
      </c>
      <c r="J45" s="91">
        <v>0</v>
      </c>
      <c r="K45" s="56" t="s">
        <v>271</v>
      </c>
      <c r="L45" s="57" t="s">
        <v>272</v>
      </c>
      <c r="M45" s="91">
        <v>0</v>
      </c>
      <c r="N45" s="92" t="s">
        <v>271</v>
      </c>
      <c r="O45" s="92" t="s">
        <v>272</v>
      </c>
      <c r="P45" s="92">
        <v>0</v>
      </c>
      <c r="Q45" s="91"/>
      <c r="R45" s="29"/>
      <c r="S45" s="29"/>
      <c r="T45" s="29"/>
    </row>
    <row r="46" spans="1:20" ht="23" x14ac:dyDescent="0.35">
      <c r="A46" s="6" t="s">
        <v>23</v>
      </c>
      <c r="B46" s="5" t="s">
        <v>193</v>
      </c>
      <c r="C46" s="90">
        <f>C47+C53</f>
        <v>6785597.5</v>
      </c>
      <c r="D46" s="56" t="s">
        <v>23</v>
      </c>
      <c r="E46" s="57" t="s">
        <v>193</v>
      </c>
      <c r="F46" s="91">
        <v>600000</v>
      </c>
      <c r="G46" s="91"/>
      <c r="H46" s="56" t="s">
        <v>23</v>
      </c>
      <c r="I46" s="57" t="s">
        <v>193</v>
      </c>
      <c r="J46" s="91">
        <f>150000-150000</f>
        <v>0</v>
      </c>
      <c r="K46" s="56" t="s">
        <v>23</v>
      </c>
      <c r="L46" s="57" t="s">
        <v>193</v>
      </c>
      <c r="M46" s="91">
        <v>1948983.15</v>
      </c>
      <c r="N46" s="92" t="s">
        <v>23</v>
      </c>
      <c r="O46" s="92" t="s">
        <v>193</v>
      </c>
      <c r="P46" s="92">
        <v>1042500</v>
      </c>
      <c r="Q46" s="91"/>
      <c r="R46" s="29"/>
      <c r="S46" s="29"/>
      <c r="T46" s="29"/>
    </row>
    <row r="47" spans="1:20" ht="18" customHeight="1" x14ac:dyDescent="0.35">
      <c r="A47" s="6" t="s">
        <v>24</v>
      </c>
      <c r="B47" s="5" t="s">
        <v>118</v>
      </c>
      <c r="C47" s="90">
        <f>C48</f>
        <v>5767757.8799999999</v>
      </c>
      <c r="D47" s="56" t="s">
        <v>24</v>
      </c>
      <c r="E47" s="57" t="s">
        <v>118</v>
      </c>
      <c r="F47" s="91">
        <v>510000</v>
      </c>
      <c r="G47" s="91"/>
      <c r="H47" s="56" t="s">
        <v>24</v>
      </c>
      <c r="I47" s="57" t="s">
        <v>118</v>
      </c>
      <c r="J47" s="91">
        <f>J46*0.85</f>
        <v>0</v>
      </c>
      <c r="K47" s="56" t="s">
        <v>24</v>
      </c>
      <c r="L47" s="57" t="s">
        <v>118</v>
      </c>
      <c r="M47" s="91">
        <v>1656635.6775</v>
      </c>
      <c r="N47" s="92" t="s">
        <v>24</v>
      </c>
      <c r="O47" s="92" t="s">
        <v>118</v>
      </c>
      <c r="P47" s="92">
        <v>886125</v>
      </c>
      <c r="Q47" s="91"/>
      <c r="R47" s="29"/>
      <c r="S47" s="29"/>
      <c r="T47" s="29"/>
    </row>
    <row r="48" spans="1:20" ht="18" customHeight="1" x14ac:dyDescent="0.35">
      <c r="A48" s="6" t="s">
        <v>25</v>
      </c>
      <c r="B48" s="5" t="s">
        <v>119</v>
      </c>
      <c r="C48" s="90">
        <f>2883878.94+2883878.94</f>
        <v>5767757.8799999999</v>
      </c>
      <c r="D48" s="56" t="s">
        <v>25</v>
      </c>
      <c r="E48" s="57" t="s">
        <v>119</v>
      </c>
      <c r="F48" s="91">
        <v>510000</v>
      </c>
      <c r="G48" s="91"/>
      <c r="H48" s="56" t="s">
        <v>25</v>
      </c>
      <c r="I48" s="57" t="s">
        <v>119</v>
      </c>
      <c r="J48" s="91">
        <f>J47</f>
        <v>0</v>
      </c>
      <c r="K48" s="56" t="s">
        <v>25</v>
      </c>
      <c r="L48" s="57" t="s">
        <v>119</v>
      </c>
      <c r="M48" s="91">
        <v>1656635.6775</v>
      </c>
      <c r="N48" s="92" t="s">
        <v>25</v>
      </c>
      <c r="O48" s="92" t="s">
        <v>119</v>
      </c>
      <c r="P48" s="92">
        <v>886125</v>
      </c>
      <c r="Q48" s="91"/>
      <c r="R48" s="29"/>
      <c r="S48" s="29"/>
      <c r="T48" s="29"/>
    </row>
    <row r="49" spans="1:20" ht="18" customHeight="1" x14ac:dyDescent="0.35">
      <c r="A49" s="6" t="s">
        <v>26</v>
      </c>
      <c r="B49" s="5" t="s">
        <v>120</v>
      </c>
      <c r="C49" s="90">
        <v>0</v>
      </c>
      <c r="D49" s="95" t="s">
        <v>26</v>
      </c>
      <c r="E49" s="96" t="s">
        <v>120</v>
      </c>
      <c r="F49" s="91">
        <v>0</v>
      </c>
      <c r="G49" s="91"/>
      <c r="H49" s="95" t="s">
        <v>26</v>
      </c>
      <c r="I49" s="96" t="s">
        <v>120</v>
      </c>
      <c r="J49" s="91">
        <v>0</v>
      </c>
      <c r="K49" s="95" t="s">
        <v>26</v>
      </c>
      <c r="L49" s="96" t="s">
        <v>120</v>
      </c>
      <c r="M49" s="91">
        <v>0</v>
      </c>
      <c r="N49" s="92" t="s">
        <v>26</v>
      </c>
      <c r="O49" s="92" t="s">
        <v>120</v>
      </c>
      <c r="P49" s="92">
        <v>0</v>
      </c>
      <c r="Q49" s="91"/>
      <c r="R49" s="29"/>
      <c r="S49" s="29"/>
      <c r="T49" s="29"/>
    </row>
    <row r="50" spans="1:20" ht="17.25" customHeight="1" x14ac:dyDescent="0.35">
      <c r="A50" s="6" t="s">
        <v>27</v>
      </c>
      <c r="B50" s="5" t="s">
        <v>121</v>
      </c>
      <c r="C50" s="90">
        <v>0</v>
      </c>
      <c r="D50" s="95" t="s">
        <v>27</v>
      </c>
      <c r="E50" s="96" t="s">
        <v>121</v>
      </c>
      <c r="F50" s="91">
        <v>0</v>
      </c>
      <c r="G50" s="91"/>
      <c r="H50" s="95" t="s">
        <v>27</v>
      </c>
      <c r="I50" s="96" t="s">
        <v>121</v>
      </c>
      <c r="J50" s="91">
        <v>0</v>
      </c>
      <c r="K50" s="95" t="s">
        <v>27</v>
      </c>
      <c r="L50" s="96" t="s">
        <v>121</v>
      </c>
      <c r="M50" s="91">
        <v>0</v>
      </c>
      <c r="N50" s="92" t="s">
        <v>27</v>
      </c>
      <c r="O50" s="92" t="s">
        <v>121</v>
      </c>
      <c r="P50" s="92">
        <v>0</v>
      </c>
      <c r="Q50" s="91"/>
      <c r="R50" s="29"/>
      <c r="S50" s="29"/>
      <c r="T50" s="29"/>
    </row>
    <row r="51" spans="1:20" x14ac:dyDescent="0.35">
      <c r="A51" s="6" t="s">
        <v>28</v>
      </c>
      <c r="B51" s="5" t="s">
        <v>122</v>
      </c>
      <c r="C51" s="90">
        <v>0</v>
      </c>
      <c r="D51" s="95" t="s">
        <v>28</v>
      </c>
      <c r="E51" s="96" t="s">
        <v>122</v>
      </c>
      <c r="F51" s="91">
        <v>0</v>
      </c>
      <c r="G51" s="91"/>
      <c r="H51" s="95" t="s">
        <v>28</v>
      </c>
      <c r="I51" s="96" t="s">
        <v>122</v>
      </c>
      <c r="J51" s="91">
        <v>0</v>
      </c>
      <c r="K51" s="95" t="s">
        <v>28</v>
      </c>
      <c r="L51" s="96" t="s">
        <v>122</v>
      </c>
      <c r="M51" s="91">
        <v>0</v>
      </c>
      <c r="N51" s="92" t="s">
        <v>28</v>
      </c>
      <c r="O51" s="92" t="s">
        <v>122</v>
      </c>
      <c r="P51" s="92">
        <v>0</v>
      </c>
      <c r="Q51" s="91"/>
      <c r="R51" s="29"/>
      <c r="S51" s="29"/>
      <c r="T51" s="29"/>
    </row>
    <row r="52" spans="1:20" x14ac:dyDescent="0.35">
      <c r="A52" s="6" t="s">
        <v>29</v>
      </c>
      <c r="B52" s="5" t="s">
        <v>123</v>
      </c>
      <c r="C52" s="90">
        <v>0</v>
      </c>
      <c r="D52" s="95" t="s">
        <v>29</v>
      </c>
      <c r="E52" s="96" t="s">
        <v>123</v>
      </c>
      <c r="F52" s="91">
        <v>0</v>
      </c>
      <c r="G52" s="91"/>
      <c r="H52" s="95" t="s">
        <v>29</v>
      </c>
      <c r="I52" s="96" t="s">
        <v>123</v>
      </c>
      <c r="J52" s="91">
        <v>0</v>
      </c>
      <c r="K52" s="95" t="s">
        <v>29</v>
      </c>
      <c r="L52" s="96" t="s">
        <v>123</v>
      </c>
      <c r="M52" s="91">
        <v>0</v>
      </c>
      <c r="N52" s="92" t="s">
        <v>29</v>
      </c>
      <c r="O52" s="92" t="s">
        <v>123</v>
      </c>
      <c r="P52" s="92">
        <v>0</v>
      </c>
      <c r="Q52" s="91"/>
      <c r="R52" s="29"/>
      <c r="S52" s="29"/>
      <c r="T52" s="29"/>
    </row>
    <row r="53" spans="1:20" ht="17.25" customHeight="1" x14ac:dyDescent="0.35">
      <c r="A53" s="6" t="s">
        <v>30</v>
      </c>
      <c r="B53" s="5" t="s">
        <v>124</v>
      </c>
      <c r="C53" s="90">
        <f>C54</f>
        <v>1017839.62</v>
      </c>
      <c r="D53" s="56" t="s">
        <v>30</v>
      </c>
      <c r="E53" s="57" t="s">
        <v>124</v>
      </c>
      <c r="F53" s="91">
        <v>90000</v>
      </c>
      <c r="G53" s="91"/>
      <c r="H53" s="56" t="s">
        <v>30</v>
      </c>
      <c r="I53" s="57" t="s">
        <v>124</v>
      </c>
      <c r="J53" s="91">
        <f>J46*0.15</f>
        <v>0</v>
      </c>
      <c r="K53" s="56" t="s">
        <v>30</v>
      </c>
      <c r="L53" s="57" t="s">
        <v>124</v>
      </c>
      <c r="M53" s="91">
        <v>292347.47249999997</v>
      </c>
      <c r="N53" s="92" t="s">
        <v>30</v>
      </c>
      <c r="O53" s="92" t="s">
        <v>124</v>
      </c>
      <c r="P53" s="92">
        <v>156375</v>
      </c>
      <c r="Q53" s="91"/>
      <c r="R53" s="29"/>
      <c r="S53" s="29"/>
      <c r="T53" s="29"/>
    </row>
    <row r="54" spans="1:20" ht="27.75" customHeight="1" x14ac:dyDescent="0.35">
      <c r="A54" s="6" t="s">
        <v>31</v>
      </c>
      <c r="B54" s="5" t="s">
        <v>125</v>
      </c>
      <c r="C54" s="90">
        <f>508919.81+508919.81</f>
        <v>1017839.62</v>
      </c>
      <c r="D54" s="56" t="s">
        <v>31</v>
      </c>
      <c r="E54" s="57" t="s">
        <v>125</v>
      </c>
      <c r="F54" s="91">
        <v>90000</v>
      </c>
      <c r="G54" s="91"/>
      <c r="H54" s="56" t="s">
        <v>31</v>
      </c>
      <c r="I54" s="57" t="s">
        <v>125</v>
      </c>
      <c r="J54" s="91">
        <f>J53</f>
        <v>0</v>
      </c>
      <c r="K54" s="56" t="s">
        <v>31</v>
      </c>
      <c r="L54" s="57" t="s">
        <v>125</v>
      </c>
      <c r="M54" s="91">
        <v>292347.47249999997</v>
      </c>
      <c r="N54" s="92" t="s">
        <v>31</v>
      </c>
      <c r="O54" s="92" t="s">
        <v>125</v>
      </c>
      <c r="P54" s="92">
        <v>156375</v>
      </c>
      <c r="Q54" s="91"/>
      <c r="R54" s="29"/>
      <c r="S54" s="29"/>
      <c r="T54" s="29"/>
    </row>
    <row r="55" spans="1:20" ht="27.75" customHeight="1" x14ac:dyDescent="0.35">
      <c r="A55" s="6" t="s">
        <v>32</v>
      </c>
      <c r="B55" s="5" t="s">
        <v>126</v>
      </c>
      <c r="C55" s="90">
        <v>0</v>
      </c>
      <c r="D55" s="95" t="s">
        <v>32</v>
      </c>
      <c r="E55" s="96" t="s">
        <v>126</v>
      </c>
      <c r="F55" s="91">
        <v>0</v>
      </c>
      <c r="G55" s="91"/>
      <c r="H55" s="95" t="s">
        <v>32</v>
      </c>
      <c r="I55" s="96" t="s">
        <v>126</v>
      </c>
      <c r="J55" s="91">
        <v>0</v>
      </c>
      <c r="K55" s="95" t="s">
        <v>32</v>
      </c>
      <c r="L55" s="96" t="s">
        <v>126</v>
      </c>
      <c r="M55" s="91">
        <v>0</v>
      </c>
      <c r="N55" s="92" t="s">
        <v>32</v>
      </c>
      <c r="O55" s="92" t="s">
        <v>126</v>
      </c>
      <c r="P55" s="93">
        <v>0</v>
      </c>
      <c r="Q55" s="91"/>
      <c r="R55" s="29"/>
      <c r="S55" s="29"/>
      <c r="T55" s="29"/>
    </row>
    <row r="56" spans="1:20" ht="35.5" x14ac:dyDescent="0.35">
      <c r="A56" s="6" t="s">
        <v>33</v>
      </c>
      <c r="B56" s="4" t="s">
        <v>194</v>
      </c>
      <c r="C56" s="90">
        <v>0</v>
      </c>
      <c r="D56" s="95" t="s">
        <v>33</v>
      </c>
      <c r="E56" s="91" t="s">
        <v>231</v>
      </c>
      <c r="F56" s="91">
        <v>0</v>
      </c>
      <c r="G56" s="91"/>
      <c r="H56" s="95" t="s">
        <v>33</v>
      </c>
      <c r="I56" s="91" t="s">
        <v>231</v>
      </c>
      <c r="J56" s="91">
        <v>0</v>
      </c>
      <c r="K56" s="95" t="s">
        <v>33</v>
      </c>
      <c r="L56" s="91" t="s">
        <v>231</v>
      </c>
      <c r="M56" s="91">
        <v>0</v>
      </c>
      <c r="N56" s="92" t="s">
        <v>33</v>
      </c>
      <c r="O56" s="92" t="s">
        <v>231</v>
      </c>
      <c r="P56" s="92">
        <v>0</v>
      </c>
      <c r="Q56" s="91"/>
      <c r="R56" s="29"/>
      <c r="S56" s="29"/>
      <c r="T56" s="29"/>
    </row>
    <row r="57" spans="1:20" ht="26.15" customHeight="1" x14ac:dyDescent="0.35">
      <c r="A57" s="6" t="s">
        <v>34</v>
      </c>
      <c r="B57" s="4" t="s">
        <v>195</v>
      </c>
      <c r="C57" s="90">
        <v>168135.45000000004</v>
      </c>
      <c r="D57" s="56" t="s">
        <v>34</v>
      </c>
      <c r="E57" s="58" t="s">
        <v>195</v>
      </c>
      <c r="F57" s="91">
        <v>0</v>
      </c>
      <c r="G57" s="91"/>
      <c r="H57" s="56" t="s">
        <v>34</v>
      </c>
      <c r="I57" s="58" t="s">
        <v>195</v>
      </c>
      <c r="J57" s="91">
        <f>J58+J59</f>
        <v>0</v>
      </c>
      <c r="K57" s="56" t="s">
        <v>34</v>
      </c>
      <c r="L57" s="58" t="s">
        <v>195</v>
      </c>
      <c r="M57" s="91">
        <v>5039.01</v>
      </c>
      <c r="N57" s="92" t="s">
        <v>34</v>
      </c>
      <c r="O57" s="92" t="s">
        <v>195</v>
      </c>
      <c r="P57" s="92">
        <v>2895.8500000000004</v>
      </c>
      <c r="Q57" s="91"/>
      <c r="R57" s="29"/>
      <c r="S57" s="29"/>
      <c r="T57" s="29"/>
    </row>
    <row r="58" spans="1:20" ht="27" customHeight="1" x14ac:dyDescent="0.35">
      <c r="A58" s="6" t="s">
        <v>35</v>
      </c>
      <c r="B58" s="4" t="s">
        <v>127</v>
      </c>
      <c r="C58" s="90">
        <v>146633.94000000003</v>
      </c>
      <c r="D58" s="56" t="s">
        <v>35</v>
      </c>
      <c r="E58" s="58" t="s">
        <v>127</v>
      </c>
      <c r="F58" s="91">
        <v>0</v>
      </c>
      <c r="G58" s="91"/>
      <c r="H58" s="56" t="s">
        <v>35</v>
      </c>
      <c r="I58" s="58" t="s">
        <v>127</v>
      </c>
      <c r="J58" s="91">
        <v>0</v>
      </c>
      <c r="K58" s="56" t="s">
        <v>35</v>
      </c>
      <c r="L58" s="58" t="s">
        <v>127</v>
      </c>
      <c r="M58" s="91">
        <v>0</v>
      </c>
      <c r="N58" s="92" t="s">
        <v>35</v>
      </c>
      <c r="O58" s="92" t="s">
        <v>127</v>
      </c>
      <c r="P58" s="92">
        <v>2793.34</v>
      </c>
      <c r="Q58" s="91"/>
      <c r="R58" s="29"/>
      <c r="S58" s="29"/>
      <c r="T58" s="29"/>
    </row>
    <row r="59" spans="1:20" ht="38.25" customHeight="1" x14ac:dyDescent="0.35">
      <c r="A59" s="6" t="s">
        <v>36</v>
      </c>
      <c r="B59" s="4" t="s">
        <v>128</v>
      </c>
      <c r="C59" s="94">
        <f>(3000+750+1679.67+3000+750+1679.67)+3000+750+5212.5+1679.67</f>
        <v>21501.510000000002</v>
      </c>
      <c r="D59" s="95" t="s">
        <v>36</v>
      </c>
      <c r="E59" s="91" t="s">
        <v>128</v>
      </c>
      <c r="F59" s="91">
        <v>0</v>
      </c>
      <c r="G59" s="91"/>
      <c r="H59" s="95" t="s">
        <v>36</v>
      </c>
      <c r="I59" s="91" t="s">
        <v>128</v>
      </c>
      <c r="J59" s="91">
        <v>0</v>
      </c>
      <c r="K59" s="95" t="s">
        <v>36</v>
      </c>
      <c r="L59" s="91" t="s">
        <v>128</v>
      </c>
      <c r="M59" s="91">
        <v>5039.01</v>
      </c>
      <c r="N59" s="92" t="s">
        <v>36</v>
      </c>
      <c r="O59" s="92" t="s">
        <v>128</v>
      </c>
      <c r="P59" s="92">
        <v>102.50999999999999</v>
      </c>
      <c r="Q59" s="91"/>
      <c r="R59" s="29"/>
      <c r="S59" s="29"/>
      <c r="T59" s="29"/>
    </row>
    <row r="60" spans="1:20" ht="40.5" customHeight="1" x14ac:dyDescent="0.35">
      <c r="A60" s="17" t="s">
        <v>37</v>
      </c>
      <c r="B60" s="35" t="s">
        <v>129</v>
      </c>
      <c r="C60" s="82" t="s">
        <v>178</v>
      </c>
      <c r="D60" s="56" t="s">
        <v>37</v>
      </c>
      <c r="E60" s="58" t="s">
        <v>129</v>
      </c>
      <c r="F60" s="58" t="s">
        <v>179</v>
      </c>
      <c r="G60" s="58"/>
      <c r="H60" s="56" t="s">
        <v>37</v>
      </c>
      <c r="I60" s="58" t="s">
        <v>129</v>
      </c>
      <c r="J60" s="58" t="s">
        <v>179</v>
      </c>
      <c r="K60" s="56" t="s">
        <v>37</v>
      </c>
      <c r="L60" s="58" t="s">
        <v>129</v>
      </c>
      <c r="M60" s="58" t="s">
        <v>179</v>
      </c>
      <c r="N60" s="92" t="s">
        <v>37</v>
      </c>
      <c r="O60" s="92" t="s">
        <v>129</v>
      </c>
      <c r="P60" s="92" t="s">
        <v>179</v>
      </c>
      <c r="Q60" s="58"/>
      <c r="R60" s="29"/>
      <c r="S60" s="29"/>
      <c r="T60" s="29"/>
    </row>
    <row r="61" spans="1:20" ht="38.25" customHeight="1" x14ac:dyDescent="0.35">
      <c r="A61" s="18" t="s">
        <v>38</v>
      </c>
      <c r="B61" s="24" t="s">
        <v>130</v>
      </c>
      <c r="C61" s="86" t="s">
        <v>178</v>
      </c>
      <c r="D61" s="56" t="s">
        <v>38</v>
      </c>
      <c r="E61" s="58" t="s">
        <v>130</v>
      </c>
      <c r="F61" s="58" t="s">
        <v>179</v>
      </c>
      <c r="G61" s="58"/>
      <c r="H61" s="56" t="s">
        <v>38</v>
      </c>
      <c r="I61" s="58" t="s">
        <v>130</v>
      </c>
      <c r="J61" s="58" t="s">
        <v>179</v>
      </c>
      <c r="K61" s="56" t="s">
        <v>38</v>
      </c>
      <c r="L61" s="58" t="s">
        <v>130</v>
      </c>
      <c r="M61" s="58" t="s">
        <v>179</v>
      </c>
      <c r="N61" s="92" t="s">
        <v>38</v>
      </c>
      <c r="O61" s="92" t="s">
        <v>130</v>
      </c>
      <c r="P61" s="92" t="s">
        <v>179</v>
      </c>
      <c r="Q61" s="58"/>
      <c r="R61" s="29"/>
      <c r="S61" s="29"/>
      <c r="T61" s="29"/>
    </row>
    <row r="62" spans="1:20" ht="47.25" customHeight="1" x14ac:dyDescent="0.35">
      <c r="A62" s="21" t="s">
        <v>39</v>
      </c>
      <c r="B62" s="25" t="s">
        <v>196</v>
      </c>
      <c r="C62" s="87" t="s">
        <v>178</v>
      </c>
      <c r="D62" s="56" t="s">
        <v>39</v>
      </c>
      <c r="E62" s="58" t="s">
        <v>196</v>
      </c>
      <c r="F62" s="58" t="s">
        <v>179</v>
      </c>
      <c r="G62" s="58"/>
      <c r="H62" s="56" t="s">
        <v>39</v>
      </c>
      <c r="I62" s="58" t="s">
        <v>196</v>
      </c>
      <c r="J62" s="58" t="s">
        <v>179</v>
      </c>
      <c r="K62" s="56" t="s">
        <v>39</v>
      </c>
      <c r="L62" s="58" t="s">
        <v>196</v>
      </c>
      <c r="M62" s="58" t="s">
        <v>179</v>
      </c>
      <c r="N62" s="92" t="s">
        <v>39</v>
      </c>
      <c r="O62" s="92" t="s">
        <v>196</v>
      </c>
      <c r="P62" s="92" t="s">
        <v>179</v>
      </c>
      <c r="Q62" s="58"/>
      <c r="R62" s="29"/>
      <c r="S62" s="29"/>
      <c r="T62" s="29"/>
    </row>
    <row r="63" spans="1:20" ht="44.15" customHeight="1" x14ac:dyDescent="0.35">
      <c r="A63" s="6" t="s">
        <v>40</v>
      </c>
      <c r="B63" s="4" t="s">
        <v>131</v>
      </c>
      <c r="C63" s="48" t="s">
        <v>178</v>
      </c>
      <c r="D63" s="56" t="s">
        <v>40</v>
      </c>
      <c r="E63" s="58" t="s">
        <v>131</v>
      </c>
      <c r="F63" s="58" t="s">
        <v>179</v>
      </c>
      <c r="G63" s="58"/>
      <c r="H63" s="56" t="s">
        <v>40</v>
      </c>
      <c r="I63" s="58" t="s">
        <v>131</v>
      </c>
      <c r="J63" s="58" t="s">
        <v>179</v>
      </c>
      <c r="K63" s="56" t="s">
        <v>40</v>
      </c>
      <c r="L63" s="58" t="s">
        <v>131</v>
      </c>
      <c r="M63" s="58" t="s">
        <v>179</v>
      </c>
      <c r="N63" s="92" t="s">
        <v>40</v>
      </c>
      <c r="O63" s="92" t="s">
        <v>131</v>
      </c>
      <c r="P63" s="92" t="s">
        <v>179</v>
      </c>
      <c r="Q63" s="58"/>
      <c r="R63" s="29"/>
      <c r="S63" s="29"/>
      <c r="T63" s="29"/>
    </row>
    <row r="64" spans="1:20" ht="45.65" customHeight="1" x14ac:dyDescent="0.35">
      <c r="A64" s="32" t="s">
        <v>90</v>
      </c>
      <c r="B64" s="177" t="s">
        <v>197</v>
      </c>
      <c r="C64" s="177"/>
      <c r="D64" s="16" t="s">
        <v>232</v>
      </c>
      <c r="E64" s="134" t="s">
        <v>233</v>
      </c>
      <c r="F64" s="134"/>
      <c r="G64" s="61"/>
      <c r="H64" s="16" t="s">
        <v>232</v>
      </c>
      <c r="I64" s="134" t="s">
        <v>233</v>
      </c>
      <c r="J64" s="134"/>
      <c r="K64" s="16" t="s">
        <v>232</v>
      </c>
      <c r="L64" s="134" t="s">
        <v>233</v>
      </c>
      <c r="M64" s="134"/>
      <c r="N64" s="75" t="s">
        <v>232</v>
      </c>
      <c r="O64" s="147" t="s">
        <v>197</v>
      </c>
      <c r="P64" s="147"/>
      <c r="Q64" s="61"/>
      <c r="R64" s="29"/>
      <c r="S64" s="29"/>
      <c r="T64" s="29"/>
    </row>
    <row r="65" spans="1:20" ht="53.5" customHeight="1" x14ac:dyDescent="0.35">
      <c r="A65" s="17" t="s">
        <v>41</v>
      </c>
      <c r="B65" s="35" t="s">
        <v>132</v>
      </c>
      <c r="C65" s="82" t="s">
        <v>178</v>
      </c>
      <c r="D65" s="56" t="s">
        <v>41</v>
      </c>
      <c r="E65" s="58" t="s">
        <v>132</v>
      </c>
      <c r="F65" s="58" t="s">
        <v>253</v>
      </c>
      <c r="G65" s="58" t="s">
        <v>292</v>
      </c>
      <c r="H65" s="56" t="s">
        <v>41</v>
      </c>
      <c r="I65" s="58" t="s">
        <v>132</v>
      </c>
      <c r="J65" s="58" t="s">
        <v>253</v>
      </c>
      <c r="K65" s="56" t="s">
        <v>41</v>
      </c>
      <c r="L65" s="58" t="s">
        <v>132</v>
      </c>
      <c r="M65" s="78" t="s">
        <v>289</v>
      </c>
      <c r="N65" s="56" t="s">
        <v>41</v>
      </c>
      <c r="O65" s="80" t="s">
        <v>132</v>
      </c>
      <c r="P65" s="80" t="s">
        <v>300</v>
      </c>
      <c r="Q65" s="58" t="s">
        <v>292</v>
      </c>
      <c r="R65" s="29"/>
      <c r="S65" s="29"/>
      <c r="T65" s="29"/>
    </row>
    <row r="66" spans="1:20" ht="29.5" customHeight="1" x14ac:dyDescent="0.35">
      <c r="A66" s="18" t="s">
        <v>234</v>
      </c>
      <c r="B66" s="24" t="s">
        <v>235</v>
      </c>
      <c r="C66" s="86" t="s">
        <v>179</v>
      </c>
      <c r="D66" s="56" t="s">
        <v>234</v>
      </c>
      <c r="E66" s="58" t="s">
        <v>235</v>
      </c>
      <c r="F66" s="58" t="s">
        <v>259</v>
      </c>
      <c r="G66" s="58" t="s">
        <v>293</v>
      </c>
      <c r="H66" s="56" t="s">
        <v>234</v>
      </c>
      <c r="I66" s="58" t="s">
        <v>235</v>
      </c>
      <c r="J66" s="58" t="s">
        <v>259</v>
      </c>
      <c r="K66" s="56" t="s">
        <v>234</v>
      </c>
      <c r="L66" s="58" t="s">
        <v>235</v>
      </c>
      <c r="M66" s="58" t="s">
        <v>281</v>
      </c>
      <c r="N66" s="56" t="s">
        <v>234</v>
      </c>
      <c r="O66" s="80" t="s">
        <v>235</v>
      </c>
      <c r="P66" s="80" t="s">
        <v>296</v>
      </c>
      <c r="Q66" s="58" t="s">
        <v>293</v>
      </c>
      <c r="R66" s="29"/>
      <c r="S66" s="29"/>
      <c r="T66" s="29"/>
    </row>
    <row r="67" spans="1:20" ht="25.5" customHeight="1" x14ac:dyDescent="0.35">
      <c r="A67" s="18" t="s">
        <v>42</v>
      </c>
      <c r="B67" s="24" t="s">
        <v>198</v>
      </c>
      <c r="C67" s="86" t="s">
        <v>178</v>
      </c>
      <c r="D67" s="131"/>
      <c r="E67" s="132"/>
      <c r="F67" s="133"/>
      <c r="G67" s="83"/>
      <c r="H67" s="131"/>
      <c r="I67" s="132"/>
      <c r="J67" s="133"/>
      <c r="K67" s="131"/>
      <c r="L67" s="132"/>
      <c r="M67" s="133"/>
      <c r="N67" s="150"/>
      <c r="O67" s="151"/>
      <c r="P67" s="152"/>
      <c r="Q67" s="84"/>
      <c r="R67" s="29"/>
      <c r="S67" s="29"/>
      <c r="T67" s="29"/>
    </row>
    <row r="68" spans="1:20" ht="48.75" customHeight="1" x14ac:dyDescent="0.35">
      <c r="A68" s="18" t="s">
        <v>43</v>
      </c>
      <c r="B68" s="24" t="s">
        <v>199</v>
      </c>
      <c r="C68" s="86" t="s">
        <v>178</v>
      </c>
      <c r="D68" s="56" t="s">
        <v>43</v>
      </c>
      <c r="E68" s="58" t="s">
        <v>199</v>
      </c>
      <c r="F68" s="91">
        <v>0</v>
      </c>
      <c r="G68" s="91"/>
      <c r="H68" s="56" t="s">
        <v>43</v>
      </c>
      <c r="I68" s="58" t="s">
        <v>199</v>
      </c>
      <c r="J68" s="91">
        <v>0</v>
      </c>
      <c r="K68" s="56" t="s">
        <v>43</v>
      </c>
      <c r="L68" s="58" t="s">
        <v>199</v>
      </c>
      <c r="M68" s="91">
        <v>4150000</v>
      </c>
      <c r="N68" s="92" t="s">
        <v>43</v>
      </c>
      <c r="O68" s="92" t="s">
        <v>199</v>
      </c>
      <c r="P68" s="92">
        <v>397000</v>
      </c>
      <c r="Q68" s="91"/>
      <c r="R68" s="29"/>
      <c r="S68" s="29"/>
      <c r="T68" s="29"/>
    </row>
    <row r="69" spans="1:20" ht="17.25" customHeight="1" x14ac:dyDescent="0.35">
      <c r="A69" s="18" t="s">
        <v>44</v>
      </c>
      <c r="B69" s="24" t="s">
        <v>133</v>
      </c>
      <c r="C69" s="86" t="s">
        <v>179</v>
      </c>
      <c r="D69" s="56" t="s">
        <v>44</v>
      </c>
      <c r="E69" s="58" t="s">
        <v>133</v>
      </c>
      <c r="F69" s="91">
        <v>0</v>
      </c>
      <c r="G69" s="91"/>
      <c r="H69" s="56" t="s">
        <v>44</v>
      </c>
      <c r="I69" s="58" t="s">
        <v>133</v>
      </c>
      <c r="J69" s="91">
        <v>0</v>
      </c>
      <c r="K69" s="56" t="s">
        <v>44</v>
      </c>
      <c r="L69" s="58" t="s">
        <v>133</v>
      </c>
      <c r="M69" s="91">
        <v>3527500</v>
      </c>
      <c r="N69" s="92" t="s">
        <v>44</v>
      </c>
      <c r="O69" s="92" t="s">
        <v>133</v>
      </c>
      <c r="P69" s="92">
        <v>337450</v>
      </c>
      <c r="Q69" s="91"/>
      <c r="R69" s="29"/>
      <c r="S69" s="29"/>
      <c r="T69" s="29"/>
    </row>
    <row r="70" spans="1:20" ht="64.400000000000006" customHeight="1" x14ac:dyDescent="0.35">
      <c r="A70" s="18" t="s">
        <v>45</v>
      </c>
      <c r="B70" s="24" t="s">
        <v>200</v>
      </c>
      <c r="C70" s="86" t="s">
        <v>178</v>
      </c>
      <c r="D70" s="56" t="s">
        <v>45</v>
      </c>
      <c r="E70" s="58" t="s">
        <v>200</v>
      </c>
      <c r="F70" s="91">
        <v>0</v>
      </c>
      <c r="G70" s="91"/>
      <c r="H70" s="56" t="s">
        <v>45</v>
      </c>
      <c r="I70" s="58" t="s">
        <v>200</v>
      </c>
      <c r="J70" s="91">
        <v>0</v>
      </c>
      <c r="K70" s="56" t="s">
        <v>45</v>
      </c>
      <c r="L70" s="58" t="s">
        <v>200</v>
      </c>
      <c r="M70" s="91">
        <v>1943944.1400000001</v>
      </c>
      <c r="N70" s="92" t="s">
        <v>45</v>
      </c>
      <c r="O70" s="97" t="s">
        <v>200</v>
      </c>
      <c r="P70" s="92">
        <v>182967.40999999997</v>
      </c>
      <c r="Q70" s="91"/>
      <c r="R70" s="29"/>
      <c r="S70" s="29"/>
      <c r="T70" s="29"/>
    </row>
    <row r="71" spans="1:20" ht="17.25" customHeight="1" x14ac:dyDescent="0.35">
      <c r="A71" s="18" t="s">
        <v>46</v>
      </c>
      <c r="B71" s="24" t="s">
        <v>133</v>
      </c>
      <c r="C71" s="86" t="s">
        <v>179</v>
      </c>
      <c r="D71" s="56" t="s">
        <v>46</v>
      </c>
      <c r="E71" s="58" t="s">
        <v>133</v>
      </c>
      <c r="F71" s="91">
        <v>0</v>
      </c>
      <c r="G71" s="91"/>
      <c r="H71" s="56" t="s">
        <v>46</v>
      </c>
      <c r="I71" s="58" t="s">
        <v>133</v>
      </c>
      <c r="J71" s="91">
        <v>0</v>
      </c>
      <c r="K71" s="56" t="s">
        <v>46</v>
      </c>
      <c r="L71" s="58" t="s">
        <v>133</v>
      </c>
      <c r="M71" s="91">
        <v>1652352.5190000001</v>
      </c>
      <c r="N71" s="92" t="s">
        <v>46</v>
      </c>
      <c r="O71" s="92" t="s">
        <v>133</v>
      </c>
      <c r="P71" s="92">
        <v>155522.29999999999</v>
      </c>
      <c r="Q71" s="91"/>
      <c r="R71" s="29"/>
      <c r="S71" s="29"/>
      <c r="T71" s="29"/>
    </row>
    <row r="72" spans="1:20" ht="17.25" customHeight="1" x14ac:dyDescent="0.35">
      <c r="A72" s="18" t="s">
        <v>47</v>
      </c>
      <c r="B72" s="24" t="s">
        <v>119</v>
      </c>
      <c r="C72" s="86" t="s">
        <v>179</v>
      </c>
      <c r="D72" s="56" t="s">
        <v>47</v>
      </c>
      <c r="E72" s="58" t="s">
        <v>119</v>
      </c>
      <c r="F72" s="91">
        <v>0</v>
      </c>
      <c r="G72" s="91"/>
      <c r="H72" s="56" t="s">
        <v>47</v>
      </c>
      <c r="I72" s="58" t="s">
        <v>119</v>
      </c>
      <c r="J72" s="91">
        <v>0</v>
      </c>
      <c r="K72" s="56" t="s">
        <v>47</v>
      </c>
      <c r="L72" s="58" t="s">
        <v>119</v>
      </c>
      <c r="M72" s="91">
        <v>1652352.5190000001</v>
      </c>
      <c r="N72" s="92" t="s">
        <v>47</v>
      </c>
      <c r="O72" s="92" t="s">
        <v>119</v>
      </c>
      <c r="P72" s="92">
        <v>155522.29999999999</v>
      </c>
      <c r="Q72" s="91"/>
      <c r="R72" s="29"/>
      <c r="S72" s="29"/>
      <c r="T72" s="29"/>
    </row>
    <row r="73" spans="1:20" ht="17.25" customHeight="1" x14ac:dyDescent="0.35">
      <c r="A73" s="18" t="s">
        <v>48</v>
      </c>
      <c r="B73" s="24" t="s">
        <v>120</v>
      </c>
      <c r="C73" s="86" t="s">
        <v>179</v>
      </c>
      <c r="D73" s="56" t="s">
        <v>48</v>
      </c>
      <c r="E73" s="58" t="s">
        <v>120</v>
      </c>
      <c r="F73" s="91">
        <v>0</v>
      </c>
      <c r="G73" s="91"/>
      <c r="H73" s="56" t="s">
        <v>48</v>
      </c>
      <c r="I73" s="58" t="s">
        <v>120</v>
      </c>
      <c r="J73" s="91">
        <v>0</v>
      </c>
      <c r="K73" s="56" t="s">
        <v>48</v>
      </c>
      <c r="L73" s="58" t="s">
        <v>120</v>
      </c>
      <c r="M73" s="91">
        <v>0</v>
      </c>
      <c r="N73" s="92" t="s">
        <v>48</v>
      </c>
      <c r="O73" s="92" t="s">
        <v>120</v>
      </c>
      <c r="P73" s="92">
        <v>0</v>
      </c>
      <c r="Q73" s="91"/>
      <c r="R73" s="29"/>
      <c r="S73" s="29"/>
      <c r="T73" s="29"/>
    </row>
    <row r="74" spans="1:20" ht="17.25" customHeight="1" x14ac:dyDescent="0.35">
      <c r="A74" s="18" t="s">
        <v>49</v>
      </c>
      <c r="B74" s="24" t="s">
        <v>121</v>
      </c>
      <c r="C74" s="86" t="s">
        <v>179</v>
      </c>
      <c r="D74" s="56" t="s">
        <v>49</v>
      </c>
      <c r="E74" s="58" t="s">
        <v>121</v>
      </c>
      <c r="F74" s="91">
        <v>0</v>
      </c>
      <c r="G74" s="91"/>
      <c r="H74" s="56" t="s">
        <v>49</v>
      </c>
      <c r="I74" s="58" t="s">
        <v>121</v>
      </c>
      <c r="J74" s="91">
        <v>0</v>
      </c>
      <c r="K74" s="56" t="s">
        <v>49</v>
      </c>
      <c r="L74" s="58" t="s">
        <v>121</v>
      </c>
      <c r="M74" s="91">
        <v>0</v>
      </c>
      <c r="N74" s="92" t="s">
        <v>49</v>
      </c>
      <c r="O74" s="92" t="s">
        <v>121</v>
      </c>
      <c r="P74" s="92">
        <v>0</v>
      </c>
      <c r="Q74" s="91"/>
      <c r="R74" s="29"/>
      <c r="S74" s="29"/>
      <c r="T74" s="29"/>
    </row>
    <row r="75" spans="1:20" ht="17.25" customHeight="1" x14ac:dyDescent="0.35">
      <c r="A75" s="18" t="s">
        <v>50</v>
      </c>
      <c r="B75" s="24" t="s">
        <v>122</v>
      </c>
      <c r="C75" s="86" t="s">
        <v>179</v>
      </c>
      <c r="D75" s="56" t="s">
        <v>50</v>
      </c>
      <c r="E75" s="58" t="s">
        <v>122</v>
      </c>
      <c r="F75" s="91">
        <v>0</v>
      </c>
      <c r="G75" s="91"/>
      <c r="H75" s="56" t="s">
        <v>50</v>
      </c>
      <c r="I75" s="58" t="s">
        <v>122</v>
      </c>
      <c r="J75" s="91">
        <v>0</v>
      </c>
      <c r="K75" s="56" t="s">
        <v>50</v>
      </c>
      <c r="L75" s="58" t="s">
        <v>122</v>
      </c>
      <c r="M75" s="91">
        <v>0</v>
      </c>
      <c r="N75" s="92" t="s">
        <v>50</v>
      </c>
      <c r="O75" s="92" t="s">
        <v>122</v>
      </c>
      <c r="P75" s="92">
        <v>0</v>
      </c>
      <c r="Q75" s="91"/>
      <c r="R75" s="29"/>
      <c r="S75" s="29"/>
      <c r="T75" s="29"/>
    </row>
    <row r="76" spans="1:20" ht="27" customHeight="1" x14ac:dyDescent="0.35">
      <c r="A76" s="18" t="s">
        <v>51</v>
      </c>
      <c r="B76" s="24" t="s">
        <v>123</v>
      </c>
      <c r="C76" s="86" t="s">
        <v>179</v>
      </c>
      <c r="D76" s="56" t="s">
        <v>51</v>
      </c>
      <c r="E76" s="58" t="s">
        <v>123</v>
      </c>
      <c r="F76" s="91">
        <v>0</v>
      </c>
      <c r="G76" s="91"/>
      <c r="H76" s="56" t="s">
        <v>51</v>
      </c>
      <c r="I76" s="58" t="s">
        <v>123</v>
      </c>
      <c r="J76" s="91">
        <v>0</v>
      </c>
      <c r="K76" s="56" t="s">
        <v>51</v>
      </c>
      <c r="L76" s="58" t="s">
        <v>123</v>
      </c>
      <c r="M76" s="91">
        <v>0</v>
      </c>
      <c r="N76" s="92" t="s">
        <v>51</v>
      </c>
      <c r="O76" s="92" t="s">
        <v>123</v>
      </c>
      <c r="P76" s="92">
        <v>0</v>
      </c>
      <c r="Q76" s="91"/>
      <c r="R76" s="29"/>
      <c r="S76" s="29"/>
      <c r="T76" s="29"/>
    </row>
    <row r="77" spans="1:20" ht="27.75" customHeight="1" x14ac:dyDescent="0.35">
      <c r="A77" s="18" t="s">
        <v>52</v>
      </c>
      <c r="B77" s="24" t="s">
        <v>134</v>
      </c>
      <c r="C77" s="86" t="s">
        <v>179</v>
      </c>
      <c r="D77" s="56" t="s">
        <v>52</v>
      </c>
      <c r="E77" s="58" t="s">
        <v>134</v>
      </c>
      <c r="F77" s="91">
        <v>0</v>
      </c>
      <c r="G77" s="91"/>
      <c r="H77" s="56" t="s">
        <v>52</v>
      </c>
      <c r="I77" s="58" t="s">
        <v>134</v>
      </c>
      <c r="J77" s="91">
        <v>0</v>
      </c>
      <c r="K77" s="56" t="s">
        <v>52</v>
      </c>
      <c r="L77" s="58" t="s">
        <v>134</v>
      </c>
      <c r="M77" s="91">
        <v>291591.62099999998</v>
      </c>
      <c r="N77" s="92" t="s">
        <v>52</v>
      </c>
      <c r="O77" s="92" t="s">
        <v>134</v>
      </c>
      <c r="P77" s="92">
        <v>27445.11</v>
      </c>
      <c r="Q77" s="91"/>
      <c r="R77" s="29"/>
      <c r="S77" s="29"/>
      <c r="T77" s="29"/>
    </row>
    <row r="78" spans="1:20" ht="42" customHeight="1" x14ac:dyDescent="0.35">
      <c r="A78" s="18" t="s">
        <v>53</v>
      </c>
      <c r="B78" s="24" t="s">
        <v>135</v>
      </c>
      <c r="C78" s="86" t="s">
        <v>179</v>
      </c>
      <c r="D78" s="56" t="s">
        <v>53</v>
      </c>
      <c r="E78" s="58" t="s">
        <v>135</v>
      </c>
      <c r="F78" s="91">
        <v>0</v>
      </c>
      <c r="G78" s="91"/>
      <c r="H78" s="56" t="s">
        <v>53</v>
      </c>
      <c r="I78" s="58" t="s">
        <v>135</v>
      </c>
      <c r="J78" s="91">
        <v>0</v>
      </c>
      <c r="K78" s="56" t="s">
        <v>53</v>
      </c>
      <c r="L78" s="58" t="s">
        <v>135</v>
      </c>
      <c r="M78" s="58" t="s">
        <v>179</v>
      </c>
      <c r="N78" s="92" t="s">
        <v>53</v>
      </c>
      <c r="O78" s="92" t="s">
        <v>135</v>
      </c>
      <c r="P78" s="92">
        <v>0</v>
      </c>
      <c r="Q78" s="91"/>
      <c r="R78" s="29"/>
      <c r="S78" s="29"/>
      <c r="T78" s="29"/>
    </row>
    <row r="79" spans="1:20" ht="37.5" customHeight="1" x14ac:dyDescent="0.35">
      <c r="A79" s="18" t="s">
        <v>54</v>
      </c>
      <c r="B79" s="24" t="s">
        <v>136</v>
      </c>
      <c r="C79" s="86" t="s">
        <v>178</v>
      </c>
      <c r="D79" s="56" t="s">
        <v>54</v>
      </c>
      <c r="E79" s="58" t="s">
        <v>136</v>
      </c>
      <c r="F79" s="91">
        <v>0</v>
      </c>
      <c r="G79" s="91"/>
      <c r="H79" s="56" t="s">
        <v>54</v>
      </c>
      <c r="I79" s="58" t="s">
        <v>136</v>
      </c>
      <c r="J79" s="91">
        <v>0</v>
      </c>
      <c r="K79" s="131"/>
      <c r="L79" s="132"/>
      <c r="M79" s="133"/>
      <c r="N79" s="98" t="s">
        <v>54</v>
      </c>
      <c r="O79" s="98" t="s">
        <v>136</v>
      </c>
      <c r="P79" s="92">
        <v>365934.82</v>
      </c>
      <c r="Q79" s="91"/>
      <c r="R79" s="29"/>
      <c r="S79" s="29"/>
      <c r="T79" s="29"/>
    </row>
    <row r="80" spans="1:20" ht="27.75" customHeight="1" x14ac:dyDescent="0.35">
      <c r="A80" s="18" t="s">
        <v>55</v>
      </c>
      <c r="B80" s="24" t="s">
        <v>137</v>
      </c>
      <c r="C80" s="86" t="s">
        <v>178</v>
      </c>
      <c r="D80" s="56" t="s">
        <v>55</v>
      </c>
      <c r="E80" s="58" t="s">
        <v>236</v>
      </c>
      <c r="F80" s="58">
        <v>0</v>
      </c>
      <c r="G80" s="58"/>
      <c r="H80" s="56" t="s">
        <v>55</v>
      </c>
      <c r="I80" s="58" t="s">
        <v>236</v>
      </c>
      <c r="J80" s="58">
        <v>0</v>
      </c>
      <c r="K80" s="56" t="s">
        <v>55</v>
      </c>
      <c r="L80" s="58" t="s">
        <v>137</v>
      </c>
      <c r="M80" s="58">
        <v>1</v>
      </c>
      <c r="N80" s="56" t="s">
        <v>55</v>
      </c>
      <c r="O80" s="80" t="s">
        <v>137</v>
      </c>
      <c r="P80" s="99">
        <v>39</v>
      </c>
      <c r="Q80" s="58"/>
      <c r="R80" s="29"/>
      <c r="S80" s="29"/>
      <c r="T80" s="29"/>
    </row>
    <row r="81" spans="1:20" ht="27.75" customHeight="1" x14ac:dyDescent="0.35">
      <c r="A81" s="18" t="s">
        <v>56</v>
      </c>
      <c r="B81" s="24" t="s">
        <v>145</v>
      </c>
      <c r="C81" s="86" t="s">
        <v>178</v>
      </c>
      <c r="D81" s="56" t="s">
        <v>56</v>
      </c>
      <c r="E81" s="58" t="s">
        <v>237</v>
      </c>
      <c r="F81" s="58">
        <v>0</v>
      </c>
      <c r="G81" s="58"/>
      <c r="H81" s="56" t="s">
        <v>56</v>
      </c>
      <c r="I81" s="58" t="s">
        <v>237</v>
      </c>
      <c r="J81" s="58">
        <v>0</v>
      </c>
      <c r="K81" s="56" t="s">
        <v>56</v>
      </c>
      <c r="L81" s="58" t="s">
        <v>145</v>
      </c>
      <c r="M81" s="58">
        <v>1</v>
      </c>
      <c r="N81" s="56" t="s">
        <v>56</v>
      </c>
      <c r="O81" s="80" t="s">
        <v>145</v>
      </c>
      <c r="P81" s="99">
        <v>30</v>
      </c>
      <c r="Q81" s="58"/>
      <c r="R81" s="29"/>
      <c r="S81" s="29"/>
      <c r="T81" s="29"/>
    </row>
    <row r="82" spans="1:20" ht="27" customHeight="1" x14ac:dyDescent="0.35">
      <c r="A82" s="18" t="s">
        <v>57</v>
      </c>
      <c r="B82" s="24" t="s">
        <v>138</v>
      </c>
      <c r="C82" s="86" t="s">
        <v>178</v>
      </c>
      <c r="D82" s="56" t="s">
        <v>57</v>
      </c>
      <c r="E82" s="58" t="s">
        <v>238</v>
      </c>
      <c r="F82" s="58">
        <v>0</v>
      </c>
      <c r="G82" s="58"/>
      <c r="H82" s="56" t="s">
        <v>57</v>
      </c>
      <c r="I82" s="58" t="s">
        <v>238</v>
      </c>
      <c r="J82" s="58">
        <v>0</v>
      </c>
      <c r="K82" s="56" t="s">
        <v>57</v>
      </c>
      <c r="L82" s="58" t="s">
        <v>138</v>
      </c>
      <c r="M82" s="58">
        <v>1</v>
      </c>
      <c r="N82" s="56" t="s">
        <v>57</v>
      </c>
      <c r="O82" s="80" t="s">
        <v>138</v>
      </c>
      <c r="P82" s="99">
        <v>39</v>
      </c>
      <c r="Q82" s="58"/>
      <c r="R82" s="29"/>
      <c r="S82" s="29"/>
      <c r="T82" s="29"/>
    </row>
    <row r="83" spans="1:20" ht="17.25" customHeight="1" x14ac:dyDescent="0.35">
      <c r="A83" s="18" t="s">
        <v>58</v>
      </c>
      <c r="B83" s="24" t="s">
        <v>139</v>
      </c>
      <c r="C83" s="86" t="s">
        <v>179</v>
      </c>
      <c r="D83" s="56" t="s">
        <v>58</v>
      </c>
      <c r="E83" s="58" t="s">
        <v>139</v>
      </c>
      <c r="F83" s="58">
        <v>0</v>
      </c>
      <c r="G83" s="58"/>
      <c r="H83" s="56" t="s">
        <v>58</v>
      </c>
      <c r="I83" s="58" t="s">
        <v>139</v>
      </c>
      <c r="J83" s="58">
        <v>0</v>
      </c>
      <c r="K83" s="56" t="s">
        <v>58</v>
      </c>
      <c r="L83" s="58" t="s">
        <v>139</v>
      </c>
      <c r="M83" s="58">
        <v>1</v>
      </c>
      <c r="N83" s="56" t="s">
        <v>58</v>
      </c>
      <c r="O83" s="80" t="s">
        <v>139</v>
      </c>
      <c r="P83" s="99">
        <v>0</v>
      </c>
      <c r="Q83" s="58"/>
      <c r="R83" s="29"/>
      <c r="S83" s="29"/>
      <c r="T83" s="29"/>
    </row>
    <row r="84" spans="1:20" ht="17.25" customHeight="1" x14ac:dyDescent="0.35">
      <c r="A84" s="18" t="s">
        <v>59</v>
      </c>
      <c r="B84" s="24" t="s">
        <v>140</v>
      </c>
      <c r="C84" s="86" t="s">
        <v>179</v>
      </c>
      <c r="D84" s="56" t="s">
        <v>59</v>
      </c>
      <c r="E84" s="58" t="s">
        <v>140</v>
      </c>
      <c r="F84" s="58">
        <v>0</v>
      </c>
      <c r="G84" s="58"/>
      <c r="H84" s="56" t="s">
        <v>59</v>
      </c>
      <c r="I84" s="58" t="s">
        <v>140</v>
      </c>
      <c r="J84" s="58">
        <v>0</v>
      </c>
      <c r="K84" s="56" t="s">
        <v>59</v>
      </c>
      <c r="L84" s="58" t="s">
        <v>140</v>
      </c>
      <c r="M84" s="58">
        <v>0</v>
      </c>
      <c r="N84" s="56" t="s">
        <v>59</v>
      </c>
      <c r="O84" s="80" t="s">
        <v>140</v>
      </c>
      <c r="P84" s="99">
        <v>0</v>
      </c>
      <c r="Q84" s="58"/>
      <c r="R84" s="29"/>
      <c r="S84" s="29"/>
      <c r="T84" s="29"/>
    </row>
    <row r="85" spans="1:20" ht="17.25" customHeight="1" x14ac:dyDescent="0.35">
      <c r="A85" s="18" t="s">
        <v>0</v>
      </c>
      <c r="B85" s="24" t="s">
        <v>141</v>
      </c>
      <c r="C85" s="86" t="s">
        <v>179</v>
      </c>
      <c r="D85" s="56" t="s">
        <v>0</v>
      </c>
      <c r="E85" s="58" t="s">
        <v>141</v>
      </c>
      <c r="F85" s="58">
        <v>0</v>
      </c>
      <c r="G85" s="58"/>
      <c r="H85" s="56" t="s">
        <v>0</v>
      </c>
      <c r="I85" s="58" t="s">
        <v>141</v>
      </c>
      <c r="J85" s="58">
        <v>0</v>
      </c>
      <c r="K85" s="56" t="s">
        <v>0</v>
      </c>
      <c r="L85" s="58" t="s">
        <v>141</v>
      </c>
      <c r="M85" s="58">
        <v>0</v>
      </c>
      <c r="N85" s="56" t="s">
        <v>0</v>
      </c>
      <c r="O85" s="80" t="s">
        <v>141</v>
      </c>
      <c r="P85" s="99">
        <v>0</v>
      </c>
      <c r="Q85" s="58"/>
      <c r="R85" s="29"/>
      <c r="S85" s="29"/>
      <c r="T85" s="29"/>
    </row>
    <row r="86" spans="1:20" ht="48" customHeight="1" x14ac:dyDescent="0.35">
      <c r="A86" s="18" t="s">
        <v>60</v>
      </c>
      <c r="B86" s="24" t="s">
        <v>142</v>
      </c>
      <c r="C86" s="86" t="s">
        <v>179</v>
      </c>
      <c r="D86" s="56" t="s">
        <v>60</v>
      </c>
      <c r="E86" s="58" t="s">
        <v>142</v>
      </c>
      <c r="F86" s="58">
        <v>0</v>
      </c>
      <c r="G86" s="58"/>
      <c r="H86" s="56" t="s">
        <v>60</v>
      </c>
      <c r="I86" s="58" t="s">
        <v>142</v>
      </c>
      <c r="J86" s="58">
        <v>0</v>
      </c>
      <c r="K86" s="56" t="s">
        <v>60</v>
      </c>
      <c r="L86" s="58" t="s">
        <v>142</v>
      </c>
      <c r="M86" s="58">
        <v>0</v>
      </c>
      <c r="N86" s="56" t="s">
        <v>60</v>
      </c>
      <c r="O86" s="80" t="s">
        <v>142</v>
      </c>
      <c r="P86" s="99">
        <v>39</v>
      </c>
      <c r="Q86" s="58"/>
      <c r="R86" s="29"/>
      <c r="S86" s="29"/>
      <c r="T86" s="29"/>
    </row>
    <row r="87" spans="1:20" ht="27" customHeight="1" x14ac:dyDescent="0.35">
      <c r="A87" s="18" t="s">
        <v>61</v>
      </c>
      <c r="B87" s="24" t="s">
        <v>143</v>
      </c>
      <c r="C87" s="86" t="s">
        <v>179</v>
      </c>
      <c r="D87" s="56" t="s">
        <v>61</v>
      </c>
      <c r="E87" s="58" t="s">
        <v>143</v>
      </c>
      <c r="F87" s="58">
        <v>0</v>
      </c>
      <c r="G87" s="58"/>
      <c r="H87" s="56" t="s">
        <v>61</v>
      </c>
      <c r="I87" s="58" t="s">
        <v>143</v>
      </c>
      <c r="J87" s="58">
        <v>0</v>
      </c>
      <c r="K87" s="56" t="s">
        <v>61</v>
      </c>
      <c r="L87" s="58" t="s">
        <v>143</v>
      </c>
      <c r="M87" s="58">
        <v>0</v>
      </c>
      <c r="N87" s="56" t="s">
        <v>61</v>
      </c>
      <c r="O87" s="80" t="s">
        <v>143</v>
      </c>
      <c r="P87" s="99">
        <v>0</v>
      </c>
      <c r="Q87" s="58"/>
      <c r="R87" s="29"/>
      <c r="S87" s="29"/>
      <c r="T87" s="29"/>
    </row>
    <row r="88" spans="1:20" ht="23" x14ac:dyDescent="0.35">
      <c r="A88" s="21" t="s">
        <v>62</v>
      </c>
      <c r="B88" s="25" t="s">
        <v>144</v>
      </c>
      <c r="C88" s="87" t="s">
        <v>179</v>
      </c>
      <c r="D88" s="56" t="s">
        <v>62</v>
      </c>
      <c r="E88" s="58" t="s">
        <v>144</v>
      </c>
      <c r="F88" s="58" t="s">
        <v>179</v>
      </c>
      <c r="G88" s="58"/>
      <c r="H88" s="56" t="s">
        <v>62</v>
      </c>
      <c r="I88" s="58" t="s">
        <v>144</v>
      </c>
      <c r="J88" s="58" t="s">
        <v>179</v>
      </c>
      <c r="K88" s="56" t="s">
        <v>62</v>
      </c>
      <c r="L88" s="58" t="s">
        <v>144</v>
      </c>
      <c r="M88" s="58" t="s">
        <v>179</v>
      </c>
      <c r="N88" s="56" t="s">
        <v>62</v>
      </c>
      <c r="O88" s="80" t="s">
        <v>144</v>
      </c>
      <c r="P88" s="99" t="s">
        <v>179</v>
      </c>
      <c r="Q88" s="58"/>
      <c r="R88" s="29"/>
      <c r="S88" s="29"/>
      <c r="T88" s="29"/>
    </row>
    <row r="89" spans="1:20" ht="32.25" customHeight="1" x14ac:dyDescent="0.35">
      <c r="A89" s="32" t="s">
        <v>92</v>
      </c>
      <c r="B89" s="177" t="s">
        <v>184</v>
      </c>
      <c r="C89" s="177"/>
      <c r="D89" s="16" t="s">
        <v>239</v>
      </c>
      <c r="E89" s="134" t="s">
        <v>184</v>
      </c>
      <c r="F89" s="134"/>
      <c r="G89" s="61"/>
      <c r="H89" s="16" t="s">
        <v>239</v>
      </c>
      <c r="I89" s="134" t="s">
        <v>184</v>
      </c>
      <c r="J89" s="134"/>
      <c r="K89" s="16" t="s">
        <v>239</v>
      </c>
      <c r="L89" s="134" t="s">
        <v>184</v>
      </c>
      <c r="M89" s="134"/>
      <c r="N89" s="75" t="s">
        <v>239</v>
      </c>
      <c r="O89" s="147" t="s">
        <v>184</v>
      </c>
      <c r="P89" s="147"/>
      <c r="Q89" s="61"/>
      <c r="R89" s="29"/>
      <c r="S89" s="29"/>
      <c r="T89" s="29"/>
    </row>
    <row r="90" spans="1:20" ht="40.5" customHeight="1" x14ac:dyDescent="0.35">
      <c r="A90" s="6">
        <v>32</v>
      </c>
      <c r="B90" s="4" t="s">
        <v>148</v>
      </c>
      <c r="C90" s="48" t="s">
        <v>212</v>
      </c>
      <c r="D90" s="56">
        <v>32</v>
      </c>
      <c r="E90" s="58" t="s">
        <v>148</v>
      </c>
      <c r="F90" s="58" t="s">
        <v>212</v>
      </c>
      <c r="G90" s="58"/>
      <c r="H90" s="56">
        <v>32</v>
      </c>
      <c r="I90" s="58" t="s">
        <v>148</v>
      </c>
      <c r="J90" s="58" t="s">
        <v>177</v>
      </c>
      <c r="K90" s="56">
        <v>32</v>
      </c>
      <c r="L90" s="58" t="s">
        <v>148</v>
      </c>
      <c r="M90" s="58" t="s">
        <v>212</v>
      </c>
      <c r="N90" s="56">
        <v>32</v>
      </c>
      <c r="O90" s="80" t="s">
        <v>148</v>
      </c>
      <c r="P90" s="80" t="s">
        <v>212</v>
      </c>
      <c r="Q90" s="58"/>
      <c r="R90" s="29"/>
      <c r="S90" s="29"/>
      <c r="T90" s="29"/>
    </row>
    <row r="91" spans="1:20" ht="52.5" customHeight="1" x14ac:dyDescent="0.35">
      <c r="A91" s="6" t="s">
        <v>1</v>
      </c>
      <c r="B91" s="4" t="s">
        <v>149</v>
      </c>
      <c r="C91" s="48" t="s">
        <v>179</v>
      </c>
      <c r="D91" s="56" t="s">
        <v>1</v>
      </c>
      <c r="E91" s="58" t="s">
        <v>149</v>
      </c>
      <c r="F91" s="58" t="s">
        <v>179</v>
      </c>
      <c r="G91" s="58"/>
      <c r="H91" s="56" t="s">
        <v>1</v>
      </c>
      <c r="I91" s="58" t="s">
        <v>149</v>
      </c>
      <c r="J91" s="37">
        <v>44773</v>
      </c>
      <c r="K91" s="56" t="s">
        <v>1</v>
      </c>
      <c r="L91" s="58" t="s">
        <v>149</v>
      </c>
      <c r="M91" s="58" t="s">
        <v>179</v>
      </c>
      <c r="N91" s="56" t="s">
        <v>1</v>
      </c>
      <c r="O91" s="80" t="s">
        <v>149</v>
      </c>
      <c r="P91" s="99" t="s">
        <v>179</v>
      </c>
      <c r="Q91" s="58"/>
      <c r="R91" s="29"/>
      <c r="S91" s="29"/>
      <c r="T91" s="29"/>
    </row>
    <row r="92" spans="1:20" ht="38.5" customHeight="1" x14ac:dyDescent="0.35">
      <c r="A92" s="17">
        <v>33</v>
      </c>
      <c r="B92" s="35" t="s">
        <v>150</v>
      </c>
      <c r="C92" s="82" t="s">
        <v>178</v>
      </c>
      <c r="D92" s="56">
        <v>33</v>
      </c>
      <c r="E92" s="58" t="s">
        <v>150</v>
      </c>
      <c r="F92" s="58">
        <v>0</v>
      </c>
      <c r="G92" s="58"/>
      <c r="H92" s="56">
        <v>33</v>
      </c>
      <c r="I92" s="58" t="s">
        <v>150</v>
      </c>
      <c r="J92" s="58">
        <v>0</v>
      </c>
      <c r="K92" s="135"/>
      <c r="L92" s="136"/>
      <c r="M92" s="137"/>
      <c r="N92" s="56">
        <v>33</v>
      </c>
      <c r="O92" s="80" t="s">
        <v>150</v>
      </c>
      <c r="P92" s="99">
        <v>0</v>
      </c>
      <c r="Q92" s="58"/>
      <c r="R92" s="29"/>
      <c r="S92" s="29"/>
      <c r="T92" s="29"/>
    </row>
    <row r="93" spans="1:20" ht="50.5" customHeight="1" x14ac:dyDescent="0.35">
      <c r="A93" s="21">
        <v>34</v>
      </c>
      <c r="B93" s="25" t="s">
        <v>151</v>
      </c>
      <c r="C93" s="87" t="s">
        <v>178</v>
      </c>
      <c r="D93" s="56">
        <v>34</v>
      </c>
      <c r="E93" s="58" t="s">
        <v>151</v>
      </c>
      <c r="F93" s="102">
        <v>0</v>
      </c>
      <c r="G93" s="102"/>
      <c r="H93" s="56">
        <v>34</v>
      </c>
      <c r="I93" s="58" t="s">
        <v>151</v>
      </c>
      <c r="J93" s="102">
        <v>0</v>
      </c>
      <c r="K93" s="138"/>
      <c r="L93" s="139"/>
      <c r="M93" s="140"/>
      <c r="N93" s="56">
        <v>34</v>
      </c>
      <c r="O93" s="80" t="s">
        <v>151</v>
      </c>
      <c r="P93" s="92">
        <v>0</v>
      </c>
      <c r="Q93" s="102"/>
      <c r="R93" s="29"/>
      <c r="S93" s="29"/>
      <c r="T93" s="29"/>
    </row>
    <row r="94" spans="1:20" ht="65.150000000000006" customHeight="1" x14ac:dyDescent="0.35">
      <c r="A94" s="32" t="s">
        <v>93</v>
      </c>
      <c r="B94" s="177" t="s">
        <v>185</v>
      </c>
      <c r="C94" s="177"/>
      <c r="D94" s="16" t="s">
        <v>240</v>
      </c>
      <c r="E94" s="134" t="s">
        <v>185</v>
      </c>
      <c r="F94" s="134"/>
      <c r="G94" s="61"/>
      <c r="H94" s="16" t="s">
        <v>240</v>
      </c>
      <c r="I94" s="134" t="s">
        <v>185</v>
      </c>
      <c r="J94" s="134"/>
      <c r="K94" s="16" t="s">
        <v>240</v>
      </c>
      <c r="L94" s="134" t="s">
        <v>185</v>
      </c>
      <c r="M94" s="134"/>
      <c r="N94" s="75" t="s">
        <v>240</v>
      </c>
      <c r="O94" s="147" t="s">
        <v>185</v>
      </c>
      <c r="P94" s="147"/>
      <c r="Q94" s="61"/>
      <c r="R94" s="29"/>
      <c r="S94" s="29"/>
      <c r="T94" s="29"/>
    </row>
    <row r="95" spans="1:20" ht="25.4" customHeight="1" x14ac:dyDescent="0.35">
      <c r="A95" s="6" t="s">
        <v>63</v>
      </c>
      <c r="B95" s="4" t="s">
        <v>152</v>
      </c>
      <c r="C95" s="90">
        <v>1217.3699999999999</v>
      </c>
      <c r="D95" s="56" t="s">
        <v>63</v>
      </c>
      <c r="E95" s="58" t="s">
        <v>152</v>
      </c>
      <c r="F95" s="91">
        <v>0</v>
      </c>
      <c r="G95" s="91"/>
      <c r="H95" s="56" t="s">
        <v>63</v>
      </c>
      <c r="I95" s="58" t="s">
        <v>152</v>
      </c>
      <c r="J95" s="91">
        <v>0</v>
      </c>
      <c r="K95" s="56" t="s">
        <v>63</v>
      </c>
      <c r="L95" s="58" t="s">
        <v>152</v>
      </c>
      <c r="M95" s="91">
        <v>0</v>
      </c>
      <c r="N95" s="56" t="s">
        <v>63</v>
      </c>
      <c r="O95" s="80" t="s">
        <v>152</v>
      </c>
      <c r="P95" s="105">
        <v>0</v>
      </c>
      <c r="Q95" s="91"/>
      <c r="R95" s="29"/>
      <c r="S95" s="29"/>
      <c r="T95" s="29"/>
    </row>
    <row r="96" spans="1:20" ht="40.5" customHeight="1" x14ac:dyDescent="0.35">
      <c r="A96" s="17" t="s">
        <v>64</v>
      </c>
      <c r="B96" s="35" t="s">
        <v>153</v>
      </c>
      <c r="C96" s="82" t="s">
        <v>178</v>
      </c>
      <c r="D96" s="56" t="s">
        <v>64</v>
      </c>
      <c r="E96" s="58" t="s">
        <v>153</v>
      </c>
      <c r="F96" s="102">
        <v>0</v>
      </c>
      <c r="G96" s="102"/>
      <c r="H96" s="56" t="s">
        <v>64</v>
      </c>
      <c r="I96" s="58" t="s">
        <v>153</v>
      </c>
      <c r="J96" s="102">
        <v>0</v>
      </c>
      <c r="K96" s="56" t="s">
        <v>64</v>
      </c>
      <c r="L96" s="58" t="s">
        <v>153</v>
      </c>
      <c r="M96" s="91">
        <v>0</v>
      </c>
      <c r="N96" s="95" t="s">
        <v>64</v>
      </c>
      <c r="O96" s="95" t="s">
        <v>153</v>
      </c>
      <c r="P96" s="105">
        <v>0</v>
      </c>
      <c r="Q96" s="102"/>
      <c r="R96" s="29"/>
      <c r="S96" s="29"/>
      <c r="T96" s="29"/>
    </row>
    <row r="97" spans="1:20" ht="51.75" customHeight="1" x14ac:dyDescent="0.35">
      <c r="A97" s="18" t="s">
        <v>2</v>
      </c>
      <c r="B97" s="24" t="s">
        <v>154</v>
      </c>
      <c r="C97" s="86" t="s">
        <v>179</v>
      </c>
      <c r="D97" s="56" t="s">
        <v>2</v>
      </c>
      <c r="E97" s="58" t="s">
        <v>154</v>
      </c>
      <c r="F97" s="102">
        <v>0</v>
      </c>
      <c r="G97" s="102"/>
      <c r="H97" s="56" t="s">
        <v>2</v>
      </c>
      <c r="I97" s="58" t="s">
        <v>154</v>
      </c>
      <c r="J97" s="102">
        <v>0</v>
      </c>
      <c r="K97" s="56" t="s">
        <v>2</v>
      </c>
      <c r="L97" s="58" t="s">
        <v>154</v>
      </c>
      <c r="M97" s="91">
        <v>0</v>
      </c>
      <c r="N97" s="56" t="s">
        <v>2</v>
      </c>
      <c r="O97" s="80" t="s">
        <v>154</v>
      </c>
      <c r="P97" s="105">
        <v>0</v>
      </c>
      <c r="Q97" s="102"/>
      <c r="R97" s="29"/>
      <c r="S97" s="29"/>
      <c r="T97" s="29"/>
    </row>
    <row r="98" spans="1:20" ht="29.25" customHeight="1" x14ac:dyDescent="0.35">
      <c r="A98" s="21" t="s">
        <v>3</v>
      </c>
      <c r="B98" s="25" t="s">
        <v>155</v>
      </c>
      <c r="C98" s="87" t="s">
        <v>179</v>
      </c>
      <c r="D98" s="56" t="s">
        <v>3</v>
      </c>
      <c r="E98" s="58" t="s">
        <v>155</v>
      </c>
      <c r="F98" s="102">
        <v>0</v>
      </c>
      <c r="G98" s="102"/>
      <c r="H98" s="56" t="s">
        <v>3</v>
      </c>
      <c r="I98" s="58" t="s">
        <v>155</v>
      </c>
      <c r="J98" s="102">
        <v>0</v>
      </c>
      <c r="K98" s="56" t="s">
        <v>3</v>
      </c>
      <c r="L98" s="58" t="s">
        <v>155</v>
      </c>
      <c r="M98" s="91">
        <v>0</v>
      </c>
      <c r="N98" s="56" t="s">
        <v>3</v>
      </c>
      <c r="O98" s="80" t="s">
        <v>155</v>
      </c>
      <c r="P98" s="105">
        <v>0</v>
      </c>
      <c r="Q98" s="102"/>
      <c r="R98" s="29"/>
      <c r="S98" s="29"/>
      <c r="T98" s="29"/>
    </row>
    <row r="99" spans="1:20" ht="53.25" customHeight="1" x14ac:dyDescent="0.35">
      <c r="A99" s="6" t="s">
        <v>65</v>
      </c>
      <c r="B99" s="4" t="s">
        <v>156</v>
      </c>
      <c r="C99" s="102">
        <v>0</v>
      </c>
      <c r="D99" s="56" t="s">
        <v>65</v>
      </c>
      <c r="E99" s="58" t="s">
        <v>156</v>
      </c>
      <c r="F99" s="102">
        <v>0</v>
      </c>
      <c r="G99" s="102"/>
      <c r="H99" s="56" t="s">
        <v>65</v>
      </c>
      <c r="I99" s="58" t="s">
        <v>156</v>
      </c>
      <c r="J99" s="102">
        <v>0</v>
      </c>
      <c r="K99" s="56" t="s">
        <v>65</v>
      </c>
      <c r="L99" s="58" t="s">
        <v>156</v>
      </c>
      <c r="M99" s="102">
        <v>0</v>
      </c>
      <c r="N99" s="56" t="s">
        <v>65</v>
      </c>
      <c r="O99" s="80" t="s">
        <v>156</v>
      </c>
      <c r="P99" s="105">
        <v>0</v>
      </c>
      <c r="Q99" s="102"/>
      <c r="R99" s="29"/>
      <c r="S99" s="29"/>
      <c r="T99" s="29"/>
    </row>
    <row r="100" spans="1:20" ht="72" customHeight="1" x14ac:dyDescent="0.35">
      <c r="A100" s="6" t="s">
        <v>4</v>
      </c>
      <c r="B100" s="4" t="s">
        <v>157</v>
      </c>
      <c r="C100" s="102">
        <v>0</v>
      </c>
      <c r="D100" s="56" t="s">
        <v>4</v>
      </c>
      <c r="E100" s="58" t="s">
        <v>157</v>
      </c>
      <c r="F100" s="102">
        <v>0</v>
      </c>
      <c r="G100" s="102"/>
      <c r="H100" s="56" t="s">
        <v>4</v>
      </c>
      <c r="I100" s="58" t="s">
        <v>157</v>
      </c>
      <c r="J100" s="102">
        <v>0</v>
      </c>
      <c r="K100" s="56" t="s">
        <v>4</v>
      </c>
      <c r="L100" s="58" t="s">
        <v>157</v>
      </c>
      <c r="M100" s="102">
        <v>0</v>
      </c>
      <c r="N100" s="56" t="s">
        <v>4</v>
      </c>
      <c r="O100" s="80" t="s">
        <v>157</v>
      </c>
      <c r="P100" s="105">
        <v>0</v>
      </c>
      <c r="Q100" s="102"/>
      <c r="R100" s="29"/>
      <c r="S100" s="29"/>
      <c r="T100" s="29"/>
    </row>
    <row r="101" spans="1:20" ht="38.25" customHeight="1" x14ac:dyDescent="0.35">
      <c r="A101" s="6" t="s">
        <v>5</v>
      </c>
      <c r="B101" s="4" t="s">
        <v>158</v>
      </c>
      <c r="C101" s="102">
        <v>0</v>
      </c>
      <c r="D101" s="56" t="s">
        <v>5</v>
      </c>
      <c r="E101" s="58" t="s">
        <v>158</v>
      </c>
      <c r="F101" s="102">
        <v>0</v>
      </c>
      <c r="G101" s="102"/>
      <c r="H101" s="56" t="s">
        <v>5</v>
      </c>
      <c r="I101" s="58" t="s">
        <v>158</v>
      </c>
      <c r="J101" s="102">
        <v>0</v>
      </c>
      <c r="K101" s="56" t="s">
        <v>5</v>
      </c>
      <c r="L101" s="58" t="s">
        <v>158</v>
      </c>
      <c r="M101" s="102">
        <v>0</v>
      </c>
      <c r="N101" s="56" t="s">
        <v>5</v>
      </c>
      <c r="O101" s="80" t="s">
        <v>158</v>
      </c>
      <c r="P101" s="105">
        <v>0</v>
      </c>
      <c r="Q101" s="102"/>
      <c r="R101" s="29"/>
      <c r="S101" s="29"/>
      <c r="T101" s="29"/>
    </row>
    <row r="102" spans="1:20" ht="64.5" customHeight="1" x14ac:dyDescent="0.35">
      <c r="A102" s="41" t="s">
        <v>241</v>
      </c>
      <c r="B102" s="42" t="s">
        <v>242</v>
      </c>
      <c r="C102" s="102">
        <v>0</v>
      </c>
      <c r="D102" s="56" t="s">
        <v>241</v>
      </c>
      <c r="E102" s="58" t="s">
        <v>242</v>
      </c>
      <c r="F102" s="102">
        <v>0</v>
      </c>
      <c r="G102" s="102"/>
      <c r="H102" s="56" t="s">
        <v>241</v>
      </c>
      <c r="I102" s="58" t="s">
        <v>242</v>
      </c>
      <c r="J102" s="102">
        <v>0</v>
      </c>
      <c r="K102" s="56" t="s">
        <v>241</v>
      </c>
      <c r="L102" s="58" t="s">
        <v>242</v>
      </c>
      <c r="M102" s="102">
        <v>0</v>
      </c>
      <c r="N102" s="56" t="s">
        <v>241</v>
      </c>
      <c r="O102" s="80" t="s">
        <v>242</v>
      </c>
      <c r="P102" s="105">
        <v>0</v>
      </c>
      <c r="Q102" s="102"/>
      <c r="R102" s="29"/>
      <c r="S102" s="29"/>
      <c r="T102" s="29"/>
    </row>
    <row r="103" spans="1:20" ht="48" customHeight="1" x14ac:dyDescent="0.35">
      <c r="A103" s="46"/>
      <c r="B103" s="47"/>
      <c r="C103" s="106"/>
      <c r="D103" s="85"/>
      <c r="E103" s="107"/>
      <c r="F103" s="106"/>
      <c r="G103" s="108"/>
      <c r="H103" s="85"/>
      <c r="I103" s="107"/>
      <c r="J103" s="106"/>
      <c r="K103" s="56" t="s">
        <v>282</v>
      </c>
      <c r="L103" s="58" t="s">
        <v>283</v>
      </c>
      <c r="M103" s="91">
        <v>1943944.1400000001</v>
      </c>
      <c r="N103" s="85"/>
      <c r="O103" s="109"/>
      <c r="P103" s="110"/>
      <c r="Q103" s="106"/>
      <c r="R103" s="29"/>
      <c r="S103" s="29"/>
      <c r="T103" s="29"/>
    </row>
    <row r="104" spans="1:20" ht="39.75" customHeight="1" x14ac:dyDescent="0.35">
      <c r="A104" s="32" t="s">
        <v>94</v>
      </c>
      <c r="B104" s="177" t="s">
        <v>186</v>
      </c>
      <c r="C104" s="177"/>
      <c r="D104" s="16" t="s">
        <v>243</v>
      </c>
      <c r="E104" s="134" t="s">
        <v>186</v>
      </c>
      <c r="F104" s="134"/>
      <c r="G104" s="61"/>
      <c r="H104" s="16" t="s">
        <v>243</v>
      </c>
      <c r="I104" s="134" t="s">
        <v>186</v>
      </c>
      <c r="J104" s="134"/>
      <c r="K104" s="16" t="s">
        <v>243</v>
      </c>
      <c r="L104" s="134" t="s">
        <v>186</v>
      </c>
      <c r="M104" s="134"/>
      <c r="N104" s="75" t="s">
        <v>243</v>
      </c>
      <c r="O104" s="147" t="s">
        <v>186</v>
      </c>
      <c r="P104" s="147"/>
      <c r="Q104" s="61"/>
      <c r="R104" s="29"/>
      <c r="S104" s="29"/>
      <c r="T104" s="29"/>
    </row>
    <row r="105" spans="1:20" ht="29.25" customHeight="1" x14ac:dyDescent="0.35">
      <c r="A105" s="33" t="s">
        <v>66</v>
      </c>
      <c r="B105" s="182" t="s">
        <v>159</v>
      </c>
      <c r="C105" s="183"/>
      <c r="D105" s="26" t="s">
        <v>66</v>
      </c>
      <c r="E105" s="125" t="s">
        <v>159</v>
      </c>
      <c r="F105" s="126"/>
      <c r="G105" s="59"/>
      <c r="H105" s="26" t="s">
        <v>66</v>
      </c>
      <c r="I105" s="125" t="s">
        <v>159</v>
      </c>
      <c r="J105" s="126"/>
      <c r="K105" s="26" t="s">
        <v>66</v>
      </c>
      <c r="L105" s="125" t="s">
        <v>159</v>
      </c>
      <c r="M105" s="126"/>
      <c r="N105" s="26" t="s">
        <v>66</v>
      </c>
      <c r="O105" s="141" t="s">
        <v>159</v>
      </c>
      <c r="P105" s="142"/>
      <c r="Q105" s="59"/>
      <c r="R105" s="29"/>
      <c r="S105" s="29"/>
      <c r="T105" s="29"/>
    </row>
    <row r="106" spans="1:20" ht="37.5" customHeight="1" x14ac:dyDescent="0.35">
      <c r="A106" s="6" t="s">
        <v>6</v>
      </c>
      <c r="B106" s="48" t="s">
        <v>201</v>
      </c>
      <c r="C106" s="90">
        <v>2035679.25</v>
      </c>
      <c r="D106" s="56" t="s">
        <v>6</v>
      </c>
      <c r="E106" s="58" t="s">
        <v>201</v>
      </c>
      <c r="F106" s="91">
        <v>3175500</v>
      </c>
      <c r="G106" s="111"/>
      <c r="H106" s="56" t="s">
        <v>6</v>
      </c>
      <c r="I106" s="58" t="s">
        <v>201</v>
      </c>
      <c r="J106" s="91">
        <v>793875</v>
      </c>
      <c r="K106" s="56" t="s">
        <v>6</v>
      </c>
      <c r="L106" s="58" t="s">
        <v>201</v>
      </c>
      <c r="M106" s="91">
        <v>778125</v>
      </c>
      <c r="N106" s="92" t="s">
        <v>6</v>
      </c>
      <c r="O106" s="92" t="s">
        <v>201</v>
      </c>
      <c r="P106" s="92">
        <v>4976895</v>
      </c>
      <c r="Q106" s="111"/>
      <c r="R106" s="29"/>
      <c r="S106" s="29"/>
      <c r="T106" s="29"/>
    </row>
    <row r="107" spans="1:20" ht="50.25" customHeight="1" x14ac:dyDescent="0.35">
      <c r="A107" s="41" t="s">
        <v>244</v>
      </c>
      <c r="B107" s="44" t="s">
        <v>245</v>
      </c>
      <c r="C107" s="91">
        <v>0</v>
      </c>
      <c r="D107" s="56" t="s">
        <v>244</v>
      </c>
      <c r="E107" s="44" t="s">
        <v>245</v>
      </c>
      <c r="F107" s="91">
        <v>0</v>
      </c>
      <c r="G107" s="91"/>
      <c r="H107" s="56" t="s">
        <v>244</v>
      </c>
      <c r="I107" s="44" t="s">
        <v>245</v>
      </c>
      <c r="J107" s="91">
        <v>0</v>
      </c>
      <c r="K107" s="56" t="s">
        <v>244</v>
      </c>
      <c r="L107" s="44" t="s">
        <v>245</v>
      </c>
      <c r="M107" s="91">
        <v>0</v>
      </c>
      <c r="N107" s="92" t="s">
        <v>244</v>
      </c>
      <c r="O107" s="112" t="s">
        <v>245</v>
      </c>
      <c r="P107" s="92">
        <v>0</v>
      </c>
      <c r="Q107" s="91"/>
      <c r="R107" s="29"/>
      <c r="S107" s="29"/>
      <c r="T107" s="29"/>
    </row>
    <row r="108" spans="1:20" ht="25.5" customHeight="1" x14ac:dyDescent="0.35">
      <c r="A108" s="6" t="s">
        <v>7</v>
      </c>
      <c r="B108" s="48" t="s">
        <v>160</v>
      </c>
      <c r="C108" s="91">
        <v>1017839.625</v>
      </c>
      <c r="D108" s="56" t="s">
        <v>7</v>
      </c>
      <c r="E108" s="58" t="s">
        <v>160</v>
      </c>
      <c r="F108" s="91">
        <v>90000</v>
      </c>
      <c r="G108" s="91"/>
      <c r="H108" s="56" t="s">
        <v>7</v>
      </c>
      <c r="I108" s="58" t="s">
        <v>160</v>
      </c>
      <c r="J108" s="91">
        <v>0</v>
      </c>
      <c r="K108" s="56" t="s">
        <v>7</v>
      </c>
      <c r="L108" s="58" t="s">
        <v>160</v>
      </c>
      <c r="M108" s="91">
        <v>292347.47249999997</v>
      </c>
      <c r="N108" s="92" t="s">
        <v>7</v>
      </c>
      <c r="O108" s="92" t="s">
        <v>160</v>
      </c>
      <c r="P108" s="92">
        <v>156375</v>
      </c>
      <c r="Q108" s="91"/>
      <c r="R108" s="29"/>
      <c r="S108" s="29"/>
      <c r="T108" s="29"/>
    </row>
    <row r="109" spans="1:20" x14ac:dyDescent="0.35">
      <c r="A109" s="6" t="s">
        <v>8</v>
      </c>
      <c r="B109" s="48" t="s">
        <v>161</v>
      </c>
      <c r="C109" s="91">
        <v>1017839.625</v>
      </c>
      <c r="D109" s="56" t="s">
        <v>8</v>
      </c>
      <c r="E109" s="58" t="s">
        <v>161</v>
      </c>
      <c r="F109" s="91">
        <v>90000</v>
      </c>
      <c r="G109" s="91"/>
      <c r="H109" s="56" t="s">
        <v>8</v>
      </c>
      <c r="I109" s="58" t="s">
        <v>161</v>
      </c>
      <c r="J109" s="91">
        <v>0</v>
      </c>
      <c r="K109" s="56" t="s">
        <v>8</v>
      </c>
      <c r="L109" s="58" t="s">
        <v>161</v>
      </c>
      <c r="M109" s="91">
        <v>292347.47249999997</v>
      </c>
      <c r="N109" s="92" t="s">
        <v>8</v>
      </c>
      <c r="O109" s="92" t="s">
        <v>161</v>
      </c>
      <c r="P109" s="92">
        <v>156375</v>
      </c>
      <c r="Q109" s="91"/>
      <c r="R109" s="29"/>
      <c r="S109" s="29"/>
      <c r="T109" s="29"/>
    </row>
    <row r="110" spans="1:20" x14ac:dyDescent="0.35">
      <c r="A110" s="6" t="s">
        <v>9</v>
      </c>
      <c r="B110" s="48" t="s">
        <v>162</v>
      </c>
      <c r="C110" s="91">
        <v>0</v>
      </c>
      <c r="D110" s="56" t="s">
        <v>9</v>
      </c>
      <c r="E110" s="58" t="s">
        <v>162</v>
      </c>
      <c r="F110" s="91">
        <v>0</v>
      </c>
      <c r="G110" s="91"/>
      <c r="H110" s="56" t="s">
        <v>9</v>
      </c>
      <c r="I110" s="58" t="s">
        <v>162</v>
      </c>
      <c r="J110" s="91">
        <v>0</v>
      </c>
      <c r="K110" s="56" t="s">
        <v>9</v>
      </c>
      <c r="L110" s="58" t="s">
        <v>162</v>
      </c>
      <c r="M110" s="91">
        <v>0</v>
      </c>
      <c r="N110" s="92" t="s">
        <v>9</v>
      </c>
      <c r="O110" s="92" t="s">
        <v>162</v>
      </c>
      <c r="P110" s="92">
        <v>0</v>
      </c>
      <c r="Q110" s="91"/>
      <c r="R110" s="29"/>
      <c r="S110" s="29"/>
      <c r="T110" s="29"/>
    </row>
    <row r="111" spans="1:20" ht="23" x14ac:dyDescent="0.35">
      <c r="A111" s="43" t="s">
        <v>246</v>
      </c>
      <c r="B111" s="44" t="s">
        <v>247</v>
      </c>
      <c r="C111" s="91">
        <v>0</v>
      </c>
      <c r="D111" s="113" t="s">
        <v>246</v>
      </c>
      <c r="E111" s="44" t="s">
        <v>247</v>
      </c>
      <c r="F111" s="91">
        <v>0</v>
      </c>
      <c r="G111" s="114"/>
      <c r="H111" s="113" t="s">
        <v>246</v>
      </c>
      <c r="I111" s="44" t="s">
        <v>247</v>
      </c>
      <c r="J111" s="91">
        <v>0</v>
      </c>
      <c r="K111" s="113" t="s">
        <v>246</v>
      </c>
      <c r="L111" s="44" t="s">
        <v>247</v>
      </c>
      <c r="M111" s="91">
        <v>0</v>
      </c>
      <c r="N111" s="115" t="s">
        <v>246</v>
      </c>
      <c r="O111" s="112" t="s">
        <v>247</v>
      </c>
      <c r="P111" s="92">
        <v>0</v>
      </c>
      <c r="Q111" s="116"/>
      <c r="R111" s="29"/>
      <c r="S111" s="29"/>
      <c r="T111" s="29"/>
    </row>
    <row r="112" spans="1:20" ht="29.25" customHeight="1" x14ac:dyDescent="0.35">
      <c r="A112" s="17" t="s">
        <v>10</v>
      </c>
      <c r="B112" s="35" t="s">
        <v>163</v>
      </c>
      <c r="C112" s="82" t="s">
        <v>178</v>
      </c>
      <c r="D112" s="135"/>
      <c r="E112" s="136"/>
      <c r="F112" s="137"/>
      <c r="G112" s="100"/>
      <c r="H112" s="135"/>
      <c r="I112" s="136"/>
      <c r="J112" s="137"/>
      <c r="K112" s="56" t="s">
        <v>10</v>
      </c>
      <c r="L112" s="58" t="s">
        <v>163</v>
      </c>
      <c r="M112" s="91">
        <v>2237176.4299672632</v>
      </c>
      <c r="N112" s="56" t="s">
        <v>10</v>
      </c>
      <c r="O112" s="80" t="s">
        <v>163</v>
      </c>
      <c r="P112" s="92">
        <v>210412.53</v>
      </c>
      <c r="Q112" s="101"/>
      <c r="R112" s="29"/>
      <c r="S112" s="29"/>
      <c r="T112" s="29"/>
    </row>
    <row r="113" spans="1:20" x14ac:dyDescent="0.35">
      <c r="A113" s="18" t="s">
        <v>11</v>
      </c>
      <c r="B113" s="24" t="s">
        <v>161</v>
      </c>
      <c r="C113" s="86" t="s">
        <v>179</v>
      </c>
      <c r="D113" s="168"/>
      <c r="E113" s="169"/>
      <c r="F113" s="170"/>
      <c r="G113" s="117"/>
      <c r="H113" s="168"/>
      <c r="I113" s="169"/>
      <c r="J113" s="170"/>
      <c r="K113" s="56" t="s">
        <v>11</v>
      </c>
      <c r="L113" s="58" t="s">
        <v>161</v>
      </c>
      <c r="M113" s="91">
        <v>291591.62099999998</v>
      </c>
      <c r="N113" s="56" t="s">
        <v>11</v>
      </c>
      <c r="O113" s="80" t="s">
        <v>161</v>
      </c>
      <c r="P113" s="92">
        <v>27445.119999999999</v>
      </c>
      <c r="Q113" s="118"/>
      <c r="R113" s="29"/>
      <c r="S113" s="29"/>
      <c r="T113" s="29"/>
    </row>
    <row r="114" spans="1:20" x14ac:dyDescent="0.35">
      <c r="A114" s="21" t="s">
        <v>12</v>
      </c>
      <c r="B114" s="25" t="s">
        <v>162</v>
      </c>
      <c r="C114" s="87" t="s">
        <v>179</v>
      </c>
      <c r="D114" s="138"/>
      <c r="E114" s="139"/>
      <c r="F114" s="140"/>
      <c r="G114" s="103"/>
      <c r="H114" s="138"/>
      <c r="I114" s="139"/>
      <c r="J114" s="140"/>
      <c r="K114" s="56" t="s">
        <v>12</v>
      </c>
      <c r="L114" s="58" t="s">
        <v>162</v>
      </c>
      <c r="M114" s="91">
        <v>1945584.8089672634</v>
      </c>
      <c r="N114" s="56" t="s">
        <v>12</v>
      </c>
      <c r="O114" s="80" t="s">
        <v>162</v>
      </c>
      <c r="P114" s="92">
        <v>182967.41</v>
      </c>
      <c r="Q114" s="104"/>
      <c r="R114" s="29"/>
      <c r="S114" s="29"/>
      <c r="T114" s="29"/>
    </row>
    <row r="115" spans="1:20" ht="34.5" x14ac:dyDescent="0.35">
      <c r="A115" s="31" t="s">
        <v>273</v>
      </c>
      <c r="B115" s="44" t="s">
        <v>274</v>
      </c>
      <c r="C115" s="91">
        <v>0</v>
      </c>
      <c r="D115" s="56" t="s">
        <v>273</v>
      </c>
      <c r="E115" s="44" t="s">
        <v>274</v>
      </c>
      <c r="F115" s="91">
        <v>0</v>
      </c>
      <c r="G115" s="91"/>
      <c r="H115" s="56" t="s">
        <v>273</v>
      </c>
      <c r="I115" s="44" t="s">
        <v>274</v>
      </c>
      <c r="J115" s="91">
        <v>0</v>
      </c>
      <c r="K115" s="56" t="s">
        <v>273</v>
      </c>
      <c r="L115" s="119" t="s">
        <v>274</v>
      </c>
      <c r="M115" s="91">
        <v>0</v>
      </c>
      <c r="N115" s="105" t="s">
        <v>273</v>
      </c>
      <c r="O115" s="120" t="s">
        <v>274</v>
      </c>
      <c r="P115" s="105">
        <v>0</v>
      </c>
      <c r="Q115" s="91"/>
      <c r="R115" s="29"/>
      <c r="S115" s="29"/>
      <c r="T115" s="29"/>
    </row>
    <row r="116" spans="1:20" ht="14.5" customHeight="1" x14ac:dyDescent="0.35">
      <c r="A116" s="17" t="s">
        <v>67</v>
      </c>
      <c r="B116" s="35" t="s">
        <v>202</v>
      </c>
      <c r="C116" s="82" t="s">
        <v>178</v>
      </c>
      <c r="D116" s="56" t="s">
        <v>67</v>
      </c>
      <c r="E116" s="166" t="s">
        <v>202</v>
      </c>
      <c r="F116" s="167"/>
      <c r="G116" s="111"/>
      <c r="H116" s="56" t="s">
        <v>67</v>
      </c>
      <c r="I116" s="166" t="s">
        <v>202</v>
      </c>
      <c r="J116" s="167"/>
      <c r="K116" s="56" t="s">
        <v>67</v>
      </c>
      <c r="L116" s="127" t="s">
        <v>202</v>
      </c>
      <c r="M116" s="128"/>
      <c r="N116" s="56" t="s">
        <v>67</v>
      </c>
      <c r="O116" s="143" t="s">
        <v>202</v>
      </c>
      <c r="P116" s="144"/>
      <c r="Q116" s="111"/>
      <c r="R116" s="29"/>
      <c r="S116" s="29"/>
      <c r="T116" s="29"/>
    </row>
    <row r="117" spans="1:20" ht="41.5" customHeight="1" x14ac:dyDescent="0.35">
      <c r="A117" s="18" t="s">
        <v>13</v>
      </c>
      <c r="B117" s="24" t="s">
        <v>203</v>
      </c>
      <c r="C117" s="86" t="s">
        <v>178</v>
      </c>
      <c r="D117" s="56" t="s">
        <v>13</v>
      </c>
      <c r="E117" s="58" t="s">
        <v>203</v>
      </c>
      <c r="F117" s="91">
        <f>(3000000+600000*1.95*0.15)/(600000*0.85*1.95)</f>
        <v>3.1930618401206639</v>
      </c>
      <c r="G117" s="58"/>
      <c r="H117" s="56" t="s">
        <v>13</v>
      </c>
      <c r="I117" s="58" t="s">
        <v>203</v>
      </c>
      <c r="J117" s="91" t="s">
        <v>178</v>
      </c>
      <c r="K117" s="56" t="s">
        <v>13</v>
      </c>
      <c r="L117" s="58" t="s">
        <v>203</v>
      </c>
      <c r="M117" s="91">
        <v>1.882729411764706</v>
      </c>
      <c r="N117" s="56" t="s">
        <v>13</v>
      </c>
      <c r="O117" s="80" t="s">
        <v>203</v>
      </c>
      <c r="P117" s="92">
        <v>2.3529411764705883</v>
      </c>
      <c r="Q117" s="58"/>
      <c r="R117" s="29"/>
      <c r="S117" s="29"/>
      <c r="T117" s="29"/>
    </row>
    <row r="118" spans="1:20" ht="39.75" customHeight="1" x14ac:dyDescent="0.35">
      <c r="A118" s="18" t="s">
        <v>14</v>
      </c>
      <c r="B118" s="24" t="s">
        <v>164</v>
      </c>
      <c r="C118" s="86" t="s">
        <v>178</v>
      </c>
      <c r="D118" s="56" t="s">
        <v>14</v>
      </c>
      <c r="E118" s="58" t="s">
        <v>164</v>
      </c>
      <c r="F118" s="58"/>
      <c r="G118" s="58"/>
      <c r="H118" s="56" t="s">
        <v>14</v>
      </c>
      <c r="I118" s="58" t="s">
        <v>164</v>
      </c>
      <c r="J118" s="58"/>
      <c r="K118" s="56" t="s">
        <v>14</v>
      </c>
      <c r="L118" s="58" t="s">
        <v>164</v>
      </c>
      <c r="M118" s="91"/>
      <c r="N118" s="56" t="s">
        <v>14</v>
      </c>
      <c r="O118" s="80" t="s">
        <v>164</v>
      </c>
      <c r="P118" s="80"/>
      <c r="Q118" s="58"/>
      <c r="R118" s="29"/>
      <c r="S118" s="29"/>
      <c r="T118" s="29"/>
    </row>
    <row r="119" spans="1:20" ht="27" customHeight="1" x14ac:dyDescent="0.35">
      <c r="A119" s="21" t="s">
        <v>248</v>
      </c>
      <c r="B119" s="25" t="s">
        <v>249</v>
      </c>
      <c r="C119" s="87" t="s">
        <v>179</v>
      </c>
      <c r="D119" s="56" t="s">
        <v>248</v>
      </c>
      <c r="E119" s="58" t="s">
        <v>249</v>
      </c>
      <c r="F119" s="58" t="s">
        <v>179</v>
      </c>
      <c r="G119" s="58"/>
      <c r="H119" s="56" t="s">
        <v>248</v>
      </c>
      <c r="I119" s="58" t="s">
        <v>249</v>
      </c>
      <c r="J119" s="58" t="s">
        <v>179</v>
      </c>
      <c r="K119" s="56" t="s">
        <v>248</v>
      </c>
      <c r="L119" s="58" t="s">
        <v>249</v>
      </c>
      <c r="M119" s="58" t="s">
        <v>179</v>
      </c>
      <c r="N119" s="56" t="s">
        <v>248</v>
      </c>
      <c r="O119" s="80" t="s">
        <v>249</v>
      </c>
      <c r="P119" s="80" t="s">
        <v>179</v>
      </c>
      <c r="Q119" s="58"/>
      <c r="R119" s="29"/>
      <c r="S119" s="29"/>
      <c r="T119" s="29"/>
    </row>
    <row r="120" spans="1:20" ht="38.15" customHeight="1" x14ac:dyDescent="0.35">
      <c r="A120" s="45" t="s">
        <v>170</v>
      </c>
      <c r="B120" s="175" t="s">
        <v>204</v>
      </c>
      <c r="C120" s="176"/>
      <c r="D120" s="27" t="s">
        <v>250</v>
      </c>
      <c r="E120" s="129" t="s">
        <v>204</v>
      </c>
      <c r="F120" s="130"/>
      <c r="G120" s="60"/>
      <c r="H120" s="27" t="s">
        <v>250</v>
      </c>
      <c r="I120" s="129" t="s">
        <v>204</v>
      </c>
      <c r="J120" s="130"/>
      <c r="K120" s="27" t="s">
        <v>250</v>
      </c>
      <c r="L120" s="129" t="s">
        <v>204</v>
      </c>
      <c r="M120" s="130"/>
      <c r="N120" s="27" t="s">
        <v>250</v>
      </c>
      <c r="O120" s="145" t="s">
        <v>204</v>
      </c>
      <c r="P120" s="146"/>
      <c r="Q120" s="60"/>
      <c r="R120" s="29"/>
      <c r="S120" s="29"/>
      <c r="T120" s="29"/>
    </row>
    <row r="121" spans="1:20" ht="128.5" customHeight="1" x14ac:dyDescent="0.35">
      <c r="A121" s="121">
        <v>41</v>
      </c>
      <c r="B121" s="48" t="s">
        <v>165</v>
      </c>
      <c r="C121" s="48" t="s">
        <v>205</v>
      </c>
      <c r="D121" s="56">
        <v>41</v>
      </c>
      <c r="E121" s="58" t="s">
        <v>165</v>
      </c>
      <c r="F121" s="58" t="s">
        <v>304</v>
      </c>
      <c r="G121" s="58"/>
      <c r="H121" s="56">
        <v>41</v>
      </c>
      <c r="I121" s="58" t="s">
        <v>165</v>
      </c>
      <c r="J121" s="58" t="s">
        <v>304</v>
      </c>
      <c r="K121" s="56">
        <v>41</v>
      </c>
      <c r="L121" s="58" t="s">
        <v>165</v>
      </c>
      <c r="M121" s="58" t="s">
        <v>284</v>
      </c>
      <c r="N121" s="56">
        <v>41</v>
      </c>
      <c r="O121" s="80" t="s">
        <v>165</v>
      </c>
      <c r="P121" s="58" t="s">
        <v>301</v>
      </c>
      <c r="Q121" s="58"/>
      <c r="R121" s="29"/>
      <c r="S121" s="29"/>
      <c r="T121" s="29"/>
    </row>
    <row r="122" spans="1:20" ht="69" x14ac:dyDescent="0.35">
      <c r="A122" s="121" t="s">
        <v>15</v>
      </c>
      <c r="B122" s="48" t="s">
        <v>166</v>
      </c>
      <c r="C122" s="48" t="s">
        <v>277</v>
      </c>
      <c r="D122" s="56" t="s">
        <v>15</v>
      </c>
      <c r="E122" s="58" t="s">
        <v>166</v>
      </c>
      <c r="F122" s="58" t="s">
        <v>305</v>
      </c>
      <c r="G122" s="58"/>
      <c r="H122" s="56" t="s">
        <v>15</v>
      </c>
      <c r="I122" s="58" t="s">
        <v>166</v>
      </c>
      <c r="J122" s="58" t="s">
        <v>306</v>
      </c>
      <c r="K122" s="56" t="s">
        <v>15</v>
      </c>
      <c r="L122" s="58" t="s">
        <v>166</v>
      </c>
      <c r="M122" s="58" t="s">
        <v>285</v>
      </c>
      <c r="N122" s="56" t="s">
        <v>15</v>
      </c>
      <c r="O122" s="80" t="s">
        <v>166</v>
      </c>
      <c r="P122" s="58" t="s">
        <v>302</v>
      </c>
      <c r="Q122" s="58"/>
      <c r="R122" s="29"/>
      <c r="S122" s="29"/>
      <c r="T122" s="29"/>
    </row>
    <row r="123" spans="1:20" ht="34.5" x14ac:dyDescent="0.35">
      <c r="A123" s="121" t="s">
        <v>16</v>
      </c>
      <c r="B123" s="48" t="s">
        <v>167</v>
      </c>
      <c r="C123" s="48" t="s">
        <v>178</v>
      </c>
      <c r="D123" s="56" t="s">
        <v>16</v>
      </c>
      <c r="E123" s="58" t="s">
        <v>167</v>
      </c>
      <c r="F123" s="58" t="s">
        <v>254</v>
      </c>
      <c r="G123" s="58"/>
      <c r="H123" s="56" t="s">
        <v>16</v>
      </c>
      <c r="I123" s="58" t="s">
        <v>167</v>
      </c>
      <c r="J123" s="58" t="s">
        <v>254</v>
      </c>
      <c r="K123" s="56" t="s">
        <v>16</v>
      </c>
      <c r="L123" s="58" t="s">
        <v>167</v>
      </c>
      <c r="M123" s="58" t="s">
        <v>286</v>
      </c>
      <c r="N123" s="56" t="s">
        <v>16</v>
      </c>
      <c r="O123" s="80" t="s">
        <v>167</v>
      </c>
      <c r="P123" s="80" t="s">
        <v>303</v>
      </c>
      <c r="Q123" s="58"/>
      <c r="R123" s="29"/>
      <c r="S123" s="29"/>
      <c r="T123" s="29"/>
    </row>
    <row r="124" spans="1:20" x14ac:dyDescent="0.35">
      <c r="A124" s="1" t="s">
        <v>168</v>
      </c>
      <c r="D124" s="28" t="s">
        <v>251</v>
      </c>
      <c r="E124" s="29"/>
      <c r="F124" s="29"/>
      <c r="G124" s="29"/>
      <c r="H124" s="28" t="s">
        <v>251</v>
      </c>
      <c r="I124" s="29"/>
      <c r="J124" s="29"/>
      <c r="K124" s="28" t="s">
        <v>251</v>
      </c>
      <c r="L124" s="29"/>
      <c r="M124" s="29"/>
      <c r="N124" s="122" t="s">
        <v>251</v>
      </c>
      <c r="O124" s="123"/>
      <c r="P124" s="123"/>
      <c r="Q124" s="29"/>
      <c r="R124" s="29"/>
      <c r="S124" s="29"/>
      <c r="T124" s="29"/>
    </row>
    <row r="125" spans="1:20" x14ac:dyDescent="0.35">
      <c r="D125" s="29"/>
      <c r="E125" s="29"/>
      <c r="F125" s="29"/>
      <c r="G125" s="29"/>
      <c r="H125" s="29"/>
      <c r="I125" s="29"/>
      <c r="J125" s="29"/>
      <c r="K125" s="29"/>
      <c r="L125" s="29"/>
      <c r="M125" s="29"/>
      <c r="N125" s="124"/>
      <c r="O125" s="124"/>
      <c r="P125" s="124"/>
      <c r="Q125" s="29"/>
      <c r="R125" s="29"/>
      <c r="S125" s="29"/>
      <c r="T125" s="29"/>
    </row>
    <row r="126" spans="1:20" x14ac:dyDescent="0.35">
      <c r="D126" s="29"/>
      <c r="E126" s="29"/>
      <c r="F126" s="29"/>
      <c r="G126" s="29"/>
      <c r="H126" s="29"/>
      <c r="I126" s="29"/>
      <c r="J126" s="29"/>
      <c r="K126" s="29"/>
      <c r="L126" s="29"/>
      <c r="M126" s="29"/>
      <c r="N126" s="29"/>
      <c r="O126" s="29"/>
      <c r="P126" s="29"/>
      <c r="Q126" s="29"/>
      <c r="R126" s="29"/>
      <c r="S126" s="29"/>
      <c r="T126" s="29"/>
    </row>
    <row r="127" spans="1:20" x14ac:dyDescent="0.35">
      <c r="D127" s="29"/>
      <c r="E127" s="29"/>
      <c r="F127" s="29"/>
      <c r="G127" s="29"/>
      <c r="H127" s="29"/>
      <c r="I127" s="29"/>
      <c r="J127" s="29"/>
      <c r="K127" s="29"/>
      <c r="L127" s="29"/>
      <c r="M127" s="29"/>
      <c r="N127" s="29"/>
      <c r="O127" s="29"/>
      <c r="P127" s="29"/>
      <c r="Q127" s="29"/>
      <c r="R127" s="29"/>
      <c r="S127" s="29"/>
      <c r="T127" s="29"/>
    </row>
    <row r="128" spans="1:20" x14ac:dyDescent="0.35">
      <c r="D128" s="29"/>
      <c r="E128" s="29"/>
      <c r="F128" s="29"/>
      <c r="G128" s="29"/>
      <c r="H128" s="29"/>
      <c r="I128" s="29"/>
      <c r="J128" s="29"/>
      <c r="K128" s="29"/>
      <c r="L128" s="29"/>
      <c r="M128" s="29"/>
      <c r="N128" s="29"/>
      <c r="O128" s="29"/>
      <c r="P128" s="29"/>
      <c r="Q128" s="29"/>
      <c r="R128" s="29"/>
      <c r="S128" s="29"/>
      <c r="T128" s="29"/>
    </row>
    <row r="129" spans="4:20" x14ac:dyDescent="0.35">
      <c r="D129" s="29"/>
      <c r="E129" s="29"/>
      <c r="F129" s="29"/>
      <c r="G129" s="29"/>
      <c r="H129" s="29"/>
      <c r="I129" s="29"/>
      <c r="J129" s="29"/>
      <c r="K129" s="29"/>
      <c r="L129" s="29"/>
      <c r="M129" s="29"/>
      <c r="N129" s="29"/>
      <c r="O129" s="29"/>
      <c r="P129" s="29"/>
      <c r="Q129" s="29"/>
      <c r="R129" s="29"/>
      <c r="S129" s="29"/>
      <c r="T129" s="29"/>
    </row>
    <row r="130" spans="4:20" x14ac:dyDescent="0.35">
      <c r="D130" s="29"/>
      <c r="E130" s="29"/>
      <c r="F130" s="29"/>
      <c r="G130" s="29"/>
      <c r="H130" s="29"/>
      <c r="I130" s="29"/>
      <c r="J130" s="29"/>
      <c r="K130" s="29"/>
      <c r="L130" s="29"/>
      <c r="M130" s="29"/>
      <c r="N130" s="29"/>
      <c r="O130" s="29"/>
      <c r="P130" s="29"/>
      <c r="Q130" s="29"/>
      <c r="R130" s="29"/>
      <c r="S130" s="29"/>
      <c r="T130" s="29"/>
    </row>
    <row r="131" spans="4:20" x14ac:dyDescent="0.35">
      <c r="D131" s="29"/>
      <c r="E131" s="29"/>
      <c r="F131" s="29"/>
      <c r="G131" s="29"/>
      <c r="H131" s="29"/>
      <c r="I131" s="29"/>
      <c r="J131" s="29"/>
      <c r="K131" s="29"/>
      <c r="L131" s="29"/>
      <c r="M131" s="29"/>
      <c r="N131" s="29"/>
      <c r="O131" s="29"/>
      <c r="P131" s="29"/>
      <c r="Q131" s="29"/>
      <c r="R131" s="29"/>
      <c r="S131" s="29"/>
      <c r="T131" s="29"/>
    </row>
    <row r="132" spans="4:20" x14ac:dyDescent="0.35">
      <c r="D132" s="29"/>
      <c r="E132" s="29"/>
      <c r="F132" s="29"/>
      <c r="G132" s="29"/>
      <c r="H132" s="29"/>
      <c r="I132" s="29"/>
      <c r="J132" s="29"/>
      <c r="K132" s="29"/>
      <c r="L132" s="29"/>
      <c r="M132" s="29"/>
      <c r="N132" s="29"/>
      <c r="O132" s="29"/>
      <c r="P132" s="29"/>
      <c r="Q132" s="29"/>
      <c r="R132" s="29"/>
      <c r="S132" s="29"/>
      <c r="T132" s="29"/>
    </row>
    <row r="133" spans="4:20" x14ac:dyDescent="0.35">
      <c r="D133" s="29"/>
      <c r="E133" s="29"/>
      <c r="F133" s="29"/>
      <c r="G133" s="29"/>
      <c r="H133" s="29"/>
      <c r="I133" s="29"/>
      <c r="J133" s="29"/>
      <c r="K133" s="29"/>
      <c r="L133" s="29"/>
      <c r="M133" s="29"/>
      <c r="N133" s="29"/>
      <c r="O133" s="29"/>
      <c r="P133" s="29"/>
      <c r="Q133" s="29"/>
      <c r="R133" s="29"/>
      <c r="S133" s="29"/>
      <c r="T133" s="29"/>
    </row>
  </sheetData>
  <mergeCells count="86">
    <mergeCell ref="B120:C120"/>
    <mergeCell ref="B89:C89"/>
    <mergeCell ref="B94:C94"/>
    <mergeCell ref="B104:C104"/>
    <mergeCell ref="B3:C3"/>
    <mergeCell ref="B14:C14"/>
    <mergeCell ref="B30:C30"/>
    <mergeCell ref="B38:C38"/>
    <mergeCell ref="B64:C64"/>
    <mergeCell ref="B17:C17"/>
    <mergeCell ref="B4:C4"/>
    <mergeCell ref="B9:C9"/>
    <mergeCell ref="B31:C31"/>
    <mergeCell ref="B105:C105"/>
    <mergeCell ref="E3:F3"/>
    <mergeCell ref="I3:J3"/>
    <mergeCell ref="E4:F4"/>
    <mergeCell ref="I4:J4"/>
    <mergeCell ref="E9:F9"/>
    <mergeCell ref="I9:J9"/>
    <mergeCell ref="E14:F14"/>
    <mergeCell ref="I14:J14"/>
    <mergeCell ref="E17:F17"/>
    <mergeCell ref="I17:J17"/>
    <mergeCell ref="E19:F19"/>
    <mergeCell ref="I19:J19"/>
    <mergeCell ref="D25:F25"/>
    <mergeCell ref="H25:J25"/>
    <mergeCell ref="E30:F30"/>
    <mergeCell ref="I30:J30"/>
    <mergeCell ref="E31:F31"/>
    <mergeCell ref="I31:J31"/>
    <mergeCell ref="E89:F89"/>
    <mergeCell ref="I89:J89"/>
    <mergeCell ref="E94:F94"/>
    <mergeCell ref="I94:J94"/>
    <mergeCell ref="E38:F38"/>
    <mergeCell ref="I38:J38"/>
    <mergeCell ref="E64:F64"/>
    <mergeCell ref="I64:J64"/>
    <mergeCell ref="D67:F67"/>
    <mergeCell ref="H67:J67"/>
    <mergeCell ref="E116:F116"/>
    <mergeCell ref="I116:J116"/>
    <mergeCell ref="E120:F120"/>
    <mergeCell ref="I120:J120"/>
    <mergeCell ref="E104:F104"/>
    <mergeCell ref="I104:J104"/>
    <mergeCell ref="E105:F105"/>
    <mergeCell ref="I105:J105"/>
    <mergeCell ref="D112:F114"/>
    <mergeCell ref="H112:J114"/>
    <mergeCell ref="N25:P25"/>
    <mergeCell ref="O3:P3"/>
    <mergeCell ref="O14:P14"/>
    <mergeCell ref="N4:P10"/>
    <mergeCell ref="N17:P21"/>
    <mergeCell ref="L3:M3"/>
    <mergeCell ref="L4:M4"/>
    <mergeCell ref="L9:M9"/>
    <mergeCell ref="L14:M14"/>
    <mergeCell ref="K25:M25"/>
    <mergeCell ref="N67:P67"/>
    <mergeCell ref="O64:P64"/>
    <mergeCell ref="O31:P31"/>
    <mergeCell ref="O38:P38"/>
    <mergeCell ref="O30:P30"/>
    <mergeCell ref="L30:M30"/>
    <mergeCell ref="L31:M31"/>
    <mergeCell ref="L38:M38"/>
    <mergeCell ref="L64:M64"/>
    <mergeCell ref="K67:M67"/>
    <mergeCell ref="O105:P105"/>
    <mergeCell ref="O116:P116"/>
    <mergeCell ref="O120:P120"/>
    <mergeCell ref="O89:P89"/>
    <mergeCell ref="O104:P104"/>
    <mergeCell ref="O94:P94"/>
    <mergeCell ref="L105:M105"/>
    <mergeCell ref="L116:M116"/>
    <mergeCell ref="L120:M120"/>
    <mergeCell ref="K79:M79"/>
    <mergeCell ref="L89:M89"/>
    <mergeCell ref="K92:M93"/>
    <mergeCell ref="L94:M94"/>
    <mergeCell ref="L104:M104"/>
  </mergeCells>
  <printOptions horizontalCentered="1"/>
  <pageMargins left="0.43307086614173229" right="0.43307086614173229" top="0.74803149606299213" bottom="0.74803149606299213" header="0.31496062992125984" footer="0.31496062992125984"/>
  <pageSetup paperSize="9" scale="83" fitToHeight="0" orientation="portrait" r:id="rId1"/>
  <headerFooter>
    <oddHeader xml:space="preserve">&amp;C&amp;"Sylfaen,Tučné"&amp;10
Osobitná správa o operáciách za rok 2019
</oddHeader>
    <oddFooter>&amp;R&amp;"Sylfaen,Normálne"&amp;9&amp;P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2</vt:i4>
      </vt:variant>
    </vt:vector>
  </HeadingPairs>
  <TitlesOfParts>
    <vt:vector size="3" baseType="lpstr">
      <vt:lpstr>Prioritná os 6</vt:lpstr>
      <vt:lpstr>'Prioritná os 6'!Názvy_tlače</vt:lpstr>
      <vt:lpstr>'Prioritná os 6'!Oblasť_tlače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2023-05-25T08:35:42Z</dcterms:modified>
</cp:coreProperties>
</file>