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.lompartova\Documents\LOMPARTOVA 2020\Tabuľky na WEB havárie\"/>
    </mc:Choice>
  </mc:AlternateContent>
  <bookViews>
    <workbookView xWindow="0" yWindow="0" windowWidth="28800" windowHeight="14100" activeTab="1"/>
  </bookViews>
  <sheets>
    <sheet name="KV havárie" sheetId="5" r:id="rId1"/>
    <sheet name="BV havárie" sheetId="6" r:id="rId2"/>
  </sheets>
  <definedNames>
    <definedName name="_xlnm._FilterDatabase" localSheetId="1" hidden="1">'BV havárie'!$A$4:$AMD$180</definedName>
    <definedName name="_xlnm._FilterDatabase" localSheetId="0" hidden="1">'KV havárie'!$A$4:$AMC$103</definedName>
    <definedName name="_xlnm.Print_Titles" localSheetId="1">'BV havárie'!$3:$3</definedName>
    <definedName name="_xlnm.Print_Titles" localSheetId="0">'KV havárie'!$4:$4</definedName>
    <definedName name="_xlnm.Print_Area" localSheetId="1">'BV havárie'!$A$1:$I$136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5" l="1"/>
  <c r="F136" i="6"/>
  <c r="F49" i="6" l="1"/>
  <c r="F48" i="6"/>
  <c r="F9" i="6" l="1"/>
  <c r="F22" i="6"/>
  <c r="F129" i="6" l="1"/>
  <c r="F98" i="6" l="1"/>
  <c r="F97" i="6"/>
  <c r="F95" i="6"/>
  <c r="F94" i="6"/>
  <c r="F92" i="6"/>
  <c r="F24" i="6"/>
  <c r="F13" i="5"/>
  <c r="F12" i="5"/>
  <c r="F5" i="5"/>
  <c r="F116" i="6" l="1"/>
</calcChain>
</file>

<file path=xl/sharedStrings.xml><?xml version="1.0" encoding="utf-8"?>
<sst xmlns="http://schemas.openxmlformats.org/spreadsheetml/2006/main" count="1415" uniqueCount="701">
  <si>
    <t>Kraj sídla zriaď.</t>
  </si>
  <si>
    <t>Zriaďovateľ</t>
  </si>
  <si>
    <t>Škola</t>
  </si>
  <si>
    <t>Ulica</t>
  </si>
  <si>
    <t>Obec</t>
  </si>
  <si>
    <t>Dôvod</t>
  </si>
  <si>
    <t>ZA</t>
  </si>
  <si>
    <t>Okresný úrad Žilina</t>
  </si>
  <si>
    <t>Námestovo</t>
  </si>
  <si>
    <t>BA</t>
  </si>
  <si>
    <t>Okresný úrad Bratislava</t>
  </si>
  <si>
    <t>Diagnostické centrum</t>
  </si>
  <si>
    <t>Diagnostické centrum pre mládež</t>
  </si>
  <si>
    <t>Trstínska 2</t>
  </si>
  <si>
    <t>Obchodná akadémia Imricha Karvaša</t>
  </si>
  <si>
    <t>Hrobákova 11</t>
  </si>
  <si>
    <t>Bratislava-Petržalka</t>
  </si>
  <si>
    <t>Havarijná situácia ústredného kúrenia</t>
  </si>
  <si>
    <t>Obec Plavecký Štvrtok</t>
  </si>
  <si>
    <t>Základná škola</t>
  </si>
  <si>
    <t>Plavecký Štvrtok 351</t>
  </si>
  <si>
    <t>Plavecký Štvrtok</t>
  </si>
  <si>
    <t>Havária kotlov v kotolni ZŠ Plavecký štvrtok</t>
  </si>
  <si>
    <t>Mesto Pezinok</t>
  </si>
  <si>
    <t>Základná škola s materskou školou</t>
  </si>
  <si>
    <t>Orešie 3</t>
  </si>
  <si>
    <t>Pezinok</t>
  </si>
  <si>
    <t>Havarijná situácia telocvične ZŠ s MŠ Orešie č. 3</t>
  </si>
  <si>
    <t>TV</t>
  </si>
  <si>
    <t>Obec Malženice</t>
  </si>
  <si>
    <t>Malženice 203</t>
  </si>
  <si>
    <t>Malženice</t>
  </si>
  <si>
    <t>Havarijná situácia obvodového plášťa budovy</t>
  </si>
  <si>
    <t>Obec Majcichov</t>
  </si>
  <si>
    <t>Základná škola J. Palárika</t>
  </si>
  <si>
    <t>Majcichov 536</t>
  </si>
  <si>
    <t>Majcichov</t>
  </si>
  <si>
    <t>Elektrická inštalácia objektu ZŠ Jána Palárika</t>
  </si>
  <si>
    <t>Vykurovací system objektu ZŠ Jána Palárika</t>
  </si>
  <si>
    <t>Mesto Skalica</t>
  </si>
  <si>
    <t>Strážnická 1</t>
  </si>
  <si>
    <t>Skalica</t>
  </si>
  <si>
    <t>Rekonšt. a zateplenie strechy a obv. plášťa, výmena otvor. konšt. objektu telocvične s kotolňou</t>
  </si>
  <si>
    <t>Mesto Dunajská Streda</t>
  </si>
  <si>
    <t>Základná škola Ármina Vámbéryho s vyučovacím jazykom maďarským - Vámbéry Ármin Alapiskola</t>
  </si>
  <si>
    <t>Hviezdoslavova ul. 2094/2</t>
  </si>
  <si>
    <t>Dunajská Streda</t>
  </si>
  <si>
    <t>Havarijná situácia plynovej kotolne</t>
  </si>
  <si>
    <t>Mesto Gabčíkovo</t>
  </si>
  <si>
    <t>Komenského 1082/3</t>
  </si>
  <si>
    <t>Gabčíkovo</t>
  </si>
  <si>
    <t>Rekonštrukcia strechy budovy, spojovacej chodby a telocvične a výmena okien ZŠ</t>
  </si>
  <si>
    <t>TC</t>
  </si>
  <si>
    <t>Bánovce nad Bebravou</t>
  </si>
  <si>
    <t>Spojená škola internátna</t>
  </si>
  <si>
    <t>Obec Dolná Poruba</t>
  </si>
  <si>
    <t>Dolná Poruba 88</t>
  </si>
  <si>
    <t>Dolná Poruba</t>
  </si>
  <si>
    <t>Rekonštrukcia telocvične</t>
  </si>
  <si>
    <t>Obec Hradište</t>
  </si>
  <si>
    <t>Hradište 277</t>
  </si>
  <si>
    <t>Hradište</t>
  </si>
  <si>
    <t>Rekonštrukcia kotolne</t>
  </si>
  <si>
    <t>Obec Lehota pod Vtáčnikom</t>
  </si>
  <si>
    <t>Školská 766/2</t>
  </si>
  <si>
    <t>Lehota pod Vtáčnikom</t>
  </si>
  <si>
    <t>Obec Streženice</t>
  </si>
  <si>
    <t>Hlavná 83</t>
  </si>
  <si>
    <t>Streženice</t>
  </si>
  <si>
    <t>Rekonštrukcia vykurovania</t>
  </si>
  <si>
    <t>Obec Bošany</t>
  </si>
  <si>
    <t>Školská 14</t>
  </si>
  <si>
    <t>Bošany</t>
  </si>
  <si>
    <t>Rek.streš.krytiny, klamp.konštrukcií, obvodov.múrov, Blok C</t>
  </si>
  <si>
    <t>Mesto Stará Turá</t>
  </si>
  <si>
    <t>Hurbanova 128/25</t>
  </si>
  <si>
    <t>Stará Turá</t>
  </si>
  <si>
    <t xml:space="preserve">Rekonštrukcia strešného a obvodového plášťa pavilón B </t>
  </si>
  <si>
    <t>Mesto Bánovce nad Bebravou</t>
  </si>
  <si>
    <t>J. A. Komenského 1290/1</t>
  </si>
  <si>
    <t>Rekonštrukcia sociálnych zariadení a zdravotechniky</t>
  </si>
  <si>
    <t>Obec Nitrianske Pravno</t>
  </si>
  <si>
    <t>Spojená škola - Grundschule mit Kindergarten</t>
  </si>
  <si>
    <t>Školská 370/19</t>
  </si>
  <si>
    <t>Nitrianske Pravno</t>
  </si>
  <si>
    <t>Rekonštrukcia vonkajších a vnútorných rozvodov časť B</t>
  </si>
  <si>
    <t>NR</t>
  </si>
  <si>
    <t>Obec Čeľadice</t>
  </si>
  <si>
    <t>Čeľadice 87</t>
  </si>
  <si>
    <t>Čeľadice</t>
  </si>
  <si>
    <t>Rekonštrukcia a zateplenie strechy telocvične</t>
  </si>
  <si>
    <t>Rek. sociál. zariadení v telocvični</t>
  </si>
  <si>
    <t>Obec Nitrianska Blatnica</t>
  </si>
  <si>
    <t>Nitrianska Blatnica 3</t>
  </si>
  <si>
    <t>Nitrianska Blatnica</t>
  </si>
  <si>
    <t>Rekonštrukcia elektroinštalácie a osvetlenia v bude ZŠ</t>
  </si>
  <si>
    <t>Obec Jacovce</t>
  </si>
  <si>
    <t>Školská 5</t>
  </si>
  <si>
    <t>Jacovce</t>
  </si>
  <si>
    <t>Rekonštrukcia a zateplenie strechy na telocvični</t>
  </si>
  <si>
    <t>Rekonštrukcia a zateplenie strechy na telocvični - dofinancovanie</t>
  </si>
  <si>
    <t>Rímskokatolícka cirkev, Žilinská diecéza</t>
  </si>
  <si>
    <t>Spojená škola sv. Jána Bosca</t>
  </si>
  <si>
    <t>Trenčianska 66/28</t>
  </si>
  <si>
    <t>Nová Dubnica</t>
  </si>
  <si>
    <t>Havarijná situácia strešnej konštrukcie so zateplením</t>
  </si>
  <si>
    <t>Mila Urbana 160/45</t>
  </si>
  <si>
    <t>Havarijná situácia požiarnej ochrany objektu školy + internát</t>
  </si>
  <si>
    <t>Liptovský Mikuláš</t>
  </si>
  <si>
    <t>Obec Stará Bystrica</t>
  </si>
  <si>
    <t>Stará Bystrica 680</t>
  </si>
  <si>
    <t>Stará Bystrica</t>
  </si>
  <si>
    <t>Havarijná situácia kotolne</t>
  </si>
  <si>
    <t>Mesto Liptovský Mikuláš</t>
  </si>
  <si>
    <t>Okoličianska 404/8C</t>
  </si>
  <si>
    <t>Obec Necpaly</t>
  </si>
  <si>
    <t>Necpaly 164</t>
  </si>
  <si>
    <t>Necpaly</t>
  </si>
  <si>
    <t>Obec Štiavnik</t>
  </si>
  <si>
    <t>Štiavnik 177</t>
  </si>
  <si>
    <t>Štiavnik</t>
  </si>
  <si>
    <t>Obec Likavka</t>
  </si>
  <si>
    <t>Školská 480</t>
  </si>
  <si>
    <t>Likavka</t>
  </si>
  <si>
    <t>Havarijná situácia rozvodov ÚK</t>
  </si>
  <si>
    <t>Obec Bobrovec</t>
  </si>
  <si>
    <t>Bobrovec 490</t>
  </si>
  <si>
    <t>Bobrovec</t>
  </si>
  <si>
    <t>Havarijná situácia strešnej konštrukcie</t>
  </si>
  <si>
    <t>Obec Žaškov</t>
  </si>
  <si>
    <t>Školská 219/3</t>
  </si>
  <si>
    <t>Žaškov</t>
  </si>
  <si>
    <t>BB</t>
  </si>
  <si>
    <t>Tornaľa</t>
  </si>
  <si>
    <t>Obec Málinec</t>
  </si>
  <si>
    <t>Hlavná ulica 86/29</t>
  </si>
  <si>
    <t>Málinec</t>
  </si>
  <si>
    <t>Havária objektu telocvične(podlahy,povrchy stien a stropov,výplne otvorov,soc.zar.,el.rozvody)</t>
  </si>
  <si>
    <t>Obec Cinobaňa</t>
  </si>
  <si>
    <t>Banská 116/47</t>
  </si>
  <si>
    <t>Cinobaňa</t>
  </si>
  <si>
    <t>Havária sociálnych zariadení telocvične ZŠ</t>
  </si>
  <si>
    <t>Obec Ľubietová</t>
  </si>
  <si>
    <t>Základná škola s materskou školou T.G.Masaryka</t>
  </si>
  <si>
    <t>Nám. V. Dunajského 4/14</t>
  </si>
  <si>
    <t>Ľubietová</t>
  </si>
  <si>
    <t>Havária sociálnych zariadení II.etapa - vybudovanie splaškovej prípojky</t>
  </si>
  <si>
    <t>Mesto Tornaľa</t>
  </si>
  <si>
    <t>Základná škola Pavla Jozefa Šafárika</t>
  </si>
  <si>
    <t>Škultétyho 11</t>
  </si>
  <si>
    <t>Havária elektroinštalácie</t>
  </si>
  <si>
    <t>Obec Kalinovo</t>
  </si>
  <si>
    <t>SNP 158/20</t>
  </si>
  <si>
    <t>Kalinovo</t>
  </si>
  <si>
    <t>Rekonštrukcia vykurovacieho systému a vykurovacích telies</t>
  </si>
  <si>
    <t>PO</t>
  </si>
  <si>
    <t>Okresný úrad Prešov</t>
  </si>
  <si>
    <t>Obec Spišské Bystré</t>
  </si>
  <si>
    <t>Michalská 398/8</t>
  </si>
  <si>
    <t>Spišské Bystré</t>
  </si>
  <si>
    <t>HS plynových zariadení v ZŠ</t>
  </si>
  <si>
    <t>Obec Kračúnovce</t>
  </si>
  <si>
    <t>Kračúnovce 277</t>
  </si>
  <si>
    <t>Kračúnovce</t>
  </si>
  <si>
    <t>Havarijná situácia kotolne ZŠ</t>
  </si>
  <si>
    <t>Obec Osikov</t>
  </si>
  <si>
    <t>Osikov 102</t>
  </si>
  <si>
    <t>Osikov</t>
  </si>
  <si>
    <t>Rekonštrukcia kotolne a rozvodov UK</t>
  </si>
  <si>
    <t>KE</t>
  </si>
  <si>
    <t>Mesto Spišská Nová Ves</t>
  </si>
  <si>
    <t>Komenského 2</t>
  </si>
  <si>
    <t>Spišská Nová Ves</t>
  </si>
  <si>
    <t>rekonštrukcia havarijného stavu strechy</t>
  </si>
  <si>
    <t>Mesto Trebišov</t>
  </si>
  <si>
    <t>Pribinova 34</t>
  </si>
  <si>
    <t>Trebišov</t>
  </si>
  <si>
    <t>odstránenie statických porúch fasády budovy rekonštrukciou a zateplením - II. etapa</t>
  </si>
  <si>
    <t>Obec Buzica</t>
  </si>
  <si>
    <t>Základná škola s vyučovacím jazykom maďarským - Alapiskola</t>
  </si>
  <si>
    <t>Buzica 327</t>
  </si>
  <si>
    <t>Buzica</t>
  </si>
  <si>
    <t>odstránenie havarijného stavu strechy telocvične</t>
  </si>
  <si>
    <t>Obec Gemerská Poloma</t>
  </si>
  <si>
    <t>Sládkovičova 487</t>
  </si>
  <si>
    <t>Gemerská Poloma</t>
  </si>
  <si>
    <t>odstránenie havarijného stavu strechy</t>
  </si>
  <si>
    <t>Obec Krásnohorské Podhradie</t>
  </si>
  <si>
    <t>Pokroková 199</t>
  </si>
  <si>
    <t>Krásnohorské Podhradie</t>
  </si>
  <si>
    <t>odstránenie havarijného stavu strechy objektu telocvičňa</t>
  </si>
  <si>
    <t>Mestská časť Bratislava - Dúbravka</t>
  </si>
  <si>
    <t>Sokolíkova 2</t>
  </si>
  <si>
    <t>Bratislava-Dúbravka</t>
  </si>
  <si>
    <t>Havarijny stav sociálnych zariadení ZŠ Sokolíkova Bratislava-kompletná rekonštrukcia</t>
  </si>
  <si>
    <t>Bratislava-Záhorská Bystrica</t>
  </si>
  <si>
    <t>Havarijná situácia skladu potravín</t>
  </si>
  <si>
    <t>Obec Zborov nad Bystricou</t>
  </si>
  <si>
    <t>Zborov nad Bystricou 604</t>
  </si>
  <si>
    <t>Zborov nad Bystricou</t>
  </si>
  <si>
    <t>Havarijná situácia kotlov ÚK</t>
  </si>
  <si>
    <t>J. Jančeka 32</t>
  </si>
  <si>
    <t>Ružomberok</t>
  </si>
  <si>
    <t>Havarijná situácia kotla ÚK</t>
  </si>
  <si>
    <t>Obec Priechod</t>
  </si>
  <si>
    <t>Priechod 179</t>
  </si>
  <si>
    <t>Priechod</t>
  </si>
  <si>
    <t>Havária kotolne</t>
  </si>
  <si>
    <t>Partizánska 52</t>
  </si>
  <si>
    <t>Svidník</t>
  </si>
  <si>
    <t xml:space="preserve">Rekonštrukcia kotolne SŠI </t>
  </si>
  <si>
    <t>Obec Huncovce</t>
  </si>
  <si>
    <t>Školská 212</t>
  </si>
  <si>
    <t>Huncovce</t>
  </si>
  <si>
    <t>Rekonštrukcia plynovej kotolne ZŠ</t>
  </si>
  <si>
    <t>Obec Kalša</t>
  </si>
  <si>
    <t>Kalša 128</t>
  </si>
  <si>
    <t>Kalša</t>
  </si>
  <si>
    <t>odstránenie havarijného stavu kotolne rekonštrukciou a modernizáciou</t>
  </si>
  <si>
    <t>Obec Košické Oľšany</t>
  </si>
  <si>
    <t>Košické Oľšany 215</t>
  </si>
  <si>
    <t>Košické Oľšany</t>
  </si>
  <si>
    <t>odstránenie havarijného stavu plynovej kotolne</t>
  </si>
  <si>
    <t>Obec Paňovce</t>
  </si>
  <si>
    <t>Paňovce 96</t>
  </si>
  <si>
    <t>Paňovce</t>
  </si>
  <si>
    <t>Obec Rakovec nad Ondavou</t>
  </si>
  <si>
    <t>Rakovec nad Ondavou 2</t>
  </si>
  <si>
    <t>Rakovec nad Ondavou</t>
  </si>
  <si>
    <t>odstránenie havarijného stavu plynových kotolní</t>
  </si>
  <si>
    <t>Mesto Nové Mesto nad Váhom</t>
  </si>
  <si>
    <t xml:space="preserve">Základná škola </t>
  </si>
  <si>
    <t>Kpt. Nálepku 855</t>
  </si>
  <si>
    <t>Nové Mesto nad Váhom</t>
  </si>
  <si>
    <t>Obec Šišov</t>
  </si>
  <si>
    <t>Šišov 74</t>
  </si>
  <si>
    <t>Šišov</t>
  </si>
  <si>
    <t>Rekonštrukcia strechy školy</t>
  </si>
  <si>
    <t>Rekonštrukcia kanalizácie</t>
  </si>
  <si>
    <t>Rekonštrukcia kotolne SŠI-dofinancovanie</t>
  </si>
  <si>
    <t xml:space="preserve">Poznámka </t>
  </si>
  <si>
    <t>Reedukačné centrum</t>
  </si>
  <si>
    <t>Sološnica 3</t>
  </si>
  <si>
    <t>Sološnica</t>
  </si>
  <si>
    <t>Výmena okien na budove internátu</t>
  </si>
  <si>
    <t>Obec Dubová</t>
  </si>
  <si>
    <t>Hlavná 24</t>
  </si>
  <si>
    <t>Dubová</t>
  </si>
  <si>
    <t>Oprava sedlovej strechy.</t>
  </si>
  <si>
    <t>Obec Vysoká pri Morave</t>
  </si>
  <si>
    <t>Hlavná 37</t>
  </si>
  <si>
    <t>Vysoká pri Morave</t>
  </si>
  <si>
    <t>Havarijný stav striech ZŠ s MŠ vo Vysokej pri Morave</t>
  </si>
  <si>
    <t>Okresný úrad Trnava</t>
  </si>
  <si>
    <t>Špeciálna základná škola - Speciális Alapiskola</t>
  </si>
  <si>
    <t>Pomlejská cesta 1</t>
  </si>
  <si>
    <t>Šamorín</t>
  </si>
  <si>
    <t>Havarijná situácia strešnej krytiny šikmej strechy školy</t>
  </si>
  <si>
    <t>Spojená škola</t>
  </si>
  <si>
    <t>Lomonosovova 8</t>
  </si>
  <si>
    <t>Trnava</t>
  </si>
  <si>
    <t>Výmena okien a dverí</t>
  </si>
  <si>
    <t>Zámok 1</t>
  </si>
  <si>
    <t>Hlohovec</t>
  </si>
  <si>
    <t>Havarijný stav - kovové netesniace okná</t>
  </si>
  <si>
    <t>Havarijný stav strešného plášťa telocvične</t>
  </si>
  <si>
    <t>Okresný úrad Nitra</t>
  </si>
  <si>
    <t>Mudroňova 1</t>
  </si>
  <si>
    <t>Nitra</t>
  </si>
  <si>
    <t>Havarijný stav vonk. výplní otvorov na budove SŠ Kolárova ul. Nitra</t>
  </si>
  <si>
    <t>Obec Bátorove Kosihy</t>
  </si>
  <si>
    <t>Základná škola Józsefa Kovátsa s vyučovacím jazykom maďarským - József Kováts Alapiskola</t>
  </si>
  <si>
    <t>Hlavná 889</t>
  </si>
  <si>
    <t>Bátorove Kosihy</t>
  </si>
  <si>
    <t>Havarijný stav ležatých rozvodov vonkajšej kanalizácie školy</t>
  </si>
  <si>
    <t>Obec Skýcov</t>
  </si>
  <si>
    <t>Školská 299/11</t>
  </si>
  <si>
    <t>Skýcov</t>
  </si>
  <si>
    <t>Odstránenie havarijnej situácie elektroinštalácie v budove ZŠ</t>
  </si>
  <si>
    <t>Obec Bátovce</t>
  </si>
  <si>
    <t>Bátovce 368</t>
  </si>
  <si>
    <t>Bátovce</t>
  </si>
  <si>
    <t>Havarijný stav okenných konštrukcií na ZŠ - 2.etapa</t>
  </si>
  <si>
    <t>Okresný úrad Banská Bystrica</t>
  </si>
  <si>
    <t>Mierová 137</t>
  </si>
  <si>
    <t>Havária kanalizácie v objekte RC</t>
  </si>
  <si>
    <t>Havária okien v priestoroch dielní RC</t>
  </si>
  <si>
    <t>Karola Supa 48</t>
  </si>
  <si>
    <t>Lučenec</t>
  </si>
  <si>
    <t xml:space="preserve">Havária vonkajších výplní otvorov-objekt ul.Dr.Herza </t>
  </si>
  <si>
    <t>Gymnázium Jozefa Gregora Tajovského</t>
  </si>
  <si>
    <t>J.G.Tajovského 25</t>
  </si>
  <si>
    <t>Banská Bystrica</t>
  </si>
  <si>
    <t>Havária strechy telocvične</t>
  </si>
  <si>
    <t>S. Kollára 51</t>
  </si>
  <si>
    <t>Čerenčany</t>
  </si>
  <si>
    <t>Havária požiarnych uzáverov</t>
  </si>
  <si>
    <t>Špeciálna základná škola</t>
  </si>
  <si>
    <t>Jilemnického 94/3</t>
  </si>
  <si>
    <t>Revúca</t>
  </si>
  <si>
    <t>Havária v objekte školy(kúrenie, elektroinšt.,podlahy)</t>
  </si>
  <si>
    <t>Mesto Revúca</t>
  </si>
  <si>
    <t>Hviezdoslavova 1</t>
  </si>
  <si>
    <t>Havária podlahovej plochy v telocvični</t>
  </si>
  <si>
    <t>Obec Vígľaš</t>
  </si>
  <si>
    <t>Základná škola Jána Drdoša</t>
  </si>
  <si>
    <t>Vígľaš 436</t>
  </si>
  <si>
    <t>Vígľaš</t>
  </si>
  <si>
    <t>Havária objektu školských dielní (strecha,podlahy,omietka,soc.zar.,okná,dvere)</t>
  </si>
  <si>
    <t>Obec Očová</t>
  </si>
  <si>
    <t>Základná škola s materskou školou Mateja Bela Funtíka</t>
  </si>
  <si>
    <t>Čs. armády 109/91</t>
  </si>
  <si>
    <t>Očová</t>
  </si>
  <si>
    <t>Havária omietok a obkladov v suteréne-šatniach školy</t>
  </si>
  <si>
    <t>Špeciálna základná škola s materskou školou</t>
  </si>
  <si>
    <t>Jána Vojtaššáka 13</t>
  </si>
  <si>
    <t>Žilina</t>
  </si>
  <si>
    <t>Havarijná situácia sociálnych zariadení</t>
  </si>
  <si>
    <t>P. Mudroňa 46</t>
  </si>
  <si>
    <t>Martin</t>
  </si>
  <si>
    <t>Havarijná situácia inžinierskych sieti - II. etapa</t>
  </si>
  <si>
    <t>Nábrežie Dr. Aurela Stodolu</t>
  </si>
  <si>
    <t>Havarijná situácia okenných výplní</t>
  </si>
  <si>
    <t>Obec Sučany</t>
  </si>
  <si>
    <t>Základná škola Slovenského národného povstania</t>
  </si>
  <si>
    <t>Partizánska 13</t>
  </si>
  <si>
    <t>Sučany</t>
  </si>
  <si>
    <t>Mesto Martin</t>
  </si>
  <si>
    <t>J.V.Dolinského 2</t>
  </si>
  <si>
    <t>Obec Skalité</t>
  </si>
  <si>
    <t>Kudlov 781</t>
  </si>
  <si>
    <t>Skalité</t>
  </si>
  <si>
    <t>Havarijná situácia podláh</t>
  </si>
  <si>
    <t>Mesto Vrútky</t>
  </si>
  <si>
    <t>M. R. Štefánika 1</t>
  </si>
  <si>
    <t>Vrútky</t>
  </si>
  <si>
    <t>Havarijná situácia podlahy v budove telocvične</t>
  </si>
  <si>
    <t>Obec Kotešová</t>
  </si>
  <si>
    <t>Kotešová 378</t>
  </si>
  <si>
    <t>Kotešová</t>
  </si>
  <si>
    <t>Havarijná situácia strešnej konštrikcie</t>
  </si>
  <si>
    <t>Obec Zubné</t>
  </si>
  <si>
    <t>Zubné 41</t>
  </si>
  <si>
    <t>Zubné</t>
  </si>
  <si>
    <t>Odstránenie HS obvodového plašťa</t>
  </si>
  <si>
    <t>Mesto Prešov</t>
  </si>
  <si>
    <t>Matice slovenskej 13</t>
  </si>
  <si>
    <t>Prešov</t>
  </si>
  <si>
    <t>Výmena otvorových konštrukcií</t>
  </si>
  <si>
    <t>Okresný úrad Košice</t>
  </si>
  <si>
    <t>Odborárska 2</t>
  </si>
  <si>
    <t>Košice-Sever</t>
  </si>
  <si>
    <t>Obec Švedlár</t>
  </si>
  <si>
    <t>Školská 122</t>
  </si>
  <si>
    <t>Švedlár</t>
  </si>
  <si>
    <t>odstránenie havarijného stavu spojovacích chodníkov a ich prestrešenia medzi pavilónmi ZŠ</t>
  </si>
  <si>
    <t>Obec Krčava</t>
  </si>
  <si>
    <t>Krčava 184</t>
  </si>
  <si>
    <t>Krčava</t>
  </si>
  <si>
    <t>odstránenie havarijného stavu okenných konštrukcií - III. etapa</t>
  </si>
  <si>
    <t>Obec Slanec</t>
  </si>
  <si>
    <t>Hlavná 320/79</t>
  </si>
  <si>
    <t>Slanec</t>
  </si>
  <si>
    <t>odstránenie havarijného stavu strechy a okenných konštrukcií v telocvični ZŠ</t>
  </si>
  <si>
    <t>Spojená škola internátna pre deti a žiakov so sluchovým postihnutím</t>
  </si>
  <si>
    <t>Hrdličkova 17</t>
  </si>
  <si>
    <t>Bratislava-Nové Mesto</t>
  </si>
  <si>
    <t>Maľovanie kuchyne a odb. učební-Koceľova.</t>
  </si>
  <si>
    <t>Výmena podlahovej krytiny, osvetlenia, maľovanie v dielňach.</t>
  </si>
  <si>
    <t>Karpatská 1</t>
  </si>
  <si>
    <t>Bratislava-Staré Mesto</t>
  </si>
  <si>
    <t>Výmena schodisk. okien na ZŠ Jelenia.</t>
  </si>
  <si>
    <t>Slovinská 1</t>
  </si>
  <si>
    <t>Bratislava-Ružinov</t>
  </si>
  <si>
    <t>Výmena elektro rozvodov, rozvádzačov a osvetlenia.</t>
  </si>
  <si>
    <t>Gymnázium</t>
  </si>
  <si>
    <t>Metodova 2</t>
  </si>
  <si>
    <t>Oprava kanalizačného potrubia a následkov zatečenia v Knižnici</t>
  </si>
  <si>
    <t>Oprava kanalizačného potrubia a následkov zatečenia Cyrilova</t>
  </si>
  <si>
    <t>Vlastenecké nám. 1</t>
  </si>
  <si>
    <t>Výmena okien IV. etapa</t>
  </si>
  <si>
    <t>Obec Trstín</t>
  </si>
  <si>
    <t>Trstín 457</t>
  </si>
  <si>
    <t>Trstín</t>
  </si>
  <si>
    <t>Oprava vykurovania v budove ZŠ</t>
  </si>
  <si>
    <t>Havária podlahovej krytiny</t>
  </si>
  <si>
    <t>Špeciálna základná škola s materskou školou internátna</t>
  </si>
  <si>
    <t>Kúpeľná 97</t>
  </si>
  <si>
    <t>Liptovský Ján</t>
  </si>
  <si>
    <t>Havarijná situácia okenných a dverových výplní</t>
  </si>
  <si>
    <t>Mesto Bytča</t>
  </si>
  <si>
    <t>Eliáša Lániho 261/7</t>
  </si>
  <si>
    <t>Bytča</t>
  </si>
  <si>
    <t>Havarijná situácia elektroinštalácie</t>
  </si>
  <si>
    <t>Obec Dlhá nad Oravou</t>
  </si>
  <si>
    <t>Dlhá nad Oravou 110</t>
  </si>
  <si>
    <t>Dlhá nad Oravou</t>
  </si>
  <si>
    <t>Havarijná situácia rozvodov ÚK a vykurovacích telies</t>
  </si>
  <si>
    <t>Žilinský samosprávny kraj</t>
  </si>
  <si>
    <t>Sídl. Medvedzie I. 133/1</t>
  </si>
  <si>
    <t>Tvrdošín</t>
  </si>
  <si>
    <t>Obec Blatné Remety</t>
  </si>
  <si>
    <t>Blatné Remety 98</t>
  </si>
  <si>
    <t>Blatné Remety</t>
  </si>
  <si>
    <t>odstránenie havarijného stavu zatekania suterénnych priestorov</t>
  </si>
  <si>
    <t>Výmena elektrických rozvodov ZŠ</t>
  </si>
  <si>
    <t xml:space="preserve">Hrdličkova 17 </t>
  </si>
  <si>
    <t>Havária úniku vody na vodovodnej prípojke</t>
  </si>
  <si>
    <t>Centrum pedagogicko-psychologického poradenstva a prevencie</t>
  </si>
  <si>
    <t>M. R. Štefánika 15</t>
  </si>
  <si>
    <t xml:space="preserve">Oprava stropu a vstupného priestoru. </t>
  </si>
  <si>
    <t>Obec Klátova Nová Ves</t>
  </si>
  <si>
    <t>Klátova Nová Ves 351</t>
  </si>
  <si>
    <t>Klátova Nová Ves</t>
  </si>
  <si>
    <t>Havarijný stav strešnej konštrukcie telocvične</t>
  </si>
  <si>
    <t>Obec Čavoj</t>
  </si>
  <si>
    <t>Čavoj 35</t>
  </si>
  <si>
    <t xml:space="preserve">Čavoj </t>
  </si>
  <si>
    <t>Havarijný stav odvodu dažďových vôd</t>
  </si>
  <si>
    <t>Mesto Turčianske Teplice</t>
  </si>
  <si>
    <t xml:space="preserve">Spojená škola  </t>
  </si>
  <si>
    <t>Horné Rakovce 1400/28</t>
  </si>
  <si>
    <t>Turčianske Teplice</t>
  </si>
  <si>
    <t>Havarijná situácia strešnej konštrukcie a terás</t>
  </si>
  <si>
    <t>Špeciálna materská škola</t>
  </si>
  <si>
    <t>Jána Kollára 55</t>
  </si>
  <si>
    <t>Havária strešného zvodu - (živelná udalosť)</t>
  </si>
  <si>
    <t>Mesto Partizánske</t>
  </si>
  <si>
    <t xml:space="preserve">Základná škola Rudolfa Jašíka </t>
  </si>
  <si>
    <t xml:space="preserve">Obuvnícka 432/23 </t>
  </si>
  <si>
    <t>Partizánske</t>
  </si>
  <si>
    <t>Oprava elektroinštalácie v bloku B ZŠ</t>
  </si>
  <si>
    <t xml:space="preserve">Malinovského 1160/31 </t>
  </si>
  <si>
    <t>Výmena okien ZŠ - blok G</t>
  </si>
  <si>
    <t>Nitriansky samosprávny kraj</t>
  </si>
  <si>
    <t>Stredná odborná škola veterinárna</t>
  </si>
  <si>
    <t xml:space="preserve">Drážovská 8/14 </t>
  </si>
  <si>
    <t xml:space="preserve"> Nitra</t>
  </si>
  <si>
    <t>Oprava dlažby vstupnej haly</t>
  </si>
  <si>
    <t>Odborné učilište internátne</t>
  </si>
  <si>
    <t>Nová Ves nad Žitavou 249</t>
  </si>
  <si>
    <t>Nová Ves nad Žitavou</t>
  </si>
  <si>
    <t>Výmena okien a dverí na školskom internáte</t>
  </si>
  <si>
    <t xml:space="preserve">Karola Supa 48 </t>
  </si>
  <si>
    <t>Havária domovej regulačnej skrine (únik plynu)-mimoriadna udalosť</t>
  </si>
  <si>
    <t>Obec Holčíkovce</t>
  </si>
  <si>
    <t xml:space="preserve">Holčíkovce 44 </t>
  </si>
  <si>
    <t>Holčíkovce</t>
  </si>
  <si>
    <t>HS vnútorných priestorov objektu ZŠ a TV</t>
  </si>
  <si>
    <t xml:space="preserve">Spojená škola - J. Valašťana </t>
  </si>
  <si>
    <t>Dolinského 1</t>
  </si>
  <si>
    <t>Havarijný stav strechy budovy školy v trakte - A,B,C</t>
  </si>
  <si>
    <t>Richnava 189</t>
  </si>
  <si>
    <t>odstránenie  havarijného stavu žumpy</t>
  </si>
  <si>
    <t>Havarijná situácia požiarnej ochrany objektu školy II. Etapa</t>
  </si>
  <si>
    <t>Obec Gaboltov</t>
  </si>
  <si>
    <t xml:space="preserve">Základná škola s materskou školou </t>
  </si>
  <si>
    <t>Gaboltov 50</t>
  </si>
  <si>
    <t>Gaboltov</t>
  </si>
  <si>
    <t>Rekonštrukcia budovy ZŠ</t>
  </si>
  <si>
    <t>Obec Vyšný Žipov</t>
  </si>
  <si>
    <t>Vyšný Žipov 220</t>
  </si>
  <si>
    <t>Vyšný Žipov</t>
  </si>
  <si>
    <t>Rekonštrukcia kotolne ZŠ</t>
  </si>
  <si>
    <t>Bratislavský samosprávny kraj</t>
  </si>
  <si>
    <t>Stredná zdravotnícka škola</t>
  </si>
  <si>
    <t xml:space="preserve">Záhradnícka 44 </t>
  </si>
  <si>
    <t>Havarijný stav elektroinštalácie na 1 poschodí t.j. 2 nadzemné podlažie</t>
  </si>
  <si>
    <t xml:space="preserve">Spojená škola </t>
  </si>
  <si>
    <t xml:space="preserve">Pankúchova 6 </t>
  </si>
  <si>
    <t>Havarijný stav výmenníkovej stanice - Spojená škola Pankúchova</t>
  </si>
  <si>
    <t>Havarijný stav elektroinštalácie Spojená škola Pankúchova</t>
  </si>
  <si>
    <t>Mesto Banská Bystrica</t>
  </si>
  <si>
    <t>Spojová 14</t>
  </si>
  <si>
    <t>Havária osvetlenia v objekte ZŠ</t>
  </si>
  <si>
    <t>Obec Čaklov</t>
  </si>
  <si>
    <t>Čaklov 495</t>
  </si>
  <si>
    <t>Čaklov</t>
  </si>
  <si>
    <t>Výmena okien ZŠ</t>
  </si>
  <si>
    <t>Havária na rozvode kúrenia v objekte SŠI Hrdličkova č. 17</t>
  </si>
  <si>
    <t>Havária vodovodného potrubia</t>
  </si>
  <si>
    <t>Obec Jakubov</t>
  </si>
  <si>
    <t>Jakubov 276</t>
  </si>
  <si>
    <t>Jakubov</t>
  </si>
  <si>
    <t>Havária kanalizačných rozvodov v suteréne ZŠ Jakubov</t>
  </si>
  <si>
    <t>Svrčia 6</t>
  </si>
  <si>
    <t>Bratislava-Karlova Ves</t>
  </si>
  <si>
    <t>Havária plynu - únik plynu z plynového potrubia</t>
  </si>
  <si>
    <t>Havarijná situácia vykurovania na vetve kúrenia pre objekt LVS</t>
  </si>
  <si>
    <t>Martina Rázusa 25</t>
  </si>
  <si>
    <t>Havária vnútorných priestorov(podlahy,omietky,výplne otvorov,vod.rozvody)-elok.prac. objekt Dr.Herza</t>
  </si>
  <si>
    <t>Obec Hontianske Moravce</t>
  </si>
  <si>
    <t>Cintorínska 135/9</t>
  </si>
  <si>
    <t>Hontianske Moravce</t>
  </si>
  <si>
    <t>Havária vykurovacieho zariadenia v objekte telocvične</t>
  </si>
  <si>
    <t>Mesto Lučenec</t>
  </si>
  <si>
    <t>Základná škola M. R. Štefánika</t>
  </si>
  <si>
    <t>Haličská cesta 1191/8</t>
  </si>
  <si>
    <t>Havária elektrických sieťových rozvodov</t>
  </si>
  <si>
    <t>Obec Čakanovce</t>
  </si>
  <si>
    <t>Čakanovce 80</t>
  </si>
  <si>
    <t>Čakanovce</t>
  </si>
  <si>
    <t>odstránenie havarijného stavu kotlov na tuhé palivo</t>
  </si>
  <si>
    <t>Spišské Vlachy</t>
  </si>
  <si>
    <t>odstránenie havarijného stavu okenných a dverných konštrukcií</t>
  </si>
  <si>
    <t>Park mládeže 5</t>
  </si>
  <si>
    <t>odstránenie havarijného stavu podlahy v telocvični</t>
  </si>
  <si>
    <t>Košická arcidiecéza</t>
  </si>
  <si>
    <t>Základná škola s materskou školou sv. Marka Križina</t>
  </si>
  <si>
    <t>Rehoľná 2</t>
  </si>
  <si>
    <t>Košice-Krásna</t>
  </si>
  <si>
    <t>odstránenie havarijného stavu rozvodov ZTi a ÚK</t>
  </si>
  <si>
    <t>Mesto Krompachy</t>
  </si>
  <si>
    <t>Maurerova 14</t>
  </si>
  <si>
    <t>Krompachy</t>
  </si>
  <si>
    <t>odstránenie havarijného stavu okenných konštrukcií</t>
  </si>
  <si>
    <t>Lesná 9</t>
  </si>
  <si>
    <t>Kolárovo</t>
  </si>
  <si>
    <t>Havarijný stav strechy na ŠZŠ v Kolárove</t>
  </si>
  <si>
    <t>Liečebno - výchovné sanatórium</t>
  </si>
  <si>
    <t>Pri kaštieli 1</t>
  </si>
  <si>
    <t>Oprava bleskozvodov pre LVS Nitra</t>
  </si>
  <si>
    <t>Mesto Nové Zámky</t>
  </si>
  <si>
    <t>Základná škola Gergelya Czuczora s vyučovacím jazykom maďarským - Czuczor Gergely Alapiskola</t>
  </si>
  <si>
    <t>G. Czuczora 10</t>
  </si>
  <si>
    <t>Nové Zámky</t>
  </si>
  <si>
    <t>Havarijný stav hlavného vodovodu ZŠ</t>
  </si>
  <si>
    <t>Obec Tovarné</t>
  </si>
  <si>
    <t>Tovarné 173</t>
  </si>
  <si>
    <t>Tovarné</t>
  </si>
  <si>
    <t>Obnova elektroinštalácie ZŠ</t>
  </si>
  <si>
    <t>Rímskokatolícka cirkev Biskupstvo Spišské Podhradie</t>
  </si>
  <si>
    <t>Základná škola Povýšenia sv. Kríža</t>
  </si>
  <si>
    <t>Smreková 38</t>
  </si>
  <si>
    <t>Smižany</t>
  </si>
  <si>
    <t>HS strešnej konštrukcie ZŠ</t>
  </si>
  <si>
    <t>Obec Ladomirová</t>
  </si>
  <si>
    <t>Ladomirová 32</t>
  </si>
  <si>
    <t>Ladomirová</t>
  </si>
  <si>
    <t>HS kotlov v plynovej kotolni</t>
  </si>
  <si>
    <t>Mesto Svidník</t>
  </si>
  <si>
    <t>Ul. Komenského 307/22</t>
  </si>
  <si>
    <t xml:space="preserve">Odstránenie HS -vodovodné potrubie </t>
  </si>
  <si>
    <t>Obec Slovenská Kajňa</t>
  </si>
  <si>
    <t>Školská ulica 54/21</t>
  </si>
  <si>
    <t>Slovenská Kajňa</t>
  </si>
  <si>
    <t>Výmena kotlov</t>
  </si>
  <si>
    <t>Obec Svinná</t>
  </si>
  <si>
    <t>Svinná 131</t>
  </si>
  <si>
    <t>Svinná</t>
  </si>
  <si>
    <t>Havária okien a dverí telocvične</t>
  </si>
  <si>
    <t>Obec Čereňany</t>
  </si>
  <si>
    <t>Školská 375/23</t>
  </si>
  <si>
    <t>Čereňany</t>
  </si>
  <si>
    <t>Havarijný stav elektroinštalácie</t>
  </si>
  <si>
    <t>Obec Melčice - Lieskové</t>
  </si>
  <si>
    <t>Základná škola s materskou školou Jána Smreka</t>
  </si>
  <si>
    <t>Melčice-Lieskové 377</t>
  </si>
  <si>
    <t>Melčice-Lieskové</t>
  </si>
  <si>
    <t>Havarijný stav kotlov v ZŠ</t>
  </si>
  <si>
    <t>Obec Špačince</t>
  </si>
  <si>
    <t>Hlavná 626/2</t>
  </si>
  <si>
    <t>Špačince</t>
  </si>
  <si>
    <t>Havarijný stav kanalizácie</t>
  </si>
  <si>
    <t>Liečebno výchovné sanatórium</t>
  </si>
  <si>
    <t>Čakany 7</t>
  </si>
  <si>
    <t>Čakany</t>
  </si>
  <si>
    <t>výmena rozvodov vody, oprava soc. zariadení</t>
  </si>
  <si>
    <t>Rímskokatolícka cirkev, Trnavská arcidiecéza</t>
  </si>
  <si>
    <t>Cirkevná základná škola sv. Cyrila a Metoda</t>
  </si>
  <si>
    <t>Komenského 3064/41</t>
  </si>
  <si>
    <t>Sereď</t>
  </si>
  <si>
    <t>Oprava strešného svetlíka pavilónu B budovy školy</t>
  </si>
  <si>
    <t>Obec Zeleneč</t>
  </si>
  <si>
    <t>Školská 4</t>
  </si>
  <si>
    <t>Zeleneč</t>
  </si>
  <si>
    <t xml:space="preserve">Havarijný stav ústredného kúrenia </t>
  </si>
  <si>
    <t>Obec Križovany nad Dudváhom</t>
  </si>
  <si>
    <t>Križovany nad Dudváhom 25</t>
  </si>
  <si>
    <t>Križovany nad Dudváhom</t>
  </si>
  <si>
    <t>Juraja Fándlyho 751</t>
  </si>
  <si>
    <t xml:space="preserve">Hav. situácia - zatečené, popraskané stropy a steny na budove Komenského 2951 </t>
  </si>
  <si>
    <t>Obec Hrnčiarovce nad Parnou</t>
  </si>
  <si>
    <t>Kostolná 28</t>
  </si>
  <si>
    <t>Hrnčiarovce nad Parnou</t>
  </si>
  <si>
    <t>Havária na potrubí vykurovacích rozvodov</t>
  </si>
  <si>
    <t>Havária podlahy telocvične, cvičebného priestoru v exteriéri a prístup. chodníkov s prestrešením</t>
  </si>
  <si>
    <t>Mesto Čadca</t>
  </si>
  <si>
    <t>Podzávoz 2739</t>
  </si>
  <si>
    <t>Čadca</t>
  </si>
  <si>
    <t>Havarijná situácia okenných otvorov</t>
  </si>
  <si>
    <t>Obec Liptovské Revúce</t>
  </si>
  <si>
    <t>Liptovské Revúce 232</t>
  </si>
  <si>
    <t>Liptovské Revúce</t>
  </si>
  <si>
    <t>Havarijná situácia sociálnych zariadení objektu telocvične</t>
  </si>
  <si>
    <t>Kongregácia Milosrdných sestier sv. Vincenta - Satmárok</t>
  </si>
  <si>
    <t>Základná škola sv. Vincenta</t>
  </si>
  <si>
    <t>Námestie A. Hlinku 22</t>
  </si>
  <si>
    <t>Havarijná situácia sociálnych zariadení a šatní</t>
  </si>
  <si>
    <t>Obec Benice</t>
  </si>
  <si>
    <t>Benice 96</t>
  </si>
  <si>
    <t>Benice</t>
  </si>
  <si>
    <t>Základná škola sv. Andreja Svorada a Benedikta</t>
  </si>
  <si>
    <t>Skalité 729</t>
  </si>
  <si>
    <t>Havarijná situácia podláh a izolácie</t>
  </si>
  <si>
    <t>Mesto Námestovo</t>
  </si>
  <si>
    <t>Komenského 495/33</t>
  </si>
  <si>
    <t>Obec Oščadnica</t>
  </si>
  <si>
    <t>Oščadnica 1374</t>
  </si>
  <si>
    <t>Oščadnica</t>
  </si>
  <si>
    <t>Obec Dolná Tižina</t>
  </si>
  <si>
    <t>Dolná Tižina 28</t>
  </si>
  <si>
    <t>Dolná Tižina</t>
  </si>
  <si>
    <t>Havária objektu školských dielní (soc.zar.,okná,dvere)</t>
  </si>
  <si>
    <t xml:space="preserve">Stredná odborná škola informačných technológií </t>
  </si>
  <si>
    <t xml:space="preserve">Hlinícka 1 </t>
  </si>
  <si>
    <t>Bratislava-Rača</t>
  </si>
  <si>
    <t>Havarijná situácia šatní a hygienických priestorov telocvične na SOŠ -Hlinícka</t>
  </si>
  <si>
    <t>Červenej armády 27</t>
  </si>
  <si>
    <t>Veľký Krtíš</t>
  </si>
  <si>
    <t>Havária výplní otvorov (vstupné dvere objektu)</t>
  </si>
  <si>
    <t>Obec Oravský Podzámok</t>
  </si>
  <si>
    <t>Oravský Podzámok 51</t>
  </si>
  <si>
    <t>Oravský Podzámok</t>
  </si>
  <si>
    <t>Havarijná situácia podlahy a náraďovne v budove telocvične</t>
  </si>
  <si>
    <t>Obec Nová Dedinka</t>
  </si>
  <si>
    <t>Hlavná 45</t>
  </si>
  <si>
    <t>Nová Dedinka</t>
  </si>
  <si>
    <t>Havarijný stav - areálová splašková kanalizácie pre ZŠ Nová Dedinka</t>
  </si>
  <si>
    <t>Haličská cesta 1493/7</t>
  </si>
  <si>
    <t>Havária vnútro areálovej kanalizácie budovy školy</t>
  </si>
  <si>
    <t>Mesto Rožňava</t>
  </si>
  <si>
    <t>Základná škola akademika Jura Hronca</t>
  </si>
  <si>
    <t>Zakarpatská 12</t>
  </si>
  <si>
    <t>Rožňava</t>
  </si>
  <si>
    <t>odstránenie havarijného stavu podlahy schodiska</t>
  </si>
  <si>
    <t>Obec Kružlová</t>
  </si>
  <si>
    <t>Kružlová 103</t>
  </si>
  <si>
    <t>Kružlová</t>
  </si>
  <si>
    <t>Odstránenie HS kanalizácie</t>
  </si>
  <si>
    <t>Obec Bučany</t>
  </si>
  <si>
    <t>Bučany 155</t>
  </si>
  <si>
    <t>Bučany</t>
  </si>
  <si>
    <t>Nebezpečná podlaha v telocvični</t>
  </si>
  <si>
    <t>Havarijná situácia podlahy</t>
  </si>
  <si>
    <t>Mestská časť Bratislava - Vrakuňa</t>
  </si>
  <si>
    <t>Obec Gajary</t>
  </si>
  <si>
    <t>Mesto Senec</t>
  </si>
  <si>
    <t>Mesto Poltár</t>
  </si>
  <si>
    <t>Obec Kokava nad Rimavicou</t>
  </si>
  <si>
    <t>Obec Záriečie</t>
  </si>
  <si>
    <t>Obec Sekule</t>
  </si>
  <si>
    <t>Obec Ochodnica</t>
  </si>
  <si>
    <t>Železničná 14</t>
  </si>
  <si>
    <t>Bratislava-Vrakuňa</t>
  </si>
  <si>
    <t>Skuteckého 438</t>
  </si>
  <si>
    <t>Gajary</t>
  </si>
  <si>
    <t>Mlynská 50</t>
  </si>
  <si>
    <t>Senec</t>
  </si>
  <si>
    <t>Slobody 2</t>
  </si>
  <si>
    <t>Poltár</t>
  </si>
  <si>
    <t>Štúrova 70</t>
  </si>
  <si>
    <t>Kokava nad Rimavicou</t>
  </si>
  <si>
    <t>Cirkevná spojená škola</t>
  </si>
  <si>
    <t>Školská 650</t>
  </si>
  <si>
    <t>Vranov nad Topľou</t>
  </si>
  <si>
    <t>Karpatská 8</t>
  </si>
  <si>
    <t>Košice-Staré Mesto</t>
  </si>
  <si>
    <t>Záriečie 136</t>
  </si>
  <si>
    <t>Záriečie</t>
  </si>
  <si>
    <t>Sekule 119</t>
  </si>
  <si>
    <t>Sekule</t>
  </si>
  <si>
    <t>Hlavná 19</t>
  </si>
  <si>
    <t>Ochodnica</t>
  </si>
  <si>
    <t>Havária skorodovaného potrubia SV v technickom suteréne ZŠ Železničná 14, Bratislava - Vrakuňa</t>
  </si>
  <si>
    <t>Havarijný stav elektroinštalácie budov ZŠ vrátane prípojky nízkeho napätia</t>
  </si>
  <si>
    <t>Havária prasknutého vodovodného potrubia ZŠ Mlynská Senec</t>
  </si>
  <si>
    <t>Havarijný stav sociálnych zariadení ZŠ</t>
  </si>
  <si>
    <t>Havária potrubí ÚK</t>
  </si>
  <si>
    <t>odstránenie havarijného stavu strechy pavilónov školy</t>
  </si>
  <si>
    <t>odstránenie havarijného stavu kanalizácie a sociálnych zariadení</t>
  </si>
  <si>
    <t>Havarijný stav okenných konštrukcií a výplní školy</t>
  </si>
  <si>
    <t xml:space="preserve">Havarijný stav elektroinštalácie </t>
  </si>
  <si>
    <t>Zoznam škôl, ktorým boli pridelené finančné prostriedky v zmysle § 4c (Havárie) zákona č. 597/2003 Z. z.  - rok 2020 - kapitálové výdavky</t>
  </si>
  <si>
    <t>Výška pridelených finančných prostriedkov v € (konečný upravený rozpočet)</t>
  </si>
  <si>
    <t>Zoznam škôl, ktorým boli pridelené finančné prostriedky v zmysle § 4c (Havárie) zákona č. 597/2003 Z. z. - rok 2020 - bežné výdavky</t>
  </si>
  <si>
    <t xml:space="preserve">Výška pridelených finančných prostriedkov v € (konečný upravený rozpočet) </t>
  </si>
  <si>
    <t>Havarijný stav elektroinštalácie SŠ Mudroňova 1 Nitra</t>
  </si>
  <si>
    <t>Stredná odborná škola pre žiakov so sluchovým postihnutím internátna</t>
  </si>
  <si>
    <t>Kutnohorská 675/20</t>
  </si>
  <si>
    <t>Kremnica</t>
  </si>
  <si>
    <t>Úprava vnútorných priestorov školy</t>
  </si>
  <si>
    <t>pridelené z MV SR</t>
  </si>
  <si>
    <t>Richnava</t>
  </si>
  <si>
    <t>Kvartál</t>
  </si>
  <si>
    <t>1Q</t>
  </si>
  <si>
    <t>2Q</t>
  </si>
  <si>
    <t>3Q</t>
  </si>
  <si>
    <t>4Q</t>
  </si>
  <si>
    <t>Havárie bežné výdavky spolu</t>
  </si>
  <si>
    <t>Havárie kapitálové výdavky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</si>
</sst>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00B050"/>
      <name val="Calibri"/>
      <family val="2"/>
      <charset val="238"/>
    </font>
    <font>
      <sz val="12"/>
      <color rgb="FF0070C0"/>
      <name val="Calibri"/>
      <family val="2"/>
      <charset val="238"/>
    </font>
    <font>
      <sz val="12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0070C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6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Font="1"/>
    <xf numFmtId="3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right" wrapText="1"/>
    </xf>
    <xf numFmtId="0" fontId="6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/>
    <xf numFmtId="15" fontId="11" fillId="0" borderId="0" xfId="0" applyNumberFormat="1" applyFont="1" applyBorder="1"/>
    <xf numFmtId="0" fontId="0" fillId="0" borderId="0" xfId="0" applyBorder="1"/>
    <xf numFmtId="0" fontId="12" fillId="0" borderId="0" xfId="0" applyFont="1" applyBorder="1"/>
    <xf numFmtId="0" fontId="11" fillId="0" borderId="0" xfId="0" applyFont="1" applyFill="1" applyBorder="1"/>
    <xf numFmtId="0" fontId="11" fillId="4" borderId="0" xfId="0" applyFont="1" applyFill="1" applyBorder="1"/>
    <xf numFmtId="0" fontId="10" fillId="4" borderId="0" xfId="0" applyFont="1" applyFill="1" applyBorder="1"/>
    <xf numFmtId="0" fontId="10" fillId="0" borderId="0" xfId="0" applyFont="1" applyBorder="1"/>
    <xf numFmtId="3" fontId="4" fillId="4" borderId="1" xfId="0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3" fontId="0" fillId="0" borderId="0" xfId="0" applyNumberFormat="1"/>
    <xf numFmtId="3" fontId="3" fillId="5" borderId="1" xfId="0" applyNumberFormat="1" applyFont="1" applyFill="1" applyBorder="1" applyAlignment="1">
      <alignment horizontal="right" wrapText="1"/>
    </xf>
    <xf numFmtId="3" fontId="4" fillId="5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3" fontId="1" fillId="5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 wrapText="1"/>
    </xf>
    <xf numFmtId="0" fontId="1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CCCC"/>
      <color rgb="FFFFCCFF"/>
      <color rgb="FFFFFFCC"/>
      <color rgb="FFFFFFFF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117"/>
  <sheetViews>
    <sheetView topLeftCell="A22" zoomScale="80" zoomScaleNormal="80" workbookViewId="0">
      <selection activeCell="F62" sqref="F62:F71"/>
    </sheetView>
  </sheetViews>
  <sheetFormatPr defaultRowHeight="14.4" x14ac:dyDescent="0.3"/>
  <cols>
    <col min="1" max="1" width="8.44140625" customWidth="1"/>
    <col min="2" max="2" width="34.33203125" customWidth="1"/>
    <col min="3" max="3" width="45.6640625" customWidth="1"/>
    <col min="4" max="4" width="31.109375" customWidth="1"/>
    <col min="5" max="5" width="24.109375" customWidth="1"/>
    <col min="6" max="6" width="22.77734375" customWidth="1"/>
    <col min="7" max="7" width="52.88671875" bestFit="1" customWidth="1"/>
    <col min="8" max="8" width="9.77734375" customWidth="1"/>
  </cols>
  <sheetData>
    <row r="1" spans="1:1017" ht="42" customHeight="1" x14ac:dyDescent="0.4">
      <c r="A1" s="44" t="s">
        <v>683</v>
      </c>
      <c r="B1" s="44"/>
      <c r="C1" s="44"/>
      <c r="D1" s="44"/>
      <c r="E1" s="44"/>
      <c r="F1" s="44"/>
      <c r="G1" s="44"/>
    </row>
    <row r="4" spans="1:1017" ht="89.25" customHeight="1" x14ac:dyDescent="0.3">
      <c r="A4" s="40" t="s">
        <v>0</v>
      </c>
      <c r="B4" s="41" t="s">
        <v>1</v>
      </c>
      <c r="C4" s="41" t="s">
        <v>2</v>
      </c>
      <c r="D4" s="41" t="s">
        <v>3</v>
      </c>
      <c r="E4" s="41" t="s">
        <v>4</v>
      </c>
      <c r="F4" s="42" t="s">
        <v>684</v>
      </c>
      <c r="G4" s="41" t="s">
        <v>5</v>
      </c>
      <c r="H4" s="41" t="s">
        <v>694</v>
      </c>
    </row>
    <row r="5" spans="1:1017" s="1" customFormat="1" ht="33" customHeight="1" x14ac:dyDescent="0.3">
      <c r="A5" s="4" t="s">
        <v>9</v>
      </c>
      <c r="B5" s="5" t="s">
        <v>10</v>
      </c>
      <c r="C5" s="3" t="s">
        <v>14</v>
      </c>
      <c r="D5" s="3" t="s">
        <v>15</v>
      </c>
      <c r="E5" s="3" t="s">
        <v>16</v>
      </c>
      <c r="F5" s="32">
        <f>20530-1315</f>
        <v>19215</v>
      </c>
      <c r="G5" s="3" t="s">
        <v>17</v>
      </c>
      <c r="H5" s="12" t="s">
        <v>695</v>
      </c>
    </row>
    <row r="6" spans="1:1017" s="10" customFormat="1" ht="33" customHeight="1" x14ac:dyDescent="0.3">
      <c r="A6" s="6" t="s">
        <v>9</v>
      </c>
      <c r="B6" s="7" t="s">
        <v>18</v>
      </c>
      <c r="C6" s="8" t="s">
        <v>19</v>
      </c>
      <c r="D6" s="8" t="s">
        <v>20</v>
      </c>
      <c r="E6" s="8" t="s">
        <v>21</v>
      </c>
      <c r="F6" s="9">
        <v>60000</v>
      </c>
      <c r="G6" s="8" t="s">
        <v>22</v>
      </c>
      <c r="H6" s="12" t="s">
        <v>695</v>
      </c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</row>
    <row r="7" spans="1:1017" s="1" customFormat="1" ht="33" customHeight="1" x14ac:dyDescent="0.3">
      <c r="A7" s="4" t="s">
        <v>9</v>
      </c>
      <c r="B7" s="5" t="s">
        <v>23</v>
      </c>
      <c r="C7" s="3" t="s">
        <v>24</v>
      </c>
      <c r="D7" s="3" t="s">
        <v>25</v>
      </c>
      <c r="E7" s="3" t="s">
        <v>26</v>
      </c>
      <c r="F7" s="2">
        <v>69355</v>
      </c>
      <c r="G7" s="3" t="s">
        <v>27</v>
      </c>
      <c r="H7" s="12" t="s">
        <v>695</v>
      </c>
    </row>
    <row r="8" spans="1:1017" s="1" customFormat="1" ht="33" customHeight="1" x14ac:dyDescent="0.3">
      <c r="A8" s="6" t="s">
        <v>9</v>
      </c>
      <c r="B8" s="7" t="s">
        <v>191</v>
      </c>
      <c r="C8" s="8" t="s">
        <v>19</v>
      </c>
      <c r="D8" s="8" t="s">
        <v>192</v>
      </c>
      <c r="E8" s="8" t="s">
        <v>193</v>
      </c>
      <c r="F8" s="9">
        <v>55000</v>
      </c>
      <c r="G8" s="8" t="s">
        <v>194</v>
      </c>
      <c r="H8" s="12" t="s">
        <v>695</v>
      </c>
    </row>
    <row r="9" spans="1:1017" s="10" customFormat="1" ht="33" customHeight="1" x14ac:dyDescent="0.3">
      <c r="A9" s="4" t="s">
        <v>9</v>
      </c>
      <c r="B9" s="5" t="s">
        <v>10</v>
      </c>
      <c r="C9" s="3" t="s">
        <v>12</v>
      </c>
      <c r="D9" s="3" t="s">
        <v>13</v>
      </c>
      <c r="E9" s="3" t="s">
        <v>195</v>
      </c>
      <c r="F9" s="2">
        <v>6299</v>
      </c>
      <c r="G9" s="3" t="s">
        <v>196</v>
      </c>
      <c r="H9" s="12" t="s">
        <v>695</v>
      </c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</row>
    <row r="10" spans="1:1017" s="1" customFormat="1" ht="33" customHeight="1" x14ac:dyDescent="0.3">
      <c r="A10" s="4" t="s">
        <v>9</v>
      </c>
      <c r="B10" s="5" t="s">
        <v>10</v>
      </c>
      <c r="C10" s="3" t="s">
        <v>449</v>
      </c>
      <c r="D10" s="3" t="s">
        <v>450</v>
      </c>
      <c r="E10" s="3" t="s">
        <v>193</v>
      </c>
      <c r="F10" s="2">
        <v>62503</v>
      </c>
      <c r="G10" s="3" t="s">
        <v>451</v>
      </c>
      <c r="H10" s="12" t="s">
        <v>698</v>
      </c>
    </row>
    <row r="11" spans="1:1017" s="1" customFormat="1" ht="33" customHeight="1" x14ac:dyDescent="0.3">
      <c r="A11" s="4" t="s">
        <v>28</v>
      </c>
      <c r="B11" s="5" t="s">
        <v>29</v>
      </c>
      <c r="C11" s="3" t="s">
        <v>24</v>
      </c>
      <c r="D11" s="3" t="s">
        <v>30</v>
      </c>
      <c r="E11" s="3" t="s">
        <v>31</v>
      </c>
      <c r="F11" s="2">
        <v>50000</v>
      </c>
      <c r="G11" s="3" t="s">
        <v>32</v>
      </c>
      <c r="H11" s="12" t="s">
        <v>695</v>
      </c>
    </row>
    <row r="12" spans="1:1017" s="1" customFormat="1" ht="33" customHeight="1" x14ac:dyDescent="0.3">
      <c r="A12" s="6" t="s">
        <v>28</v>
      </c>
      <c r="B12" s="7" t="s">
        <v>33</v>
      </c>
      <c r="C12" s="8" t="s">
        <v>34</v>
      </c>
      <c r="D12" s="8" t="s">
        <v>35</v>
      </c>
      <c r="E12" s="8" t="s">
        <v>36</v>
      </c>
      <c r="F12" s="33">
        <f>45000-7</f>
        <v>44993</v>
      </c>
      <c r="G12" s="8" t="s">
        <v>37</v>
      </c>
      <c r="H12" s="12" t="s">
        <v>695</v>
      </c>
    </row>
    <row r="13" spans="1:1017" s="1" customFormat="1" ht="33" customHeight="1" x14ac:dyDescent="0.3">
      <c r="A13" s="6" t="s">
        <v>28</v>
      </c>
      <c r="B13" s="7" t="s">
        <v>33</v>
      </c>
      <c r="C13" s="8" t="s">
        <v>34</v>
      </c>
      <c r="D13" s="8" t="s">
        <v>35</v>
      </c>
      <c r="E13" s="8" t="s">
        <v>36</v>
      </c>
      <c r="F13" s="33">
        <f>75000-35</f>
        <v>74965</v>
      </c>
      <c r="G13" s="8" t="s">
        <v>38</v>
      </c>
      <c r="H13" s="12" t="s">
        <v>695</v>
      </c>
    </row>
    <row r="14" spans="1:1017" s="1" customFormat="1" ht="33" customHeight="1" x14ac:dyDescent="0.3">
      <c r="A14" s="6" t="s">
        <v>28</v>
      </c>
      <c r="B14" s="7" t="s">
        <v>39</v>
      </c>
      <c r="C14" s="8" t="s">
        <v>19</v>
      </c>
      <c r="D14" s="8" t="s">
        <v>40</v>
      </c>
      <c r="E14" s="8" t="s">
        <v>41</v>
      </c>
      <c r="F14" s="9">
        <v>35000</v>
      </c>
      <c r="G14" s="8" t="s">
        <v>42</v>
      </c>
      <c r="H14" s="12" t="s">
        <v>695</v>
      </c>
    </row>
    <row r="15" spans="1:1017" s="1" customFormat="1" ht="48.6" customHeight="1" x14ac:dyDescent="0.3">
      <c r="A15" s="4" t="s">
        <v>28</v>
      </c>
      <c r="B15" s="5" t="s">
        <v>43</v>
      </c>
      <c r="C15" s="3" t="s">
        <v>44</v>
      </c>
      <c r="D15" s="3" t="s">
        <v>45</v>
      </c>
      <c r="E15" s="3" t="s">
        <v>46</v>
      </c>
      <c r="F15" s="2">
        <v>42000</v>
      </c>
      <c r="G15" s="3" t="s">
        <v>47</v>
      </c>
      <c r="H15" s="12" t="s">
        <v>695</v>
      </c>
    </row>
    <row r="16" spans="1:1017" s="1" customFormat="1" ht="33" customHeight="1" x14ac:dyDescent="0.3">
      <c r="A16" s="4" t="s">
        <v>28</v>
      </c>
      <c r="B16" s="5" t="s">
        <v>48</v>
      </c>
      <c r="C16" s="3" t="s">
        <v>19</v>
      </c>
      <c r="D16" s="3" t="s">
        <v>49</v>
      </c>
      <c r="E16" s="3" t="s">
        <v>50</v>
      </c>
      <c r="F16" s="2">
        <v>95000</v>
      </c>
      <c r="G16" s="3" t="s">
        <v>51</v>
      </c>
      <c r="H16" s="12" t="s">
        <v>695</v>
      </c>
    </row>
    <row r="17" spans="1:1017" s="1" customFormat="1" ht="33" customHeight="1" x14ac:dyDescent="0.3">
      <c r="A17" s="4" t="s">
        <v>28</v>
      </c>
      <c r="B17" s="5" t="s">
        <v>39</v>
      </c>
      <c r="C17" s="3" t="s">
        <v>19</v>
      </c>
      <c r="D17" s="3" t="s">
        <v>40</v>
      </c>
      <c r="E17" s="3" t="s">
        <v>41</v>
      </c>
      <c r="F17" s="2">
        <v>-10165</v>
      </c>
      <c r="G17" s="3" t="s">
        <v>42</v>
      </c>
      <c r="H17" s="12" t="s">
        <v>698</v>
      </c>
    </row>
    <row r="18" spans="1:1017" s="1" customFormat="1" ht="33" customHeight="1" x14ac:dyDescent="0.3">
      <c r="A18" s="4" t="s">
        <v>28</v>
      </c>
      <c r="B18" s="5" t="s">
        <v>29</v>
      </c>
      <c r="C18" s="3" t="s">
        <v>24</v>
      </c>
      <c r="D18" s="3" t="s">
        <v>30</v>
      </c>
      <c r="E18" s="3" t="s">
        <v>31</v>
      </c>
      <c r="F18" s="2">
        <v>10165</v>
      </c>
      <c r="G18" s="3" t="s">
        <v>32</v>
      </c>
      <c r="H18" s="12" t="s">
        <v>698</v>
      </c>
    </row>
    <row r="19" spans="1:1017" s="11" customFormat="1" ht="33" customHeight="1" x14ac:dyDescent="0.3">
      <c r="A19" s="6" t="s">
        <v>52</v>
      </c>
      <c r="B19" s="7" t="s">
        <v>55</v>
      </c>
      <c r="C19" s="8" t="s">
        <v>24</v>
      </c>
      <c r="D19" s="8" t="s">
        <v>56</v>
      </c>
      <c r="E19" s="8" t="s">
        <v>57</v>
      </c>
      <c r="F19" s="9">
        <v>45000</v>
      </c>
      <c r="G19" s="8" t="s">
        <v>58</v>
      </c>
      <c r="H19" s="12" t="s">
        <v>695</v>
      </c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</row>
    <row r="20" spans="1:1017" s="1" customFormat="1" ht="33" customHeight="1" x14ac:dyDescent="0.3">
      <c r="A20" s="6" t="s">
        <v>52</v>
      </c>
      <c r="B20" s="7" t="s">
        <v>59</v>
      </c>
      <c r="C20" s="8" t="s">
        <v>19</v>
      </c>
      <c r="D20" s="8" t="s">
        <v>60</v>
      </c>
      <c r="E20" s="8" t="s">
        <v>61</v>
      </c>
      <c r="F20" s="9">
        <v>35000</v>
      </c>
      <c r="G20" s="8" t="s">
        <v>62</v>
      </c>
      <c r="H20" s="12" t="s">
        <v>695</v>
      </c>
    </row>
    <row r="21" spans="1:1017" s="1" customFormat="1" ht="33" customHeight="1" x14ac:dyDescent="0.3">
      <c r="A21" s="6" t="s">
        <v>52</v>
      </c>
      <c r="B21" s="7" t="s">
        <v>63</v>
      </c>
      <c r="C21" s="8" t="s">
        <v>19</v>
      </c>
      <c r="D21" s="8" t="s">
        <v>64</v>
      </c>
      <c r="E21" s="8" t="s">
        <v>65</v>
      </c>
      <c r="F21" s="9">
        <v>75000</v>
      </c>
      <c r="G21" s="8" t="s">
        <v>62</v>
      </c>
      <c r="H21" s="12" t="s">
        <v>695</v>
      </c>
    </row>
    <row r="22" spans="1:1017" s="11" customFormat="1" ht="33" customHeight="1" x14ac:dyDescent="0.3">
      <c r="A22" s="6" t="s">
        <v>52</v>
      </c>
      <c r="B22" s="7" t="s">
        <v>66</v>
      </c>
      <c r="C22" s="8" t="s">
        <v>19</v>
      </c>
      <c r="D22" s="8" t="s">
        <v>67</v>
      </c>
      <c r="E22" s="8" t="s">
        <v>68</v>
      </c>
      <c r="F22" s="9">
        <v>50000</v>
      </c>
      <c r="G22" s="8" t="s">
        <v>69</v>
      </c>
      <c r="H22" s="12" t="s">
        <v>695</v>
      </c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</row>
    <row r="23" spans="1:1017" s="1" customFormat="1" ht="33" customHeight="1" x14ac:dyDescent="0.3">
      <c r="A23" s="4" t="s">
        <v>52</v>
      </c>
      <c r="B23" s="5" t="s">
        <v>70</v>
      </c>
      <c r="C23" s="3" t="s">
        <v>19</v>
      </c>
      <c r="D23" s="3" t="s">
        <v>71</v>
      </c>
      <c r="E23" s="3" t="s">
        <v>72</v>
      </c>
      <c r="F23" s="2">
        <v>43000</v>
      </c>
      <c r="G23" s="3" t="s">
        <v>73</v>
      </c>
      <c r="H23" s="12" t="s">
        <v>695</v>
      </c>
    </row>
    <row r="24" spans="1:1017" s="1" customFormat="1" ht="33" customHeight="1" x14ac:dyDescent="0.3">
      <c r="A24" s="4" t="s">
        <v>52</v>
      </c>
      <c r="B24" s="5" t="s">
        <v>74</v>
      </c>
      <c r="C24" s="3" t="s">
        <v>19</v>
      </c>
      <c r="D24" s="3" t="s">
        <v>75</v>
      </c>
      <c r="E24" s="3" t="s">
        <v>76</v>
      </c>
      <c r="F24" s="2">
        <v>50000</v>
      </c>
      <c r="G24" s="3" t="s">
        <v>77</v>
      </c>
      <c r="H24" s="12" t="s">
        <v>695</v>
      </c>
    </row>
    <row r="25" spans="1:1017" s="1" customFormat="1" ht="33" customHeight="1" x14ac:dyDescent="0.3">
      <c r="A25" s="4" t="s">
        <v>52</v>
      </c>
      <c r="B25" s="5" t="s">
        <v>78</v>
      </c>
      <c r="C25" s="3" t="s">
        <v>19</v>
      </c>
      <c r="D25" s="3" t="s">
        <v>79</v>
      </c>
      <c r="E25" s="3" t="s">
        <v>53</v>
      </c>
      <c r="F25" s="2">
        <v>50000</v>
      </c>
      <c r="G25" s="3" t="s">
        <v>80</v>
      </c>
      <c r="H25" s="12" t="s">
        <v>695</v>
      </c>
    </row>
    <row r="26" spans="1:1017" s="1" customFormat="1" ht="33" customHeight="1" x14ac:dyDescent="0.3">
      <c r="A26" s="4" t="s">
        <v>52</v>
      </c>
      <c r="B26" s="5" t="s">
        <v>81</v>
      </c>
      <c r="C26" s="3" t="s">
        <v>82</v>
      </c>
      <c r="D26" s="3" t="s">
        <v>83</v>
      </c>
      <c r="E26" s="3" t="s">
        <v>84</v>
      </c>
      <c r="F26" s="2">
        <v>110000</v>
      </c>
      <c r="G26" s="3" t="s">
        <v>85</v>
      </c>
      <c r="H26" s="12" t="s">
        <v>695</v>
      </c>
    </row>
    <row r="27" spans="1:1017" s="1" customFormat="1" ht="33" customHeight="1" x14ac:dyDescent="0.3">
      <c r="A27" s="4" t="s">
        <v>52</v>
      </c>
      <c r="B27" s="5" t="s">
        <v>230</v>
      </c>
      <c r="C27" s="3" t="s">
        <v>231</v>
      </c>
      <c r="D27" s="3" t="s">
        <v>232</v>
      </c>
      <c r="E27" s="3" t="s">
        <v>233</v>
      </c>
      <c r="F27" s="2">
        <v>60000</v>
      </c>
      <c r="G27" s="3" t="s">
        <v>237</v>
      </c>
      <c r="H27" s="12" t="s">
        <v>697</v>
      </c>
    </row>
    <row r="28" spans="1:1017" s="1" customFormat="1" ht="33" customHeight="1" x14ac:dyDescent="0.3">
      <c r="A28" s="4" t="s">
        <v>52</v>
      </c>
      <c r="B28" s="5" t="s">
        <v>234</v>
      </c>
      <c r="C28" s="3" t="s">
        <v>231</v>
      </c>
      <c r="D28" s="3" t="s">
        <v>235</v>
      </c>
      <c r="E28" s="3" t="s">
        <v>236</v>
      </c>
      <c r="F28" s="2">
        <v>60000</v>
      </c>
      <c r="G28" s="3" t="s">
        <v>238</v>
      </c>
      <c r="H28" s="12" t="s">
        <v>697</v>
      </c>
    </row>
    <row r="29" spans="1:1017" s="1" customFormat="1" ht="33" customHeight="1" x14ac:dyDescent="0.3">
      <c r="A29" s="6" t="s">
        <v>86</v>
      </c>
      <c r="B29" s="7" t="s">
        <v>87</v>
      </c>
      <c r="C29" s="8" t="s">
        <v>24</v>
      </c>
      <c r="D29" s="8" t="s">
        <v>88</v>
      </c>
      <c r="E29" s="8" t="s">
        <v>89</v>
      </c>
      <c r="F29" s="2">
        <v>45000</v>
      </c>
      <c r="G29" s="3" t="s">
        <v>90</v>
      </c>
      <c r="H29" s="12" t="s">
        <v>695</v>
      </c>
    </row>
    <row r="30" spans="1:1017" s="1" customFormat="1" ht="33" customHeight="1" x14ac:dyDescent="0.3">
      <c r="A30" s="6" t="s">
        <v>86</v>
      </c>
      <c r="B30" s="7" t="s">
        <v>87</v>
      </c>
      <c r="C30" s="8" t="s">
        <v>24</v>
      </c>
      <c r="D30" s="8" t="s">
        <v>88</v>
      </c>
      <c r="E30" s="8" t="s">
        <v>89</v>
      </c>
      <c r="F30" s="2">
        <v>30000</v>
      </c>
      <c r="G30" s="3" t="s">
        <v>91</v>
      </c>
      <c r="H30" s="12" t="s">
        <v>695</v>
      </c>
    </row>
    <row r="31" spans="1:1017" s="1" customFormat="1" ht="33" customHeight="1" x14ac:dyDescent="0.3">
      <c r="A31" s="4" t="s">
        <v>86</v>
      </c>
      <c r="B31" s="5" t="s">
        <v>92</v>
      </c>
      <c r="C31" s="3" t="s">
        <v>24</v>
      </c>
      <c r="D31" s="3" t="s">
        <v>93</v>
      </c>
      <c r="E31" s="3" t="s">
        <v>94</v>
      </c>
      <c r="F31" s="2">
        <v>10000</v>
      </c>
      <c r="G31" s="3" t="s">
        <v>95</v>
      </c>
      <c r="H31" s="12" t="s">
        <v>695</v>
      </c>
    </row>
    <row r="32" spans="1:1017" s="11" customFormat="1" ht="33" customHeight="1" x14ac:dyDescent="0.3">
      <c r="A32" s="4" t="s">
        <v>86</v>
      </c>
      <c r="B32" s="5" t="s">
        <v>96</v>
      </c>
      <c r="C32" s="3" t="s">
        <v>24</v>
      </c>
      <c r="D32" s="3" t="s">
        <v>97</v>
      </c>
      <c r="E32" s="3" t="s">
        <v>98</v>
      </c>
      <c r="F32" s="9">
        <v>28000</v>
      </c>
      <c r="G32" s="3" t="s">
        <v>99</v>
      </c>
      <c r="H32" s="12" t="s">
        <v>695</v>
      </c>
      <c r="ALQ32" s="1"/>
      <c r="ALR32" s="1"/>
      <c r="ALS32" s="1"/>
      <c r="ALT32" s="1"/>
      <c r="ALU32" s="1"/>
      <c r="ALV32" s="1"/>
      <c r="ALW32" s="1"/>
      <c r="ALX32" s="1"/>
      <c r="ALY32" s="1"/>
      <c r="ALZ32" s="1"/>
      <c r="AMA32" s="1"/>
      <c r="AMB32" s="1"/>
      <c r="AMC32" s="1"/>
    </row>
    <row r="33" spans="1:1017" s="1" customFormat="1" ht="33" customHeight="1" x14ac:dyDescent="0.3">
      <c r="A33" s="4" t="s">
        <v>86</v>
      </c>
      <c r="B33" s="5" t="s">
        <v>96</v>
      </c>
      <c r="C33" s="3" t="s">
        <v>24</v>
      </c>
      <c r="D33" s="3" t="s">
        <v>97</v>
      </c>
      <c r="E33" s="3" t="s">
        <v>98</v>
      </c>
      <c r="F33" s="9">
        <v>10764</v>
      </c>
      <c r="G33" s="3" t="s">
        <v>100</v>
      </c>
      <c r="H33" s="12" t="s">
        <v>695</v>
      </c>
    </row>
    <row r="34" spans="1:1017" s="1" customFormat="1" ht="33" customHeight="1" x14ac:dyDescent="0.3">
      <c r="A34" s="4" t="s">
        <v>6</v>
      </c>
      <c r="B34" s="5" t="s">
        <v>101</v>
      </c>
      <c r="C34" s="3" t="s">
        <v>102</v>
      </c>
      <c r="D34" s="3" t="s">
        <v>103</v>
      </c>
      <c r="E34" s="3" t="s">
        <v>104</v>
      </c>
      <c r="F34" s="2">
        <v>30000</v>
      </c>
      <c r="G34" s="3" t="s">
        <v>105</v>
      </c>
      <c r="H34" s="12" t="s">
        <v>695</v>
      </c>
    </row>
    <row r="35" spans="1:1017" ht="30.6" x14ac:dyDescent="0.3">
      <c r="A35" s="4" t="s">
        <v>6</v>
      </c>
      <c r="B35" s="5" t="s">
        <v>7</v>
      </c>
      <c r="C35" s="3" t="s">
        <v>54</v>
      </c>
      <c r="D35" s="3" t="s">
        <v>106</v>
      </c>
      <c r="E35" s="3" t="s">
        <v>8</v>
      </c>
      <c r="F35" s="2">
        <v>127624</v>
      </c>
      <c r="G35" s="3" t="s">
        <v>107</v>
      </c>
      <c r="H35" s="12" t="s">
        <v>695</v>
      </c>
    </row>
    <row r="36" spans="1:1017" ht="28.8" customHeight="1" x14ac:dyDescent="0.3">
      <c r="A36" s="6" t="s">
        <v>6</v>
      </c>
      <c r="B36" s="7" t="s">
        <v>109</v>
      </c>
      <c r="C36" s="8" t="s">
        <v>24</v>
      </c>
      <c r="D36" s="8" t="s">
        <v>110</v>
      </c>
      <c r="E36" s="8" t="s">
        <v>111</v>
      </c>
      <c r="F36" s="9">
        <v>21250</v>
      </c>
      <c r="G36" s="8" t="s">
        <v>112</v>
      </c>
      <c r="H36" s="12" t="s">
        <v>695</v>
      </c>
    </row>
    <row r="37" spans="1:1017" ht="30.75" customHeight="1" x14ac:dyDescent="0.3">
      <c r="A37" s="6" t="s">
        <v>6</v>
      </c>
      <c r="B37" s="7" t="s">
        <v>113</v>
      </c>
      <c r="C37" s="8" t="s">
        <v>24</v>
      </c>
      <c r="D37" s="8" t="s">
        <v>114</v>
      </c>
      <c r="E37" s="8" t="s">
        <v>108</v>
      </c>
      <c r="F37" s="9">
        <v>44500</v>
      </c>
      <c r="G37" s="8" t="s">
        <v>105</v>
      </c>
      <c r="H37" s="12" t="s">
        <v>695</v>
      </c>
    </row>
    <row r="38" spans="1:1017" ht="27.75" customHeight="1" x14ac:dyDescent="0.3">
      <c r="A38" s="4" t="s">
        <v>6</v>
      </c>
      <c r="B38" s="5" t="s">
        <v>115</v>
      </c>
      <c r="C38" s="3" t="s">
        <v>19</v>
      </c>
      <c r="D38" s="3" t="s">
        <v>116</v>
      </c>
      <c r="E38" s="3" t="s">
        <v>117</v>
      </c>
      <c r="F38" s="2">
        <v>34000</v>
      </c>
      <c r="G38" s="3" t="s">
        <v>105</v>
      </c>
      <c r="H38" s="12" t="s">
        <v>695</v>
      </c>
      <c r="I38" s="17"/>
    </row>
    <row r="39" spans="1:1017" ht="33" customHeight="1" x14ac:dyDescent="0.3">
      <c r="A39" s="4" t="s">
        <v>6</v>
      </c>
      <c r="B39" s="5" t="s">
        <v>118</v>
      </c>
      <c r="C39" s="3" t="s">
        <v>24</v>
      </c>
      <c r="D39" s="3" t="s">
        <v>119</v>
      </c>
      <c r="E39" s="3" t="s">
        <v>120</v>
      </c>
      <c r="F39" s="2">
        <v>53495</v>
      </c>
      <c r="G39" s="3" t="s">
        <v>105</v>
      </c>
      <c r="H39" s="12" t="s">
        <v>695</v>
      </c>
      <c r="I39" s="17"/>
    </row>
    <row r="40" spans="1:1017" ht="30.6" customHeight="1" x14ac:dyDescent="0.3">
      <c r="A40" s="4" t="s">
        <v>6</v>
      </c>
      <c r="B40" s="5" t="s">
        <v>121</v>
      </c>
      <c r="C40" s="3" t="s">
        <v>24</v>
      </c>
      <c r="D40" s="3" t="s">
        <v>122</v>
      </c>
      <c r="E40" s="3" t="s">
        <v>123</v>
      </c>
      <c r="F40" s="2">
        <v>114696</v>
      </c>
      <c r="G40" s="3" t="s">
        <v>124</v>
      </c>
      <c r="H40" s="12" t="s">
        <v>695</v>
      </c>
      <c r="I40" s="17"/>
    </row>
    <row r="41" spans="1:1017" ht="24.6" customHeight="1" x14ac:dyDescent="0.3">
      <c r="A41" s="4" t="s">
        <v>6</v>
      </c>
      <c r="B41" s="5" t="s">
        <v>125</v>
      </c>
      <c r="C41" s="3" t="s">
        <v>19</v>
      </c>
      <c r="D41" s="3" t="s">
        <v>126</v>
      </c>
      <c r="E41" s="3" t="s">
        <v>127</v>
      </c>
      <c r="F41" s="2">
        <v>119500</v>
      </c>
      <c r="G41" s="3" t="s">
        <v>128</v>
      </c>
      <c r="H41" s="12" t="s">
        <v>695</v>
      </c>
      <c r="I41" s="18"/>
    </row>
    <row r="42" spans="1:1017" ht="28.5" customHeight="1" x14ac:dyDescent="0.3">
      <c r="A42" s="4" t="s">
        <v>6</v>
      </c>
      <c r="B42" s="5" t="s">
        <v>129</v>
      </c>
      <c r="C42" s="3" t="s">
        <v>24</v>
      </c>
      <c r="D42" s="3" t="s">
        <v>130</v>
      </c>
      <c r="E42" s="3" t="s">
        <v>131</v>
      </c>
      <c r="F42" s="2">
        <v>87500</v>
      </c>
      <c r="G42" s="3" t="s">
        <v>105</v>
      </c>
      <c r="H42" s="12" t="s">
        <v>695</v>
      </c>
      <c r="I42" s="19"/>
    </row>
    <row r="43" spans="1:1017" ht="30.6" customHeight="1" x14ac:dyDescent="0.3">
      <c r="A43" s="4" t="s">
        <v>6</v>
      </c>
      <c r="B43" s="5" t="s">
        <v>197</v>
      </c>
      <c r="C43" s="3" t="s">
        <v>24</v>
      </c>
      <c r="D43" s="3" t="s">
        <v>198</v>
      </c>
      <c r="E43" s="3" t="s">
        <v>199</v>
      </c>
      <c r="F43" s="2">
        <v>42000</v>
      </c>
      <c r="G43" s="3" t="s">
        <v>200</v>
      </c>
      <c r="H43" s="12" t="s">
        <v>695</v>
      </c>
      <c r="I43" s="19"/>
    </row>
    <row r="44" spans="1:1017" ht="31.8" customHeight="1" x14ac:dyDescent="0.3">
      <c r="A44" s="4" t="s">
        <v>6</v>
      </c>
      <c r="B44" s="5" t="s">
        <v>7</v>
      </c>
      <c r="C44" s="3" t="s">
        <v>11</v>
      </c>
      <c r="D44" s="3" t="s">
        <v>201</v>
      </c>
      <c r="E44" s="3" t="s">
        <v>202</v>
      </c>
      <c r="F44" s="2">
        <v>6180</v>
      </c>
      <c r="G44" s="3" t="s">
        <v>203</v>
      </c>
      <c r="H44" s="12" t="s">
        <v>695</v>
      </c>
      <c r="I44" s="18"/>
    </row>
    <row r="45" spans="1:1017" ht="30.6" x14ac:dyDescent="0.3">
      <c r="A45" s="4" t="s">
        <v>6</v>
      </c>
      <c r="B45" s="5" t="s">
        <v>7</v>
      </c>
      <c r="C45" s="3" t="s">
        <v>54</v>
      </c>
      <c r="D45" s="3" t="s">
        <v>106</v>
      </c>
      <c r="E45" s="3" t="s">
        <v>8</v>
      </c>
      <c r="F45" s="2">
        <v>18970</v>
      </c>
      <c r="G45" s="3" t="s">
        <v>454</v>
      </c>
      <c r="H45" s="12" t="s">
        <v>698</v>
      </c>
    </row>
    <row r="46" spans="1:1017" ht="30.6" x14ac:dyDescent="0.3">
      <c r="A46" s="4" t="s">
        <v>6</v>
      </c>
      <c r="B46" s="5" t="s">
        <v>621</v>
      </c>
      <c r="C46" s="3" t="s">
        <v>24</v>
      </c>
      <c r="D46" s="3" t="s">
        <v>622</v>
      </c>
      <c r="E46" s="3" t="s">
        <v>623</v>
      </c>
      <c r="F46" s="2">
        <v>46217</v>
      </c>
      <c r="G46" s="3" t="s">
        <v>624</v>
      </c>
      <c r="H46" s="12" t="s">
        <v>698</v>
      </c>
    </row>
    <row r="47" spans="1:1017" s="11" customFormat="1" ht="33" customHeight="1" x14ac:dyDescent="0.3">
      <c r="A47" s="6" t="s">
        <v>132</v>
      </c>
      <c r="B47" s="7" t="s">
        <v>134</v>
      </c>
      <c r="C47" s="8" t="s">
        <v>19</v>
      </c>
      <c r="D47" s="8" t="s">
        <v>135</v>
      </c>
      <c r="E47" s="8" t="s">
        <v>136</v>
      </c>
      <c r="F47" s="9">
        <v>60000</v>
      </c>
      <c r="G47" s="8" t="s">
        <v>137</v>
      </c>
      <c r="H47" s="12" t="s">
        <v>695</v>
      </c>
      <c r="ALQ47" s="1"/>
      <c r="ALR47" s="1"/>
      <c r="ALS47" s="1"/>
      <c r="ALT47" s="1"/>
      <c r="ALU47" s="1"/>
      <c r="ALV47" s="1"/>
      <c r="ALW47" s="1"/>
      <c r="ALX47" s="1"/>
      <c r="ALY47" s="1"/>
      <c r="ALZ47" s="1"/>
      <c r="AMA47" s="1"/>
      <c r="AMB47" s="1"/>
      <c r="AMC47" s="1"/>
    </row>
    <row r="48" spans="1:1017" s="1" customFormat="1" ht="31.2" customHeight="1" x14ac:dyDescent="0.3">
      <c r="A48" s="6" t="s">
        <v>132</v>
      </c>
      <c r="B48" s="7" t="s">
        <v>138</v>
      </c>
      <c r="C48" s="8" t="s">
        <v>24</v>
      </c>
      <c r="D48" s="8" t="s">
        <v>139</v>
      </c>
      <c r="E48" s="8" t="s">
        <v>140</v>
      </c>
      <c r="F48" s="9">
        <v>20000</v>
      </c>
      <c r="G48" s="8" t="s">
        <v>141</v>
      </c>
      <c r="H48" s="12" t="s">
        <v>695</v>
      </c>
    </row>
    <row r="49" spans="1:1017" s="1" customFormat="1" ht="33" customHeight="1" x14ac:dyDescent="0.3">
      <c r="A49" s="4" t="s">
        <v>132</v>
      </c>
      <c r="B49" s="5" t="s">
        <v>142</v>
      </c>
      <c r="C49" s="3" t="s">
        <v>143</v>
      </c>
      <c r="D49" s="3" t="s">
        <v>144</v>
      </c>
      <c r="E49" s="3" t="s">
        <v>145</v>
      </c>
      <c r="F49" s="9">
        <v>35172</v>
      </c>
      <c r="G49" s="3" t="s">
        <v>146</v>
      </c>
      <c r="H49" s="12" t="s">
        <v>695</v>
      </c>
    </row>
    <row r="50" spans="1:1017" s="11" customFormat="1" ht="33" customHeight="1" x14ac:dyDescent="0.3">
      <c r="A50" s="4" t="s">
        <v>132</v>
      </c>
      <c r="B50" s="5" t="s">
        <v>147</v>
      </c>
      <c r="C50" s="3" t="s">
        <v>148</v>
      </c>
      <c r="D50" s="3" t="s">
        <v>149</v>
      </c>
      <c r="E50" s="3" t="s">
        <v>133</v>
      </c>
      <c r="F50" s="9">
        <v>137700</v>
      </c>
      <c r="G50" s="3" t="s">
        <v>150</v>
      </c>
      <c r="H50" s="12" t="s">
        <v>695</v>
      </c>
      <c r="ALQ50" s="1"/>
      <c r="ALR50" s="1"/>
      <c r="ALS50" s="1"/>
      <c r="ALT50" s="1"/>
      <c r="ALU50" s="1"/>
      <c r="ALV50" s="1"/>
      <c r="ALW50" s="1"/>
      <c r="ALX50" s="1"/>
      <c r="ALY50" s="1"/>
      <c r="ALZ50" s="1"/>
      <c r="AMA50" s="1"/>
      <c r="AMB50" s="1"/>
      <c r="AMC50" s="1"/>
    </row>
    <row r="51" spans="1:1017" s="1" customFormat="1" ht="33" customHeight="1" x14ac:dyDescent="0.3">
      <c r="A51" s="4" t="s">
        <v>132</v>
      </c>
      <c r="B51" s="5" t="s">
        <v>151</v>
      </c>
      <c r="C51" s="3" t="s">
        <v>24</v>
      </c>
      <c r="D51" s="3" t="s">
        <v>152</v>
      </c>
      <c r="E51" s="3" t="s">
        <v>153</v>
      </c>
      <c r="F51" s="9">
        <v>26895</v>
      </c>
      <c r="G51" s="3" t="s">
        <v>154</v>
      </c>
      <c r="H51" s="12" t="s">
        <v>695</v>
      </c>
    </row>
    <row r="52" spans="1:1017" s="11" customFormat="1" ht="33" customHeight="1" x14ac:dyDescent="0.3">
      <c r="A52" s="4" t="s">
        <v>132</v>
      </c>
      <c r="B52" s="5" t="s">
        <v>204</v>
      </c>
      <c r="C52" s="3" t="s">
        <v>24</v>
      </c>
      <c r="D52" s="3" t="s">
        <v>205</v>
      </c>
      <c r="E52" s="3" t="s">
        <v>206</v>
      </c>
      <c r="F52" s="2">
        <v>60000</v>
      </c>
      <c r="G52" s="3" t="s">
        <v>207</v>
      </c>
      <c r="H52" s="12" t="s">
        <v>695</v>
      </c>
      <c r="ALQ52" s="1"/>
      <c r="ALR52" s="1"/>
      <c r="ALS52" s="1"/>
      <c r="ALT52" s="1"/>
      <c r="ALU52" s="1"/>
      <c r="ALV52" s="1"/>
      <c r="ALW52" s="1"/>
      <c r="ALX52" s="1"/>
      <c r="ALY52" s="1"/>
      <c r="ALZ52" s="1"/>
      <c r="AMA52" s="1"/>
      <c r="AMB52" s="1"/>
      <c r="AMC52" s="1"/>
    </row>
    <row r="53" spans="1:1017" s="1" customFormat="1" ht="33" customHeight="1" x14ac:dyDescent="0.3">
      <c r="A53" s="6" t="s">
        <v>155</v>
      </c>
      <c r="B53" s="7" t="s">
        <v>157</v>
      </c>
      <c r="C53" s="8" t="s">
        <v>24</v>
      </c>
      <c r="D53" s="8" t="s">
        <v>158</v>
      </c>
      <c r="E53" s="8" t="s">
        <v>159</v>
      </c>
      <c r="F53" s="9">
        <v>50000</v>
      </c>
      <c r="G53" s="8" t="s">
        <v>160</v>
      </c>
      <c r="H53" s="12" t="s">
        <v>695</v>
      </c>
    </row>
    <row r="54" spans="1:1017" s="1" customFormat="1" ht="33" customHeight="1" x14ac:dyDescent="0.3">
      <c r="A54" s="6" t="s">
        <v>155</v>
      </c>
      <c r="B54" s="7" t="s">
        <v>161</v>
      </c>
      <c r="C54" s="8" t="s">
        <v>19</v>
      </c>
      <c r="D54" s="8" t="s">
        <v>162</v>
      </c>
      <c r="E54" s="8" t="s">
        <v>163</v>
      </c>
      <c r="F54" s="9">
        <v>50000</v>
      </c>
      <c r="G54" s="8" t="s">
        <v>164</v>
      </c>
      <c r="H54" s="12" t="s">
        <v>695</v>
      </c>
    </row>
    <row r="55" spans="1:1017" s="1" customFormat="1" ht="33" customHeight="1" x14ac:dyDescent="0.3">
      <c r="A55" s="6" t="s">
        <v>155</v>
      </c>
      <c r="B55" s="7" t="s">
        <v>165</v>
      </c>
      <c r="C55" s="8" t="s">
        <v>19</v>
      </c>
      <c r="D55" s="8" t="s">
        <v>166</v>
      </c>
      <c r="E55" s="8" t="s">
        <v>167</v>
      </c>
      <c r="F55" s="9">
        <v>30000</v>
      </c>
      <c r="G55" s="8" t="s">
        <v>168</v>
      </c>
      <c r="H55" s="12" t="s">
        <v>695</v>
      </c>
    </row>
    <row r="56" spans="1:1017" s="1" customFormat="1" ht="33" customHeight="1" x14ac:dyDescent="0.3">
      <c r="A56" s="4" t="s">
        <v>155</v>
      </c>
      <c r="B56" s="5" t="s">
        <v>156</v>
      </c>
      <c r="C56" s="3" t="s">
        <v>54</v>
      </c>
      <c r="D56" s="3" t="s">
        <v>208</v>
      </c>
      <c r="E56" s="3" t="s">
        <v>209</v>
      </c>
      <c r="F56" s="2">
        <v>65000</v>
      </c>
      <c r="G56" s="3" t="s">
        <v>210</v>
      </c>
      <c r="H56" s="12" t="s">
        <v>695</v>
      </c>
    </row>
    <row r="57" spans="1:1017" s="10" customFormat="1" ht="33" customHeight="1" x14ac:dyDescent="0.3">
      <c r="A57" s="4" t="s">
        <v>155</v>
      </c>
      <c r="B57" s="5" t="s">
        <v>211</v>
      </c>
      <c r="C57" s="3" t="s">
        <v>19</v>
      </c>
      <c r="D57" s="3" t="s">
        <v>212</v>
      </c>
      <c r="E57" s="3" t="s">
        <v>213</v>
      </c>
      <c r="F57" s="2">
        <v>65000</v>
      </c>
      <c r="G57" s="3" t="s">
        <v>214</v>
      </c>
      <c r="H57" s="12" t="s">
        <v>695</v>
      </c>
      <c r="ALQ57" s="1"/>
      <c r="ALR57" s="1"/>
      <c r="ALS57" s="1"/>
      <c r="ALT57" s="1"/>
      <c r="ALU57" s="1"/>
      <c r="ALV57" s="1"/>
      <c r="ALW57" s="1"/>
      <c r="ALX57" s="1"/>
      <c r="ALY57" s="1"/>
      <c r="ALZ57" s="1"/>
      <c r="AMA57" s="1"/>
      <c r="AMB57" s="1"/>
      <c r="AMC57" s="1"/>
    </row>
    <row r="58" spans="1:1017" s="11" customFormat="1" ht="33" customHeight="1" x14ac:dyDescent="0.3">
      <c r="A58" s="4" t="s">
        <v>155</v>
      </c>
      <c r="B58" s="5" t="s">
        <v>156</v>
      </c>
      <c r="C58" s="3" t="s">
        <v>54</v>
      </c>
      <c r="D58" s="3" t="s">
        <v>208</v>
      </c>
      <c r="E58" s="3" t="s">
        <v>209</v>
      </c>
      <c r="F58" s="2">
        <v>18365</v>
      </c>
      <c r="G58" s="3" t="s">
        <v>239</v>
      </c>
      <c r="H58" s="12" t="s">
        <v>697</v>
      </c>
      <c r="ALQ58" s="1"/>
      <c r="ALR58" s="1"/>
      <c r="ALS58" s="1"/>
      <c r="ALT58" s="1"/>
      <c r="ALU58" s="1"/>
      <c r="ALV58" s="1"/>
      <c r="ALW58" s="1"/>
      <c r="ALX58" s="1"/>
      <c r="ALY58" s="1"/>
      <c r="ALZ58" s="1"/>
      <c r="AMA58" s="1"/>
      <c r="AMB58" s="1"/>
      <c r="AMC58" s="1"/>
    </row>
    <row r="59" spans="1:1017" s="1" customFormat="1" ht="33" customHeight="1" x14ac:dyDescent="0.3">
      <c r="A59" s="4" t="s">
        <v>155</v>
      </c>
      <c r="B59" s="5" t="s">
        <v>445</v>
      </c>
      <c r="C59" s="3" t="s">
        <v>19</v>
      </c>
      <c r="D59" s="3" t="s">
        <v>446</v>
      </c>
      <c r="E59" s="3" t="s">
        <v>447</v>
      </c>
      <c r="F59" s="2">
        <v>165300</v>
      </c>
      <c r="G59" s="3" t="s">
        <v>448</v>
      </c>
      <c r="H59" s="12" t="s">
        <v>698</v>
      </c>
    </row>
    <row r="60" spans="1:1017" s="1" customFormat="1" ht="33" customHeight="1" x14ac:dyDescent="0.3">
      <c r="A60" s="4" t="s">
        <v>155</v>
      </c>
      <c r="B60" s="5" t="s">
        <v>455</v>
      </c>
      <c r="C60" s="3" t="s">
        <v>456</v>
      </c>
      <c r="D60" s="3" t="s">
        <v>457</v>
      </c>
      <c r="E60" s="3" t="s">
        <v>458</v>
      </c>
      <c r="F60" s="2">
        <v>143900</v>
      </c>
      <c r="G60" s="3" t="s">
        <v>459</v>
      </c>
      <c r="H60" s="12" t="s">
        <v>698</v>
      </c>
    </row>
    <row r="61" spans="1:1017" s="1" customFormat="1" ht="33" customHeight="1" x14ac:dyDescent="0.3">
      <c r="A61" s="4" t="s">
        <v>155</v>
      </c>
      <c r="B61" s="5" t="s">
        <v>460</v>
      </c>
      <c r="C61" s="3" t="s">
        <v>19</v>
      </c>
      <c r="D61" s="3" t="s">
        <v>461</v>
      </c>
      <c r="E61" s="3" t="s">
        <v>462</v>
      </c>
      <c r="F61" s="2">
        <v>151900</v>
      </c>
      <c r="G61" s="3" t="s">
        <v>463</v>
      </c>
      <c r="H61" s="12" t="s">
        <v>698</v>
      </c>
    </row>
    <row r="62" spans="1:1017" s="1" customFormat="1" ht="33" customHeight="1" x14ac:dyDescent="0.3">
      <c r="A62" s="6" t="s">
        <v>169</v>
      </c>
      <c r="B62" s="7" t="s">
        <v>170</v>
      </c>
      <c r="C62" s="8" t="s">
        <v>19</v>
      </c>
      <c r="D62" s="8" t="s">
        <v>171</v>
      </c>
      <c r="E62" s="8" t="s">
        <v>172</v>
      </c>
      <c r="F62" s="9">
        <v>20000</v>
      </c>
      <c r="G62" s="8" t="s">
        <v>173</v>
      </c>
      <c r="H62" s="12" t="s">
        <v>695</v>
      </c>
    </row>
    <row r="63" spans="1:1017" s="1" customFormat="1" ht="33" customHeight="1" x14ac:dyDescent="0.3">
      <c r="A63" s="4" t="s">
        <v>169</v>
      </c>
      <c r="B63" s="5" t="s">
        <v>174</v>
      </c>
      <c r="C63" s="3" t="s">
        <v>19</v>
      </c>
      <c r="D63" s="3" t="s">
        <v>175</v>
      </c>
      <c r="E63" s="3" t="s">
        <v>176</v>
      </c>
      <c r="F63" s="2">
        <v>95000</v>
      </c>
      <c r="G63" s="3" t="s">
        <v>177</v>
      </c>
      <c r="H63" s="12" t="s">
        <v>695</v>
      </c>
    </row>
    <row r="64" spans="1:1017" s="1" customFormat="1" ht="33" customHeight="1" x14ac:dyDescent="0.3">
      <c r="A64" s="4" t="s">
        <v>169</v>
      </c>
      <c r="B64" s="5" t="s">
        <v>178</v>
      </c>
      <c r="C64" s="3" t="s">
        <v>179</v>
      </c>
      <c r="D64" s="3" t="s">
        <v>180</v>
      </c>
      <c r="E64" s="3" t="s">
        <v>181</v>
      </c>
      <c r="F64" s="2">
        <v>95000</v>
      </c>
      <c r="G64" s="3" t="s">
        <v>182</v>
      </c>
      <c r="H64" s="12" t="s">
        <v>695</v>
      </c>
    </row>
    <row r="65" spans="1:8" s="1" customFormat="1" ht="33" customHeight="1" x14ac:dyDescent="0.3">
      <c r="A65" s="4" t="s">
        <v>169</v>
      </c>
      <c r="B65" s="5" t="s">
        <v>183</v>
      </c>
      <c r="C65" s="3" t="s">
        <v>19</v>
      </c>
      <c r="D65" s="3" t="s">
        <v>184</v>
      </c>
      <c r="E65" s="3" t="s">
        <v>185</v>
      </c>
      <c r="F65" s="2">
        <v>38000</v>
      </c>
      <c r="G65" s="3" t="s">
        <v>186</v>
      </c>
      <c r="H65" s="12" t="s">
        <v>695</v>
      </c>
    </row>
    <row r="66" spans="1:8" s="1" customFormat="1" ht="33" customHeight="1" x14ac:dyDescent="0.3">
      <c r="A66" s="4" t="s">
        <v>169</v>
      </c>
      <c r="B66" s="5" t="s">
        <v>187</v>
      </c>
      <c r="C66" s="3" t="s">
        <v>19</v>
      </c>
      <c r="D66" s="3" t="s">
        <v>188</v>
      </c>
      <c r="E66" s="3" t="s">
        <v>189</v>
      </c>
      <c r="F66" s="2">
        <v>75500</v>
      </c>
      <c r="G66" s="3" t="s">
        <v>190</v>
      </c>
      <c r="H66" s="12" t="s">
        <v>695</v>
      </c>
    </row>
    <row r="67" spans="1:8" s="1" customFormat="1" ht="33" customHeight="1" x14ac:dyDescent="0.3">
      <c r="A67" s="4" t="s">
        <v>169</v>
      </c>
      <c r="B67" s="5" t="s">
        <v>215</v>
      </c>
      <c r="C67" s="3" t="s">
        <v>24</v>
      </c>
      <c r="D67" s="3" t="s">
        <v>216</v>
      </c>
      <c r="E67" s="3" t="s">
        <v>217</v>
      </c>
      <c r="F67" s="2">
        <v>12000</v>
      </c>
      <c r="G67" s="3" t="s">
        <v>218</v>
      </c>
      <c r="H67" s="12" t="s">
        <v>695</v>
      </c>
    </row>
    <row r="68" spans="1:8" s="1" customFormat="1" ht="33" customHeight="1" x14ac:dyDescent="0.3">
      <c r="A68" s="4" t="s">
        <v>169</v>
      </c>
      <c r="B68" s="5" t="s">
        <v>219</v>
      </c>
      <c r="C68" s="3" t="s">
        <v>19</v>
      </c>
      <c r="D68" s="3" t="s">
        <v>220</v>
      </c>
      <c r="E68" s="3" t="s">
        <v>221</v>
      </c>
      <c r="F68" s="2">
        <v>2714</v>
      </c>
      <c r="G68" s="3" t="s">
        <v>222</v>
      </c>
      <c r="H68" s="12" t="s">
        <v>695</v>
      </c>
    </row>
    <row r="69" spans="1:8" s="1" customFormat="1" ht="33" customHeight="1" x14ac:dyDescent="0.3">
      <c r="A69" s="4" t="s">
        <v>169</v>
      </c>
      <c r="B69" s="5" t="s">
        <v>223</v>
      </c>
      <c r="C69" s="3" t="s">
        <v>19</v>
      </c>
      <c r="D69" s="3" t="s">
        <v>224</v>
      </c>
      <c r="E69" s="3" t="s">
        <v>225</v>
      </c>
      <c r="F69" s="2">
        <v>7500</v>
      </c>
      <c r="G69" s="3" t="s">
        <v>222</v>
      </c>
      <c r="H69" s="12" t="s">
        <v>695</v>
      </c>
    </row>
    <row r="70" spans="1:8" s="1" customFormat="1" ht="33" customHeight="1" x14ac:dyDescent="0.3">
      <c r="A70" s="4" t="s">
        <v>169</v>
      </c>
      <c r="B70" s="5" t="s">
        <v>226</v>
      </c>
      <c r="C70" s="3" t="s">
        <v>24</v>
      </c>
      <c r="D70" s="3" t="s">
        <v>227</v>
      </c>
      <c r="E70" s="3" t="s">
        <v>228</v>
      </c>
      <c r="F70" s="2">
        <v>30000</v>
      </c>
      <c r="G70" s="3" t="s">
        <v>229</v>
      </c>
      <c r="H70" s="12" t="s">
        <v>695</v>
      </c>
    </row>
    <row r="71" spans="1:8" s="1" customFormat="1" ht="33" customHeight="1" x14ac:dyDescent="0.3">
      <c r="A71" s="4" t="s">
        <v>169</v>
      </c>
      <c r="B71" s="5" t="s">
        <v>349</v>
      </c>
      <c r="C71" s="3" t="s">
        <v>297</v>
      </c>
      <c r="D71" s="3" t="s">
        <v>452</v>
      </c>
      <c r="E71" s="3" t="s">
        <v>693</v>
      </c>
      <c r="F71" s="2">
        <v>13000</v>
      </c>
      <c r="G71" s="3" t="s">
        <v>453</v>
      </c>
      <c r="H71" s="12" t="s">
        <v>698</v>
      </c>
    </row>
    <row r="72" spans="1:8" ht="23.4" customHeight="1" x14ac:dyDescent="0.3">
      <c r="A72" s="45" t="s">
        <v>700</v>
      </c>
      <c r="B72" s="45"/>
      <c r="C72" s="45"/>
      <c r="D72" s="45"/>
      <c r="E72" s="45"/>
      <c r="F72" s="43">
        <f>SUM(F5:F71)</f>
        <v>3529972</v>
      </c>
      <c r="G72" s="41"/>
      <c r="H72" s="41"/>
    </row>
    <row r="117" spans="6:6" x14ac:dyDescent="0.3">
      <c r="F117" s="31"/>
    </row>
  </sheetData>
  <sortState ref="A5:H71">
    <sortCondition ref="A5:A71"/>
    <sortCondition ref="H5:H71"/>
  </sortState>
  <mergeCells count="2">
    <mergeCell ref="A1:G1"/>
    <mergeCell ref="A72:E72"/>
  </mergeCells>
  <pageMargins left="0.51181102362204722" right="0.31496062992125984" top="0.47244094488188981" bottom="0.47244094488188981" header="0.31496062992125984" footer="0.31496062992125984"/>
  <pageSetup paperSize="9" scale="60" orientation="landscape" r:id="rId1"/>
  <headerFoot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D136"/>
  <sheetViews>
    <sheetView tabSelected="1" topLeftCell="A124" zoomScale="80" zoomScaleNormal="80" workbookViewId="0">
      <selection activeCell="D96" sqref="D96"/>
    </sheetView>
  </sheetViews>
  <sheetFormatPr defaultRowHeight="14.4" x14ac:dyDescent="0.3"/>
  <cols>
    <col min="1" max="1" width="8" customWidth="1"/>
    <col min="2" max="2" width="33.88671875" customWidth="1"/>
    <col min="3" max="3" width="43.88671875" customWidth="1"/>
    <col min="4" max="4" width="29.77734375" customWidth="1"/>
    <col min="5" max="5" width="22.44140625" customWidth="1"/>
    <col min="6" max="6" width="23.109375" style="31" customWidth="1"/>
    <col min="7" max="7" width="53" customWidth="1"/>
    <col min="8" max="8" width="17.88671875" customWidth="1"/>
    <col min="9" max="9" width="9.77734375" customWidth="1"/>
  </cols>
  <sheetData>
    <row r="1" spans="1:1018" ht="42.75" customHeight="1" x14ac:dyDescent="0.4">
      <c r="A1" s="44" t="s">
        <v>685</v>
      </c>
      <c r="B1" s="44"/>
      <c r="C1" s="44"/>
      <c r="D1" s="44"/>
      <c r="E1" s="44"/>
      <c r="F1" s="44"/>
      <c r="G1" s="44"/>
      <c r="H1" s="44"/>
    </row>
    <row r="3" spans="1:1018" ht="84" customHeight="1" x14ac:dyDescent="0.3">
      <c r="A3" s="35" t="s">
        <v>0</v>
      </c>
      <c r="B3" s="36" t="s">
        <v>1</v>
      </c>
      <c r="C3" s="36" t="s">
        <v>2</v>
      </c>
      <c r="D3" s="36" t="s">
        <v>3</v>
      </c>
      <c r="E3" s="36" t="s">
        <v>4</v>
      </c>
      <c r="F3" s="37" t="s">
        <v>686</v>
      </c>
      <c r="G3" s="36" t="s">
        <v>5</v>
      </c>
      <c r="H3" s="35" t="s">
        <v>240</v>
      </c>
      <c r="I3" s="35" t="s">
        <v>694</v>
      </c>
    </row>
    <row r="4" spans="1:1018" ht="35.4" customHeight="1" x14ac:dyDescent="0.3">
      <c r="A4" s="4" t="s">
        <v>9</v>
      </c>
      <c r="B4" s="5" t="s">
        <v>10</v>
      </c>
      <c r="C4" s="3" t="s">
        <v>241</v>
      </c>
      <c r="D4" s="3" t="s">
        <v>242</v>
      </c>
      <c r="E4" s="3" t="s">
        <v>243</v>
      </c>
      <c r="F4" s="2">
        <v>11766</v>
      </c>
      <c r="G4" s="3" t="s">
        <v>244</v>
      </c>
      <c r="H4" s="12"/>
      <c r="I4" s="34" t="s">
        <v>695</v>
      </c>
    </row>
    <row r="5" spans="1:1018" ht="33" customHeight="1" x14ac:dyDescent="0.3">
      <c r="A5" s="4" t="s">
        <v>9</v>
      </c>
      <c r="B5" s="5" t="s">
        <v>245</v>
      </c>
      <c r="C5" s="3" t="s">
        <v>19</v>
      </c>
      <c r="D5" s="3" t="s">
        <v>246</v>
      </c>
      <c r="E5" s="3" t="s">
        <v>247</v>
      </c>
      <c r="F5" s="2">
        <v>26110</v>
      </c>
      <c r="G5" s="3" t="s">
        <v>248</v>
      </c>
      <c r="H5" s="12"/>
      <c r="I5" s="34" t="s">
        <v>695</v>
      </c>
    </row>
    <row r="6" spans="1:1018" ht="33" customHeight="1" x14ac:dyDescent="0.3">
      <c r="A6" s="4" t="s">
        <v>9</v>
      </c>
      <c r="B6" s="5" t="s">
        <v>249</v>
      </c>
      <c r="C6" s="3" t="s">
        <v>24</v>
      </c>
      <c r="D6" s="3" t="s">
        <v>250</v>
      </c>
      <c r="E6" s="3" t="s">
        <v>251</v>
      </c>
      <c r="F6" s="2">
        <v>47000</v>
      </c>
      <c r="G6" s="3" t="s">
        <v>252</v>
      </c>
      <c r="H6" s="12"/>
      <c r="I6" s="34" t="s">
        <v>695</v>
      </c>
    </row>
    <row r="7" spans="1:1018" ht="33" customHeight="1" x14ac:dyDescent="0.3">
      <c r="A7" s="4" t="s">
        <v>9</v>
      </c>
      <c r="B7" s="5" t="s">
        <v>10</v>
      </c>
      <c r="C7" s="3" t="s">
        <v>364</v>
      </c>
      <c r="D7" s="3" t="s">
        <v>365</v>
      </c>
      <c r="E7" s="3" t="s">
        <v>366</v>
      </c>
      <c r="F7" s="2">
        <v>4207</v>
      </c>
      <c r="G7" s="3" t="s">
        <v>367</v>
      </c>
      <c r="H7" s="12"/>
      <c r="I7" s="34" t="s">
        <v>695</v>
      </c>
    </row>
    <row r="8" spans="1:1018" ht="33" customHeight="1" x14ac:dyDescent="0.3">
      <c r="A8" s="4" t="s">
        <v>9</v>
      </c>
      <c r="B8" s="5" t="s">
        <v>10</v>
      </c>
      <c r="C8" s="3" t="s">
        <v>364</v>
      </c>
      <c r="D8" s="3" t="s">
        <v>365</v>
      </c>
      <c r="E8" s="3" t="s">
        <v>366</v>
      </c>
      <c r="F8" s="2">
        <v>5620</v>
      </c>
      <c r="G8" s="3" t="s">
        <v>368</v>
      </c>
      <c r="H8" s="12"/>
      <c r="I8" s="34" t="s">
        <v>695</v>
      </c>
    </row>
    <row r="9" spans="1:1018" ht="33" customHeight="1" x14ac:dyDescent="0.3">
      <c r="A9" s="6" t="s">
        <v>9</v>
      </c>
      <c r="B9" s="7" t="s">
        <v>10</v>
      </c>
      <c r="C9" s="8" t="s">
        <v>314</v>
      </c>
      <c r="D9" s="8" t="s">
        <v>369</v>
      </c>
      <c r="E9" s="8" t="s">
        <v>370</v>
      </c>
      <c r="F9" s="33">
        <f>5637-1182</f>
        <v>4455</v>
      </c>
      <c r="G9" s="8" t="s">
        <v>371</v>
      </c>
      <c r="H9" s="12"/>
      <c r="I9" s="34" t="s">
        <v>695</v>
      </c>
    </row>
    <row r="10" spans="1:1018" ht="33" customHeight="1" x14ac:dyDescent="0.3">
      <c r="A10" s="4" t="s">
        <v>9</v>
      </c>
      <c r="B10" s="5" t="s">
        <v>10</v>
      </c>
      <c r="C10" s="3" t="s">
        <v>11</v>
      </c>
      <c r="D10" s="3" t="s">
        <v>372</v>
      </c>
      <c r="E10" s="3" t="s">
        <v>373</v>
      </c>
      <c r="F10" s="2">
        <v>25760</v>
      </c>
      <c r="G10" s="3" t="s">
        <v>374</v>
      </c>
      <c r="H10" s="12"/>
      <c r="I10" s="34" t="s">
        <v>695</v>
      </c>
    </row>
    <row r="11" spans="1:1018" ht="33" customHeight="1" x14ac:dyDescent="0.3">
      <c r="A11" s="4" t="s">
        <v>9</v>
      </c>
      <c r="B11" s="5" t="s">
        <v>10</v>
      </c>
      <c r="C11" s="3" t="s">
        <v>375</v>
      </c>
      <c r="D11" s="3" t="s">
        <v>376</v>
      </c>
      <c r="E11" s="3" t="s">
        <v>373</v>
      </c>
      <c r="F11" s="2">
        <v>2779</v>
      </c>
      <c r="G11" s="3" t="s">
        <v>377</v>
      </c>
      <c r="H11" s="12"/>
      <c r="I11" s="34" t="s">
        <v>695</v>
      </c>
    </row>
    <row r="12" spans="1:1018" s="14" customFormat="1" ht="33" customHeight="1" x14ac:dyDescent="0.3">
      <c r="A12" s="4" t="s">
        <v>9</v>
      </c>
      <c r="B12" s="5" t="s">
        <v>10</v>
      </c>
      <c r="C12" s="3" t="s">
        <v>375</v>
      </c>
      <c r="D12" s="3" t="s">
        <v>376</v>
      </c>
      <c r="E12" s="3" t="s">
        <v>373</v>
      </c>
      <c r="F12" s="2">
        <v>1000</v>
      </c>
      <c r="G12" s="3" t="s">
        <v>378</v>
      </c>
      <c r="H12" s="12"/>
      <c r="I12" s="34" t="s">
        <v>695</v>
      </c>
      <c r="ALR12"/>
      <c r="ALS12"/>
      <c r="ALT12"/>
      <c r="ALU12"/>
      <c r="ALV12"/>
      <c r="ALW12"/>
      <c r="ALX12"/>
      <c r="ALY12"/>
      <c r="ALZ12"/>
      <c r="AMA12"/>
      <c r="AMB12"/>
      <c r="AMC12"/>
      <c r="AMD12"/>
    </row>
    <row r="13" spans="1:1018" ht="36.6" customHeight="1" x14ac:dyDescent="0.3">
      <c r="A13" s="6" t="s">
        <v>9</v>
      </c>
      <c r="B13" s="7" t="s">
        <v>10</v>
      </c>
      <c r="C13" s="8" t="s">
        <v>54</v>
      </c>
      <c r="D13" s="8" t="s">
        <v>379</v>
      </c>
      <c r="E13" s="8" t="s">
        <v>16</v>
      </c>
      <c r="F13" s="9">
        <v>36000</v>
      </c>
      <c r="G13" s="8" t="s">
        <v>380</v>
      </c>
      <c r="H13" s="12"/>
      <c r="I13" s="34" t="s">
        <v>695</v>
      </c>
    </row>
    <row r="14" spans="1:1018" ht="33" customHeight="1" x14ac:dyDescent="0.3">
      <c r="A14" s="6" t="s">
        <v>9</v>
      </c>
      <c r="B14" s="7" t="s">
        <v>10</v>
      </c>
      <c r="C14" s="8" t="s">
        <v>364</v>
      </c>
      <c r="D14" s="8" t="s">
        <v>406</v>
      </c>
      <c r="E14" s="8" t="s">
        <v>366</v>
      </c>
      <c r="F14" s="9">
        <v>6570</v>
      </c>
      <c r="G14" s="8" t="s">
        <v>407</v>
      </c>
      <c r="H14" s="12"/>
      <c r="I14" s="34" t="s">
        <v>696</v>
      </c>
    </row>
    <row r="15" spans="1:1018" ht="33" customHeight="1" x14ac:dyDescent="0.3">
      <c r="A15" s="6" t="s">
        <v>9</v>
      </c>
      <c r="B15" s="7" t="s">
        <v>10</v>
      </c>
      <c r="C15" s="8" t="s">
        <v>408</v>
      </c>
      <c r="D15" s="8" t="s">
        <v>409</v>
      </c>
      <c r="E15" s="8" t="s">
        <v>26</v>
      </c>
      <c r="F15" s="9">
        <v>30360</v>
      </c>
      <c r="G15" s="8" t="s">
        <v>410</v>
      </c>
      <c r="H15" s="12"/>
      <c r="I15" s="34" t="s">
        <v>696</v>
      </c>
    </row>
    <row r="16" spans="1:1018" ht="33" customHeight="1" x14ac:dyDescent="0.3">
      <c r="A16" s="6" t="s">
        <v>9</v>
      </c>
      <c r="B16" s="7" t="s">
        <v>464</v>
      </c>
      <c r="C16" s="8" t="s">
        <v>465</v>
      </c>
      <c r="D16" s="8" t="s">
        <v>466</v>
      </c>
      <c r="E16" s="8" t="s">
        <v>373</v>
      </c>
      <c r="F16" s="24">
        <v>42371</v>
      </c>
      <c r="G16" s="8" t="s">
        <v>467</v>
      </c>
      <c r="H16" s="13"/>
      <c r="I16" s="34" t="s">
        <v>698</v>
      </c>
    </row>
    <row r="17" spans="1:1018" ht="33" customHeight="1" x14ac:dyDescent="0.3">
      <c r="A17" s="6" t="s">
        <v>9</v>
      </c>
      <c r="B17" s="7" t="s">
        <v>464</v>
      </c>
      <c r="C17" s="8" t="s">
        <v>468</v>
      </c>
      <c r="D17" s="8" t="s">
        <v>469</v>
      </c>
      <c r="E17" s="8" t="s">
        <v>16</v>
      </c>
      <c r="F17" s="24">
        <v>92461</v>
      </c>
      <c r="G17" s="8" t="s">
        <v>470</v>
      </c>
      <c r="H17" s="13"/>
      <c r="I17" s="34" t="s">
        <v>698</v>
      </c>
    </row>
    <row r="18" spans="1:1018" ht="33" customHeight="1" x14ac:dyDescent="0.3">
      <c r="A18" s="6" t="s">
        <v>9</v>
      </c>
      <c r="B18" s="7" t="s">
        <v>464</v>
      </c>
      <c r="C18" s="8" t="s">
        <v>468</v>
      </c>
      <c r="D18" s="8" t="s">
        <v>469</v>
      </c>
      <c r="E18" s="8" t="s">
        <v>16</v>
      </c>
      <c r="F18" s="9">
        <v>89023</v>
      </c>
      <c r="G18" s="8" t="s">
        <v>471</v>
      </c>
      <c r="H18" s="13"/>
      <c r="I18" s="34" t="s">
        <v>698</v>
      </c>
    </row>
    <row r="19" spans="1:1018" ht="33" customHeight="1" x14ac:dyDescent="0.3">
      <c r="A19" s="6" t="s">
        <v>9</v>
      </c>
      <c r="B19" s="7" t="s">
        <v>10</v>
      </c>
      <c r="C19" s="8" t="s">
        <v>364</v>
      </c>
      <c r="D19" s="8" t="s">
        <v>365</v>
      </c>
      <c r="E19" s="8" t="s">
        <v>366</v>
      </c>
      <c r="F19" s="24">
        <v>45600</v>
      </c>
      <c r="G19" s="8" t="s">
        <v>479</v>
      </c>
      <c r="H19" s="13"/>
      <c r="I19" s="34" t="s">
        <v>698</v>
      </c>
    </row>
    <row r="20" spans="1:1018" ht="33" customHeight="1" x14ac:dyDescent="0.3">
      <c r="A20" s="6" t="s">
        <v>9</v>
      </c>
      <c r="B20" s="7" t="s">
        <v>10</v>
      </c>
      <c r="C20" s="8" t="s">
        <v>241</v>
      </c>
      <c r="D20" s="8" t="s">
        <v>242</v>
      </c>
      <c r="E20" s="8" t="s">
        <v>243</v>
      </c>
      <c r="F20" s="24">
        <v>4387</v>
      </c>
      <c r="G20" s="8" t="s">
        <v>480</v>
      </c>
      <c r="H20" s="13"/>
      <c r="I20" s="34" t="s">
        <v>698</v>
      </c>
    </row>
    <row r="21" spans="1:1018" ht="33" customHeight="1" x14ac:dyDescent="0.3">
      <c r="A21" s="6" t="s">
        <v>9</v>
      </c>
      <c r="B21" s="7" t="s">
        <v>481</v>
      </c>
      <c r="C21" s="8" t="s">
        <v>19</v>
      </c>
      <c r="D21" s="8" t="s">
        <v>482</v>
      </c>
      <c r="E21" s="8" t="s">
        <v>483</v>
      </c>
      <c r="F21" s="9">
        <v>3108</v>
      </c>
      <c r="G21" s="8" t="s">
        <v>484</v>
      </c>
      <c r="H21" s="13"/>
      <c r="I21" s="34" t="s">
        <v>698</v>
      </c>
    </row>
    <row r="22" spans="1:1018" s="15" customFormat="1" ht="33" customHeight="1" x14ac:dyDescent="0.3">
      <c r="A22" s="25" t="s">
        <v>9</v>
      </c>
      <c r="B22" s="7" t="s">
        <v>10</v>
      </c>
      <c r="C22" s="8" t="s">
        <v>54</v>
      </c>
      <c r="D22" s="8" t="s">
        <v>485</v>
      </c>
      <c r="E22" s="8" t="s">
        <v>486</v>
      </c>
      <c r="F22" s="33">
        <f>5345-78</f>
        <v>5267</v>
      </c>
      <c r="G22" s="8" t="s">
        <v>487</v>
      </c>
      <c r="H22" s="13"/>
      <c r="I22" s="34" t="s">
        <v>698</v>
      </c>
      <c r="ALR22"/>
      <c r="ALS22"/>
      <c r="ALT22"/>
      <c r="ALU22"/>
      <c r="ALV22"/>
      <c r="ALW22"/>
      <c r="ALX22"/>
      <c r="ALY22"/>
      <c r="ALZ22"/>
      <c r="AMA22"/>
      <c r="AMB22"/>
      <c r="AMC22"/>
      <c r="AMD22"/>
    </row>
    <row r="23" spans="1:1018" ht="33" customHeight="1" x14ac:dyDescent="0.3">
      <c r="A23" s="6" t="s">
        <v>9</v>
      </c>
      <c r="B23" s="7" t="s">
        <v>10</v>
      </c>
      <c r="C23" s="8" t="s">
        <v>364</v>
      </c>
      <c r="D23" s="8" t="s">
        <v>365</v>
      </c>
      <c r="E23" s="8" t="s">
        <v>366</v>
      </c>
      <c r="F23" s="24">
        <v>7130</v>
      </c>
      <c r="G23" s="8" t="s">
        <v>488</v>
      </c>
      <c r="H23" s="13"/>
      <c r="I23" s="34" t="s">
        <v>698</v>
      </c>
    </row>
    <row r="24" spans="1:1018" ht="33" customHeight="1" x14ac:dyDescent="0.3">
      <c r="A24" s="26" t="s">
        <v>9</v>
      </c>
      <c r="B24" s="8" t="s">
        <v>464</v>
      </c>
      <c r="C24" s="8" t="s">
        <v>614</v>
      </c>
      <c r="D24" s="8" t="s">
        <v>615</v>
      </c>
      <c r="E24" s="8" t="s">
        <v>616</v>
      </c>
      <c r="F24" s="24">
        <f>68458</f>
        <v>68458</v>
      </c>
      <c r="G24" s="8" t="s">
        <v>617</v>
      </c>
      <c r="H24" s="29"/>
      <c r="I24" s="34" t="s">
        <v>698</v>
      </c>
    </row>
    <row r="25" spans="1:1018" s="14" customFormat="1" ht="33" customHeight="1" x14ac:dyDescent="0.3">
      <c r="A25" s="6" t="s">
        <v>9</v>
      </c>
      <c r="B25" s="8" t="s">
        <v>625</v>
      </c>
      <c r="C25" s="8" t="s">
        <v>19</v>
      </c>
      <c r="D25" s="8" t="s">
        <v>626</v>
      </c>
      <c r="E25" s="8" t="s">
        <v>627</v>
      </c>
      <c r="F25" s="24">
        <v>50000</v>
      </c>
      <c r="G25" s="8" t="s">
        <v>628</v>
      </c>
      <c r="H25" s="29"/>
      <c r="I25" s="34" t="s">
        <v>698</v>
      </c>
      <c r="ALR25"/>
      <c r="ALS25"/>
      <c r="ALT25"/>
      <c r="ALU25"/>
      <c r="ALV25"/>
      <c r="ALW25"/>
      <c r="ALX25"/>
      <c r="ALY25"/>
      <c r="ALZ25"/>
      <c r="AMA25"/>
      <c r="AMB25"/>
      <c r="AMC25"/>
      <c r="AMD25"/>
    </row>
    <row r="26" spans="1:1018" ht="33" customHeight="1" x14ac:dyDescent="0.3">
      <c r="A26" s="6" t="s">
        <v>9</v>
      </c>
      <c r="B26" s="8" t="s">
        <v>645</v>
      </c>
      <c r="C26" s="8" t="s">
        <v>19</v>
      </c>
      <c r="D26" s="8" t="s">
        <v>653</v>
      </c>
      <c r="E26" s="8" t="s">
        <v>654</v>
      </c>
      <c r="F26" s="24">
        <v>59200</v>
      </c>
      <c r="G26" s="8" t="s">
        <v>674</v>
      </c>
      <c r="H26" s="13"/>
      <c r="I26" s="34" t="s">
        <v>698</v>
      </c>
    </row>
    <row r="27" spans="1:1018" s="15" customFormat="1" ht="33" customHeight="1" x14ac:dyDescent="0.3">
      <c r="A27" s="6" t="s">
        <v>9</v>
      </c>
      <c r="B27" s="27" t="s">
        <v>646</v>
      </c>
      <c r="C27" s="28" t="s">
        <v>19</v>
      </c>
      <c r="D27" s="28" t="s">
        <v>655</v>
      </c>
      <c r="E27" s="28" t="s">
        <v>656</v>
      </c>
      <c r="F27" s="24">
        <v>50000</v>
      </c>
      <c r="G27" s="28" t="s">
        <v>675</v>
      </c>
      <c r="H27" s="29"/>
      <c r="I27" s="34" t="s">
        <v>698</v>
      </c>
      <c r="ALR27"/>
      <c r="ALS27"/>
      <c r="ALT27"/>
      <c r="ALU27"/>
      <c r="ALV27"/>
      <c r="ALW27"/>
      <c r="ALX27"/>
      <c r="ALY27"/>
      <c r="ALZ27"/>
      <c r="AMA27"/>
      <c r="AMB27"/>
      <c r="AMC27"/>
      <c r="AMD27"/>
    </row>
    <row r="28" spans="1:1018" ht="33" customHeight="1" x14ac:dyDescent="0.3">
      <c r="A28" s="6" t="s">
        <v>9</v>
      </c>
      <c r="B28" s="8" t="s">
        <v>647</v>
      </c>
      <c r="C28" s="8" t="s">
        <v>19</v>
      </c>
      <c r="D28" s="8" t="s">
        <v>657</v>
      </c>
      <c r="E28" s="8" t="s">
        <v>658</v>
      </c>
      <c r="F28" s="24">
        <v>1154</v>
      </c>
      <c r="G28" s="8" t="s">
        <v>676</v>
      </c>
      <c r="H28" s="29"/>
      <c r="I28" s="34" t="s">
        <v>698</v>
      </c>
    </row>
    <row r="29" spans="1:1018" ht="33" customHeight="1" x14ac:dyDescent="0.3">
      <c r="A29" s="4" t="s">
        <v>28</v>
      </c>
      <c r="B29" s="5" t="s">
        <v>253</v>
      </c>
      <c r="C29" s="3" t="s">
        <v>254</v>
      </c>
      <c r="D29" s="3" t="s">
        <v>255</v>
      </c>
      <c r="E29" s="3" t="s">
        <v>256</v>
      </c>
      <c r="F29" s="2">
        <v>60554</v>
      </c>
      <c r="G29" s="3" t="s">
        <v>257</v>
      </c>
      <c r="H29" s="12"/>
      <c r="I29" s="34" t="s">
        <v>695</v>
      </c>
      <c r="J29" s="20"/>
      <c r="K29" s="18"/>
    </row>
    <row r="30" spans="1:1018" ht="30" customHeight="1" x14ac:dyDescent="0.3">
      <c r="A30" s="4" t="s">
        <v>28</v>
      </c>
      <c r="B30" s="5" t="s">
        <v>253</v>
      </c>
      <c r="C30" s="3" t="s">
        <v>258</v>
      </c>
      <c r="D30" s="3" t="s">
        <v>259</v>
      </c>
      <c r="E30" s="3" t="s">
        <v>260</v>
      </c>
      <c r="F30" s="2">
        <v>101455</v>
      </c>
      <c r="G30" s="3" t="s">
        <v>261</v>
      </c>
      <c r="H30" s="12"/>
      <c r="I30" s="34" t="s">
        <v>695</v>
      </c>
      <c r="J30" s="20"/>
      <c r="K30" s="18"/>
    </row>
    <row r="31" spans="1:1018" ht="29.25" customHeight="1" x14ac:dyDescent="0.3">
      <c r="A31" s="4" t="s">
        <v>28</v>
      </c>
      <c r="B31" s="5" t="s">
        <v>253</v>
      </c>
      <c r="C31" s="3" t="s">
        <v>241</v>
      </c>
      <c r="D31" s="3" t="s">
        <v>262</v>
      </c>
      <c r="E31" s="3" t="s">
        <v>263</v>
      </c>
      <c r="F31" s="2">
        <v>60161</v>
      </c>
      <c r="G31" s="3" t="s">
        <v>264</v>
      </c>
      <c r="H31" s="12"/>
      <c r="I31" s="34" t="s">
        <v>695</v>
      </c>
      <c r="J31" s="20"/>
      <c r="K31" s="18"/>
    </row>
    <row r="32" spans="1:1018" ht="27" customHeight="1" x14ac:dyDescent="0.3">
      <c r="A32" s="6" t="s">
        <v>28</v>
      </c>
      <c r="B32" s="7" t="s">
        <v>381</v>
      </c>
      <c r="C32" s="8" t="s">
        <v>24</v>
      </c>
      <c r="D32" s="8" t="s">
        <v>382</v>
      </c>
      <c r="E32" s="8" t="s">
        <v>383</v>
      </c>
      <c r="F32" s="9">
        <v>17000</v>
      </c>
      <c r="G32" s="8" t="s">
        <v>384</v>
      </c>
      <c r="H32" s="12"/>
      <c r="I32" s="34" t="s">
        <v>695</v>
      </c>
      <c r="J32" s="20"/>
      <c r="K32" s="18"/>
    </row>
    <row r="33" spans="1:11" ht="33" customHeight="1" x14ac:dyDescent="0.3">
      <c r="A33" s="6" t="s">
        <v>28</v>
      </c>
      <c r="B33" s="7" t="s">
        <v>381</v>
      </c>
      <c r="C33" s="8" t="s">
        <v>24</v>
      </c>
      <c r="D33" s="8" t="s">
        <v>382</v>
      </c>
      <c r="E33" s="8" t="s">
        <v>383</v>
      </c>
      <c r="F33" s="9">
        <v>-17000</v>
      </c>
      <c r="G33" s="8" t="s">
        <v>384</v>
      </c>
      <c r="H33" s="12"/>
      <c r="I33" s="34" t="s">
        <v>696</v>
      </c>
      <c r="J33" s="20"/>
      <c r="K33" s="18"/>
    </row>
    <row r="34" spans="1:11" ht="33" customHeight="1" x14ac:dyDescent="0.3">
      <c r="A34" s="6" t="s">
        <v>28</v>
      </c>
      <c r="B34" s="7" t="s">
        <v>381</v>
      </c>
      <c r="C34" s="8" t="s">
        <v>24</v>
      </c>
      <c r="D34" s="8" t="s">
        <v>382</v>
      </c>
      <c r="E34" s="8" t="s">
        <v>383</v>
      </c>
      <c r="F34" s="9">
        <v>17000</v>
      </c>
      <c r="G34" s="8" t="s">
        <v>405</v>
      </c>
      <c r="H34" s="12"/>
      <c r="I34" s="34" t="s">
        <v>696</v>
      </c>
      <c r="J34" s="20"/>
      <c r="K34" s="18"/>
    </row>
    <row r="35" spans="1:11" ht="33" customHeight="1" x14ac:dyDescent="0.3">
      <c r="A35" s="6" t="s">
        <v>28</v>
      </c>
      <c r="B35" s="7" t="s">
        <v>560</v>
      </c>
      <c r="C35" s="8" t="s">
        <v>24</v>
      </c>
      <c r="D35" s="8" t="s">
        <v>561</v>
      </c>
      <c r="E35" s="8" t="s">
        <v>562</v>
      </c>
      <c r="F35" s="24">
        <v>50000</v>
      </c>
      <c r="G35" s="8" t="s">
        <v>563</v>
      </c>
      <c r="H35" s="13"/>
      <c r="I35" s="34" t="s">
        <v>698</v>
      </c>
      <c r="J35" s="20"/>
      <c r="K35" s="18"/>
    </row>
    <row r="36" spans="1:11" ht="33" customHeight="1" x14ac:dyDescent="0.3">
      <c r="A36" s="6" t="s">
        <v>28</v>
      </c>
      <c r="B36" s="7" t="s">
        <v>253</v>
      </c>
      <c r="C36" s="8" t="s">
        <v>564</v>
      </c>
      <c r="D36" s="8" t="s">
        <v>565</v>
      </c>
      <c r="E36" s="8" t="s">
        <v>566</v>
      </c>
      <c r="F36" s="24">
        <v>13830</v>
      </c>
      <c r="G36" s="8" t="s">
        <v>567</v>
      </c>
      <c r="H36" s="13"/>
      <c r="I36" s="34" t="s">
        <v>698</v>
      </c>
      <c r="J36" s="20"/>
      <c r="K36" s="18"/>
    </row>
    <row r="37" spans="1:11" ht="33" customHeight="1" x14ac:dyDescent="0.3">
      <c r="A37" s="6" t="s">
        <v>28</v>
      </c>
      <c r="B37" s="7" t="s">
        <v>568</v>
      </c>
      <c r="C37" s="8" t="s">
        <v>569</v>
      </c>
      <c r="D37" s="8" t="s">
        <v>570</v>
      </c>
      <c r="E37" s="8" t="s">
        <v>571</v>
      </c>
      <c r="F37" s="9">
        <v>6420</v>
      </c>
      <c r="G37" s="8" t="s">
        <v>572</v>
      </c>
      <c r="H37" s="13"/>
      <c r="I37" s="34" t="s">
        <v>698</v>
      </c>
      <c r="J37" s="20"/>
      <c r="K37" s="18"/>
    </row>
    <row r="38" spans="1:11" ht="33" customHeight="1" x14ac:dyDescent="0.3">
      <c r="A38" s="25" t="s">
        <v>28</v>
      </c>
      <c r="B38" s="7" t="s">
        <v>573</v>
      </c>
      <c r="C38" s="8" t="s">
        <v>24</v>
      </c>
      <c r="D38" s="8" t="s">
        <v>574</v>
      </c>
      <c r="E38" s="8" t="s">
        <v>575</v>
      </c>
      <c r="F38" s="24">
        <v>22169</v>
      </c>
      <c r="G38" s="8" t="s">
        <v>576</v>
      </c>
      <c r="H38" s="13"/>
      <c r="I38" s="34" t="s">
        <v>698</v>
      </c>
      <c r="J38" s="20"/>
      <c r="K38" s="18"/>
    </row>
    <row r="39" spans="1:11" ht="33" customHeight="1" x14ac:dyDescent="0.3">
      <c r="A39" s="25" t="s">
        <v>28</v>
      </c>
      <c r="B39" s="7" t="s">
        <v>577</v>
      </c>
      <c r="C39" s="8" t="s">
        <v>24</v>
      </c>
      <c r="D39" s="8" t="s">
        <v>578</v>
      </c>
      <c r="E39" s="8" t="s">
        <v>579</v>
      </c>
      <c r="F39" s="24">
        <v>54861</v>
      </c>
      <c r="G39" s="8" t="s">
        <v>207</v>
      </c>
      <c r="H39" s="13"/>
      <c r="I39" s="34" t="s">
        <v>698</v>
      </c>
      <c r="J39" s="20"/>
      <c r="K39" s="18"/>
    </row>
    <row r="40" spans="1:11" ht="33" customHeight="1" x14ac:dyDescent="0.3">
      <c r="A40" s="6" t="s">
        <v>28</v>
      </c>
      <c r="B40" s="7" t="s">
        <v>253</v>
      </c>
      <c r="C40" s="8" t="s">
        <v>297</v>
      </c>
      <c r="D40" s="8" t="s">
        <v>580</v>
      </c>
      <c r="E40" s="8" t="s">
        <v>571</v>
      </c>
      <c r="F40" s="24">
        <v>4518</v>
      </c>
      <c r="G40" s="8" t="s">
        <v>581</v>
      </c>
      <c r="H40" s="13"/>
      <c r="I40" s="34" t="s">
        <v>698</v>
      </c>
      <c r="J40" s="20"/>
      <c r="K40" s="18"/>
    </row>
    <row r="41" spans="1:11" ht="33" customHeight="1" x14ac:dyDescent="0.3">
      <c r="A41" s="6" t="s">
        <v>28</v>
      </c>
      <c r="B41" s="7" t="s">
        <v>582</v>
      </c>
      <c r="C41" s="8" t="s">
        <v>24</v>
      </c>
      <c r="D41" s="8" t="s">
        <v>583</v>
      </c>
      <c r="E41" s="8" t="s">
        <v>584</v>
      </c>
      <c r="F41" s="24">
        <v>7806</v>
      </c>
      <c r="G41" s="8" t="s">
        <v>585</v>
      </c>
      <c r="H41" s="13"/>
      <c r="I41" s="34" t="s">
        <v>698</v>
      </c>
      <c r="J41" s="20"/>
      <c r="K41" s="18"/>
    </row>
    <row r="42" spans="1:11" ht="30.6" x14ac:dyDescent="0.3">
      <c r="A42" s="6" t="s">
        <v>28</v>
      </c>
      <c r="B42" s="7" t="s">
        <v>577</v>
      </c>
      <c r="C42" s="8" t="s">
        <v>24</v>
      </c>
      <c r="D42" s="8" t="s">
        <v>578</v>
      </c>
      <c r="E42" s="8" t="s">
        <v>579</v>
      </c>
      <c r="F42" s="9">
        <v>31644</v>
      </c>
      <c r="G42" s="8" t="s">
        <v>586</v>
      </c>
      <c r="H42" s="13"/>
      <c r="I42" s="34" t="s">
        <v>698</v>
      </c>
      <c r="J42" s="20"/>
      <c r="K42" s="18"/>
    </row>
    <row r="43" spans="1:11" ht="29.4" customHeight="1" x14ac:dyDescent="0.3">
      <c r="A43" s="6" t="s">
        <v>28</v>
      </c>
      <c r="B43" s="8" t="s">
        <v>640</v>
      </c>
      <c r="C43" s="8" t="s">
        <v>24</v>
      </c>
      <c r="D43" s="8" t="s">
        <v>641</v>
      </c>
      <c r="E43" s="8" t="s">
        <v>642</v>
      </c>
      <c r="F43" s="24">
        <v>24690</v>
      </c>
      <c r="G43" s="8" t="s">
        <v>643</v>
      </c>
      <c r="H43" s="29"/>
      <c r="I43" s="34" t="s">
        <v>698</v>
      </c>
      <c r="J43" s="20"/>
      <c r="K43" s="18"/>
    </row>
    <row r="44" spans="1:11" ht="29.4" customHeight="1" x14ac:dyDescent="0.3">
      <c r="A44" s="6" t="s">
        <v>28</v>
      </c>
      <c r="B44" s="8" t="s">
        <v>651</v>
      </c>
      <c r="C44" s="8" t="s">
        <v>19</v>
      </c>
      <c r="D44" s="8" t="s">
        <v>670</v>
      </c>
      <c r="E44" s="8" t="s">
        <v>671</v>
      </c>
      <c r="F44" s="24">
        <v>40000</v>
      </c>
      <c r="G44" s="8" t="s">
        <v>682</v>
      </c>
      <c r="H44" s="29"/>
      <c r="I44" s="34" t="s">
        <v>698</v>
      </c>
      <c r="J44" s="20"/>
      <c r="K44" s="18"/>
    </row>
    <row r="45" spans="1:11" ht="29.4" customHeight="1" x14ac:dyDescent="0.3">
      <c r="A45" s="4" t="s">
        <v>52</v>
      </c>
      <c r="B45" s="5" t="s">
        <v>74</v>
      </c>
      <c r="C45" s="3" t="s">
        <v>19</v>
      </c>
      <c r="D45" s="3" t="s">
        <v>75</v>
      </c>
      <c r="E45" s="3" t="s">
        <v>76</v>
      </c>
      <c r="F45" s="2">
        <v>99500</v>
      </c>
      <c r="G45" s="3" t="s">
        <v>265</v>
      </c>
      <c r="H45" s="12"/>
      <c r="I45" s="34" t="s">
        <v>695</v>
      </c>
      <c r="J45" s="20"/>
      <c r="K45" s="18"/>
    </row>
    <row r="46" spans="1:11" ht="29.4" customHeight="1" x14ac:dyDescent="0.3">
      <c r="A46" s="6" t="s">
        <v>52</v>
      </c>
      <c r="B46" s="7" t="s">
        <v>411</v>
      </c>
      <c r="C46" s="8" t="s">
        <v>19</v>
      </c>
      <c r="D46" s="8" t="s">
        <v>412</v>
      </c>
      <c r="E46" s="8" t="s">
        <v>413</v>
      </c>
      <c r="F46" s="9">
        <v>45000</v>
      </c>
      <c r="G46" s="8" t="s">
        <v>414</v>
      </c>
      <c r="H46" s="12"/>
      <c r="I46" s="34" t="s">
        <v>697</v>
      </c>
      <c r="J46" s="20"/>
      <c r="K46" s="18"/>
    </row>
    <row r="47" spans="1:11" ht="29.4" customHeight="1" x14ac:dyDescent="0.3">
      <c r="A47" s="6" t="s">
        <v>52</v>
      </c>
      <c r="B47" s="7" t="s">
        <v>415</v>
      </c>
      <c r="C47" s="8" t="s">
        <v>24</v>
      </c>
      <c r="D47" s="8" t="s">
        <v>416</v>
      </c>
      <c r="E47" s="8" t="s">
        <v>417</v>
      </c>
      <c r="F47" s="9">
        <v>25000</v>
      </c>
      <c r="G47" s="8" t="s">
        <v>418</v>
      </c>
      <c r="H47" s="12"/>
      <c r="I47" s="34" t="s">
        <v>697</v>
      </c>
      <c r="J47" s="20"/>
      <c r="K47" s="18"/>
    </row>
    <row r="48" spans="1:11" ht="29.4" customHeight="1" x14ac:dyDescent="0.3">
      <c r="A48" s="6" t="s">
        <v>52</v>
      </c>
      <c r="B48" s="7" t="s">
        <v>427</v>
      </c>
      <c r="C48" s="8" t="s">
        <v>428</v>
      </c>
      <c r="D48" s="8" t="s">
        <v>429</v>
      </c>
      <c r="E48" s="8" t="s">
        <v>430</v>
      </c>
      <c r="F48" s="33">
        <f>49579-48</f>
        <v>49531</v>
      </c>
      <c r="G48" s="8" t="s">
        <v>431</v>
      </c>
      <c r="H48" s="12"/>
      <c r="I48" s="34" t="s">
        <v>697</v>
      </c>
      <c r="J48" s="20"/>
      <c r="K48" s="18"/>
    </row>
    <row r="49" spans="1:11" ht="29.4" customHeight="1" x14ac:dyDescent="0.3">
      <c r="A49" s="6" t="s">
        <v>52</v>
      </c>
      <c r="B49" s="7" t="s">
        <v>427</v>
      </c>
      <c r="C49" s="8" t="s">
        <v>231</v>
      </c>
      <c r="D49" s="8" t="s">
        <v>432</v>
      </c>
      <c r="E49" s="8" t="s">
        <v>430</v>
      </c>
      <c r="F49" s="33">
        <f>57343-5916</f>
        <v>51427</v>
      </c>
      <c r="G49" s="8" t="s">
        <v>433</v>
      </c>
      <c r="H49" s="12"/>
      <c r="I49" s="34" t="s">
        <v>697</v>
      </c>
      <c r="J49" s="20"/>
      <c r="K49" s="18"/>
    </row>
    <row r="50" spans="1:11" ht="29.4" customHeight="1" x14ac:dyDescent="0.3">
      <c r="A50" s="6" t="s">
        <v>52</v>
      </c>
      <c r="B50" s="7" t="s">
        <v>547</v>
      </c>
      <c r="C50" s="8" t="s">
        <v>24</v>
      </c>
      <c r="D50" s="8" t="s">
        <v>548</v>
      </c>
      <c r="E50" s="8" t="s">
        <v>549</v>
      </c>
      <c r="F50" s="9">
        <v>50000</v>
      </c>
      <c r="G50" s="8" t="s">
        <v>550</v>
      </c>
      <c r="H50" s="13"/>
      <c r="I50" s="34" t="s">
        <v>698</v>
      </c>
      <c r="J50" s="20"/>
      <c r="K50" s="18"/>
    </row>
    <row r="51" spans="1:11" ht="29.4" customHeight="1" x14ac:dyDescent="0.3">
      <c r="A51" s="25" t="s">
        <v>52</v>
      </c>
      <c r="B51" s="7" t="s">
        <v>551</v>
      </c>
      <c r="C51" s="8" t="s">
        <v>24</v>
      </c>
      <c r="D51" s="8" t="s">
        <v>552</v>
      </c>
      <c r="E51" s="8" t="s">
        <v>553</v>
      </c>
      <c r="F51" s="24">
        <v>3900</v>
      </c>
      <c r="G51" s="8" t="s">
        <v>554</v>
      </c>
      <c r="H51" s="13"/>
      <c r="I51" s="34" t="s">
        <v>698</v>
      </c>
      <c r="J51" s="20"/>
      <c r="K51" s="18"/>
    </row>
    <row r="52" spans="1:11" ht="32.4" customHeight="1" x14ac:dyDescent="0.3">
      <c r="A52" s="25" t="s">
        <v>52</v>
      </c>
      <c r="B52" s="7" t="s">
        <v>555</v>
      </c>
      <c r="C52" s="8" t="s">
        <v>556</v>
      </c>
      <c r="D52" s="8" t="s">
        <v>557</v>
      </c>
      <c r="E52" s="8" t="s">
        <v>558</v>
      </c>
      <c r="F52" s="24">
        <v>2034</v>
      </c>
      <c r="G52" s="8" t="s">
        <v>559</v>
      </c>
      <c r="H52" s="13"/>
      <c r="I52" s="34" t="s">
        <v>698</v>
      </c>
      <c r="J52" s="20"/>
      <c r="K52" s="18"/>
    </row>
    <row r="53" spans="1:11" ht="29.4" customHeight="1" x14ac:dyDescent="0.3">
      <c r="A53" s="6" t="s">
        <v>52</v>
      </c>
      <c r="B53" s="8" t="s">
        <v>650</v>
      </c>
      <c r="C53" s="8" t="s">
        <v>24</v>
      </c>
      <c r="D53" s="8" t="s">
        <v>668</v>
      </c>
      <c r="E53" s="8" t="s">
        <v>669</v>
      </c>
      <c r="F53" s="24">
        <v>50000</v>
      </c>
      <c r="G53" s="8" t="s">
        <v>681</v>
      </c>
      <c r="H53" s="29"/>
      <c r="I53" s="34" t="s">
        <v>698</v>
      </c>
      <c r="J53" s="20"/>
      <c r="K53" s="18"/>
    </row>
    <row r="54" spans="1:11" ht="34.200000000000003" customHeight="1" x14ac:dyDescent="0.3">
      <c r="A54" s="6" t="s">
        <v>86</v>
      </c>
      <c r="B54" s="7" t="s">
        <v>266</v>
      </c>
      <c r="C54" s="8" t="s">
        <v>258</v>
      </c>
      <c r="D54" s="8" t="s">
        <v>267</v>
      </c>
      <c r="E54" s="8" t="s">
        <v>268</v>
      </c>
      <c r="F54" s="9">
        <v>40000</v>
      </c>
      <c r="G54" s="8" t="s">
        <v>269</v>
      </c>
      <c r="H54" s="12"/>
      <c r="I54" s="34" t="s">
        <v>695</v>
      </c>
    </row>
    <row r="55" spans="1:11" ht="46.2" customHeight="1" x14ac:dyDescent="0.3">
      <c r="A55" s="4" t="s">
        <v>86</v>
      </c>
      <c r="B55" s="5" t="s">
        <v>270</v>
      </c>
      <c r="C55" s="3" t="s">
        <v>271</v>
      </c>
      <c r="D55" s="3" t="s">
        <v>272</v>
      </c>
      <c r="E55" s="3" t="s">
        <v>273</v>
      </c>
      <c r="F55" s="2">
        <v>13500</v>
      </c>
      <c r="G55" s="3" t="s">
        <v>274</v>
      </c>
      <c r="H55" s="12"/>
      <c r="I55" s="34" t="s">
        <v>695</v>
      </c>
    </row>
    <row r="56" spans="1:11" ht="27.75" customHeight="1" x14ac:dyDescent="0.3">
      <c r="A56" s="4" t="s">
        <v>86</v>
      </c>
      <c r="B56" s="5" t="s">
        <v>275</v>
      </c>
      <c r="C56" s="3" t="s">
        <v>19</v>
      </c>
      <c r="D56" s="3" t="s">
        <v>276</v>
      </c>
      <c r="E56" s="3" t="s">
        <v>277</v>
      </c>
      <c r="F56" s="2">
        <v>38000</v>
      </c>
      <c r="G56" s="3" t="s">
        <v>278</v>
      </c>
      <c r="H56" s="12"/>
      <c r="I56" s="34" t="s">
        <v>695</v>
      </c>
    </row>
    <row r="57" spans="1:11" ht="28.5" customHeight="1" x14ac:dyDescent="0.3">
      <c r="A57" s="4" t="s">
        <v>86</v>
      </c>
      <c r="B57" s="5" t="s">
        <v>279</v>
      </c>
      <c r="C57" s="3" t="s">
        <v>19</v>
      </c>
      <c r="D57" s="3" t="s">
        <v>280</v>
      </c>
      <c r="E57" s="3" t="s">
        <v>281</v>
      </c>
      <c r="F57" s="2">
        <v>60000</v>
      </c>
      <c r="G57" s="3" t="s">
        <v>282</v>
      </c>
      <c r="H57" s="12"/>
      <c r="I57" s="34" t="s">
        <v>695</v>
      </c>
    </row>
    <row r="58" spans="1:11" ht="27" customHeight="1" x14ac:dyDescent="0.3">
      <c r="A58" s="6" t="s">
        <v>86</v>
      </c>
      <c r="B58" s="7" t="s">
        <v>434</v>
      </c>
      <c r="C58" s="8" t="s">
        <v>435</v>
      </c>
      <c r="D58" s="8" t="s">
        <v>436</v>
      </c>
      <c r="E58" s="8" t="s">
        <v>437</v>
      </c>
      <c r="F58" s="9">
        <v>25032</v>
      </c>
      <c r="G58" s="8" t="s">
        <v>438</v>
      </c>
      <c r="H58" s="12"/>
      <c r="I58" s="34" t="s">
        <v>697</v>
      </c>
    </row>
    <row r="59" spans="1:11" ht="30.6" x14ac:dyDescent="0.3">
      <c r="A59" s="6" t="s">
        <v>86</v>
      </c>
      <c r="B59" s="7" t="s">
        <v>266</v>
      </c>
      <c r="C59" s="8" t="s">
        <v>439</v>
      </c>
      <c r="D59" s="8" t="s">
        <v>440</v>
      </c>
      <c r="E59" s="8" t="s">
        <v>441</v>
      </c>
      <c r="F59" s="9">
        <v>111026</v>
      </c>
      <c r="G59" s="8" t="s">
        <v>442</v>
      </c>
      <c r="H59" s="12"/>
      <c r="I59" s="34" t="s">
        <v>697</v>
      </c>
    </row>
    <row r="60" spans="1:11" ht="30.6" x14ac:dyDescent="0.3">
      <c r="A60" s="25" t="s">
        <v>86</v>
      </c>
      <c r="B60" s="7" t="s">
        <v>266</v>
      </c>
      <c r="C60" s="8" t="s">
        <v>258</v>
      </c>
      <c r="D60" s="8" t="s">
        <v>267</v>
      </c>
      <c r="E60" s="8" t="s">
        <v>268</v>
      </c>
      <c r="F60" s="24">
        <v>4677</v>
      </c>
      <c r="G60" s="8" t="s">
        <v>687</v>
      </c>
      <c r="H60" s="13"/>
      <c r="I60" s="34" t="s">
        <v>698</v>
      </c>
      <c r="J60" s="20"/>
      <c r="K60" s="18"/>
    </row>
    <row r="61" spans="1:11" ht="30.6" x14ac:dyDescent="0.3">
      <c r="A61" s="25" t="s">
        <v>86</v>
      </c>
      <c r="B61" s="7" t="s">
        <v>266</v>
      </c>
      <c r="C61" s="8" t="s">
        <v>254</v>
      </c>
      <c r="D61" s="8" t="s">
        <v>516</v>
      </c>
      <c r="E61" s="8" t="s">
        <v>517</v>
      </c>
      <c r="F61" s="24">
        <v>9871</v>
      </c>
      <c r="G61" s="8" t="s">
        <v>518</v>
      </c>
      <c r="H61" s="13"/>
      <c r="I61" s="34" t="s">
        <v>698</v>
      </c>
      <c r="J61" s="20"/>
      <c r="K61" s="18"/>
    </row>
    <row r="62" spans="1:11" ht="31.2" customHeight="1" x14ac:dyDescent="0.3">
      <c r="A62" s="6" t="s">
        <v>86</v>
      </c>
      <c r="B62" s="7" t="s">
        <v>266</v>
      </c>
      <c r="C62" s="8" t="s">
        <v>519</v>
      </c>
      <c r="D62" s="8" t="s">
        <v>520</v>
      </c>
      <c r="E62" s="8" t="s">
        <v>268</v>
      </c>
      <c r="F62" s="24">
        <v>4838</v>
      </c>
      <c r="G62" s="8" t="s">
        <v>521</v>
      </c>
      <c r="H62" s="13"/>
      <c r="I62" s="34" t="s">
        <v>698</v>
      </c>
      <c r="J62" s="20"/>
      <c r="K62" s="18"/>
    </row>
    <row r="63" spans="1:11" ht="46.8" customHeight="1" x14ac:dyDescent="0.3">
      <c r="A63" s="6" t="s">
        <v>86</v>
      </c>
      <c r="B63" s="7" t="s">
        <v>522</v>
      </c>
      <c r="C63" s="8" t="s">
        <v>523</v>
      </c>
      <c r="D63" s="8" t="s">
        <v>524</v>
      </c>
      <c r="E63" s="8" t="s">
        <v>525</v>
      </c>
      <c r="F63" s="24">
        <v>6595</v>
      </c>
      <c r="G63" s="8" t="s">
        <v>526</v>
      </c>
      <c r="H63" s="13"/>
      <c r="I63" s="34" t="s">
        <v>698</v>
      </c>
      <c r="J63" s="20"/>
      <c r="K63" s="18"/>
    </row>
    <row r="64" spans="1:11" ht="33.6" customHeight="1" x14ac:dyDescent="0.3">
      <c r="A64" s="6" t="s">
        <v>6</v>
      </c>
      <c r="B64" s="7" t="s">
        <v>7</v>
      </c>
      <c r="C64" s="8" t="s">
        <v>314</v>
      </c>
      <c r="D64" s="8" t="s">
        <v>315</v>
      </c>
      <c r="E64" s="8" t="s">
        <v>316</v>
      </c>
      <c r="F64" s="9">
        <v>60000</v>
      </c>
      <c r="G64" s="8" t="s">
        <v>317</v>
      </c>
      <c r="H64" s="12"/>
      <c r="I64" s="34" t="s">
        <v>695</v>
      </c>
      <c r="J64" s="20"/>
      <c r="K64" s="18"/>
    </row>
    <row r="65" spans="1:11" ht="29.4" customHeight="1" x14ac:dyDescent="0.3">
      <c r="A65" s="6" t="s">
        <v>6</v>
      </c>
      <c r="B65" s="7" t="s">
        <v>7</v>
      </c>
      <c r="C65" s="8" t="s">
        <v>297</v>
      </c>
      <c r="D65" s="8" t="s">
        <v>318</v>
      </c>
      <c r="E65" s="8" t="s">
        <v>319</v>
      </c>
      <c r="F65" s="9">
        <v>16900</v>
      </c>
      <c r="G65" s="8" t="s">
        <v>320</v>
      </c>
      <c r="H65" s="12"/>
      <c r="I65" s="34" t="s">
        <v>695</v>
      </c>
      <c r="J65" s="20"/>
      <c r="K65" s="18"/>
    </row>
    <row r="66" spans="1:11" ht="30.6" x14ac:dyDescent="0.3">
      <c r="A66" s="6" t="s">
        <v>6</v>
      </c>
      <c r="B66" s="7" t="s">
        <v>113</v>
      </c>
      <c r="C66" s="8" t="s">
        <v>19</v>
      </c>
      <c r="D66" s="8" t="s">
        <v>321</v>
      </c>
      <c r="E66" s="8" t="s">
        <v>108</v>
      </c>
      <c r="F66" s="9">
        <v>35000</v>
      </c>
      <c r="G66" s="8" t="s">
        <v>322</v>
      </c>
      <c r="H66" s="12"/>
      <c r="I66" s="34" t="s">
        <v>695</v>
      </c>
      <c r="J66" s="20"/>
      <c r="K66" s="18"/>
    </row>
    <row r="67" spans="1:11" ht="34.799999999999997" customHeight="1" x14ac:dyDescent="0.3">
      <c r="A67" s="4" t="s">
        <v>6</v>
      </c>
      <c r="B67" s="5" t="s">
        <v>323</v>
      </c>
      <c r="C67" s="3" t="s">
        <v>324</v>
      </c>
      <c r="D67" s="3" t="s">
        <v>325</v>
      </c>
      <c r="E67" s="3" t="s">
        <v>326</v>
      </c>
      <c r="F67" s="2">
        <v>82875</v>
      </c>
      <c r="G67" s="3" t="s">
        <v>317</v>
      </c>
      <c r="H67" s="12"/>
      <c r="I67" s="34" t="s">
        <v>695</v>
      </c>
      <c r="J67" s="20"/>
      <c r="K67" s="18"/>
    </row>
    <row r="68" spans="1:11" ht="30" customHeight="1" x14ac:dyDescent="0.3">
      <c r="A68" s="4" t="s">
        <v>6</v>
      </c>
      <c r="B68" s="5" t="s">
        <v>327</v>
      </c>
      <c r="C68" s="3" t="s">
        <v>24</v>
      </c>
      <c r="D68" s="3" t="s">
        <v>328</v>
      </c>
      <c r="E68" s="3" t="s">
        <v>319</v>
      </c>
      <c r="F68" s="9">
        <v>72900</v>
      </c>
      <c r="G68" s="3" t="s">
        <v>322</v>
      </c>
      <c r="H68" s="12"/>
      <c r="I68" s="34" t="s">
        <v>695</v>
      </c>
      <c r="J68" s="20"/>
      <c r="K68" s="18"/>
    </row>
    <row r="69" spans="1:11" ht="28.2" customHeight="1" x14ac:dyDescent="0.3">
      <c r="A69" s="4" t="s">
        <v>6</v>
      </c>
      <c r="B69" s="5" t="s">
        <v>329</v>
      </c>
      <c r="C69" s="3" t="s">
        <v>24</v>
      </c>
      <c r="D69" s="3" t="s">
        <v>330</v>
      </c>
      <c r="E69" s="3" t="s">
        <v>331</v>
      </c>
      <c r="F69" s="2">
        <v>55420</v>
      </c>
      <c r="G69" s="3" t="s">
        <v>332</v>
      </c>
      <c r="H69" s="12"/>
      <c r="I69" s="34" t="s">
        <v>695</v>
      </c>
      <c r="J69" s="20"/>
      <c r="K69" s="18"/>
    </row>
    <row r="70" spans="1:11" ht="26.25" customHeight="1" x14ac:dyDescent="0.3">
      <c r="A70" s="4" t="s">
        <v>6</v>
      </c>
      <c r="B70" s="5" t="s">
        <v>115</v>
      </c>
      <c r="C70" s="3" t="s">
        <v>19</v>
      </c>
      <c r="D70" s="3" t="s">
        <v>116</v>
      </c>
      <c r="E70" s="3" t="s">
        <v>117</v>
      </c>
      <c r="F70" s="2">
        <v>17614</v>
      </c>
      <c r="G70" s="3" t="s">
        <v>322</v>
      </c>
      <c r="H70" s="12"/>
      <c r="I70" s="34" t="s">
        <v>695</v>
      </c>
      <c r="J70" s="20"/>
      <c r="K70" s="18"/>
    </row>
    <row r="71" spans="1:11" ht="27.75" customHeight="1" x14ac:dyDescent="0.3">
      <c r="A71" s="4" t="s">
        <v>6</v>
      </c>
      <c r="B71" s="5" t="s">
        <v>333</v>
      </c>
      <c r="C71" s="3" t="s">
        <v>258</v>
      </c>
      <c r="D71" s="3" t="s">
        <v>334</v>
      </c>
      <c r="E71" s="3" t="s">
        <v>335</v>
      </c>
      <c r="F71" s="2">
        <v>73933</v>
      </c>
      <c r="G71" s="3" t="s">
        <v>128</v>
      </c>
      <c r="H71" s="12"/>
      <c r="I71" s="34" t="s">
        <v>695</v>
      </c>
      <c r="J71" s="20"/>
      <c r="K71" s="18"/>
    </row>
    <row r="72" spans="1:11" ht="31.2" customHeight="1" x14ac:dyDescent="0.3">
      <c r="A72" s="4" t="s">
        <v>6</v>
      </c>
      <c r="B72" s="5" t="s">
        <v>118</v>
      </c>
      <c r="C72" s="3" t="s">
        <v>24</v>
      </c>
      <c r="D72" s="3" t="s">
        <v>119</v>
      </c>
      <c r="E72" s="3" t="s">
        <v>120</v>
      </c>
      <c r="F72" s="2">
        <v>18038</v>
      </c>
      <c r="G72" s="3" t="s">
        <v>322</v>
      </c>
      <c r="H72" s="12"/>
      <c r="I72" s="34" t="s">
        <v>695</v>
      </c>
      <c r="J72" s="21"/>
      <c r="K72" s="22"/>
    </row>
    <row r="73" spans="1:11" ht="31.2" customHeight="1" x14ac:dyDescent="0.3">
      <c r="A73" s="4" t="s">
        <v>6</v>
      </c>
      <c r="B73" s="5" t="s">
        <v>118</v>
      </c>
      <c r="C73" s="3" t="s">
        <v>24</v>
      </c>
      <c r="D73" s="3" t="s">
        <v>119</v>
      </c>
      <c r="E73" s="3" t="s">
        <v>120</v>
      </c>
      <c r="F73" s="2">
        <v>64075</v>
      </c>
      <c r="G73" s="3" t="s">
        <v>336</v>
      </c>
      <c r="H73" s="12"/>
      <c r="I73" s="34" t="s">
        <v>695</v>
      </c>
      <c r="J73" s="18"/>
      <c r="K73" s="18"/>
    </row>
    <row r="74" spans="1:11" ht="31.2" customHeight="1" x14ac:dyDescent="0.3">
      <c r="A74" s="4" t="s">
        <v>6</v>
      </c>
      <c r="B74" s="5" t="s">
        <v>129</v>
      </c>
      <c r="C74" s="3" t="s">
        <v>24</v>
      </c>
      <c r="D74" s="3" t="s">
        <v>130</v>
      </c>
      <c r="E74" s="3" t="s">
        <v>131</v>
      </c>
      <c r="F74" s="2">
        <v>53433</v>
      </c>
      <c r="G74" s="3" t="s">
        <v>128</v>
      </c>
      <c r="H74" s="12"/>
      <c r="I74" s="34" t="s">
        <v>695</v>
      </c>
      <c r="J74" s="18"/>
      <c r="K74" s="23"/>
    </row>
    <row r="75" spans="1:11" ht="31.2" customHeight="1" x14ac:dyDescent="0.3">
      <c r="A75" s="4" t="s">
        <v>6</v>
      </c>
      <c r="B75" s="5" t="s">
        <v>337</v>
      </c>
      <c r="C75" s="3" t="s">
        <v>24</v>
      </c>
      <c r="D75" s="3" t="s">
        <v>338</v>
      </c>
      <c r="E75" s="3" t="s">
        <v>339</v>
      </c>
      <c r="F75" s="2">
        <v>85000</v>
      </c>
      <c r="G75" s="3" t="s">
        <v>340</v>
      </c>
      <c r="H75" s="12"/>
      <c r="I75" s="34" t="s">
        <v>695</v>
      </c>
      <c r="J75" s="18"/>
      <c r="K75" s="18"/>
    </row>
    <row r="76" spans="1:11" ht="30.6" x14ac:dyDescent="0.3">
      <c r="A76" s="4" t="s">
        <v>6</v>
      </c>
      <c r="B76" s="5" t="s">
        <v>7</v>
      </c>
      <c r="C76" s="3" t="s">
        <v>386</v>
      </c>
      <c r="D76" s="3" t="s">
        <v>387</v>
      </c>
      <c r="E76" s="3" t="s">
        <v>388</v>
      </c>
      <c r="F76" s="2">
        <v>120000</v>
      </c>
      <c r="G76" s="3" t="s">
        <v>389</v>
      </c>
      <c r="H76" s="12"/>
      <c r="I76" s="34" t="s">
        <v>695</v>
      </c>
      <c r="J76" s="18"/>
      <c r="K76" s="18"/>
    </row>
    <row r="77" spans="1:11" ht="29.4" customHeight="1" x14ac:dyDescent="0.3">
      <c r="A77" s="4" t="s">
        <v>6</v>
      </c>
      <c r="B77" s="5" t="s">
        <v>390</v>
      </c>
      <c r="C77" s="3" t="s">
        <v>19</v>
      </c>
      <c r="D77" s="3" t="s">
        <v>391</v>
      </c>
      <c r="E77" s="3" t="s">
        <v>392</v>
      </c>
      <c r="F77" s="2">
        <v>95000</v>
      </c>
      <c r="G77" s="3" t="s">
        <v>393</v>
      </c>
      <c r="H77" s="12"/>
      <c r="I77" s="34" t="s">
        <v>695</v>
      </c>
      <c r="J77" s="18"/>
      <c r="K77" s="18"/>
    </row>
    <row r="78" spans="1:11" ht="27" customHeight="1" x14ac:dyDescent="0.3">
      <c r="A78" s="6" t="s">
        <v>6</v>
      </c>
      <c r="B78" s="7" t="s">
        <v>394</v>
      </c>
      <c r="C78" s="8" t="s">
        <v>24</v>
      </c>
      <c r="D78" s="8" t="s">
        <v>395</v>
      </c>
      <c r="E78" s="8" t="s">
        <v>396</v>
      </c>
      <c r="F78" s="9">
        <v>55250</v>
      </c>
      <c r="G78" s="8" t="s">
        <v>397</v>
      </c>
      <c r="H78" s="12"/>
      <c r="I78" s="34" t="s">
        <v>695</v>
      </c>
      <c r="J78" s="18"/>
      <c r="K78" s="18"/>
    </row>
    <row r="79" spans="1:11" ht="30.6" customHeight="1" x14ac:dyDescent="0.3">
      <c r="A79" s="6" t="s">
        <v>6</v>
      </c>
      <c r="B79" s="7" t="s">
        <v>398</v>
      </c>
      <c r="C79" s="8" t="s">
        <v>258</v>
      </c>
      <c r="D79" s="8" t="s">
        <v>399</v>
      </c>
      <c r="E79" s="8" t="s">
        <v>400</v>
      </c>
      <c r="F79" s="9">
        <v>25000</v>
      </c>
      <c r="G79" s="8" t="s">
        <v>317</v>
      </c>
      <c r="H79" s="12"/>
      <c r="I79" s="34" t="s">
        <v>695</v>
      </c>
      <c r="J79" s="18"/>
      <c r="K79" s="18"/>
    </row>
    <row r="80" spans="1:11" ht="27" customHeight="1" x14ac:dyDescent="0.3">
      <c r="A80" s="6" t="s">
        <v>6</v>
      </c>
      <c r="B80" s="7" t="s">
        <v>419</v>
      </c>
      <c r="C80" s="8" t="s">
        <v>420</v>
      </c>
      <c r="D80" s="8" t="s">
        <v>421</v>
      </c>
      <c r="E80" s="8" t="s">
        <v>422</v>
      </c>
      <c r="F80" s="9">
        <v>30000</v>
      </c>
      <c r="G80" s="8" t="s">
        <v>423</v>
      </c>
      <c r="H80" s="12"/>
      <c r="I80" s="34" t="s">
        <v>697</v>
      </c>
      <c r="J80" s="18"/>
      <c r="K80" s="18"/>
    </row>
    <row r="81" spans="1:9" ht="30" customHeight="1" x14ac:dyDescent="0.3">
      <c r="A81" s="25" t="s">
        <v>6</v>
      </c>
      <c r="B81" s="7" t="s">
        <v>587</v>
      </c>
      <c r="C81" s="8" t="s">
        <v>24</v>
      </c>
      <c r="D81" s="8" t="s">
        <v>588</v>
      </c>
      <c r="E81" s="8" t="s">
        <v>589</v>
      </c>
      <c r="F81" s="24">
        <v>33600</v>
      </c>
      <c r="G81" s="8" t="s">
        <v>590</v>
      </c>
      <c r="H81" s="13"/>
      <c r="I81" s="34" t="s">
        <v>698</v>
      </c>
    </row>
    <row r="82" spans="1:9" ht="30.6" x14ac:dyDescent="0.3">
      <c r="A82" s="25" t="s">
        <v>6</v>
      </c>
      <c r="B82" s="7" t="s">
        <v>591</v>
      </c>
      <c r="C82" s="8" t="s">
        <v>24</v>
      </c>
      <c r="D82" s="8" t="s">
        <v>592</v>
      </c>
      <c r="E82" s="8" t="s">
        <v>593</v>
      </c>
      <c r="F82" s="24">
        <v>34981</v>
      </c>
      <c r="G82" s="8" t="s">
        <v>594</v>
      </c>
      <c r="H82" s="13"/>
      <c r="I82" s="34" t="s">
        <v>698</v>
      </c>
    </row>
    <row r="83" spans="1:9" ht="45.6" x14ac:dyDescent="0.3">
      <c r="A83" s="6" t="s">
        <v>6</v>
      </c>
      <c r="B83" s="7" t="s">
        <v>595</v>
      </c>
      <c r="C83" s="8" t="s">
        <v>596</v>
      </c>
      <c r="D83" s="8" t="s">
        <v>597</v>
      </c>
      <c r="E83" s="8" t="s">
        <v>202</v>
      </c>
      <c r="F83" s="24">
        <v>40000</v>
      </c>
      <c r="G83" s="8" t="s">
        <v>598</v>
      </c>
      <c r="H83" s="13"/>
      <c r="I83" s="34" t="s">
        <v>698</v>
      </c>
    </row>
    <row r="84" spans="1:9" ht="27.75" customHeight="1" x14ac:dyDescent="0.3">
      <c r="A84" s="6" t="s">
        <v>6</v>
      </c>
      <c r="B84" s="7" t="s">
        <v>599</v>
      </c>
      <c r="C84" s="8" t="s">
        <v>24</v>
      </c>
      <c r="D84" s="8" t="s">
        <v>600</v>
      </c>
      <c r="E84" s="8" t="s">
        <v>601</v>
      </c>
      <c r="F84" s="24">
        <v>60000</v>
      </c>
      <c r="G84" s="8" t="s">
        <v>389</v>
      </c>
      <c r="H84" s="13"/>
      <c r="I84" s="34" t="s">
        <v>698</v>
      </c>
    </row>
    <row r="85" spans="1:9" ht="30.6" x14ac:dyDescent="0.3">
      <c r="A85" s="6" t="s">
        <v>6</v>
      </c>
      <c r="B85" s="7" t="s">
        <v>101</v>
      </c>
      <c r="C85" s="8" t="s">
        <v>602</v>
      </c>
      <c r="D85" s="8" t="s">
        <v>603</v>
      </c>
      <c r="E85" s="8" t="s">
        <v>331</v>
      </c>
      <c r="F85" s="9">
        <v>19277</v>
      </c>
      <c r="G85" s="8" t="s">
        <v>604</v>
      </c>
      <c r="H85" s="13"/>
      <c r="I85" s="34" t="s">
        <v>698</v>
      </c>
    </row>
    <row r="86" spans="1:9" ht="31.2" customHeight="1" x14ac:dyDescent="0.3">
      <c r="A86" s="25" t="s">
        <v>6</v>
      </c>
      <c r="B86" s="7" t="s">
        <v>605</v>
      </c>
      <c r="C86" s="8" t="s">
        <v>19</v>
      </c>
      <c r="D86" s="8" t="s">
        <v>606</v>
      </c>
      <c r="E86" s="8" t="s">
        <v>8</v>
      </c>
      <c r="F86" s="24">
        <v>49926</v>
      </c>
      <c r="G86" s="8" t="s">
        <v>336</v>
      </c>
      <c r="H86" s="13"/>
      <c r="I86" s="34" t="s">
        <v>698</v>
      </c>
    </row>
    <row r="87" spans="1:9" ht="36" customHeight="1" x14ac:dyDescent="0.3">
      <c r="A87" s="25" t="s">
        <v>6</v>
      </c>
      <c r="B87" s="7" t="s">
        <v>607</v>
      </c>
      <c r="C87" s="8" t="s">
        <v>24</v>
      </c>
      <c r="D87" s="8" t="s">
        <v>608</v>
      </c>
      <c r="E87" s="8" t="s">
        <v>609</v>
      </c>
      <c r="F87" s="24">
        <v>41943</v>
      </c>
      <c r="G87" s="8" t="s">
        <v>393</v>
      </c>
      <c r="H87" s="13"/>
      <c r="I87" s="34" t="s">
        <v>698</v>
      </c>
    </row>
    <row r="88" spans="1:9" ht="26.4" customHeight="1" x14ac:dyDescent="0.3">
      <c r="A88" s="25" t="s">
        <v>6</v>
      </c>
      <c r="B88" s="7" t="s">
        <v>610</v>
      </c>
      <c r="C88" s="8" t="s">
        <v>19</v>
      </c>
      <c r="D88" s="8" t="s">
        <v>611</v>
      </c>
      <c r="E88" s="8" t="s">
        <v>612</v>
      </c>
      <c r="F88" s="24">
        <v>50000</v>
      </c>
      <c r="G88" s="8" t="s">
        <v>393</v>
      </c>
      <c r="H88" s="13"/>
      <c r="I88" s="34" t="s">
        <v>698</v>
      </c>
    </row>
    <row r="89" spans="1:9" ht="32.4" customHeight="1" x14ac:dyDescent="0.3">
      <c r="A89" s="6" t="s">
        <v>6</v>
      </c>
      <c r="B89" s="8" t="s">
        <v>605</v>
      </c>
      <c r="C89" s="8" t="s">
        <v>19</v>
      </c>
      <c r="D89" s="8" t="s">
        <v>606</v>
      </c>
      <c r="E89" s="8" t="s">
        <v>8</v>
      </c>
      <c r="F89" s="24">
        <v>34685</v>
      </c>
      <c r="G89" s="8" t="s">
        <v>644</v>
      </c>
      <c r="H89" s="29"/>
      <c r="I89" s="34" t="s">
        <v>698</v>
      </c>
    </row>
    <row r="90" spans="1:9" ht="30.6" x14ac:dyDescent="0.3">
      <c r="A90" s="6" t="s">
        <v>6</v>
      </c>
      <c r="B90" s="8" t="s">
        <v>323</v>
      </c>
      <c r="C90" s="8" t="s">
        <v>324</v>
      </c>
      <c r="D90" s="8" t="s">
        <v>325</v>
      </c>
      <c r="E90" s="8" t="s">
        <v>326</v>
      </c>
      <c r="F90" s="24">
        <v>50000</v>
      </c>
      <c r="G90" s="8" t="s">
        <v>332</v>
      </c>
      <c r="H90" s="29"/>
      <c r="I90" s="34" t="s">
        <v>698</v>
      </c>
    </row>
    <row r="91" spans="1:9" ht="32.25" customHeight="1" x14ac:dyDescent="0.3">
      <c r="A91" s="6" t="s">
        <v>6</v>
      </c>
      <c r="B91" s="8" t="s">
        <v>652</v>
      </c>
      <c r="C91" s="8" t="s">
        <v>19</v>
      </c>
      <c r="D91" s="8" t="s">
        <v>672</v>
      </c>
      <c r="E91" s="8" t="s">
        <v>673</v>
      </c>
      <c r="F91" s="24">
        <v>50000</v>
      </c>
      <c r="G91" s="8" t="s">
        <v>322</v>
      </c>
      <c r="H91" s="29"/>
      <c r="I91" s="34" t="s">
        <v>698</v>
      </c>
    </row>
    <row r="92" spans="1:9" ht="33" customHeight="1" x14ac:dyDescent="0.3">
      <c r="A92" s="4" t="s">
        <v>132</v>
      </c>
      <c r="B92" s="5" t="s">
        <v>283</v>
      </c>
      <c r="C92" s="3" t="s">
        <v>241</v>
      </c>
      <c r="D92" s="3" t="s">
        <v>284</v>
      </c>
      <c r="E92" s="3" t="s">
        <v>133</v>
      </c>
      <c r="F92" s="32">
        <f>34464-291</f>
        <v>34173</v>
      </c>
      <c r="G92" s="3" t="s">
        <v>285</v>
      </c>
      <c r="H92" s="12"/>
      <c r="I92" s="34" t="s">
        <v>695</v>
      </c>
    </row>
    <row r="93" spans="1:9" ht="33" customHeight="1" x14ac:dyDescent="0.3">
      <c r="A93" s="4" t="s">
        <v>132</v>
      </c>
      <c r="B93" s="5" t="s">
        <v>283</v>
      </c>
      <c r="C93" s="3" t="s">
        <v>241</v>
      </c>
      <c r="D93" s="3" t="s">
        <v>284</v>
      </c>
      <c r="E93" s="3" t="s">
        <v>133</v>
      </c>
      <c r="F93" s="2">
        <v>77760</v>
      </c>
      <c r="G93" s="3" t="s">
        <v>286</v>
      </c>
      <c r="H93" s="12"/>
      <c r="I93" s="34" t="s">
        <v>695</v>
      </c>
    </row>
    <row r="94" spans="1:9" ht="33" customHeight="1" x14ac:dyDescent="0.3">
      <c r="A94" s="4" t="s">
        <v>132</v>
      </c>
      <c r="B94" s="5" t="s">
        <v>283</v>
      </c>
      <c r="C94" s="3" t="s">
        <v>54</v>
      </c>
      <c r="D94" s="3" t="s">
        <v>287</v>
      </c>
      <c r="E94" s="3" t="s">
        <v>288</v>
      </c>
      <c r="F94" s="32">
        <f>6106-14</f>
        <v>6092</v>
      </c>
      <c r="G94" s="3" t="s">
        <v>289</v>
      </c>
      <c r="H94" s="12"/>
      <c r="I94" s="34" t="s">
        <v>695</v>
      </c>
    </row>
    <row r="95" spans="1:9" ht="33" customHeight="1" x14ac:dyDescent="0.3">
      <c r="A95" s="4" t="s">
        <v>132</v>
      </c>
      <c r="B95" s="5" t="s">
        <v>283</v>
      </c>
      <c r="C95" s="3" t="s">
        <v>290</v>
      </c>
      <c r="D95" s="3" t="s">
        <v>291</v>
      </c>
      <c r="E95" s="3" t="s">
        <v>292</v>
      </c>
      <c r="F95" s="32">
        <f>84093-704</f>
        <v>83389</v>
      </c>
      <c r="G95" s="3" t="s">
        <v>293</v>
      </c>
      <c r="H95" s="12"/>
      <c r="I95" s="34" t="s">
        <v>695</v>
      </c>
    </row>
    <row r="96" spans="1:9" ht="33" customHeight="1" x14ac:dyDescent="0.3">
      <c r="A96" s="4" t="s">
        <v>132</v>
      </c>
      <c r="B96" s="5" t="s">
        <v>283</v>
      </c>
      <c r="C96" s="3" t="s">
        <v>241</v>
      </c>
      <c r="D96" s="3" t="s">
        <v>294</v>
      </c>
      <c r="E96" s="3" t="s">
        <v>295</v>
      </c>
      <c r="F96" s="2">
        <v>9422</v>
      </c>
      <c r="G96" s="3" t="s">
        <v>296</v>
      </c>
      <c r="H96" s="12"/>
      <c r="I96" s="34" t="s">
        <v>695</v>
      </c>
    </row>
    <row r="97" spans="1:1018" ht="33" customHeight="1" x14ac:dyDescent="0.3">
      <c r="A97" s="4" t="s">
        <v>132</v>
      </c>
      <c r="B97" s="5" t="s">
        <v>283</v>
      </c>
      <c r="C97" s="3" t="s">
        <v>297</v>
      </c>
      <c r="D97" s="3" t="s">
        <v>298</v>
      </c>
      <c r="E97" s="3" t="s">
        <v>299</v>
      </c>
      <c r="F97" s="32">
        <f>83944-973</f>
        <v>82971</v>
      </c>
      <c r="G97" s="3" t="s">
        <v>300</v>
      </c>
      <c r="H97" s="12"/>
      <c r="I97" s="34" t="s">
        <v>695</v>
      </c>
    </row>
    <row r="98" spans="1:1018" ht="33" customHeight="1" x14ac:dyDescent="0.3">
      <c r="A98" s="6" t="s">
        <v>132</v>
      </c>
      <c r="B98" s="7" t="s">
        <v>301</v>
      </c>
      <c r="C98" s="8" t="s">
        <v>19</v>
      </c>
      <c r="D98" s="8" t="s">
        <v>302</v>
      </c>
      <c r="E98" s="8" t="s">
        <v>299</v>
      </c>
      <c r="F98" s="33">
        <f>30000-39</f>
        <v>29961</v>
      </c>
      <c r="G98" s="8" t="s">
        <v>303</v>
      </c>
      <c r="H98" s="12"/>
      <c r="I98" s="34" t="s">
        <v>695</v>
      </c>
    </row>
    <row r="99" spans="1:1018" ht="33" customHeight="1" x14ac:dyDescent="0.3">
      <c r="A99" s="6" t="s">
        <v>132</v>
      </c>
      <c r="B99" s="7" t="s">
        <v>304</v>
      </c>
      <c r="C99" s="8" t="s">
        <v>305</v>
      </c>
      <c r="D99" s="8" t="s">
        <v>306</v>
      </c>
      <c r="E99" s="8" t="s">
        <v>307</v>
      </c>
      <c r="F99" s="9">
        <v>45000</v>
      </c>
      <c r="G99" s="8" t="s">
        <v>308</v>
      </c>
      <c r="H99" s="12"/>
      <c r="I99" s="34" t="s">
        <v>695</v>
      </c>
    </row>
    <row r="100" spans="1:1018" ht="33" customHeight="1" x14ac:dyDescent="0.3">
      <c r="A100" s="4" t="s">
        <v>132</v>
      </c>
      <c r="B100" s="5" t="s">
        <v>309</v>
      </c>
      <c r="C100" s="3" t="s">
        <v>310</v>
      </c>
      <c r="D100" s="3" t="s">
        <v>311</v>
      </c>
      <c r="E100" s="3" t="s">
        <v>312</v>
      </c>
      <c r="F100" s="2">
        <v>17000</v>
      </c>
      <c r="G100" s="3" t="s">
        <v>313</v>
      </c>
      <c r="H100" s="12"/>
      <c r="I100" s="34" t="s">
        <v>695</v>
      </c>
    </row>
    <row r="101" spans="1:1018" ht="33" customHeight="1" x14ac:dyDescent="0.3">
      <c r="A101" s="4" t="s">
        <v>132</v>
      </c>
      <c r="B101" s="5" t="s">
        <v>283</v>
      </c>
      <c r="C101" s="3" t="s">
        <v>688</v>
      </c>
      <c r="D101" s="3" t="s">
        <v>689</v>
      </c>
      <c r="E101" s="3" t="s">
        <v>690</v>
      </c>
      <c r="F101" s="2">
        <v>35926</v>
      </c>
      <c r="G101" s="3" t="s">
        <v>691</v>
      </c>
      <c r="H101" s="4" t="s">
        <v>692</v>
      </c>
      <c r="I101" s="34" t="s">
        <v>695</v>
      </c>
    </row>
    <row r="102" spans="1:1018" ht="33" customHeight="1" x14ac:dyDescent="0.3">
      <c r="A102" s="6" t="s">
        <v>132</v>
      </c>
      <c r="B102" s="7" t="s">
        <v>283</v>
      </c>
      <c r="C102" s="8" t="s">
        <v>241</v>
      </c>
      <c r="D102" s="8" t="s">
        <v>294</v>
      </c>
      <c r="E102" s="8" t="s">
        <v>295</v>
      </c>
      <c r="F102" s="9">
        <v>9032</v>
      </c>
      <c r="G102" s="8" t="s">
        <v>385</v>
      </c>
      <c r="H102" s="12"/>
      <c r="I102" s="34" t="s">
        <v>695</v>
      </c>
    </row>
    <row r="103" spans="1:1018" s="15" customFormat="1" ht="39.75" customHeight="1" x14ac:dyDescent="0.3">
      <c r="A103" s="6" t="s">
        <v>132</v>
      </c>
      <c r="B103" s="7" t="s">
        <v>283</v>
      </c>
      <c r="C103" s="8" t="s">
        <v>424</v>
      </c>
      <c r="D103" s="8" t="s">
        <v>425</v>
      </c>
      <c r="E103" s="8" t="s">
        <v>292</v>
      </c>
      <c r="F103" s="9">
        <v>10444</v>
      </c>
      <c r="G103" s="8" t="s">
        <v>426</v>
      </c>
      <c r="H103" s="12"/>
      <c r="I103" s="34" t="s">
        <v>697</v>
      </c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</row>
    <row r="104" spans="1:1018" ht="33" customHeight="1" x14ac:dyDescent="0.3">
      <c r="A104" s="6" t="s">
        <v>132</v>
      </c>
      <c r="B104" s="7" t="s">
        <v>283</v>
      </c>
      <c r="C104" s="8" t="s">
        <v>54</v>
      </c>
      <c r="D104" s="8" t="s">
        <v>443</v>
      </c>
      <c r="E104" s="8" t="s">
        <v>288</v>
      </c>
      <c r="F104" s="9">
        <v>3600</v>
      </c>
      <c r="G104" s="8" t="s">
        <v>444</v>
      </c>
      <c r="H104" s="12"/>
      <c r="I104" s="34" t="s">
        <v>697</v>
      </c>
    </row>
    <row r="105" spans="1:1018" ht="33" customHeight="1" x14ac:dyDescent="0.3">
      <c r="A105" s="25" t="s">
        <v>132</v>
      </c>
      <c r="B105" s="7" t="s">
        <v>472</v>
      </c>
      <c r="C105" s="8" t="s">
        <v>19</v>
      </c>
      <c r="D105" s="8" t="s">
        <v>473</v>
      </c>
      <c r="E105" s="8" t="s">
        <v>292</v>
      </c>
      <c r="F105" s="24">
        <v>79562</v>
      </c>
      <c r="G105" s="8" t="s">
        <v>474</v>
      </c>
      <c r="H105" s="13"/>
      <c r="I105" s="34" t="s">
        <v>698</v>
      </c>
    </row>
    <row r="106" spans="1:1018" ht="33" customHeight="1" x14ac:dyDescent="0.3">
      <c r="A106" s="6" t="s">
        <v>132</v>
      </c>
      <c r="B106" s="7" t="s">
        <v>283</v>
      </c>
      <c r="C106" s="8" t="s">
        <v>408</v>
      </c>
      <c r="D106" s="8" t="s">
        <v>489</v>
      </c>
      <c r="E106" s="8" t="s">
        <v>288</v>
      </c>
      <c r="F106" s="24">
        <v>28898</v>
      </c>
      <c r="G106" s="8" t="s">
        <v>490</v>
      </c>
      <c r="H106" s="13"/>
      <c r="I106" s="34" t="s">
        <v>698</v>
      </c>
    </row>
    <row r="107" spans="1:1018" s="16" customFormat="1" ht="33" customHeight="1" x14ac:dyDescent="0.3">
      <c r="A107" s="6" t="s">
        <v>132</v>
      </c>
      <c r="B107" s="7" t="s">
        <v>491</v>
      </c>
      <c r="C107" s="8" t="s">
        <v>24</v>
      </c>
      <c r="D107" s="8" t="s">
        <v>492</v>
      </c>
      <c r="E107" s="8" t="s">
        <v>493</v>
      </c>
      <c r="F107" s="24">
        <v>54030</v>
      </c>
      <c r="G107" s="8" t="s">
        <v>494</v>
      </c>
      <c r="H107" s="13"/>
      <c r="I107" s="34" t="s">
        <v>698</v>
      </c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</row>
    <row r="108" spans="1:1018" s="16" customFormat="1" ht="33" customHeight="1" x14ac:dyDescent="0.3">
      <c r="A108" s="6" t="s">
        <v>132</v>
      </c>
      <c r="B108" s="7" t="s">
        <v>495</v>
      </c>
      <c r="C108" s="8" t="s">
        <v>496</v>
      </c>
      <c r="D108" s="8" t="s">
        <v>497</v>
      </c>
      <c r="E108" s="8" t="s">
        <v>288</v>
      </c>
      <c r="F108" s="9">
        <v>14909</v>
      </c>
      <c r="G108" s="8" t="s">
        <v>498</v>
      </c>
      <c r="H108" s="13"/>
      <c r="I108" s="34" t="s">
        <v>698</v>
      </c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</row>
    <row r="109" spans="1:1018" ht="33" customHeight="1" x14ac:dyDescent="0.3">
      <c r="A109" s="26" t="s">
        <v>132</v>
      </c>
      <c r="B109" s="27" t="s">
        <v>304</v>
      </c>
      <c r="C109" s="28" t="s">
        <v>305</v>
      </c>
      <c r="D109" s="28" t="s">
        <v>306</v>
      </c>
      <c r="E109" s="28" t="s">
        <v>307</v>
      </c>
      <c r="F109" s="24">
        <v>-45000</v>
      </c>
      <c r="G109" s="28" t="s">
        <v>613</v>
      </c>
      <c r="H109" s="29"/>
      <c r="I109" s="34" t="s">
        <v>698</v>
      </c>
    </row>
    <row r="110" spans="1:1018" ht="33" customHeight="1" x14ac:dyDescent="0.3">
      <c r="A110" s="6" t="s">
        <v>132</v>
      </c>
      <c r="B110" s="7" t="s">
        <v>283</v>
      </c>
      <c r="C110" s="8" t="s">
        <v>408</v>
      </c>
      <c r="D110" s="8" t="s">
        <v>618</v>
      </c>
      <c r="E110" s="8" t="s">
        <v>619</v>
      </c>
      <c r="F110" s="24">
        <v>914</v>
      </c>
      <c r="G110" s="8" t="s">
        <v>620</v>
      </c>
      <c r="H110" s="30"/>
      <c r="I110" s="34" t="s">
        <v>698</v>
      </c>
    </row>
    <row r="111" spans="1:1018" ht="33" customHeight="1" x14ac:dyDescent="0.3">
      <c r="A111" s="6" t="s">
        <v>132</v>
      </c>
      <c r="B111" s="8" t="s">
        <v>495</v>
      </c>
      <c r="C111" s="8" t="s">
        <v>19</v>
      </c>
      <c r="D111" s="8" t="s">
        <v>629</v>
      </c>
      <c r="E111" s="8" t="s">
        <v>288</v>
      </c>
      <c r="F111" s="24">
        <v>13497</v>
      </c>
      <c r="G111" s="8" t="s">
        <v>630</v>
      </c>
      <c r="H111" s="29"/>
      <c r="I111" s="34" t="s">
        <v>698</v>
      </c>
    </row>
    <row r="112" spans="1:1018" ht="33" customHeight="1" x14ac:dyDescent="0.3">
      <c r="A112" s="6" t="s">
        <v>132</v>
      </c>
      <c r="B112" s="7" t="s">
        <v>648</v>
      </c>
      <c r="C112" s="8" t="s">
        <v>19</v>
      </c>
      <c r="D112" s="8" t="s">
        <v>659</v>
      </c>
      <c r="E112" s="8" t="s">
        <v>660</v>
      </c>
      <c r="F112" s="24">
        <v>50072</v>
      </c>
      <c r="G112" s="8" t="s">
        <v>677</v>
      </c>
      <c r="H112" s="30"/>
      <c r="I112" s="34" t="s">
        <v>698</v>
      </c>
    </row>
    <row r="113" spans="1:1018" ht="33" customHeight="1" x14ac:dyDescent="0.3">
      <c r="A113" s="6" t="s">
        <v>132</v>
      </c>
      <c r="B113" s="8" t="s">
        <v>649</v>
      </c>
      <c r="C113" s="8" t="s">
        <v>24</v>
      </c>
      <c r="D113" s="8" t="s">
        <v>661</v>
      </c>
      <c r="E113" s="8" t="s">
        <v>662</v>
      </c>
      <c r="F113" s="24">
        <v>50000</v>
      </c>
      <c r="G113" s="8" t="s">
        <v>678</v>
      </c>
      <c r="H113" s="29"/>
      <c r="I113" s="34" t="s">
        <v>698</v>
      </c>
    </row>
    <row r="114" spans="1:1018" ht="27" customHeight="1" x14ac:dyDescent="0.3">
      <c r="A114" s="4" t="s">
        <v>155</v>
      </c>
      <c r="B114" s="5" t="s">
        <v>341</v>
      </c>
      <c r="C114" s="3" t="s">
        <v>19</v>
      </c>
      <c r="D114" s="3" t="s">
        <v>342</v>
      </c>
      <c r="E114" s="3" t="s">
        <v>343</v>
      </c>
      <c r="F114" s="2">
        <v>14630</v>
      </c>
      <c r="G114" s="3" t="s">
        <v>344</v>
      </c>
      <c r="H114" s="12"/>
      <c r="I114" s="34" t="s">
        <v>695</v>
      </c>
      <c r="J114" s="20"/>
      <c r="K114" s="18"/>
    </row>
    <row r="115" spans="1:1018" ht="33.6" customHeight="1" x14ac:dyDescent="0.3">
      <c r="A115" s="4" t="s">
        <v>155</v>
      </c>
      <c r="B115" s="5" t="s">
        <v>345</v>
      </c>
      <c r="C115" s="3" t="s">
        <v>19</v>
      </c>
      <c r="D115" s="3" t="s">
        <v>346</v>
      </c>
      <c r="E115" s="3" t="s">
        <v>347</v>
      </c>
      <c r="F115" s="2">
        <v>143000</v>
      </c>
      <c r="G115" s="3" t="s">
        <v>348</v>
      </c>
      <c r="H115" s="12"/>
      <c r="I115" s="34" t="s">
        <v>695</v>
      </c>
      <c r="J115" s="20"/>
      <c r="K115" s="18"/>
    </row>
    <row r="116" spans="1:1018" ht="29.4" customHeight="1" x14ac:dyDescent="0.3">
      <c r="A116" s="25" t="s">
        <v>155</v>
      </c>
      <c r="B116" s="7" t="s">
        <v>475</v>
      </c>
      <c r="C116" s="8" t="s">
        <v>19</v>
      </c>
      <c r="D116" s="8" t="s">
        <v>476</v>
      </c>
      <c r="E116" s="8" t="s">
        <v>477</v>
      </c>
      <c r="F116" s="24">
        <f>34800</f>
        <v>34800</v>
      </c>
      <c r="G116" s="8" t="s">
        <v>478</v>
      </c>
      <c r="H116" s="13"/>
      <c r="I116" s="34" t="s">
        <v>698</v>
      </c>
      <c r="J116" s="20"/>
      <c r="K116" s="18"/>
    </row>
    <row r="117" spans="1:1018" ht="33" customHeight="1" x14ac:dyDescent="0.3">
      <c r="A117" s="6" t="s">
        <v>155</v>
      </c>
      <c r="B117" s="7" t="s">
        <v>527</v>
      </c>
      <c r="C117" s="8" t="s">
        <v>24</v>
      </c>
      <c r="D117" s="8" t="s">
        <v>528</v>
      </c>
      <c r="E117" s="8" t="s">
        <v>529</v>
      </c>
      <c r="F117" s="9">
        <v>60000</v>
      </c>
      <c r="G117" s="8" t="s">
        <v>530</v>
      </c>
      <c r="H117" s="13"/>
      <c r="I117" s="34" t="s">
        <v>698</v>
      </c>
      <c r="J117" s="20"/>
      <c r="K117" s="18"/>
    </row>
    <row r="118" spans="1:1018" ht="45.6" x14ac:dyDescent="0.3">
      <c r="A118" s="25" t="s">
        <v>155</v>
      </c>
      <c r="B118" s="7" t="s">
        <v>531</v>
      </c>
      <c r="C118" s="8" t="s">
        <v>532</v>
      </c>
      <c r="D118" s="8" t="s">
        <v>533</v>
      </c>
      <c r="E118" s="8" t="s">
        <v>534</v>
      </c>
      <c r="F118" s="24">
        <v>62640</v>
      </c>
      <c r="G118" s="8" t="s">
        <v>535</v>
      </c>
      <c r="H118" s="13"/>
      <c r="I118" s="34" t="s">
        <v>698</v>
      </c>
      <c r="J118" s="20"/>
      <c r="K118" s="18"/>
    </row>
    <row r="119" spans="1:1018" ht="33" customHeight="1" x14ac:dyDescent="0.3">
      <c r="A119" s="25" t="s">
        <v>155</v>
      </c>
      <c r="B119" s="7" t="s">
        <v>536</v>
      </c>
      <c r="C119" s="8" t="s">
        <v>19</v>
      </c>
      <c r="D119" s="8" t="s">
        <v>537</v>
      </c>
      <c r="E119" s="8" t="s">
        <v>538</v>
      </c>
      <c r="F119" s="24">
        <v>6070</v>
      </c>
      <c r="G119" s="8" t="s">
        <v>539</v>
      </c>
      <c r="H119" s="13"/>
      <c r="I119" s="34" t="s">
        <v>698</v>
      </c>
      <c r="J119" s="20"/>
      <c r="K119" s="18"/>
    </row>
    <row r="120" spans="1:1018" ht="36" customHeight="1" x14ac:dyDescent="0.3">
      <c r="A120" s="6" t="s">
        <v>155</v>
      </c>
      <c r="B120" s="7" t="s">
        <v>540</v>
      </c>
      <c r="C120" s="8" t="s">
        <v>19</v>
      </c>
      <c r="D120" s="8" t="s">
        <v>541</v>
      </c>
      <c r="E120" s="8" t="s">
        <v>209</v>
      </c>
      <c r="F120" s="24">
        <v>31690</v>
      </c>
      <c r="G120" s="8" t="s">
        <v>542</v>
      </c>
      <c r="H120" s="13"/>
      <c r="I120" s="34" t="s">
        <v>698</v>
      </c>
      <c r="J120" s="20"/>
      <c r="K120" s="18"/>
    </row>
    <row r="121" spans="1:1018" ht="31.2" customHeight="1" x14ac:dyDescent="0.3">
      <c r="A121" s="6" t="s">
        <v>155</v>
      </c>
      <c r="B121" s="7" t="s">
        <v>543</v>
      </c>
      <c r="C121" s="8" t="s">
        <v>19</v>
      </c>
      <c r="D121" s="8" t="s">
        <v>544</v>
      </c>
      <c r="E121" s="8" t="s">
        <v>545</v>
      </c>
      <c r="F121" s="24">
        <v>40000</v>
      </c>
      <c r="G121" s="8" t="s">
        <v>546</v>
      </c>
      <c r="H121" s="13"/>
      <c r="I121" s="34" t="s">
        <v>698</v>
      </c>
      <c r="J121" s="20"/>
      <c r="K121" s="18"/>
    </row>
    <row r="122" spans="1:1018" ht="25.5" customHeight="1" x14ac:dyDescent="0.3">
      <c r="A122" s="6" t="s">
        <v>155</v>
      </c>
      <c r="B122" s="8" t="s">
        <v>636</v>
      </c>
      <c r="C122" s="8" t="s">
        <v>19</v>
      </c>
      <c r="D122" s="8" t="s">
        <v>637</v>
      </c>
      <c r="E122" s="8" t="s">
        <v>638</v>
      </c>
      <c r="F122" s="24">
        <v>27200</v>
      </c>
      <c r="G122" s="8" t="s">
        <v>639</v>
      </c>
      <c r="H122" s="29"/>
      <c r="I122" s="34" t="s">
        <v>698</v>
      </c>
      <c r="J122" s="20"/>
      <c r="K122" s="18"/>
    </row>
    <row r="123" spans="1:1018" s="16" customFormat="1" ht="33" customHeight="1" x14ac:dyDescent="0.3">
      <c r="A123" s="4" t="s">
        <v>169</v>
      </c>
      <c r="B123" s="5" t="s">
        <v>349</v>
      </c>
      <c r="C123" s="3" t="s">
        <v>258</v>
      </c>
      <c r="D123" s="3" t="s">
        <v>350</v>
      </c>
      <c r="E123" s="3" t="s">
        <v>351</v>
      </c>
      <c r="F123" s="2">
        <v>14472</v>
      </c>
      <c r="G123" s="3" t="s">
        <v>186</v>
      </c>
      <c r="H123" s="12"/>
      <c r="I123" s="34" t="s">
        <v>695</v>
      </c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</row>
    <row r="124" spans="1:1018" s="16" customFormat="1" ht="33" customHeight="1" x14ac:dyDescent="0.3">
      <c r="A124" s="6" t="s">
        <v>169</v>
      </c>
      <c r="B124" s="7" t="s">
        <v>352</v>
      </c>
      <c r="C124" s="8" t="s">
        <v>19</v>
      </c>
      <c r="D124" s="8" t="s">
        <v>353</v>
      </c>
      <c r="E124" s="8" t="s">
        <v>354</v>
      </c>
      <c r="F124" s="9">
        <v>25000</v>
      </c>
      <c r="G124" s="8" t="s">
        <v>355</v>
      </c>
      <c r="H124" s="12"/>
      <c r="I124" s="34" t="s">
        <v>695</v>
      </c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</row>
    <row r="125" spans="1:1018" ht="33" customHeight="1" x14ac:dyDescent="0.3">
      <c r="A125" s="4" t="s">
        <v>169</v>
      </c>
      <c r="B125" s="5" t="s">
        <v>356</v>
      </c>
      <c r="C125" s="3" t="s">
        <v>24</v>
      </c>
      <c r="D125" s="3" t="s">
        <v>357</v>
      </c>
      <c r="E125" s="3" t="s">
        <v>358</v>
      </c>
      <c r="F125" s="2">
        <v>100000</v>
      </c>
      <c r="G125" s="3" t="s">
        <v>359</v>
      </c>
      <c r="H125" s="12"/>
      <c r="I125" s="34" t="s">
        <v>695</v>
      </c>
    </row>
    <row r="126" spans="1:1018" ht="33" customHeight="1" x14ac:dyDescent="0.3">
      <c r="A126" s="4" t="s">
        <v>169</v>
      </c>
      <c r="B126" s="5" t="s">
        <v>360</v>
      </c>
      <c r="C126" s="3" t="s">
        <v>24</v>
      </c>
      <c r="D126" s="3" t="s">
        <v>361</v>
      </c>
      <c r="E126" s="3" t="s">
        <v>362</v>
      </c>
      <c r="F126" s="2">
        <v>125000</v>
      </c>
      <c r="G126" s="3" t="s">
        <v>363</v>
      </c>
      <c r="H126" s="12"/>
      <c r="I126" s="34" t="s">
        <v>695</v>
      </c>
    </row>
    <row r="127" spans="1:1018" ht="33" customHeight="1" x14ac:dyDescent="0.3">
      <c r="A127" s="6" t="s">
        <v>169</v>
      </c>
      <c r="B127" s="7" t="s">
        <v>401</v>
      </c>
      <c r="C127" s="8" t="s">
        <v>19</v>
      </c>
      <c r="D127" s="8" t="s">
        <v>402</v>
      </c>
      <c r="E127" s="8" t="s">
        <v>403</v>
      </c>
      <c r="F127" s="9">
        <v>9000</v>
      </c>
      <c r="G127" s="8" t="s">
        <v>404</v>
      </c>
      <c r="H127" s="12"/>
      <c r="I127" s="34" t="s">
        <v>695</v>
      </c>
    </row>
    <row r="128" spans="1:1018" ht="33" customHeight="1" x14ac:dyDescent="0.3">
      <c r="A128" s="25" t="s">
        <v>169</v>
      </c>
      <c r="B128" s="7" t="s">
        <v>499</v>
      </c>
      <c r="C128" s="8" t="s">
        <v>19</v>
      </c>
      <c r="D128" s="8" t="s">
        <v>500</v>
      </c>
      <c r="E128" s="8" t="s">
        <v>501</v>
      </c>
      <c r="F128" s="24">
        <v>3976</v>
      </c>
      <c r="G128" s="8" t="s">
        <v>502</v>
      </c>
      <c r="H128" s="13"/>
      <c r="I128" s="34" t="s">
        <v>698</v>
      </c>
    </row>
    <row r="129" spans="1:1018" s="16" customFormat="1" ht="33" customHeight="1" x14ac:dyDescent="0.3">
      <c r="A129" s="25" t="s">
        <v>169</v>
      </c>
      <c r="B129" s="7" t="s">
        <v>349</v>
      </c>
      <c r="C129" s="8" t="s">
        <v>54</v>
      </c>
      <c r="D129" s="8" t="s">
        <v>325</v>
      </c>
      <c r="E129" s="8" t="s">
        <v>503</v>
      </c>
      <c r="F129" s="33">
        <f>59253-180</f>
        <v>59073</v>
      </c>
      <c r="G129" s="8" t="s">
        <v>504</v>
      </c>
      <c r="H129" s="13"/>
      <c r="I129" s="34" t="s">
        <v>698</v>
      </c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</row>
    <row r="130" spans="1:1018" ht="32.4" customHeight="1" x14ac:dyDescent="0.3">
      <c r="A130" s="6" t="s">
        <v>169</v>
      </c>
      <c r="B130" s="7" t="s">
        <v>349</v>
      </c>
      <c r="C130" s="8" t="s">
        <v>375</v>
      </c>
      <c r="D130" s="8" t="s">
        <v>505</v>
      </c>
      <c r="E130" s="8" t="s">
        <v>351</v>
      </c>
      <c r="F130" s="24">
        <v>10900</v>
      </c>
      <c r="G130" s="8" t="s">
        <v>506</v>
      </c>
      <c r="H130" s="13"/>
      <c r="I130" s="34" t="s">
        <v>698</v>
      </c>
    </row>
    <row r="131" spans="1:1018" ht="33" customHeight="1" x14ac:dyDescent="0.3">
      <c r="A131" s="6" t="s">
        <v>169</v>
      </c>
      <c r="B131" s="7" t="s">
        <v>507</v>
      </c>
      <c r="C131" s="8" t="s">
        <v>508</v>
      </c>
      <c r="D131" s="8" t="s">
        <v>509</v>
      </c>
      <c r="E131" s="8" t="s">
        <v>510</v>
      </c>
      <c r="F131" s="24">
        <v>43773</v>
      </c>
      <c r="G131" s="8" t="s">
        <v>511</v>
      </c>
      <c r="H131" s="13"/>
      <c r="I131" s="34" t="s">
        <v>698</v>
      </c>
    </row>
    <row r="132" spans="1:1018" ht="32.25" customHeight="1" x14ac:dyDescent="0.3">
      <c r="A132" s="6" t="s">
        <v>169</v>
      </c>
      <c r="B132" s="7" t="s">
        <v>512</v>
      </c>
      <c r="C132" s="8" t="s">
        <v>24</v>
      </c>
      <c r="D132" s="8" t="s">
        <v>513</v>
      </c>
      <c r="E132" s="8" t="s">
        <v>514</v>
      </c>
      <c r="F132" s="9">
        <v>54590</v>
      </c>
      <c r="G132" s="8" t="s">
        <v>515</v>
      </c>
      <c r="H132" s="13"/>
      <c r="I132" s="34" t="s">
        <v>698</v>
      </c>
    </row>
    <row r="133" spans="1:1018" ht="33" customHeight="1" x14ac:dyDescent="0.3">
      <c r="A133" s="6" t="s">
        <v>169</v>
      </c>
      <c r="B133" s="8" t="s">
        <v>631</v>
      </c>
      <c r="C133" s="8" t="s">
        <v>632</v>
      </c>
      <c r="D133" s="8" t="s">
        <v>633</v>
      </c>
      <c r="E133" s="8" t="s">
        <v>634</v>
      </c>
      <c r="F133" s="24">
        <v>15000</v>
      </c>
      <c r="G133" s="8" t="s">
        <v>635</v>
      </c>
      <c r="H133" s="29"/>
      <c r="I133" s="34" t="s">
        <v>698</v>
      </c>
    </row>
    <row r="134" spans="1:1018" ht="30" customHeight="1" x14ac:dyDescent="0.3">
      <c r="A134" s="6" t="s">
        <v>169</v>
      </c>
      <c r="B134" s="8" t="s">
        <v>507</v>
      </c>
      <c r="C134" s="8" t="s">
        <v>663</v>
      </c>
      <c r="D134" s="8" t="s">
        <v>664</v>
      </c>
      <c r="E134" s="8" t="s">
        <v>665</v>
      </c>
      <c r="F134" s="24">
        <v>54225</v>
      </c>
      <c r="G134" s="8" t="s">
        <v>679</v>
      </c>
      <c r="H134" s="29"/>
      <c r="I134" s="34" t="s">
        <v>698</v>
      </c>
    </row>
    <row r="135" spans="1:1018" ht="36" customHeight="1" x14ac:dyDescent="0.3">
      <c r="A135" s="6" t="s">
        <v>169</v>
      </c>
      <c r="B135" s="8" t="s">
        <v>349</v>
      </c>
      <c r="C135" s="8" t="s">
        <v>408</v>
      </c>
      <c r="D135" s="8" t="s">
        <v>666</v>
      </c>
      <c r="E135" s="8" t="s">
        <v>667</v>
      </c>
      <c r="F135" s="24">
        <v>19670</v>
      </c>
      <c r="G135" s="8" t="s">
        <v>680</v>
      </c>
      <c r="H135" s="29"/>
      <c r="I135" s="34" t="s">
        <v>698</v>
      </c>
    </row>
    <row r="136" spans="1:1018" ht="27.6" customHeight="1" x14ac:dyDescent="0.3">
      <c r="A136" s="46" t="s">
        <v>699</v>
      </c>
      <c r="B136" s="46"/>
      <c r="C136" s="46"/>
      <c r="D136" s="46"/>
      <c r="E136" s="46"/>
      <c r="F136" s="39">
        <f>SUM(F4:F135)</f>
        <v>4976036</v>
      </c>
      <c r="G136" s="38"/>
      <c r="H136" s="38"/>
      <c r="I136" s="38"/>
    </row>
  </sheetData>
  <sortState ref="A4:I136">
    <sortCondition ref="A4:A136"/>
    <sortCondition ref="I4:I136"/>
  </sortState>
  <mergeCells count="2">
    <mergeCell ref="A1:H1"/>
    <mergeCell ref="A136:E136"/>
  </mergeCells>
  <pageMargins left="0.51181102362204722" right="0.31496062992125984" top="0.55118110236220474" bottom="0.47244094488188981" header="0.31496062992125984" footer="0.31496062992125984"/>
  <pageSetup paperSize="9" scale="55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KV havárie</vt:lpstr>
      <vt:lpstr>BV havárie</vt:lpstr>
      <vt:lpstr>'BV havárie'!Názvy_tlače</vt:lpstr>
      <vt:lpstr>'KV havárie'!Názvy_tlače</vt:lpstr>
      <vt:lpstr>'BV havárie'!Oblasť_tlače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Lompartová Mária</dc:creator>
  <cp:lastModifiedBy>Lompartová Mária</cp:lastModifiedBy>
  <cp:lastPrinted>2021-01-07T10:01:43Z</cp:lastPrinted>
  <dcterms:created xsi:type="dcterms:W3CDTF">2020-07-02T07:36:51Z</dcterms:created>
  <dcterms:modified xsi:type="dcterms:W3CDTF">2021-01-07T10:02:16Z</dcterms:modified>
</cp:coreProperties>
</file>