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minedu4-my.sharepoint.com/personal/stanislav_lukac_minedu_sk/Documents/Documents/Financovanie VŠ/Automat/September 2026/"/>
    </mc:Choice>
  </mc:AlternateContent>
  <xr:revisionPtr revIDLastSave="3" documentId="8_{CBC02042-23C7-4B43-B2A4-3F5DE6462FFC}" xr6:coauthVersionLast="47" xr6:coauthVersionMax="47" xr10:uidLastSave="{FEB3C568-046A-45FB-AB6B-F7735F4DDEF6}"/>
  <bookViews>
    <workbookView xWindow="-108" yWindow="-108" windowWidth="23256" windowHeight="12456" activeTab="5" xr2:uid="{63F8D948-B5E9-49F0-8ABC-8381D7D2A73E}"/>
  </bookViews>
  <sheets>
    <sheet name="prehľadSeptember26" sheetId="9" r:id="rId1"/>
    <sheet name="Nature Index" sheetId="2" r:id="rId2"/>
    <sheet name="HCP" sheetId="3" r:id="rId3"/>
    <sheet name="Patenty" sheetId="4" r:id="rId4"/>
    <sheet name="monografie" sheetId="6" r:id="rId5"/>
    <sheet name="umelecky automat_2026-09" sheetId="7" r:id="rId6"/>
  </sheets>
  <definedNames>
    <definedName name="_xlnm._FilterDatabase" localSheetId="2" hidden="1">HCP!$A$1:$CE$20</definedName>
    <definedName name="_xlnm._FilterDatabase" localSheetId="1" hidden="1">'Nature Index'!$A$1:$K$59</definedName>
    <definedName name="_xlnm._FilterDatabase" localSheetId="3" hidden="1">Patenty!$E$1:$E$1</definedName>
    <definedName name="_xlnm._FilterDatabase" localSheetId="5" hidden="1">'umelecky automat_2026-09'!$A$1:$I$25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7" i="9" l="1"/>
  <c r="H7" i="9"/>
  <c r="I6" i="9"/>
  <c r="H6" i="9"/>
  <c r="J18" i="9"/>
  <c r="J17" i="9"/>
  <c r="J16" i="9"/>
  <c r="I18" i="9"/>
  <c r="I17" i="9"/>
  <c r="I16" i="9"/>
  <c r="H18" i="9"/>
  <c r="H17" i="9"/>
  <c r="H16" i="9"/>
  <c r="I11" i="9"/>
  <c r="H11" i="9"/>
  <c r="I10" i="9"/>
  <c r="H10" i="9"/>
  <c r="E74" i="9"/>
  <c r="E73" i="9"/>
  <c r="E72" i="9"/>
  <c r="E71" i="9"/>
  <c r="D74" i="9"/>
  <c r="D73" i="9"/>
  <c r="D72" i="9"/>
  <c r="D71" i="9"/>
  <c r="I9" i="9"/>
  <c r="H9" i="9"/>
  <c r="D57" i="9"/>
  <c r="I8" i="9"/>
  <c r="H8" i="9"/>
  <c r="I15" i="9"/>
  <c r="H15" i="9"/>
  <c r="J15" i="9" s="1"/>
  <c r="I14" i="9"/>
  <c r="H14" i="9"/>
  <c r="J14" i="9" s="1"/>
  <c r="I5" i="9"/>
  <c r="H5" i="9"/>
  <c r="I4" i="9"/>
  <c r="H4" i="9"/>
  <c r="D19" i="9"/>
  <c r="D18" i="9"/>
  <c r="D17" i="9"/>
  <c r="D16" i="9"/>
  <c r="D46" i="9"/>
  <c r="D35" i="9"/>
  <c r="D34" i="9"/>
  <c r="D33" i="9"/>
  <c r="D32" i="9"/>
  <c r="D31" i="9"/>
  <c r="D30" i="9"/>
  <c r="D29" i="9"/>
  <c r="I13" i="9"/>
  <c r="H13" i="9"/>
  <c r="D15" i="9"/>
  <c r="I12" i="9"/>
  <c r="H12" i="9"/>
  <c r="D14" i="9"/>
  <c r="D13" i="9"/>
  <c r="D12" i="9"/>
  <c r="D11" i="9"/>
  <c r="D10" i="9"/>
  <c r="BW13" i="3"/>
  <c r="BI13" i="3"/>
  <c r="BW4" i="3"/>
  <c r="BI4" i="3"/>
  <c r="BW7" i="3"/>
  <c r="BI7" i="3"/>
  <c r="BW3" i="3"/>
  <c r="BI3" i="3"/>
  <c r="BW15" i="3"/>
  <c r="BI15" i="3"/>
  <c r="BW8" i="3"/>
  <c r="BI8" i="3"/>
  <c r="BW2" i="3"/>
  <c r="BI2" i="3"/>
  <c r="BW12" i="3"/>
  <c r="BI12" i="3"/>
  <c r="BW14" i="3"/>
  <c r="BI14" i="3"/>
  <c r="BW17" i="3"/>
  <c r="BI17" i="3"/>
  <c r="BW19" i="3"/>
  <c r="BI19" i="3"/>
  <c r="BW6" i="3"/>
  <c r="BI6" i="3"/>
  <c r="BW20" i="3"/>
  <c r="BI20" i="3"/>
  <c r="BW11" i="3"/>
  <c r="BI11" i="3"/>
  <c r="BW10" i="3"/>
  <c r="BI10" i="3"/>
  <c r="BW18" i="3"/>
  <c r="BI18" i="3"/>
  <c r="BW5" i="3"/>
  <c r="BI5" i="3"/>
  <c r="BW16" i="3"/>
  <c r="BI16" i="3"/>
  <c r="BW9" i="3"/>
  <c r="BI9" i="3"/>
  <c r="J5" i="9" l="1"/>
  <c r="J8" i="9"/>
  <c r="D20" i="9"/>
  <c r="E16" i="9" s="1"/>
  <c r="E19" i="9"/>
  <c r="J13" i="9"/>
  <c r="D36" i="9"/>
  <c r="J6" i="9"/>
  <c r="J10" i="9"/>
  <c r="J11" i="9"/>
  <c r="J4" i="9"/>
  <c r="J9" i="9"/>
  <c r="D47" i="9"/>
  <c r="J12" i="9"/>
  <c r="J7" i="9"/>
  <c r="J19" i="9" l="1"/>
  <c r="K16" i="9" s="1"/>
  <c r="E17" i="9"/>
  <c r="E12" i="9"/>
  <c r="E18" i="9"/>
  <c r="E29" i="9"/>
  <c r="E33" i="9"/>
  <c r="E35" i="9"/>
  <c r="E46" i="9"/>
  <c r="E47" i="9" s="1"/>
  <c r="E34" i="9"/>
  <c r="E30" i="9"/>
  <c r="E31" i="9"/>
  <c r="E32" i="9"/>
  <c r="E10" i="9"/>
  <c r="E13" i="9"/>
  <c r="E15" i="9"/>
  <c r="E14" i="9"/>
  <c r="E11" i="9"/>
  <c r="K17" i="9" l="1"/>
  <c r="K18" i="9"/>
  <c r="K14" i="9"/>
  <c r="K15" i="9"/>
  <c r="K13" i="9"/>
  <c r="K9" i="9"/>
  <c r="E20" i="9"/>
  <c r="E36" i="9"/>
  <c r="K8" i="9"/>
  <c r="K10" i="9"/>
  <c r="K6" i="9"/>
  <c r="K7" i="9"/>
  <c r="K11" i="9"/>
  <c r="K12" i="9"/>
  <c r="K4" i="9"/>
  <c r="K5" i="9"/>
  <c r="K19" i="9"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D3" authorId="0" shapeId="0" xr:uid="{C7D0DFAD-FEAB-4ABC-A31D-8521CDCEFF3F}">
      <text>
        <r>
          <rPr>
            <sz val="10"/>
            <rFont val="Arial"/>
          </rPr>
          <t xml:space="preserve">lucchi, E; ; </t>
        </r>
      </text>
    </comment>
    <comment ref="I3" authorId="0" shapeId="0" xr:uid="{E377549B-4AA9-44DB-974C-5B14AA6E8E23}">
      <text>
        <r>
          <rPr>
            <sz val="10"/>
            <rFont val="Arial"/>
          </rPr>
          <t xml:space="preserve"> S. M.; ; </t>
        </r>
      </text>
    </comment>
    <comment ref="AA12" authorId="0" shapeId="0" xr:uid="{998109FA-A1B5-480B-B6B6-DE80B2CB42F0}">
      <text>
        <r>
          <rPr>
            <sz val="10"/>
            <rFont val="Arial"/>
          </rPr>
          <t xml:space="preserve"> Rzeszow; ; </t>
        </r>
      </text>
    </comment>
  </commentList>
</comments>
</file>

<file path=xl/sharedStrings.xml><?xml version="1.0" encoding="utf-8"?>
<sst xmlns="http://schemas.openxmlformats.org/spreadsheetml/2006/main" count="1744" uniqueCount="823">
  <si>
    <t>Univerzita Komenského v Bratislave</t>
  </si>
  <si>
    <t>Biological sciences</t>
  </si>
  <si>
    <t>Cell Metabolism</t>
  </si>
  <si>
    <t>Health Sciences</t>
  </si>
  <si>
    <t>Nature Communications</t>
  </si>
  <si>
    <t>Chemistry</t>
  </si>
  <si>
    <t>Earth &amp; environmental sciences</t>
  </si>
  <si>
    <t>Physical Sciences</t>
  </si>
  <si>
    <t>Proceedings of the National Academy of Sciences of the United States of America</t>
  </si>
  <si>
    <t>Combined genomics and proteomics unveils elusive variants and vast aetiologic heterogeneity in dystonia</t>
  </si>
  <si>
    <t>Brain</t>
  </si>
  <si>
    <t>Journal of Clinical Oncology</t>
  </si>
  <si>
    <t>European Physical Journal C</t>
  </si>
  <si>
    <t>Journal of High Energy Physics</t>
  </si>
  <si>
    <t>Ultrahigh-Energy Event KM3-230213A within the Global Neutrino Landscape</t>
  </si>
  <si>
    <t>Slovenská technická univerzita v Bratislave</t>
  </si>
  <si>
    <t>Chemical Communications</t>
  </si>
  <si>
    <t>Technická univerzita v Košiciach</t>
  </si>
  <si>
    <t>Univerzita Pavla Jozefa Šafárika v Košiciach</t>
  </si>
  <si>
    <r>
      <rPr>
        <b/>
        <sz val="11"/>
        <color rgb="FF000000"/>
        <rFont val="Calibri"/>
        <family val="2"/>
      </rPr>
      <t>Zdroj</t>
    </r>
    <r>
      <rPr>
        <sz val="11"/>
        <color theme="1"/>
        <rFont val="Aptos Narrow"/>
        <family val="2"/>
        <scheme val="minor"/>
      </rPr>
      <t xml:space="preserve">: https://www.nature.com/nature-index/ </t>
    </r>
  </si>
  <si>
    <t>Higher Education Institution</t>
  </si>
  <si>
    <t>Article</t>
  </si>
  <si>
    <t>Podiel</t>
  </si>
  <si>
    <t>Subject 1</t>
  </si>
  <si>
    <t>Subject 2</t>
  </si>
  <si>
    <t>Subject 3</t>
  </si>
  <si>
    <t>Journal</t>
  </si>
  <si>
    <t>Affiliations</t>
  </si>
  <si>
    <t>Authors</t>
  </si>
  <si>
    <t>Share</t>
  </si>
  <si>
    <t>Published</t>
  </si>
  <si>
    <t>Univerzita sv. Cyrila a Metoda v Trnave</t>
  </si>
  <si>
    <t>Technická univerzita vo Zvolene</t>
  </si>
  <si>
    <t>Nature</t>
  </si>
  <si>
    <t>Vysoká škola</t>
  </si>
  <si>
    <t>Trenčianska univerzita Alexandra Dubčeka v Trenčíne</t>
  </si>
  <si>
    <t>Univerzita Konštantína Filozofa v Nitre</t>
  </si>
  <si>
    <t>Code</t>
  </si>
  <si>
    <t>University</t>
  </si>
  <si>
    <t>Publication Type</t>
  </si>
  <si>
    <t>Book Authors</t>
  </si>
  <si>
    <t>Book Editors</t>
  </si>
  <si>
    <t>Book Group Authors</t>
  </si>
  <si>
    <t>Author Full Names</t>
  </si>
  <si>
    <t>Book Author Full Names</t>
  </si>
  <si>
    <t>Group Authors</t>
  </si>
  <si>
    <t>Article Title</t>
  </si>
  <si>
    <t>Source Title</t>
  </si>
  <si>
    <t>Book Series Title</t>
  </si>
  <si>
    <t>Book Series Subtitle</t>
  </si>
  <si>
    <t>Language</t>
  </si>
  <si>
    <t>Document Type</t>
  </si>
  <si>
    <t>Conference Title</t>
  </si>
  <si>
    <t>Conference Date</t>
  </si>
  <si>
    <t>Conference Location</t>
  </si>
  <si>
    <t>Conference Sponsor</t>
  </si>
  <si>
    <t>Conference Host</t>
  </si>
  <si>
    <t>Author Keywords</t>
  </si>
  <si>
    <t>Keywords Plus</t>
  </si>
  <si>
    <t>Abstract</t>
  </si>
  <si>
    <t>Addresses</t>
  </si>
  <si>
    <t>Reprint Addresses</t>
  </si>
  <si>
    <t>Email Addresses</t>
  </si>
  <si>
    <t>Researcher Ids</t>
  </si>
  <si>
    <t>ORCIDs</t>
  </si>
  <si>
    <t>Funding Orgs</t>
  </si>
  <si>
    <t>Funding Name Preferred</t>
  </si>
  <si>
    <t>Funding Text</t>
  </si>
  <si>
    <t>Cited References</t>
  </si>
  <si>
    <t>Cited Reference Count</t>
  </si>
  <si>
    <t>Times Cited, WoS Core</t>
  </si>
  <si>
    <t>Times Cited, All Databases</t>
  </si>
  <si>
    <t>180 Day Usage Count</t>
  </si>
  <si>
    <t>Since 2013 Usage Count</t>
  </si>
  <si>
    <t>Publisher</t>
  </si>
  <si>
    <t>Publisher City</t>
  </si>
  <si>
    <t>Publisher Address</t>
  </si>
  <si>
    <t>ISSN</t>
  </si>
  <si>
    <t>eISSN</t>
  </si>
  <si>
    <t>ISBN</t>
  </si>
  <si>
    <t>Journal Abbreviation</t>
  </si>
  <si>
    <t>Journal ISO Abbreviation</t>
  </si>
  <si>
    <t>Publication Date</t>
  </si>
  <si>
    <t>Publication Year</t>
  </si>
  <si>
    <t>Volume</t>
  </si>
  <si>
    <t>Issue</t>
  </si>
  <si>
    <t>Part Number</t>
  </si>
  <si>
    <t>Supplement</t>
  </si>
  <si>
    <t>Special Issue</t>
  </si>
  <si>
    <t>Meeting Abstract</t>
  </si>
  <si>
    <t>Start Page</t>
  </si>
  <si>
    <t>End Page</t>
  </si>
  <si>
    <t>Article Number</t>
  </si>
  <si>
    <t>DOI</t>
  </si>
  <si>
    <t>DOI Link</t>
  </si>
  <si>
    <t>Book DOI</t>
  </si>
  <si>
    <t>Early Access Date</t>
  </si>
  <si>
    <t>Number of Pages</t>
  </si>
  <si>
    <t>WoS Categories</t>
  </si>
  <si>
    <t>Web of Science Index</t>
  </si>
  <si>
    <t>Research Areas</t>
  </si>
  <si>
    <t>IDS Number</t>
  </si>
  <si>
    <t>Pubmed Id</t>
  </si>
  <si>
    <t>Open Access Designations</t>
  </si>
  <si>
    <t>Highly Cited Status</t>
  </si>
  <si>
    <t>Hot Paper Status</t>
  </si>
  <si>
    <t>Date of Export</t>
  </si>
  <si>
    <t>UT (Unique WOS ID)</t>
  </si>
  <si>
    <t>Web of Science Record</t>
  </si>
  <si>
    <t>J</t>
  </si>
  <si>
    <t/>
  </si>
  <si>
    <t>English</t>
  </si>
  <si>
    <t>MDPI</t>
  </si>
  <si>
    <t>BASEL</t>
  </si>
  <si>
    <t>ST ALBAN-ANLAGE 66, CH-4052 BASEL, SWITZERLAND</t>
  </si>
  <si>
    <t>JUL</t>
  </si>
  <si>
    <t>Science Citation Index Expanded (SCI-EXPANDED)</t>
  </si>
  <si>
    <t>gold</t>
  </si>
  <si>
    <t>Y</t>
  </si>
  <si>
    <t>N</t>
  </si>
  <si>
    <t>Prešovská univerzita v Prešove</t>
  </si>
  <si>
    <t>SPRINGERNATURE</t>
  </si>
  <si>
    <t>LONDON</t>
  </si>
  <si>
    <t>Social Science Citation Index (SSCI)</t>
  </si>
  <si>
    <t>ELSEVIER</t>
  </si>
  <si>
    <t>AMSTERDAM</t>
  </si>
  <si>
    <t>RADARWEG 29, 1043 NX AMSTERDAM, NETHERLANDS</t>
  </si>
  <si>
    <t>SEP</t>
  </si>
  <si>
    <t>Review</t>
  </si>
  <si>
    <t>WILEY</t>
  </si>
  <si>
    <t>HOBOKEN</t>
  </si>
  <si>
    <t>111 RIVER ST, HOBOKEN 07030-5774, NJ USA</t>
  </si>
  <si>
    <t>NOV</t>
  </si>
  <si>
    <t>NATURE PORTFOLIO</t>
  </si>
  <si>
    <t>BERLIN</t>
  </si>
  <si>
    <t>HEIDELBERGER PLATZ 3, BERLIN, 14197, GERMANY</t>
  </si>
  <si>
    <t>AUG</t>
  </si>
  <si>
    <t>JAN</t>
  </si>
  <si>
    <t>Slovenská poľnohospodárska univerzita v Nitre</t>
  </si>
  <si>
    <t>OXFORD</t>
  </si>
  <si>
    <t>Biochemistry &amp; Molecular Biology; Chemistry, Multidisciplinary</t>
  </si>
  <si>
    <t>Biochemistry &amp; Molecular Biology; Chemistry</t>
  </si>
  <si>
    <t>SPRINGER</t>
  </si>
  <si>
    <t>SPRINGER HEIDELBERG</t>
  </si>
  <si>
    <t>HEIDELBERG</t>
  </si>
  <si>
    <t>TIERGARTENSTRASSE 17, D-69121 HEIDELBERG, GERMANY</t>
  </si>
  <si>
    <t>MAY</t>
  </si>
  <si>
    <t>ELSEVIER SCIENCE INC</t>
  </si>
  <si>
    <t>NEW YORK</t>
  </si>
  <si>
    <t>STE 800, 230 PARK AVE, NEW YORK, NY 10169 USA</t>
  </si>
  <si>
    <t>NATURE</t>
  </si>
  <si>
    <t>0028-0836</t>
  </si>
  <si>
    <t>1476-4687</t>
  </si>
  <si>
    <t>Multidisciplinary Sciences</t>
  </si>
  <si>
    <t>Science &amp; Technology - Other Topics</t>
  </si>
  <si>
    <t>JUL 15</t>
  </si>
  <si>
    <t>Physics</t>
  </si>
  <si>
    <t>JAN 10</t>
  </si>
  <si>
    <t>Polymer Science</t>
  </si>
  <si>
    <t>Neurosciences &amp; Neurology</t>
  </si>
  <si>
    <t>Green Submitted, gold</t>
  </si>
  <si>
    <t>MAR</t>
  </si>
  <si>
    <t>Medicine, General &amp; Internal</t>
  </si>
  <si>
    <t>General &amp; Internal Medicine</t>
  </si>
  <si>
    <t>ATLAS Collaboration</t>
  </si>
  <si>
    <t>INTERNATIONAL JOURNAL OF MOLECULAR SCIENCES</t>
  </si>
  <si>
    <t>1661-6596</t>
  </si>
  <si>
    <t>1422-0067</t>
  </si>
  <si>
    <t>INT J MOL SCI</t>
  </si>
  <si>
    <t>Int. J. Mol. Sci.</t>
  </si>
  <si>
    <t>OXFORD UNIV PRESS</t>
  </si>
  <si>
    <t>GREAT CLARENDON ST, OXFORD OX2 6DP, ENGLAND</t>
  </si>
  <si>
    <t>LANCET</t>
  </si>
  <si>
    <t>0140-6736</t>
  </si>
  <si>
    <t>1474-547X</t>
  </si>
  <si>
    <t>Lancet</t>
  </si>
  <si>
    <t>Green Submitted</t>
  </si>
  <si>
    <t>Physics, Multidisciplinary</t>
  </si>
  <si>
    <t>Green Submitted, Green Published, gold</t>
  </si>
  <si>
    <t>Žilinská univerzita v Žiline</t>
  </si>
  <si>
    <t>Business &amp; Economics</t>
  </si>
  <si>
    <r>
      <rPr>
        <b/>
        <sz val="10"/>
        <rFont val="Arial"/>
        <family val="2"/>
      </rPr>
      <t>Zdroj</t>
    </r>
    <r>
      <rPr>
        <sz val="10"/>
        <rFont val="Arial"/>
        <family val="2"/>
      </rPr>
      <t>: Web of Science</t>
    </r>
  </si>
  <si>
    <t>NOV 2022</t>
  </si>
  <si>
    <t>Green Submitted, hybrid</t>
  </si>
  <si>
    <t>MDPI AG, Grosspeteranlage 5, CH-4052 BASEL, SWITZERLAND</t>
  </si>
  <si>
    <t>APR 2025</t>
  </si>
  <si>
    <t>Alexander Dubcek University Trencin; Alexander Dubcek University Trencin</t>
  </si>
  <si>
    <t>Green Submitted, Green Accepted, Green Published, hybrid</t>
  </si>
  <si>
    <t>Astronomy &amp; Astrophysics</t>
  </si>
  <si>
    <t>KM3NeT Collaboration</t>
  </si>
  <si>
    <t>AUG 2024</t>
  </si>
  <si>
    <t>Green Submitted, Green Published, hybrid</t>
  </si>
  <si>
    <t>Mycology</t>
  </si>
  <si>
    <t xml:space="preserve">Fakulta  </t>
  </si>
  <si>
    <t>ID</t>
  </si>
  <si>
    <t>Názov</t>
  </si>
  <si>
    <t>Typ dokumentu</t>
  </si>
  <si>
    <t>Miesto registrácie</t>
  </si>
  <si>
    <t>Dátum vydania</t>
  </si>
  <si>
    <t>Dátum udelenia patentu</t>
  </si>
  <si>
    <t>Trvalý odkaz - CREPČ</t>
  </si>
  <si>
    <t>Alexandria (USA) : United States Patent and Trademark Office</t>
  </si>
  <si>
    <t>Strojnícka fakulta</t>
  </si>
  <si>
    <t>Patent</t>
  </si>
  <si>
    <r>
      <rPr>
        <b/>
        <sz val="11"/>
        <color theme="1"/>
        <rFont val="Aptos Narrow"/>
        <family val="2"/>
        <scheme val="minor"/>
      </rPr>
      <t>Zdroj</t>
    </r>
    <r>
      <rPr>
        <sz val="11"/>
        <color theme="1"/>
        <rFont val="Aptos Narrow"/>
        <family val="2"/>
        <scheme val="minor"/>
      </rPr>
      <t>: Centrálny register publikačnej činnosti</t>
    </r>
  </si>
  <si>
    <t>Druh dokumentu</t>
  </si>
  <si>
    <t>Kategória</t>
  </si>
  <si>
    <t>ČU</t>
  </si>
  <si>
    <t>ISBD</t>
  </si>
  <si>
    <t>OPENURL</t>
  </si>
  <si>
    <t>automat</t>
  </si>
  <si>
    <t>entita</t>
  </si>
  <si>
    <t>VŠ</t>
  </si>
  <si>
    <t>Umelecké diela</t>
  </si>
  <si>
    <t>ČU2022</t>
  </si>
  <si>
    <t>PO</t>
  </si>
  <si>
    <t>AKU</t>
  </si>
  <si>
    <t>ČU2025</t>
  </si>
  <si>
    <t>“The Place Where Nothing Grows Anymore.” (I. – IX.) [kresba, maľba] / Rigová, Emília [Výtvarník, AUBBFVUKSR, 100%]. – Budapešť (Maďarsko) : Golden Repair, 09.10.2025-22.02.2026. – [2025]. – 60 cm x 80 cm : Seria malieb – 9 kusov, 5x 40x60 cm, 1x40x50 cm, 3x60x80 cm. – [DUC VU]. – [Realizácia]</t>
  </si>
  <si>
    <t>https://app.creuc.sk/?fn=detailBiblioForm&amp;sid=A067BA41CFE566E7BD81113B6C3F</t>
  </si>
  <si>
    <t>Ludwig Museum</t>
  </si>
  <si>
    <t>ORG</t>
  </si>
  <si>
    <t>VŠVU</t>
  </si>
  <si>
    <t>ČU2024</t>
  </si>
  <si>
    <t>VŠMU</t>
  </si>
  <si>
    <t>Umelecké výkony</t>
  </si>
  <si>
    <t>Kunsthalle Bratislava</t>
  </si>
  <si>
    <t>ČU2023</t>
  </si>
  <si>
    <t>EM1</t>
  </si>
  <si>
    <t>Národní divadlo Praha</t>
  </si>
  <si>
    <t>INŠ</t>
  </si>
  <si>
    <t>Festival de Cannes</t>
  </si>
  <si>
    <t>Národní galerie Praha</t>
  </si>
  <si>
    <t>CARVING, 2022 [multimédia, video/sound art] / Rigová, Emília [Výtvarník, FVU, 100%]. – Viedeň (Rakúsko) : NANE ODA LAVUTARIS / WHO WILL PLAY FOR ME?, 08.10.2022-05.02.2023. – [2022]. – 00.00:07:00 : Video z priebehu performance pri otvorení výstavy. – [DUC VU]. – [Realizácia]</t>
  </si>
  <si>
    <t>https://app.creuc.sk/?fn=detailBiblioForm&amp;sid=0AF7559BAD9731F086DC65DD60EA</t>
  </si>
  <si>
    <t>MUMOK</t>
  </si>
  <si>
    <t>Či čorav či drábarav / Nekradnem a neveštím [akčné a performatívne umenie] / Rigová, Emília [Výtvarník, FVU, 100%]. – Viedeň (Rakúsko) : NANE ODA LAVUTARIS / WHO WILL PLAY FOR ME?, 08.10.2022-05.02.2023. – [2022]. – 00.03:00:00 : Performatívny vstup kamenára počas otvorenia výstavy Nane oda lavutaris / Who will play for me?, ktorý sekal text kontextualizovanej  piesne do kameňa. – [DUC VU]. – [Realizácia]</t>
  </si>
  <si>
    <t>https://app.creuc.sk/?fn=detailBiblioForm&amp;sid=C85EF2928361A05F6B812734C3</t>
  </si>
  <si>
    <t>Floor is Lava [skupinová dlhodobá výstava] / Kunsthalle Bratislava [Garant] ; Cseh Centrum Budapešť [Podporujúca inštitúcia] ; Slovenský inštitút v Budapešti [Podporujúca inštitúcia] ; Kozerawski, Denis [Kurátor výstavy, VŠVU VSVKI, 50%] ; Kratochvíl, Jen [Kurátor výstavy, 50%]. – Bratislava (Slovensko) : Floor is Lava, 22.06.2023-15.08.2023. – 500 m x m. – [DUC KU]</t>
  </si>
  <si>
    <t>https://app.creuc.sk/?fn=detailBiblioForm&amp;sid=06719C3F6DCEB01FAE82CBB821C0</t>
  </si>
  <si>
    <t>I Was the Last [kresba, maľba] / Rigová, Emília [Výtvarník, AUBBFVUKSR, 100%]. – Budapešť (Maďarsko) : Golden Repair, 09.10.2025-22.02.2026. – [2025]. – 150 m x 160 m : Ručne písany text – autorská poezia na stenu priamo v expozícii. – [DUC VU]. – [Realizácia]</t>
  </si>
  <si>
    <t>https://app.creuc.sk/?fn=detailBiblioForm&amp;sid=A067BA41CFE566E7BD80153B6C3F</t>
  </si>
  <si>
    <t>I Was the Last One [kresba, maľba] / Rigová, Emília [Výtvarník, AUBBFVUKSR, 100%]. – Budapešť (Maďarsko) : Golden Repair, 09.10.2025-22.02.2026. – [2025]. – 100 cm x 160 cm : olej na plátne. – [DUC VU]. – [Realizácia]</t>
  </si>
  <si>
    <t>https://app.creuc.sk/?fn=detailBiblioForm&amp;sid=A067BA41CFE566E7BD83153B6C3F</t>
  </si>
  <si>
    <t>Kollaborationen [vizuálna komunikácia - priestor] = Collaborations / Baumann, Peter [Dizajnér, VŠVU VSVKD, 100%]. – Wien (Rakúsko) : Kollaborationen, 01.07.2022-06.11.2022. – [2022]. – 100 m x m : kombinácia moderného materiálu - dutinkového lexanu a recyklovaných soklov. – [DUC DI]. – [Návrh; Realizácia]</t>
  </si>
  <si>
    <t>https://app.creuc.sk/?fn=detailBiblioForm&amp;sid=28D7D04BB59530D2533E8A23D8BE</t>
  </si>
  <si>
    <t>Maja Štefančíková: Prchavé sousoší v Galerii Rudolfinum [akčné a performatívne umenie] / Štefančíková, Mária [Výtvarník, VŠVU VSVKI, 76.6%] ; Torkošová, Petra [Výtvarník, 15%] ; Jelínek, Jiří [Výtvarník, 0.7%] ; Klassa, Radim [Výtvarník, 0.7%] ; Kozubková, Jana [Výtvarník, 0.7%] ; Linhartová, Soňa [Výtvarník, 0.7%] ; Ševčíková, Mária [Výtvarník, 0.7%] ; Šošolíková, Barča [Výtvarník, 0.7%] ; Točoňová, Alexandra [Výtvarník, 0.7%] ; Zahy, Lukáš [Výtvarník, 0.7%] ; Stevens, Bea [Výtvarník, 0.7%] ; Košař, Prokop [Výtvarník, 0.7%] ; Mara, Valentina [Výtvarník, 0.7%] ; Schmidtmajerová, Johanka [Výtvarník, 0.7%]. – Praha (Česko) : Iván Argote: Radical Tenderness, 11.06.2025-07.09.2025. – [2025]. – 00.03:30:00 : performance, živé umenie. – [DUC VU]. – [Realizácia]</t>
  </si>
  <si>
    <t>https://app.creuc.sk/?fn=detailBiblioForm&amp;sid=CBAF9E3AEA03AC4CBB5AF86D9B1C</t>
  </si>
  <si>
    <t>Česká filharmonie</t>
  </si>
  <si>
    <t xml:space="preserve">MULO LAVUTARIS I./MECHANICAL MUSICIAN I. [intermediálne dielo, inštalácia] / Rigová, Emília [Výtvarník, FVU, 100%]. – Viedeň (Rakúsko) : NANE ODA LAVUTARIS / WHO WILL PLAY FOR ME?, 08.10.2022-05.02.2023. – [2022]. – 116 cm x 145 cm x 56 cm : Piano - mechanický strojček, drevo, kameň, autorský koberec, senzor, notový záznam piesne vytesaný do žulového kameňa, živé rastliny. – [DUC VU]. – [Realizácia]
Neverejná poznámka: piano :výška  116,5 cm / Šírka: 145,5 cm / Hĺbka: 56 cmkameň 120 cm x 80 cmx 5 cm Mechanický strojček cca 40 cm x 50 cm x 25 cmdrevený box 200x25x25 cmdrevený box 100x25x25 cmžive rastliny cca 40 ks ( od 220 cm do 25 cm)
</t>
  </si>
  <si>
    <t>https://app.creuc.sk/?fn=detailBiblioForm&amp;sid=8A2420159ECD7877EE50E80A8EC7</t>
  </si>
  <si>
    <t xml:space="preserve">MULO LAVUTARIS II./MECHANICAL MUSICIAN II. [intermediálne dielo, inštalácia] / Rigová, Emília [Výtvarník, FVU, 100%]. – Viedeň (Rakúsko) : NANE ODA LAVUTARIS / WHO WILL PLAY FOR ME?, 08.10.2022-05.02.2023. – [2022]. – 128 cm x 155 cm x 100 cm : piano, piano - mechanický strojček, drevo, kameň, autorský koberec, senzor, notový záznam piesne vytesaný do žulového kameňa, živé rastliny       kameňa, . – [DUC VU]. – [Realizácia]
Neverejná poznámka: piano :výška  128,5cm / Šírka: 155,5 cm / Hĺbka: 100 cmkameň 120 cm x 80 cmx 5 cm Mechanický strojček cca 40 cm x 50 cm x 25 cmdrevený box 200x25x25 cmdrevený box 100x25x25 cmžive rastliny cca 100 ks ( od 220 cm do 25 cm)farebná textília s potlačou ( koberec) 2m2
</t>
  </si>
  <si>
    <t>https://app.creuc.sk/?fn=detailBiblioForm&amp;sid=8A2420159ECD7877EE51EF0A8EC7</t>
  </si>
  <si>
    <t xml:space="preserve">MULO LAVUTARIS III./MECHANICAL MUSICIAN III. [intermediálne dielo, inštalácia] / Rigová, Emília [Výtvarník, FVU, 100%]. – Viedeň (Rakúsko) : NANE ODA LAVUTARIS / WHO WILL PLAY FOR ME?, 08.10.2022-05.02.2023. – [2022]. – 132 cm x 135 cm x 52 cm : piano, piano-mechanický strojček, drevo, kameň, autorský koberec, senzor, notový záznam piesne vytesaný do žulového kameňa, živé rastliny. – [DUC VU]. – [Realizácia]
Neverejná poznámka: piano :výška  132,5 cm / Šírka: 135,5 cm / Hĺbka: 52,6 cmkameň 120 cm x 80 cmx 5 cm Mechanický strojček cca 40 cm x 50 cm x 25 cmdrevený box 200x25x25 cmdrevený box 100x25x25 cmžive rastliny cca 40 ks ( od 220 cm do 25 cm)
</t>
  </si>
  <si>
    <t>https://app.creuc.sk/?fn=detailBiblioForm&amp;sid=8A2420159ECD7877EE53E30A8EC7</t>
  </si>
  <si>
    <t>Off-line asambláže [akčné a performatívne umenie] : Probíhající performativní situace = Off-line assemblages, Ongoing Performative Situations / Štefančíková, Mária [Výtvarník, VŠVU VSVKI, 80%] ; Bakočková, Silvia [Výtvarník, 1.5%] ; Cerulík, Jakub [Výtvarník, 1.5%] ; Naňová, Anja [Výtvarník, 3%] ; Rusková, Nela [Výtvarník, 0.5%] ; Poláková, Marta [Výtvarník, 6%] ; Sviteková, Silvia [Výtvarník, 3%] ; Takieddin, Danny [Výtvarník, 0.5%] ; Voráčková, Daniela [Výtvarník, 0.5%] ; Zahy, Lukáš [Výtvarník, 0.5%] ; Noskaiová, Petra [Výtvarník, 3%]. – Praha (Česko) : Srdce žirafy v zajetí je o dvanáct kilo lehčí, 28.03.2025-27.07.2025. – [2025]. – 00.04:00:00. – [DUC VU]. – [Realizácia]</t>
  </si>
  <si>
    <t>https://app.creuc.sk/?fn=detailBiblioForm&amp;sid=A083EEC66BFEBB1DD1DCDD0842BF</t>
  </si>
  <si>
    <t>Výhledy ze zahrady na kopci [kresba, maľba] : Do krajiny, do nitra, do světa / Lungová, Barbora [Výtvarník, VŠVU VSVKM, 100%]. – Praha (Česko) : Cena Jindřicha Chalupeckého, 25.09.2025-11.01.2026. – [2025]. – 46 cm x 33 cm : Akvarel na papíře – autorská kniha (1 originál). – [DUC VU]. – [Realizácia]</t>
  </si>
  <si>
    <t>https://app.creuc.sk/?fn=detailBiblioForm&amp;sid=67B569DE93B0833F164965AEA79E</t>
  </si>
  <si>
    <t>Univerzita Mateja Bela v Banskej Bystrici</t>
  </si>
  <si>
    <t>Pracovisko VŠ</t>
  </si>
  <si>
    <t>CREPČ ID</t>
  </si>
  <si>
    <t>Názov monografie</t>
  </si>
  <si>
    <t>*monografie vydané vo vydavateľstvách, ktoré sú v Nordic list vedené ako level 2 (rok 2025)</t>
  </si>
  <si>
    <t>Odkaz na záznam v CREPČ</t>
  </si>
  <si>
    <t>Shaken, Not Stirred: A Novel Dataset for Visual Understanding of Glasses in Human-Robot Bartending Tasks</t>
  </si>
  <si>
    <t>Applied Sciences</t>
  </si>
  <si>
    <t>IEEE/RSJ International Conference on Intelligent Robots and Systems (IROS)</t>
  </si>
  <si>
    <t>PM2.5 as a proxy for aerosol optical depth in night sky brightness models</t>
  </si>
  <si>
    <t>Monthly Notices of the Royal Astronomical Society</t>
  </si>
  <si>
    <t>When Dense Built-Up Areas Cool: Multi-Scale Neighborhood Pattern Changes of a Semi-Arid Urban Cooling Paradox in Tehran (2000–2020)</t>
  </si>
  <si>
    <t>Sustainable Cities and Society</t>
  </si>
  <si>
    <t>The interactive effects of impervious surface, vegetation, and water on urban land surface temperature</t>
  </si>
  <si>
    <t>A Novel Integrated Spatiotemporal Association and Statistical Framework Revealing Urban Cooling Mechanisms across Morphological and Climatic Contexts</t>
  </si>
  <si>
    <t>DGAT-driven futile lipid cycling has a pronounced, yet concealed, thermogenic function</t>
  </si>
  <si>
    <t>Essential role of MptB in the biosynthesis of phosphatidylinositol mannosides, lipomannan and lipoarabinomannan in mycobacteria</t>
  </si>
  <si>
    <t>Journal of Biological Chemistry</t>
  </si>
  <si>
    <t>Drone photometry enables characterization of upward emission patterns of light-pollution sources</t>
  </si>
  <si>
    <t>Structural basis of lipid-linked galactan export by the mycobacterial ABC transporter Wzm-Wzt</t>
  </si>
  <si>
    <t>Advances in automatic airborne fungal spore monitoring: detection-efficiency test of the BAA500</t>
  </si>
  <si>
    <t>Environmental Pollution</t>
  </si>
  <si>
    <t>One Century of Change: Monitoring Heavy Metal Pollution through Herbarium Bryophytes in Bratislava (Slovakia)</t>
  </si>
  <si>
    <t>Fibroblast Transcriptomics in Molecular Diagnostics of a Comprehensive Dystonia Cohort</t>
  </si>
  <si>
    <t>Annals of Neurology</t>
  </si>
  <si>
    <t>Sex differences in cardiovascular–kidney–metabolic syndrome: the FINE-HEART pooled analysis</t>
  </si>
  <si>
    <t>European Heart Journal</t>
  </si>
  <si>
    <t>Impact of Circulating Tumor DNA and Copy-Number Alterations on Clinical Outcome in Relapsed/Refractory Germ Cell Tumors Treated With Salvage High-Dose Chemotherapy.</t>
  </si>
  <si>
    <t>MEDAG functions as an A-kinase-anchoring protein in adipocytes</t>
  </si>
  <si>
    <t>Molecular Cell</t>
  </si>
  <si>
    <t>Extracellular heme:DNA complexes promote oxidative stress and inflammation during lupus-associated hemolysis</t>
  </si>
  <si>
    <t>Asundexian for Secondary Stroke Prevention</t>
  </si>
  <si>
    <t>The New England Journal of Medicine</t>
  </si>
  <si>
    <t>Space debris contributions to night sky brightness</t>
  </si>
  <si>
    <t>Impact of Geant4’s electromagnetic physics constructors on accuracy and performance of simulations for rare event searches</t>
  </si>
  <si>
    <t>Search for signatures of electroweakinos with photons, jets, and large missing transverse momentum in √s = 13 TeV pp collisions with the ATLAS detector</t>
  </si>
  <si>
    <t>Search for an eV-scale sterile neutrino with the first six detection units of KM3NeT/ORCA</t>
  </si>
  <si>
    <t>Measurement of differential -channel single top (anti)quark production cross-sections at 13 TeV with the ATLAS detector</t>
  </si>
  <si>
    <t>Measurement of the top-quark mass using decays with a J/ψ meson at √s =13 TeV with the ATLAS detector</t>
  </si>
  <si>
    <t>Space-time evolution of particle emission in p–Pb collisions at √sNN = 5.02 TeV with 3D kaon femtoscopy</t>
  </si>
  <si>
    <t>Measurement of the Higgs boson production in association with top quarks in multilepton final states in pp collisions at √ s = 13 TeV with the ATLAS detector</t>
  </si>
  <si>
    <t>Measurement of coherent exclusive J/ψ → µ +µ − production in ultraperipheral Pb+Pb collisions at √sNN = 5.36 TeV with the ATLAS detector</t>
  </si>
  <si>
    <t>Measurements of differential cross-sections of WbWb production in the dilepton channel in pp collisions at √ s = 13 TeV using the ATLAS detector</t>
  </si>
  <si>
    <t>Teleparallel gravity from the principal bundle viewpoint</t>
  </si>
  <si>
    <t>Observation of partonic flow in proton—proton and proton—nucleus collisions</t>
  </si>
  <si>
    <t>Demonstration of Super-X divertor exhaust control for transient heat load management in compact fusion reactors</t>
  </si>
  <si>
    <t>Nature Energy</t>
  </si>
  <si>
    <t>Localization and expansion of grocery stores of selected retail chains in the Czech Republic and Slovakia</t>
  </si>
  <si>
    <t>Social Sciences</t>
  </si>
  <si>
    <t>Cities</t>
  </si>
  <si>
    <t>Quantitative analysis of neurotransmitters in fish brain: A tool to assess neurochemical effects of psychoactive pollutants</t>
  </si>
  <si>
    <t>Obesity rise plateaus in developed nations and accelerates in developing nations</t>
  </si>
  <si>
    <t>Foreign city users and in-store versus online retail channel choice: Urban logistics and planning implications</t>
  </si>
  <si>
    <t>Energy and carbon footprint reduction for hybrid heat-integrated distillation systems: Robust model predictive control approach</t>
  </si>
  <si>
    <t>Energy</t>
  </si>
  <si>
    <t>Modeling and debottlenecking of distillation column for C3 fraction for multiple pressure levels</t>
  </si>
  <si>
    <t>Orientationally Resolved Electron-Spin Relaxation and Coherence in Fullerene-Encapsulated Rare-Earth Dimers with a Single-Electron Metal–Metal Bond</t>
  </si>
  <si>
    <t>Journal of the American Chemical Society</t>
  </si>
  <si>
    <t>Urban systems in medium-sized cities: the two forces and the emergence of a flower structure</t>
  </si>
  <si>
    <t>Changes in body mass index among pregnant women during labor over four decades: a retrospective longitudinal analysis</t>
  </si>
  <si>
    <t>International Journal of Obesity</t>
  </si>
  <si>
    <t>Investigating the reproducibility of the social and behavioural sciences</t>
  </si>
  <si>
    <t>Investigating the analytical robustness of the social and behavioural sciences</t>
  </si>
  <si>
    <t>Investigating the replicability of the social and behavioural sciences</t>
  </si>
  <si>
    <t>When mechanochemistry meets fluorine</t>
  </si>
  <si>
    <t>Rural versus urban living: Gens Y and Z in Slovakia</t>
  </si>
  <si>
    <t>Impact of Hygrothermal Aging on Gas Release Behavior and Multi-Stage Pyrolysis Kinetics of Biomass: Insights from TG-FTIR and DAEM Analysis</t>
  </si>
  <si>
    <t>Contrasting thermophilization among forests, grasslands and alpine summits</t>
  </si>
  <si>
    <t xml:space="preserve">Nature </t>
  </si>
  <si>
    <t>Species- and genus-level patterns in elemental accumulation of forest mushrooms</t>
  </si>
  <si>
    <t>Agri-environmental schemes reduce variable input costs: Evidence from Slovenian farms</t>
  </si>
  <si>
    <t>Journal of Cleaner Production</t>
  </si>
  <si>
    <t>What can grasshoppers reveal about metal pollution? A study of nickel smelter in Slovakia</t>
  </si>
  <si>
    <r>
      <rPr>
        <b/>
        <sz val="11"/>
        <color rgb="FF000000"/>
        <rFont val="Calibri"/>
        <family val="2"/>
      </rPr>
      <t>Time frame</t>
    </r>
    <r>
      <rPr>
        <sz val="11"/>
        <color theme="1"/>
        <rFont val="Aptos Narrow"/>
        <family val="2"/>
        <scheme val="minor"/>
      </rPr>
      <t>: 1 June 2025 - 30 May 2026</t>
    </r>
  </si>
  <si>
    <r>
      <rPr>
        <b/>
        <sz val="11"/>
        <color rgb="FF000000"/>
        <rFont val="Calibri"/>
        <family val="2"/>
      </rPr>
      <t>Timestamp</t>
    </r>
    <r>
      <rPr>
        <sz val="11"/>
        <color theme="1"/>
        <rFont val="Aptos Narrow"/>
        <family val="2"/>
        <scheme val="minor"/>
      </rPr>
      <t>: 30 Sep 2026</t>
    </r>
  </si>
  <si>
    <t>Pata, UK; Bulut, U; Balsalobre-Lorente, D; Chovancová, J</t>
  </si>
  <si>
    <t>Pata, Ugur Korkut; Bulut, Umit; Balsalobre-Lorente, Daniel; Chovancova, Jana</t>
  </si>
  <si>
    <t>Does income growth affect renewable energy or carbon emissions first? A Fourier-based analysis for renewable and fossil energies</t>
  </si>
  <si>
    <t>ENERGY STRATEGY REVIEWS</t>
  </si>
  <si>
    <t>EKC; Fourier approach; Renewable energy; RKC; Structural breaks</t>
  </si>
  <si>
    <t>ENVIRONMENTAL KUZNETS CURVE; CO2 EMISSIONS; FINANCIAL DEVELOPMENT; QUANTILE REGRESSION; ECONOMIC-GROWTH; EKC HYPOTHESIS; CONSUMPTION; URBANIZATION; CHINA; QUALITY</t>
  </si>
  <si>
    <t>Environmental issues and global warming continue to drive researchers to investigate the validity of hypotheses regarding the environment. The environmental Kuznets curve (EKC) is the most popular hypothesis in the environmental economics, prompting researchers to propose a new hypothesis based on it. In this framework, the renewable energy Kuznets curve (RKC) hypothesis was proposed as a prerequisite for the EKC. According to the RKC, at the beginning of the economic growth process, an economy tends to use fossil fuels and reduce the use of renewable energy (RE) because fossil fuels are cheap. Then, as economic growth process continues and income reaches a threshold/turning point, the economy begins to rely more on RE sources. Such RE use indicates a Ushaped association between income and RE (the RKC hypothesis). Based on this information, the study compares the validity of EKC and RKC for the United States (USA) and aims to answer the question of whether the increase in per capita income initially increases RE or decreases carbon emissions. To test and compare the EKC and the RKC simultaneously and to capture smooth structural shifts, this paper uses time series techniques based on the Fourier method from 1973 to 2022. This paper presents results that support the validity of RKC and EKC. The outcomes also illustrate that the turning point of income is lower for the RKC hypothesis than for the EKC model. This suggests that the RKC hypothesis is a prerequisite for the EKC hypothesis. In other words, a higher income first helps in the deployment of renewable energies and then in the reduction of carbon emissions.</t>
  </si>
  <si>
    <t>[Pata, Ugur Korkut] Recep Tayyip Erdogan Univ, Dept Econ, Rize, Turkiye; [Pata, Ugur Korkut] Hatay Mustafa Kemal Univ, Dept Econ, Hatay, Turkiye; [Pata, Ugur Korkut] Korea Univ, Coll Polit Sci &amp; Econ, Dept Econ, Seoul 02481, South Korea; [Pata, Ugur Korkut] Azerbaijan State Univ Econ UNEC, Clin Econ, Baku, Azerbaijan; [Pata, Ugur Korkut] European Univ Lefke, Adv Res Ctr, TR-10 Northern Cyprus, Mersin, Turkiye; [Pata, Ugur Korkut] Western Caspian Univ, Econ Res Ctr WCERC, Baku, Azerbaijan; [Bulut, Umit] Kirsehir Ahi Evran Univ, Dept Econ, Kirsehir, Turkiye; [Bulut, Umit] Azerbaijan State Univ Econ UNEC, UNEC Res Ctr Monetary Econ, Baku, Azerbaijan; [Balsalobre-Lorente, Daniel] Univ Castilla La Mancha, Dept Appl Econ, Ciudad Real, Spain; [Balsalobre-Lorente, Daniel] Azerbaijan State Univ Econ UNEC, UNEC Res Methods Applicat Ctr, Baku, Azerbaijan; [Chovancova, Jana] Univ Presov, Fac Management &amp; Business, Konstantinova 16, Presov 08001, Slovakia</t>
  </si>
  <si>
    <t>Recep Tayyip Erdogan University; Hatay Mustafa Kemal University; Korea University; Ministry of Education of Azerbaijan Republic; Azerbaijan State University of Economics (UNEC); Lefke Avrupa University; Ministry of Education of Azerbaijan Republic; Western Caspian University; Kirsehir Ahi Evran University; Ministry of Education of Azerbaijan Republic; Azerbaijan State University of Economics (UNEC); Universidad de Castilla-La Mancha; Ministry of Education of Azerbaijan Republic; Azerbaijan State University of Economics (UNEC); University of Presov</t>
  </si>
  <si>
    <t>Pata, UK (corresponding author), Recep Tayyip Erdogan Univ, Dept Econ, Rize, Turkiye.</t>
  </si>
  <si>
    <t>ugur.pata@hotmail.com; ubulut@ahievran.edu.tr; daniel.Balsalobre@uclm.es; jana.chovancova@unipo.sk</t>
  </si>
  <si>
    <t>Pata, Ugur/L-1993-2019; BALSALOBRE LORENTE, DANIEL/AAB-4817-2019; Chovancová, Jana/A-2546-2019; Bulut, Umit/AAA-9181-2021</t>
  </si>
  <si>
    <t>BALSALOBRE LORENTE, DANIEL/0000-0002-6099-7899; Chovancová, Jana/0000-0002-6699-1244;</t>
  </si>
  <si>
    <t>Recep Tayyip Erdogyan Uni-versity Development Foundation [02024009030091]</t>
  </si>
  <si>
    <t>Recep Tayyip Erdogyan Uni-versity Development Foundation</t>
  </si>
  <si>
    <t>The study has been supported by the Recep Tayyip Erdogyan Uni-versity Development Foundation (Grant number: 02024009030091) .</t>
  </si>
  <si>
    <t>2211-467X</t>
  </si>
  <si>
    <t>2211-4688</t>
  </si>
  <si>
    <t>ENERGY STRATEG REV</t>
  </si>
  <si>
    <t>Energy Strateg. Rev.</t>
  </si>
  <si>
    <t>10.1016/j.esr.2024.101615</t>
  </si>
  <si>
    <t>DEC 2024</t>
  </si>
  <si>
    <t>Energy &amp; Fuels</t>
  </si>
  <si>
    <t>R6V0Q</t>
  </si>
  <si>
    <t>2026-09-30</t>
  </si>
  <si>
    <t>WOS:001392791200001</t>
  </si>
  <si>
    <t>Hudz, N; Kobylinska, L; Pokajewicz, K; Sedlackova, VH; Fedin, R; Voloshyn, M; Myskiv, I; Brindza, J; Wieczorek, PP; Lipok, J</t>
  </si>
  <si>
    <t>Hudz, Nataliia; Kobylinska, Lesya; Pokajewicz, Katarzyna; Sedlackova, Vladimira Horcinova; Fedin, Roman; Voloshyn, Mariia; Myskiv, Iryna; Brindza, Jan; Wieczorek, Piotr Pawel; Lipok, Jacek</t>
  </si>
  <si>
    <t>Mentha piperita: Essential Oil and Extracts, Their Biological Activities, and Perspectives on the Development of New Medicinal and Cosmetic Products</t>
  </si>
  <si>
    <t>MOLECULES</t>
  </si>
  <si>
    <t>M. piperita; essential oil; extracts; antimicrobial activity; antioxidant potential; anti-inflammatory activity; wound-healing effects</t>
  </si>
  <si>
    <t>TOTAL PHENOLIC CONTENT; CHEMICAL-COMPOSITION; ANTIMICROBIAL ACTIVITY; ANTIOXIDANT PROPERTIES; PEPPERMINT; L.; SPICATA; MONOTERPENE; LAMIACEAE; PROFILE</t>
  </si>
  <si>
    <t>This review aims to analyze Mentha piperita L. as a potential raw material for the development of new health-promoting products (nutraceuticals, cosmetics, and pharmaceutical products). A lot of scientific publications were retrieved from the Scopus, PubMed, and Google Scholar databases which enable the study and generalization of the extraction procedures, key biologically active compounds of essential oil and extracts, biological properties, and therapeutic potential of M. piperita, along with perspectives on the development of its dosage forms, including combinations of synthetic active substances and herbal preparations of M. piperita. The results of this review indicate that M. piperita is a source rich in phytoconstituents of different chemical nature and can be regarded as a source of active substances to enhance health and to develop medicinal products for complementary therapy of various conditions, especially those related with oxidant stress, inflammation, and moderate infections. Essential oil has a broad spectrum of activities. Depending on the test and concentration, this essential oil has both anti- and prooxidant properties. Gram-positive bacteria are more sensitive to the essential oil of M. piperita than Gram-negative ones. This review also considered some facets of the standardization of essential oil and extracts of M. piperita. Among the identified phenolics of extracts were caffeic acid, rosmarinic acid, eriocitrin, luteolin derivates (luteolin-7-O-rutinoside, luteolin-7-O-glucoronide), and hesperidin. The concentration of these phenolics depends on the solvent used. This review also considered the relationships between the chemical component and biological activity. The results showed that the essential oil and extracts reduced inflammation in vitro by inhibiting the production of pro-inflammatory cytokines, such as tumor necrosis factor-alpha (TNF-alpha) and interleukin-6 (IL-6), and in vivo by reducing the paw edema induced using carrageenan injection in rats. Therefore, herbal preparations of M. piperita are promising medicinal and cosmetic preparations for their usage in skincare and oral cavity care products with antimicrobial, anti-inflammatory, and wound-healing properties. This plant can also be regarded as a platform for the development of antibacterial preparations and combined anti-inflammatory and cardioprotective medicinal products (synthetic active substances plus herbal preparations). This review could be considered for the justification of the composition of some medicinal products during their pharmaceutical development for writing a registration dossier in the format of Common Technical Document.</t>
  </si>
  <si>
    <t>[Hudz, Nataliia; Lipok, Jacek] Univ Opole, Dept Pharm &amp; Ecol Chem, PL-45052 Opole, Poland; [Hudz, Nataliia] Danylo Halytsky Lviv Natl Med Univ, Dept Drug Technol &amp; Biopharm, UA-79010 Lvov, Ukraine; [Kobylinska, Lesya] Danylo Halytsky Lviv Natl Med Univ, Dept Biochem, UA-79010 Lvov, Ukraine; [Pokajewicz, Katarzyna; Wieczorek, Piotr Pawel] Univ Opole, Dept Analyt Chem, PL-45052 Opole, Poland; [Brindza, Jan] Slovak Univ Agr, Fac Agrobiol &amp; Food Resources, Nitra 94976, Slovakia; [Fedin, Roman] Stepan Gzhytskyi Natl Univ Vet Med &amp; Biotechnol Lv, Dept Pharm &amp; Biol, UA-79010 Lvov, Ukraine; [Voloshyn, Mariia; Myskiv, Iryna] Lviv Polytech Natl Univ, Dept Foreign Languages, UA-79000 Lvov, Ukraine</t>
  </si>
  <si>
    <t>University of Opole; Danylo Halytsky Lviv National Medical University; Danylo Halytsky Lviv National Medical University; University of Opole; Slovak University of Agriculture Nitra; Ministry of Education &amp; Science of Ukraine; Lviv Polytechnic National University</t>
  </si>
  <si>
    <t>Hudz, N (corresponding author), Univ Opole, Dept Pharm &amp; Ecol Chem, PL-45052 Opole, Poland.;Hudz, N (corresponding author), Danylo Halytsky Lviv Natl Med Univ, Dept Drug Technol &amp; Biopharm, UA-79010 Lvov, Ukraine.</t>
  </si>
  <si>
    <t>natali_gudz@ukr.net; kobylinska_lesya@meduniv.lviv.ua; katarzyna.pokajewicz@uni.opole.pl; vladimira.sedlackova@uniag.sk; roman_fedin@ukr.net; marvollpi@gmail.com; myskiviryna@i.ua; jan.brindza@uniag.sk; pwiecz@uni.opole.pl; jacek.lipok@uni.opole.pl</t>
  </si>
  <si>
    <t>Voloshyn, Mariia/E-1783-2019; Brindza, Jan/G-1849-2019; , Roman Fedin/ABD-5106-2021; Pokajewicz, Katarzyna/AAY-8424-2021; Kobylinska, Lesya/AAI-2703-2020; Hudz, Nataliia/AAM-9121-2021; Bella, Vladimíra/NTP-9982-2025; Wieczorek, Piotr Paweł/A-9649-2012</t>
  </si>
  <si>
    <t>Voloshyn, Mariia/0000-0002-9403-3959; , Roman Fedin/0009-0001-5894-996X; Pokajewicz, Katarzyna/0000-0003-3234-7925; Lipok, Jacek/0000-0002-8567-5351; Kobylinska, Lesya/0000-0002-8965-8436; Hudz, Nataliia/0000-0002-2240-0852; Bella, Vladimíra/0000-0002-5844-8938; Миськів, Ірина/0000-0002-3761-2276; Wieczorek, Piotr Paweł/0000-0002-0016-0114</t>
  </si>
  <si>
    <t>Nataliia Hudz is thankful to SAIA (Slovakia, scholarships of 2022, 2023 years) for funding the studies related to herbal preparations.; SAIA (Slovakia)</t>
  </si>
  <si>
    <t>Nataliia Hudz is thankful to SAIA (Slovakia, scholarships of 2022, 2023 years) for funding the studies related to herbal preparations.</t>
  </si>
  <si>
    <t>1420-3049</t>
  </si>
  <si>
    <t>Molecules</t>
  </si>
  <si>
    <t>10.3390/molecules28217444</t>
  </si>
  <si>
    <t>Y1XB6</t>
  </si>
  <si>
    <t>WOS:001103256700001</t>
  </si>
  <si>
    <t>Tahjib-Ul-Arif, M; Zahan, MI; Karim, MM; Imran, S; Hunter, CT; Islam, MS; Mia, MA; Hannan, MA; Rhaman, MS; Hossain, MA; Brestic, M; Skalicky, M; Murata, Y</t>
  </si>
  <si>
    <t>Tahjib-Ul-Arif, Md; Zahan, Mst Ishrat; Karim, Md Masudul; Imran, Shahin; Hunter, Charles T.; Islam, Md Saiful; Mia, Md Ashik; Hannan, Md Abdul; Rhaman, Mohammad Saidur; Hossain, Md Afzal; Brestic, Marian; Skalicky, Milan; Murata, Yoshiyuki</t>
  </si>
  <si>
    <t>Citric Acid-Mediated Abiotic Stress Tolerance in Plants</t>
  </si>
  <si>
    <t>citrate; heavy metal stress; drought stress; antioxidant; reactive oxygen species; salinity; aluminum toxicity</t>
  </si>
  <si>
    <t>ATP-CITRATE LYASE; ALUMINUM-INDUCED SECRETION; BRASSICA-JUNCEA L.; ORYZA-SATIVA L.; ORGANIC-ACIDS; PLASMA-MEMBRANE; CADMIUM STRESS; ASSISTED PHYTOREMEDIATION; METABOLIC-RESPONSES; ANTIOXIDANT DEFENSE</t>
  </si>
  <si>
    <t>Several recent studies have shown that citric acid/citrate (CA) can confer abiotic stress tolerance to plants. Exogenous CA application leads to improved growth and yield in crop plants under various abiotic stress conditions. Improved physiological outcomes are associated with higher photosynthetic rates, reduced reactive oxygen species, and better osmoregulation. Application of CA also induces antioxidant defense systems, promotes increased chlorophyll content, and affects secondary metabolism to limit plant growth restrictions under stress. In particular, CA has a major impact on relieving heavy metal stress by promoting precipitation, chelation, and sequestration of metal ions. This review summarizes the mechanisms that mediate CA-regulated changes in plants, primarily CA's involvement in the control of physiological and molecular processes in plants under abiotic stress conditions. We also review genetic engineering strategies for CA-mediated abiotic stress tolerance. Finally, we propose a model to explain how CA's position in complex metabolic networks involving the biosynthesis of phytohormones, amino acids, signaling molecules, and other secondary metabolites could explain some of its abiotic stress-ameliorating properties. This review summarizes our current understanding of CA-mediated abiotic stress tolerance and highlights areas where additional research is needed.</t>
  </si>
  <si>
    <t>[Tahjib-Ul-Arif, Md; Murata, Yoshiyuki] Okayama Univ, Grad Sch Environm &amp; Life Sci, Okayama 7008530, Japan; [Tahjib-Ul-Arif, Md; Hannan, Md Abdul; Hossain, Md Afzal] Bangladesh Agr Univ, Dept Biochem &amp; Mol Biol, Mymensingh 2202, Bangladesh; [Zahan, Mst Ishrat] Bangladesh Rice Res Inst, Plant Breeding Div, Gazipur 1701, Bangladesh; [Karim, Md Masudul; Mia, Md Ashik] Bangladesh Agr Univ, Dept Crop Bot, Mymensingh 2202, Bangladesh; [Imran, Shahin] Khulna Agr Univ, Dept Agron, Khulna 9100, Bangladesh; [Hunter, Charles T.] USDA ARS, Chem Res Unit, Gainesville, FL 32608 USA; [Islam, Md Saiful] Bangamata Sheikh Fojilatunnesa Mujib Sci &amp; Techno, Dept Fisheries, Melandah 2012, Jamalpur, Bangladesh; [Rhaman, Mohammad Saidur] Bangladesh Agr Univ, Dept Seed Sci &amp; Technol, Mymensingh 2202, Bangladesh; [Brestic, Marian] Slovak Univ Agr, Dept Plant Physiol, Nitra 94976, Slovakia; [Brestic, Marian; Skalicky, Milan] Czech Univ Life Sci Prague, Fac Agrobiol Food &amp; Nat Resources, Dept Bot &amp; Plant Physiol, Prague 16500, Czech Republic</t>
  </si>
  <si>
    <t>Okayama University; Bangladesh Agricultural University (BAU); Bangladesh Rice Research Institute (BRRI); Bangladesh Agricultural University (BAU); United States Department of Agriculture (USDA); Bangladesh Agricultural University (BAU); Slovak University of Agriculture Nitra; Czech University of Life Sciences Prague</t>
  </si>
  <si>
    <t>Tahjib-Ul-Arif, M (corresponding author), Okayama Univ, Grad Sch Environm &amp; Life Sci, Okayama 7008530, Japan.;Tahjib-Ul-Arif, M (corresponding author), Bangladesh Agr Univ, Dept Biochem &amp; Mol Biol, Mymensingh 2202, Bangladesh.</t>
  </si>
  <si>
    <t>tahjib@bau.edu.bd; ishrat.bau@gmail.com; masudcbot@bau.edu.bd; shahin.imran@kamedu.bd; charles.hunter@usda.gov; saiful@bsfmstu.ac.bd; ashik41570@bau.edu.bd; hannanbmb@bau.edu.bd; saidursst@bau.edu.bd; mafzalbau@bau.edu.bd; marian.brestic@uniag.sk; skalicky@af.czu.cz; muta@cc.okayama-u.ac.jp</t>
  </si>
  <si>
    <t>Islam, Saiful/AAZ-4886-2021; Brestic, Marian/A-8263-2012; Skalicky, Milan/B-2449-2009; Hannan, Abdul/V-5720-2019; Rhaman, Mohammad Saidur/ABH-1431-2020; Tahjib-Ul-Arif/B-9803-2017; Imran, Shahin/AAC-4631-2022; Karim, Masudul/OKS-0442-2025; Murata, Yoshiyuki/B-2098-2011</t>
  </si>
  <si>
    <t>Islam, Saiful/0000-0001-7855-6293; Brestic, Marian/0000-0003-3470-6100; Skalicky, Milan/0000-0002-4114-6909; Hannan, Abdul/0000-0001-6640-4495; Rhaman, Mohammad Saidur/0000-0003-0090-6665; Tahjib-Ul-Arif/0000-0002-0197-2990; Mia, Ashik/0000-0001-7240-9014; Hunter, Charles/0000-0002-2652-9485; Zahan, t Ishrat/0000-0002-1757-1198; Imran, Shahin/0000-0002-7423-9984; Karim, Masudul/0000-0002-7700-0338; Murata, Yoshiyuki/0000-0002-7864-1903</t>
  </si>
  <si>
    <t>project VEGA [1/0589/19, EPPN2020-OPVaI-VA-ITMS313011T813]</t>
  </si>
  <si>
    <t>project VEGA(Vedecka grantova agentura MSVVaS SR a SAV (VEGA))</t>
  </si>
  <si>
    <t>The present work was carried out with the support of the project VEGA 1/0589/19 and EPPN2020-OPVaI-VA-ITMS313011T813. We also acknowledged the support of Md. Toufiq Hasan during the preparation of illustrations.</t>
  </si>
  <si>
    <t>10.3390/ijms22137235</t>
  </si>
  <si>
    <t>TG3BM</t>
  </si>
  <si>
    <t>WOS:000671283500001</t>
  </si>
  <si>
    <t>Mosas, KKA; Chandrasekar, AR; Dasan, A; Pakseresht, A; Galusek, D</t>
  </si>
  <si>
    <t>Mosas, Kamalan Kirubaharan Amirtharaj; Chandrasekar, Ashok Raja; Dasan, Arish; Pakseresht, Amirhossein; Galusek, Dugan</t>
  </si>
  <si>
    <t>Recent Advancements in Materials and Coatings for Biomedical Implants</t>
  </si>
  <si>
    <t>GELS</t>
  </si>
  <si>
    <t>bioceramics; metallic implants; biomedical applications; coatings; surface modification; biocompatibility; Mg-alloys; Ti-alloys</t>
  </si>
  <si>
    <t>HYDROXYAPATITE COMPOSITE COATINGS; TITANIUM OXYNITRIDE COATINGS; COATED 316L SS; IN-VITRO; ELECTROPHORETIC DEPOSITION; MECHANICAL-PROPERTIES; CORROSION-RESISTANCE; STAINLESS-STEEL; BIOACTIVE GLASS; CARBON COATINGS</t>
  </si>
  <si>
    <t>Metallic materials such as stainless steel (SS), titanium (Ti), magnesium (Mg) alloys, and cobalt-chromium (Co-Cr) alloys are widely used as biomaterials for implant applications. Metallic implants sometimes fail in surgeries due to inadequate biocompatibility, faster degradation rate (Mg-based alloys), inflammatory response, infections, inertness (SS, Ti, and Co-Cr alloys), lower corrosion resistance, elastic modulus mismatch, excessive wear, and shielding stress. Therefore, to address this problem, it is necessary to develop a method to improve the biofunctionalization of metallic implant surfaces by changing the materials' surface and morphology without altering the mechanical properties of metallic implants. Among various methods, surface modification on metallic surfaces by applying coatings is an effective way to improve implant material performance. In this review, we discuss the recent developments in ceramics, polymers, and metallic materials used for implant applications. Their biocompatibility is also discussed. The recent trends in coatings for biomedical implants, applications, and their future directions were also discussed in detail.</t>
  </si>
  <si>
    <t>[Mosas, Kamalan Kirubaharan Amirtharaj; Chandrasekar, Ashok Raja; Dasan, Arish; Pakseresht, Amirhossein; Galusek, Dugan] Alexander Dubcek Univ Trencin, Ctr Funct &amp; Surface Functionalized Glass, Trencin 91150, Slovakia; [Galusek, Dugan] Alexander Dubcek Univ Trencin, Joint Glass Ctr IIC SAS TnUAD &amp; FChFT STU, FunGlass, Trencin 91150, Slovakia</t>
  </si>
  <si>
    <t>Mosas, KKA; Chandrasekar, AR; Galusek, D (corresponding author), Alexander Dubcek Univ Trencin, Ctr Funct &amp; Surface Functionalized Glass, Trencin 91150, Slovakia.;Galusek, D (corresponding author), Alexander Dubcek Univ Trencin, Joint Glass Ctr IIC SAS TnUAD &amp; FChFT STU, FunGlass, Trencin 91150, Slovakia.</t>
  </si>
  <si>
    <t>kamalan.mosas@tnuni.sk; ashokraja.chandrasekar@tnuni.sk; arish.dasan@tnuni.sk; amir.pakseresht@tnuni.sk; dusan.galusek@tnuni.sk</t>
  </si>
  <si>
    <t>Pakseresht, Amir Hossein/Y-2290-2019; Galusek, Dušan/H-2323-2011; RAJA, ASHOK/AAU-2032-2021; Dasan, Arish/AAE-5710-2019; , Ashok raja/AAU-2032-2021; kirubaharan, kamalan/G-1482-2014</t>
  </si>
  <si>
    <t>Pakseresht, Amir Hossein/0000-0001-6548-8113; Galusek, Dušan/0000-0001-5995-8780; RAJA, ASHOK/0009-0007-3700-7598; Dasan, Arish/0000-0002-5550-6776; , Ashok raja/0000-0001-7089-129X; kirubaharan, kamalan/0000-0002-6514-9063</t>
  </si>
  <si>
    <t>European Union [739566]; European Regional Development Fund [313011R453]</t>
  </si>
  <si>
    <t>European Union(European Union (EU)); European Regional Development Fund(European Union (EU)Marie Curie Actions)</t>
  </si>
  <si>
    <t>This project received funding from the European Union's Horizon 2020 research and innovation program under grant agreement No 739566. This work was also created in the frame of the project Centre for Functional and Surface Functionalized Glass (CEGLASS); ITMS code is 313011R453, operational program research and innovation, co-funded from the European Regional Development Fund.</t>
  </si>
  <si>
    <t>2310-2861</t>
  </si>
  <si>
    <t>GELS-BASEL</t>
  </si>
  <si>
    <t>Gels</t>
  </si>
  <si>
    <t>10.3390/gels8050323</t>
  </si>
  <si>
    <t>1R3PP</t>
  </si>
  <si>
    <t>WOS:000803285300001</t>
  </si>
  <si>
    <t>Dong, W; Hyde, KD; Jeewon, R; Karunarathna, SC; Zhang, H; Rossi, W; Leonardi, M; Kezo, K; Kaliyaperumal, M; Shu, YX; Yang, CL; Wang, FH; Liu, F; Ma, J; Zhang, JY; Lu, YZ; Abdel-Wahab, MA; Leao, AF; Custódio, FA; Condé, TO; Pereira, OL; Liao, CF; Zhao, HJ; Xu, RJ; Zhao, Q; Du, TY; Tibpromma, S; Monkai, J; Lumyong, S; He, SC; Bundhun, D; Yang, Y; Xiao, YP; Tennakoon, DS; Han, LS; Dai, DQ; Li, H; Yang, YH; Manawasinghe, IS; de Silva, NI; Calabon, MS; Ren, GC; Wei, DP; Wen, TC; Tang, X; Armand, A; Jayawardena, RS; Singh, R; Rajwar, S; Kumar, S; Yang, YY; Tarafder, E; Acharya, K; Shen, HW; Luo, ZL; Liu, JW; Yu, FQ; Li, YX; Chen, YP; Maharachchikumbura, SSN; Mahadevakumar, S; Sarma, PVSRN; Danteswari, C; Podile, AR; Chandranayaka, S; Abdollahzadeh, J; Amirashayeri, P; Kakihai, SP; Bashiri, S; Karpowicz, F; Glejdura, S; Kunca, V; Ronikier, A; Ronikier, M; Rutkowski, R; Mleczko, P; Suwannarach, N; Kumla, J; Senwanna, C; Gafforov, Y; Sanna, M; Mua, A; Porcu, G; Casula, M; Rinaldi, AC; Hamidi, LM; Ahmadpour, A; Ghosta, Y; Oset, M; Kukwa, M; Guzow-Krzeminska, B; Usman, M; Khalid, AN; Ossowska, EA; Kosecka, M; Miller, SL; Henkel, TW; Aime, MC; Kaygusuz, O; Bandini, D; Piepenbring, M; Kabdraisova, A; Svantesson, S; Ferreira, RJ; Martín, MP; Baseia, IG; Kiss, L; Tan, YP; Vaghefi, N; Shivas, RG; Chen, LJ; Cheng, SQ; Liang, YS; Chen, LH; Chellapan, N; Arumugam, E; Vasan, V; Subramani, P; Murugadoss, R; Afshari, N; Gomdola, D; Sun, YR; Abeywickrama, PD; Gao, Y; de Farias, ARG; Gui, H; Suduri, L; Javan-Nikkhah, M; Hashemlou, E; Tian, XG; Velez, P; Hernandez-Monroy, A; Gasca-Pineda, J; Dissanayake, AJ; Chaiwan, N; Wu, N; Senanayake, IC; Doilom, M</t>
  </si>
  <si>
    <t>Dong, Wei; Hyde, Kevin D.; Jeewon, Rajesh; Karunarathna, Samantha C.; Zhang, Huang; Rossi, Walter; Leonardi, Marco; Kezo, Kezhocuyi; Kaliyaperumal, Malarvizhi; Shu, Yong-Xin; Yang, Chun-Lin; Wang, Fei-Hu; Liu, Feng; Ma, Jian; Zhang, Jing-Yi; Lu, Yong-Zhong; Abdel-Wahab, Mohamed A.; Leao, Ana F.; Custodio, Fabio A.; Conde, Thiago O.; Pereira, Olinto L.; Liao, Chun-Fang; Zhao, Hai-Jun; Xu, Rong-Ju; Zhao, Qi; Du, Tian-Ye; Tibpromma, Saowaluck; Monkai, Jutamart; Lumyong, Saisamorn; He, Shu-Cheng; Bundhun, Digvijayini; Yang, Yu; Xiao, Yuanpin; Tennakoon, Danushka S.; Han, Li-Su; Dai, Dong-Qin; Li, Hua; Yang, Yunhui; Manawasinghe, Ishara Sandeepani; de Silva, Nimali I.; Calabon, Mark S.; Ren, Guang-Cong; Wei, De-Ping; Wen, Ting-Chi; Tang, Xia; Armand, Alireza; Jayawardena, Ruvishika S.; Singh, Raghvendra; Rajwar, Soumyadeep; Kumar, Shambhu; Yang, Yan-Yan; Tarafder, Entaj; Acharya, Krishnendu; Shen, Hong-Wei; Luo, Zong-Long; Liu, Jian-Wei; Yu, Fu-Qiang; Li, Yan-Xia; Chen, Yanpeng; Maharachchikumbura, Sajeewa S. N.; Mahadevakumar, Shivannegowda; Sarma, Pullabhotla V. S. R. N.; Danteswari, Chalasani; Podile, Appa Rao; Chandranayaka, Siddaiah; Abdollahzadeh, Jafar; Amirashayeri, Pezhman; Kakihai, Sodabeh Piri; Bashiri, Samaneh; Karpowicz, Filip; Glejdura, Stanislav; Kunca, Vladimir; Ronikier, Anna; Ronikier, Michal; Rutkowski, Ryszard; Mleczko, Piotr; Suwannarach, Nakarin; Kumla, Jaturong; Senwanna, Chanokned; Gafforov, Yusufjon; Sanna, Massimo; Mua, Alberto; Porcu, Giuseppe; Casula, Marco; Rinaldi, Andrea C.; Hamidi, Leila Mohammadi; Ahmadpour, Abdollah; Ghosta, Youbert; Oset, Magdalena; Kukwa, Martin; Guzow-Krzeminska, Beata; Usman, Muhammad; Khalid, Abdul Nasir; Ossowska, Emilia Anna; Kosecka, Magdalena; Miller, Steven L.; Henkel, Terry W.; Aime, M. Catherine; Kaygusuz, Oguzhan; Bandini, Ditte; Piepenbring, Meike; Kabdraisova, Aisulu; Svantesson, Sten; Ferreira, Renato Juciano; Martin, Maria P.; Baseia, Iuri Goulart; Kiss, Levente; Tan, Yu Pei; Vaghefi, Niloofar; Shivas, Roger G.; Chen, Li-Jia; Cheng, Song-Qi; Liang, Yu-Shan; Chen, Liu-Huan; Chellapan, Naveenkumar; Arumugam, Elangovan; Vasan, Vigneshwari; Subramani, Priyadarshini; Murugadoss, Ramesh; Afshari, Naghmeh; Gomdola, Deecksha; Sun, Ya-Ru; Abeywickrama, Pranami D.; Gao, Ying; de Farias, Antonio Roberto Gomes; Gui, Heng; Suduri, Leila; Javan-Nikkhah, Mohammad; Hashemlou, Esmaeil; Tian, Xing-Guo; Velez, Patricia; Hernandez-Monroy, Abril; Gasca-Pineda, Jaime; Dissanayake, Asha J.; Chaiwan, Napalai; Wu, Na; Senanayake, Indunil Chinthani; Doilom, Mingkwan</t>
  </si>
  <si>
    <t>Fungal diversity notes 2017-2122: taxonomic and phylogenetic contributions to freshwater fungi and other fungal taxa</t>
  </si>
  <si>
    <t>FUNGAL DIVERSITY</t>
  </si>
  <si>
    <t>75 New taxa; 25 New records; Agaricomycetes; Ascomycota; Basidiomycota; Cystobasidiomycetes; Dothideomycetes; Eurotiomycetes; Laboulbeniomycetes; Lecanoromycetes; Leotiomycetes; Mucoromycetes; Mucoromycota; Pezizomycetes; Pucciniomycetes; Sordariomycetes</t>
  </si>
  <si>
    <t>SP.-NOV. STICTIDACEAE; MYROTHECIUM LEAF-SPOT; MORPHOLOGICAL CHARACTERIZATION REVEAL; 1ST REPORT; MULTIGENE PHYLOGENY; MOLECULAR PHYLOGENY; NATURAL CLASSIFICATION; LICHENIZED ASCOMYCOTA; BAMBUSICOLOUS FUNGI; SPECIES RECOGNITION</t>
  </si>
  <si>
    <t>This article is the 19th contribution to the fungal diversity notes series, in which 106 taxa distributed in 3 phyla, 11 classes, 35 orders, and 64 families are treated. Taxa described in the present study include a new family, 5 new genera, 69 new species, 3 new combinations, 25 new host, habitat, and geographical records, a new name, a new collection, as well as reinstating a previously suppressed genus. The newly established family is Parasporidesmiaceae and the five new genera described herein are Dematiodidymosporum, Neoacrogenospora, Parasporidesmium, Speluncomyces, and Uniomyces. The 69 new species are Acrocalymma triseptatum, Agaricus darjeelingensis, Annellophorella aquatica, Anteaglonium menghaiense, Balsamia microspora, Bambusicola dehongensis, Barriopsis menglaense, Benjaminiomyces bergonzoi, Camporesiomyces aquaticus, Camporesiomyces wurfbainiae, Cercospora palmata, Chrysomphalina cantharella, Colletotrichum heteropanacicola, Conioscypha guizhouensis, Conioscypha yadongensis, Cora dalfornoae, Cylindromonium brasiliense, Dematiodidymosporum aquaticum, Distoseptispora dinghuensis, Distoseptispora zunyiensis, Ebollia neocarnea, Eudimeromyces aequatorialis, Eudimeromyces euconni, Funalia indica, Fuscosporella ovalis, Fuscosporella yunnanensis, Halobasidium csapodyae, Halokirschsteiniothelia hunanensis, Hongkongmyces xishuangbannaensis, Inocybe ispartaensis, Laboulbenia neofrancoisiana, Lachnella kunmingensis, Lasmenia thailandica, Leptospora cannabini, Lycoperdon sridharii, Myxospora neomasonii, Natipusilla aquatica, Neoacrogenospora aquatica, Neomassaria sinensis, Neovaginatispora juglandis, Niesslia yunnanensis, Ophiocordyceps aseptatospora, Oxneriaria sheosarensis, Paramicrosphaeropsis vitis, Paramyrothecium strychni, Parapaucispora aquatica, Parasporidesmium aquaticum, Parmelia neosaxatilis, Periconia bambusicola, Periconia neohongheensis, Peroneutypa thailandica, Polyozellus albus, Porina magnoliae, Porostereum subspadiceum, Pseudosperma subvolvatum, Pseudothyridariella caseariae, Rhexocercosporidium ferulae, Russula rubroglutinata, Septoriella iranica, Seriascoma asexuale, Sesquicillium flavum, Sirastachys zhongkaiensis, Speluncomyces lunatus, Sporidesmiella yunnanensis, Striaticonidium xishuangbannaensis, Trametopsis indica, Tulostoma hyderabadensis, Uniomyces hakkeijimanus, and Virgaria guizhouensis. The three new combinations are Lycoperdon alpinum, Lycoperdon lloydii, and Lycoperdon macrogemmae. The 25 new records comprise Acremonium sclerotigenum, Agroathelia rolfsii, Alfaria terrestris, Aspergillus cejpii, Colletotrichum brevisporum, Coriolopsis brunneoleuca, Coriolopsis hainanensis, Cytospora tamaricicola, Fomitopsis malicola, Fulvifomes fastuosus, Fulvifomes thailandicus, Funalia cystidiata, Funalia subgallica, Longididymella vitalbae, Lopharia mirabilis, Metarhizium viridulum, Neopestalotiopsis haikouensis, Occultibambusa aquatica, Phaeoacremonium scolyti, Phaeocytostroma virdimurae, Puccinia mysuruensis, Rhizopus stolonifer, Serpula similis, Trametes ellipsospora, and Vamsapriya shiwandashanensis. In addition, the new name is Irpiciporus pseudoxuchilensis, and the new collection is Aspergillus sydowii. The previously suppressed genus Eudimeromyces has been taxonomically reinstated.</t>
  </si>
  <si>
    <t>[Dong, Wei; Hyde, Kevin D.; Shu, Yong-Xin; Liao, Chun-Fang; Zhao, Hai-Jun; Li, Hua; Yang, Yunhui; Manawasinghe, Ishara Sandeepani; Li, Yan-Xia; Chen, Li-Jia; Cheng, Song-Qi; Liang, Yu-Shan; Chen, Liu-Huan; Doilom, Mingkwan] Zhongkai Univ Agr &amp; Engn, Innovat Inst Plant Hlth, Minist Agr &amp; Rural Affairs, Key Lab Green Prevent &amp; Control Fruits &amp; Vegetabl, Guangzhou 510225, Guangdong, Peoples R China; [Hyde, Kevin D.; Jeewon, Rajesh] King Saud Univ, Dept Bot &amp; Microbiol, Coll Sci, POB 22452, Riyadh 11495, Saudi Arabia; [Hyde, Kevin D.; Jeewon, Rajesh] King Saud Univ, Dept Zool, Coll Sci, POB 22452, Riyadh 11495, Saudi Arabia; [Hyde, Kevin D.; Shu, Yong-Xin; Ma, Jian; Zhang, Jing-Yi; Liao, Chun-Fang; Zhao, Hai-Jun; Xu, Rong-Ju; Du, Tian-Ye; He, Shu-Cheng; Bundhun, Digvijayini; Yang, Yu; Xiao, Yuanpin; Li, Hua; Yang, Yunhui; Tang, Xia; Armand, Alireza; Jayawardena, Ruvishika S.; Yang, Yan-Yan; Shen, Hong-Wei; Liu, Jian-Wei; Li, Yan-Xia; Afshari, Naghmeh; Gomdola, Deecksha; Sun, Ya-Ru; Abeywickrama, Pranami D.; Gao, Ying; de Farias, Antonio Roberto Gomes; Wu, Na] Mae Fah Luang Univ, Ctr Excellence Fungal Res, Chiang Rai 57100, Thailand; [Jeewon, Rajesh] Univ Mauritius, Dept Hlth Sci, Fac Med &amp; Hlth Sci, Reduit 8083, Mauritius; [Karunarathna, Samantha C.; Du, Tian-Ye; Tibpromma, Saowaluck; Han, Li-Su; Dai, Dong-Qin] Qujing Normal Univ, Dept Educ DeepTime Evolut Biodivers Origin Pearl, Ctr Yunnan Plateau Biol Resources Protect &amp; Utili, Key Lab Yunnan Prov,Coll Biol &amp; Food Engn, Qujing 655011, Yunnan, Peoples R China; [Zhang, Huang] Linyi Univ, Shandong Prov Key Lab Water &amp; Soil Conservat &amp; En, Coll Resources &amp; Environm, West Side North Sect Ind Ave, Linyi 276000, Peoples R China; [Rossi, Walter; Leonardi, Marco] Univ Aquila, Sect Environm Sci, Dept MeSVA, Via Vetoio, I-67100 Laquila, AQ, Italy; [Kezo, Kezhocuyi; Kaliyaperumal, Malarvizhi; Chellapan, Naveenkumar; Arumugam, Elangovan; Vasan, Vigneshwari; Subramani, Priyadarshini; Murugadoss, Ramesh] Univ Madras, Ctr Adv Studies Bot, Chennai 600025, Tamil Nadu, India; [Shu, Yong-Xin; Ma, Jian; Zhang, Jing-Yi; Liao, Chun-Fang; Zhao, Hai-Jun; Xu, Rong-Ju; Du, Tian-Ye; He, Shu-Cheng; Bundhun, Digvijayini; Yang, Yu; Xiao, Yuanpin; Li, Hua; Yang, Yunhui; Tang, Xia; Armand, Alireza; Jayawardena, Ruvishika S.; Yang, Yan-Yan; Shen, Hong-Wei; Liu, Jian-Wei; Li, Yan-Xia; Gomdola, Deecksha; Sun, Ya-Ru; Abeywickrama, Pranami D.; Gao, Ying; Wu, Na] Mae Fah Luang Univ, Sch Sci, Chiang Rai 57100, Thailand; [Yang, Chun-Lin; Wang, Fei-Hu; Liu, Feng] Sichuan Agr Univ, Coll Forestry, Huiming Rd 211, Chengdu 611130, Peoples R China; [Ma, Jian; Zhang, Jing-Yi; Lu, Yong-Zhong; Yang, Yu; Xiao, Yuanpin; Tian, Xing-Guo] Guizhou Inst Technol, Sch Food &amp; Pharmaceut Engn, Guiyang 550003, Guizhou, Peoples R China; [Abdel-Wahab, Mohamed A.] Sohag Univ, Dept Bot, Fac Sci, Sohag 82524, Egypt; [Leao, Ana F.; Conde, Thiago O.] Univ Fed Vicosa, Dept Microbiol, Vicosa, MG, Brazil; [Custodio, Fabio A.; Pereira, Olinto L.] Univ Fed Vicosa, Dept Fitopatol, Vicosa, MG, Brazil; [Xu, Rong-Ju; Zhao, Qi] Chinese Acad Sci, Kunming Inst Bot, Key Lab Plant Div &amp; Biogeog East Asia, Yunnan Key Lab Fungal Div &amp; Green Dev, Kunming 650201, Peoples R China; [Monkai, Jutamart; Suwannarach, Nakarin; Kumla, Jaturong; Senwanna, Chanokned; Chaiwan, Napalai] Chiang Mai Univ, Off Res Adm, Chiang Mai 50200, Thailand; [Monkai, Jutamart; Lumyong, Saisamorn; Han, Li-Su; Afshari, Naghmeh; Chaiwan, Napalai] Chiang Mai Univ, Dept Biol, Fac Sci, Chiang Mai 50200, Thailand; [Monkai, Jutamart; Lumyong, Saisamorn; Suwannarach, Nakarin; Kumla, Jaturong; Senwanna, Chanokned] Chiang Mai Univ, Ctr Excellence Microbial Div &amp; Sustainable Utiliz, Chiang Mai 50200, Thailand; [He, Shu-Cheng; Yang, Yan-Yan] Chinese Acad Sci, Kunming Inst Bot, Key Lab Phytochem &amp; Nat Med, Kunming 650201, Yunnan, Peoples R China; [Tennakoon, Danushka S.; de Silva, Nimali I.] Shenzhen Univ, Shenzhen Key Lab Microbial Genet Engn, Coll Life Sci &amp; Oceanog, Shenzhen 518060, Peoples R China; [Calabon, Mark S.] Univ Philippines Visayas, Div Biol Sci, Coll Arts &amp; Sci, Iloilo 5023, Philippines; [Ren, Guang-Cong] Guiyang Healthcare Vocat Univ, Sch Pharm, Guiyang 550081, Peoples R China; [Wei, De-Ping; Wen, Ting-Chi] Guizhou Univ, State Key Lab Green Pesticide, Key Lab Green Pesticide &amp; Agr Bioengn, Minist Educ, Guiyang 550025, Peoples R China; [Wei, De-Ping; Wen, Ting-Chi; Tang, Xia] Guizhou Univ, Engn Res Ctr Southwest Biopharmaceut Resources, Minist Educ, Guiyang 550025, Peoples R China; [Singh, Raghvendra; Rajwar, Soumyadeep] Banaras Hindu Univ, Ctr Adv Study Bot, Inst Sci, Varanasi 221005, Uttar Pradesh, India; [Kumar, Shambhu] KSCSTE Kerala Forest Res Inst, Forest Pathol Dept, Trichur 680653, Kerala, India; [Tarafder, Entaj; Acharya, Krishnendu] Univ Calcutta, Mol &amp; Appl Mycol &amp; Plant Pathol Lab, Dept Bot, Kolkata 700019, W Bengal, India; [Shen, Hong-Wei; Luo, Zong-Long] Dali Univ, Coll Agr &amp; Biol Sci, Dali 671003, Yunnan, Peoples R China; [Liu, Jian-Wei; Yu, Fu-Qiang; Senanayake, Indunil Chinthani] Chinese Acad Sci, Kunming Inst Bot, Germplasm Bank Wild Species, Yunnan Key Lab Fungal Div &amp; Green Dev, Kunming 650201, Yunnan, Peoples R China; [Chen, Yanpeng; Maharachchikumbura, Sajeewa S. N.; Dissanayake, Asha J.] Univ Elect Sci &amp; Technol China, Sch Life Sci &amp; Technol, Ctr Informat Biol, Chengdu 611731, Peoples R China; [Mahadevakumar, Shivannegowda] Bot Survey India, Andaman &amp; Nicobar Reg Ctr, Sri Vijaya Puram 744102, India; [Sarma, Pullabhotla V. S. R. N.; Danteswari, Chalasani; Podile, Appa Rao] Univ Hyderabad, Dept Plant Sci, Sch Life Sci, Hyderabad, Telangana, India; [Chandranayaka, Siddaiah] Univ Mysore, Dept Studies Biotechnol, Mysore 570006, Karnataka, India; [Abdollahzadeh, Jafar; Amirashayeri, Pezhman; Kakihai, Sodabeh Piri; Bashiri, Samaneh] Univ Kurdistan, Dept Plant Protect, Agr Fac, POB 416, Sanandaj, Iran; [Karpowicz, Filip; Mleczko, Piotr] Jagiellonian Univ Krakow, Fac Biol, Inst Bot, Gronostajowa 3, PL-30387 Krakow, Poland; [Glejdura, Stanislav; Kunca, Vladimir] Tech Univ Zvolen, Fac Ecol &amp; Environm Sci, Zvolen 96053, Slovakia; [Ronikier, Anna; Ronikier, Michal] Polish Acad Sci, W Szafer Inst Bot, Lubicz 46, PL-31512 Krakow, Poland; [Rutkowski, Ryszard] Wspolna 194, PL-34331 Swinna, Poland; [Gafforov, Yusufjon] New Uzbekistan Univ, Cent Asian Ctr Dev Studies, Tashkent 100007, Uzbekistan; [Gafforov, Yusufjon] Natl Univ Uzbekistan, Dept Ecol, Fac Biol &amp; Ecol, Tashkent 100174, Uzbekistan; [Sanna, Massimo; Mua, Alberto; Porcu, Giuseppe; Casula, Marco] Assoc Micol Bresadola, Grp Sette Fratelli, Via Cavaro 45, I-09131 Cagliari, CA, Italy; [Rinaldi, Andrea C.] Univ Cagliari, Dept Biomed Sci, I-09042 Cagliari, CA, Italy; [Hamidi, Leila Mohammadi; Ghosta, Youbert] Urmia Univ, Dept Plant Protect, Fac Agr, Orumiyeh, Iran; [Ahmadpour, Abdollah] Urmia Univ, Higher Educ Ctr Shahid Bakeri, Miyandoab, Iran; [Oset, Magdalena; Kukwa, Martin; Guzow-Krzeminska, Beata; Ossowska, Emilia Anna; Kosecka, Magdalena] Univ Gdansk, Dept Plant Taxon &amp; Nat Conservat, Fac Biol, Wita Stwosza 59, PL-80308 Gdansk, Poland; [Usman, Muhammad; Khalid, Abdul Nasir] Univ Punjab, Fungal Biol &amp; Systemat Res Lab, Inst Bot, Quaid e Azam Campus, Lahore 54590, Pakistan; [Miller, Steven L.] Univ Wyoming, Dept Bot, Laramie, WY 82071 USA; [Henkel, Terry W.] Calif State Polytech Univ Humboldt, Dept Biol Sci, Arcata, CA 95521 USA; [Aime, M. Catherine] Purdue Univ, Dept Bot &amp; Plant Pathol, W Lafayette, IN 47907 USA; [Kaygusuz, Oguzhan; Piepenbring, Meike] Goethe Univ Frankfurt Main, Mycol Res Grp, Fac Biol Sci, Max von Laue Str 13, D-60438 Frankfurt, Germany; [Kaygusuz, Oguzhan] Isparta Univ Appl Sci, Dept Plant &amp; Anim Prod, Atabey Vocat Sch, TR-32000 Isparta, Turkiye; [Bandini, Ditte] Panoramastr 47, D-69257 Wiesenbach, Germany; [Kabdraisova, Aisulu] Sci Ctr Antiinfect Drug, Lab Pharmaceut Chem &amp; Pharmaceut Technol, Alma Ata 050040, Kazakhstan; [Svantesson, Sten] Uppsala Univ, Systemat Biol, Dept Organismal Biol, Norbyvagen 18 D, S-75236 Uppsala, Sweden; [Svantesson, Sten] Gothenburg Global Biodivers Ctr, POB 463, S-40530 Gothenburg, Sweden; [Ferreira, Renato Juciano] Univ Reg Cariri, Programa Posgrad Diversidade &amp; Recursos Naturais, BR-63105000 Crato, Brazil; [Martin, Maria P.] CSIC, Real Jardin Bot, Dept Micol, Plaza Murillo 2, Madrid 28014, Spain; [Baseia, Iuri Goulart] Univ Fed Rio Grande do Norte, Dept Bot &amp; Zool, Ctr Biociencias, Campus Univ, BR-59072970 Natal, RN, Brazil; [Kiss, Levente; Shivas, Roger G.] Univ Southern Queensland, Ctr Crop Hlth, Toowoomba, Qld 4350, Australia; [Kiss, Levente] Eszterhazy Karoly Catholic Univ, H-3300 Eger, Hungary; [Kiss, Levente] HUN REN, Plant Protect Inst, Ctr Agr Res, H-1525 Budapest, Hungary; [Tan, Yu Pei] Queensland Plant Pathol Herbarium, Dept Primary Ind, Dutton Pk, Qld 4102, Australia; [Vaghefi, Niloofar] Univ Melbourne, Sch Agr Food &amp; Ecosyst Sci, Parkville, Vic 3010, Australia; [Sun, Ya-Ru] Guizhou Univ, Dept Plant Pathol, Coll Agr, Guiyang 550025, Peoples R China; [Abeywickrama, Pranami D.] Beijing Acad Agr &amp; Forestry Sci, Beijing Key Lab Environm Friendly Management Frui, Inst Plant Protect, Beijing 100097, Peoples R China; [Gao, Ying; Gui, Heng] Kunming Inst Bot, Ctr Mt Futures, Honghe 654400, Yunnan, Peoples R China; [Suduri, Leila; Javan-Nikkhah, Mohammad; Hashemlou, Esmaeil] Univ Tehran, Dept Plant Protect, Fac Agr, Karaj, Iran; [Velez, Patricia; Hernandez-Monroy, Abril] Univ Nacl Autonoma Mexico, Dept Bot, Inst Biol, Mexico City 04510, Mexico; [Hernandez-Monroy, Abril] Univ Nacl Autonoma Mexico, Posgrad Ciencias Mar &amp; Limnol, Mexico City 04510, Mexico; [Gasca-Pineda, Jaime] Univ Nacl Autonoma Mexico, Dept Ecol Evolut, Inst Ecol, Mexico City 04510, Mexico</t>
  </si>
  <si>
    <t>Zhongkai University of Agriculture &amp; Engineering; King Saud University; King Saud University; Mae Fah Luang University; University of Mauritius; Qujing Normal University; Linyi University; University of L'Aquila; University of Madras; Mae Fah Luang University; Sichuan Agricultural University; Guizhou Institute of Technology; Egyptian Knowledge Bank (EKB); Sohag University; Universidade Federal de Vicosa; Universidade Federal de Vicosa; Chinese Academy of Sciences; Kunming Institute of Botany, CAS; Chiang Mai University; Chiang Mai University; Chiang Mai University; Chinese Academy of Sciences; Kunming Institute of Botany, CAS; Shenzhen University; University of the Philippines System; University of the Philippines Visayas; Guiyang Healthcare Vocational University; Guizhou University; Guizhou University; Banaras Hindu University (BHU); University of Calcutta; Dali University; Chinese Academy of Sciences; Kunming Institute of Botany, CAS; University of Electronic Science &amp; Technology of China; Botanical Survey of India (BSI); University of Hyderabad; University of Mysore; University of Kurdistan; Jagiellonian University; Technical University Zvolen; Polish Academy of Sciences; W. Szafer Institute of Botany of the Polish Academy of Sciences; National University of Uzbekistan; University of Cagliari; Urmia University; Urmia University; Fahrenheit Universities; University of Gdansk; University of Punjab; University of Wyoming; California State University System; California State Polytechnic University, Humboldt; Purdue University System; Purdue University; Goethe University Frankfurt; Isparta University of Applied Sciences; Uppsala University; University of Gothenburg; Universidade Regional do Cariri; Consejo Superior de Investigaciones Cientificas (CSIC); CSIC - Real Jardin Botanico de Madrid; Universidade Federal do Rio Grande do Norte; University of Southern Queensland; Eszterhazy Karoly Catholic University; HUN-REN; HUN-REN Centre for Agricultural Research; Plant Protection Institute - HAS; Department of Primary Industries &amp; Regional Development NSW; University of Melbourne; Guizhou University; Beijing Academy of Agriculture &amp; Forestry Sciences (BAAFS); Chinese Academy of Sciences; Kunming Institute of Botany, CAS; University of Tehran; Universidad Nacional Autonoma de Mexico; Universidad Nacional Autonoma de Mexico; Universidad Nacional Autonoma de Mexico</t>
  </si>
  <si>
    <t>Hyde, KD; Doilom, M (corresponding author), Zhongkai Univ Agr &amp; Engn, Innovat Inst Plant Hlth, Minist Agr &amp; Rural Affairs, Key Lab Green Prevent &amp; Control Fruits &amp; Vegetabl, Guangzhou 510225, Guangdong, Peoples R China.;Hyde, KD (corresponding author), King Saud Univ, Dept Bot &amp; Microbiol, Coll Sci, POB 22452, Riyadh 11495, Saudi Arabia.;Hyde, KD (corresponding author), King Saud Univ, Dept Zool, Coll Sci, POB 22452, Riyadh 11495, Saudi Arabia.;Hyde, KD (corresponding author), Mae Fah Luang Univ, Ctr Excellence Fungal Res, Chiang Rai 57100, Thailand.</t>
  </si>
  <si>
    <t>kdhyde3@gmail.com; j_hammochi@hotmail.com</t>
  </si>
  <si>
    <t>Kumar, Shambhu/JEF-6467-2023; Ossowska, Emilia/ITV-3505-2023; Doilom, Mingkwan/V-3017-2017; Ghosta, Youbert/AAW-6292-2021; Maharachchikumbura, Sajeewa/C-9403-2013; Kiss, Levente/Q-3786-2018; Dai, Dong-Qin/AAE-3389-2019; Kabdraisova, Aisulu/AAC-5769-2020; Tian, Xingguo/ABD-1501-2021; Tarafder, Entaj/JBI-7189-2023; de Silva, Nimali/E-3234-2015; Aime, Mary/S-7621-2018; Acharya, Krishnendu/G-2317-2012; Kunca, Vladimír/F-1049-2015; Guzow-Krzemińska, Beata/I-6450-2012; Liao, Chunfang/KSL-4509-2024; Ahmadpour, Abdollah/AAM-3733-2021; Gafforov, Yusufjon/C-5507-2015; Podile, Appa/W-5077-2018; Wen, Ting-Chi/X-4696-2019; Abdel-Wahab, Mohamed/Z-4157-2019; Tibpromma, Saowaluck/AAY-9436-2021; Ren, Guang/JXY-2526-2024; Kukwa, Martin/X-9510-2019; Dong, Wei/ABI-4771-2022; Ronikier, Anna/T-9064-2018; Jayawardena, Ruvishika/V-3592-2018; Monkai, Jutamart/ADB-8760-2022; Zhang, Jing-Yi/OUH-3487-2025; Sanna, Massimo/KIJ-1717-2024; Shivannegowda, Mahadevakumar/CAA-1248-2022; Dissanayake, Asha/AAG-4869-2020; Luo, Zong-Long/AAY-8239-2021; Custódio, Fábio/GRO-4131-2022; Hernandez-Monroy, Abril/LDG-7431-2024; Abeywickrama, Pranami/ABC-2303-2020; Yu, Fu-Qiang/GOE-4221-2022; Velez, Patricia/AAB-6546-2022; Abdollahzadeh, Jafar/U-9891-2019; KAYGUSUZ, Oğuzhan/GQP-7604-2022; Rinaldi, Andrea/B-1149-2010; Armand, Alireza/ODL-8850-2025; Svantesson, Sten/LRC-9009-2024; Senwanna, Chanokned/AGR-1231-2022; Suwannarach, Nakarin/P-6078-2019; Jeewon, Rajesh/I-9508-2019; Kosecka, Magdalena Katarzyna/HKE-8057-2023; Tennakoon, Danushka/AAY-9702-2021; Shen, Hongwei/HPB-5670-2023; SENANAYAKE, INDUNIL/ACM-1501-2022; Wei, Deping/ABH-2357-2020; Baseia, Iuri/F-6534-2014; Du, Tianye/IUN-3259-2023; Khalid, Abdul/AAD-9325-2020; Karunarathna, Samantha/JCE-5110-2023; Gomdola, Deecksha/GYQ-9426-2022; Pereira, Olinto/G-5405-2013; Hyde, Kevin/F-7890-2010; Kezo, Kezhocuyi/KBQ-3432-2024; 何, 书成/PXC-4918-2026; Karpowicz, Filip/HKV-2718-2023; Calabon, Mark/AAO-1901-2021; Chaiwan, Napalai/IZE-0477-2023</t>
  </si>
  <si>
    <t>Kumar, Shambhu/0000-0001-9534-9309; Kiss, Levente/0000-0002-4785-4308; Kabdraisova, Aisulu/0000-0002-6562-9796; MURUGADOSS, RAMESH/0009-0000-2674-7063; Tian, Xingguo/0000-0002-8124-1281; Ahmadpour, Abdollah/0000-0002-4697-2230; Gafforov, Yusufjon/0000-0003-3076-4709; Ronikier, Anna/0000-0003-0193-8685; KAYGUSUZ, Oğuzhan/0000-0003-3455-2965;</t>
  </si>
  <si>
    <t>National Natural Science Foundation of China [32460002]; Foundation of Guangzhou Municipal Science and Technology Bureau [2023A04J1426]; National Research Council of Thailand (NRCT) [N42A650547]; Mushroom Research Foundation, Thailand; Distinguished Scientist Fellowship Program (DSFP), King Saud University, Kingdom of Saudi Arabia; National Natural Science Foundation of Shandong [ZR2022MC071]; Taishan Scholar Foundation of Shandong Province [tsqn202306276]; Sichuan Science and Technology Program of China [2022NSFSC1011]; Scientific and Technical Research Council of Turkiye (TuBTAK) [2219, 1059B192202880]; National Science, Research and Innovation Fund: Thailand Science Research Innovation [2022, 2023, 652A01003, 662A01002, 672A010002]; DST, New Delhi [R/Dev, 2021-22/32387]; BHU, Varanasi and Bridge Grant [2024-25/3151]; BHU, Varanasi; Yunnan Revitalization Talents Support Plan (High-End Foreign Experts Program), Yunnan Provincial Department of Science and Technology Zhihui Yunnan Plan [202403AM140023]; Key Laboratory of Yunnan Provincial Department of Education of the Deep-Time Evolution on Biodiversity from the Origin of the Pearl River; Mae Fah Luang University; Higher Education Commission of Pakistan; International Research Support Initiative Program (IRSIP) Scheme; JSPS [185701000001, 18-06620]; DST [EMR/2016/003078]; Government of India; RUSA 2.0 [Group-1/2021/49]; Tamil Nadu State Council for Higher Education, Chennai [RGP/2019-20/MU/HECP-0040]; CSIR, New Delhi, India [09/0115(13300)/2022-EMR-I]; Beijing Natural Science Foundation-International Scientist Project [1S24085]; DST-PURSE Programme Phase II, University of Calcutta, India; Chiang Mai University; UP System Balik PhD Program [OVPAA-BPhD2022-02]; Department of Biotechnology (DBT) [BT/PR29521/FCB/125/15/2018]; DGAPA-PAPIIT, UNAM [IN203524]; Department of Science and Technology; JC Bose Fellowship [JCB/2017/000053]; DBT-BUILDER [BT/INF/22/SP41176/2020]; School of life Sciences, Ministry of Education; Institution of Excellence Directorate, University of Hyderabad [UOH-IOE-RC3-21-065, UOH/IOE/SEST/PDRF/1]; University of Hyderabad; Yunnan Provincial Department of Science and Technology Zhihui Yunnan Plan [202403AM140023]; High-Level Talent Recruitment Plan of Yunnan Provinces (High-End Foreign Experts Programs); Meemann Chang Academician Workstation in Yunnan Province [202225AF150002]; Yunnan Province Young and Middle-aged Academic and Technical Leaders Reserve Talents Program [202305AC350252]; Vale S.A; Instituto Brasileiro de Desenvolvimento e Sustentabilidade (IABS); CoordenacAo de Aperfeicoamento de Pessoal de Nivel Superior (CAPES) [001]; Conselho Nacional de Desenvolvimento Cientifico e Tecnologico (CNPq); FundacAo de Amparo a Pesquisa do Estado de Minas Gerais (FAPEMIG); FundacAo Arthur Bernardes (FUNARBE); CMU Proactive Researcher, Chiang Mai University [796/2567, EX010059]; Doi Tung Development Project for Sample Collection [7700/17142]; Agency of Innovative Development under the Ministry of Higher Education, Science and Innovation of the Republic of Uzbekistan [AL-8724052922]; National Key R&amp;D Program of China [2025YFE0104500]; Slovak Grant Agency VEGA [1/0295/20]; Institute of Botany, Jagiellonian University [N18/DBS/000002]; W. Szafer Institute of Botany, Polish Academy of Sciences</t>
  </si>
  <si>
    <t>National Natural Science Foundation of China(National Natural Science Foundation of China (NSFC)); Foundation of Guangzhou Municipal Science and Technology Bureau; National Research Council of Thailand (NRCT)(National Research Council of Thailand (NRCT)); Mushroom Research Foundation, Thailand; Distinguished Scientist Fellowship Program (DSFP), King Saud University, Kingdom of Saudi Arabia(King Saud University); National Natural Science Foundation of Shandong; Taishan Scholar Foundation of Shandong Province; Sichuan Science and Technology Program of China(Sichuan Science and Technology Program); Scientific and Technical Research Council of Turkiye (TuBTAK); National Science, Research and Innovation Fund: Thailand Science Research Innovation; DST, New Delhi(Department of Science &amp; Technology (India)); BHU, Varanasi and Bridge Grant; BHU, Varanasi; Yunnan Revitalization Talents Support Plan (High-End Foreign Experts Program), Yunnan Provincial Department of Science and Technology Zhihui Yunnan Plan; Key Laboratory of Yunnan Provincial Department of Education of the Deep-Time Evolution on Biodiversity from the Origin of the Pearl River; Mae Fah Luang University; Higher Education Commission of Pakistan(Higher Education Commission of Pakistan); International Research Support Initiative Program (IRSIP) Scheme; JSPS(Ministry of Education, Culture, Sports, Science and Technology, Japan (MEXT)Japan Society for the Promotion of Science); DST(Department of Science &amp; Technology (India)); Government of India; RUSA 2.0; Tamil Nadu State Council for Higher Education, Chennai; CSIR, New Delhi, India(Council of Scientific &amp; Industrial Research (CSIR) - India); Beijing Natural Science Foundation-International Scientist Project; DST-PURSE Programme Phase II, University of Calcutta, India; Chiang Mai University(Chiang Mai University); UP System Balik PhD Program; Department of Biotechnology (DBT)(Department of Biotechnology (DBT) India); DGAPA-PAPIIT, UNAM(Programa de Apoyo a Proyectos de Investigacion e Innovacion Tecnologica (PAPIIT)Universidad Nacional Autonoma de Mexico); Department of Science and Technology(Department of Science &amp; Technology (India)); JC Bose Fellowship(Department of Science &amp; Technology (India)); DBT-BUILDER; School of life Sciences, Ministry of Education; Institution of Excellence Directorate, University of Hyderabad; University of Hyderabad(University of Hyderabad); Yunnan Provincial Department of Science and Technology Zhihui Yunnan Plan; High-Level Talent Recruitment Plan of Yunnan Provinces (High-End Foreign Experts Programs); Meemann Chang Academician Workstation in Yunnan Province; Yunnan Province Young and Middle-aged Academic and Technical Leaders Reserve Talents Program; Vale S.A; Instituto Brasileiro de Desenvolvimento e Sustentabilidade (IABS); CoordenacAo de Aperfeicoamento de Pessoal de Nivel Superior (CAPES)(Coordenacao de Aperfeicoamento de Pessoal de Nivel Superior (CAPES)); Conselho Nacional de Desenvolvimento Cientifico e Tecnologico (CNPq)(Conselho Nacional de Desenvolvimento Cientifico e Tecnologico (CNPQ)); FundacAo de Amparo a Pesquisa do Estado de Minas Gerais (FAPEMIG)(Fundacao de Amparo a Pesquisa do Estado de Minas Gerais (FAPEMIG)Fundacao de Amparo a Pesquisa e Inovacao do Estado de Santa Catarina (FAPESC)); FundacAo Arthur Bernardes (FUNARBE); CMU Proactive Researcher, Chiang Mai University(Chiang Mai University); Doi Tung Development Project for Sample Collection; Agency of Innovative Development under the Ministry of Higher Education, Science and Innovation of the Republic of Uzbekistan; National Key R&amp;D Program of China(National Key Research &amp; Development Program of China); Slovak Grant Agency VEGA(Vedecka grantova agentura MSVVaS SR a SAV (VEGA)); Institute of Botany, Jagiellonian University; W. Szafer Institute of Botany, Polish Academy of Sciences</t>
  </si>
  <si>
    <t>Wei Dong thanks the National Natural Science Foundation of China (Grant No. 32200015) and the Foundation of Guangzhou Municipal Science and Technology Bureau (Grant No. 2023A04J1425). Mingkwan Doilom acknowledges the Foundation of Guangzhou Municipal Science and Technology Bureau (Grant No. 2023A04J1426). Kevin D. Hyde would like to thank the National Research Council of Thailand (NRCT) Grant Total fungal diversity in a given forest area with implications towards species numbers, chemical diversity and biotechnology (Grant No. N42A650547) and the Mushroom Research Foundation, Thailand for funding this work. Kevin D. Hyde and Rajesh Jeewon acknowledge the Distinguished Scientist Fellowship Program (DSFP), King Saud University, Kingdom of Saudi Arabia. Huang Zhang thanks the National Natural Science Foundation of Shandong (Project ID ZR2022MC071 to Huang Zhang) and Taishan Scholar Foundation of Shandong Province (tsqn202306276). Water Rossi and Marco Leonardi wish to thank Paolo Audisio, Matthew Gimmel, and the late Augusto Vigna-Taglianti for providing them with information and entomological material; they also wish to express their gratitude to S. Santamaria for the photographs with DIC optics. Chun-Lin Yang, Fei-Hu Wang and Feng Liu are supported by the Sichuan Science and Technology Program of China (No. 2022NSFSC1011). Ouzhan Kaygusuz would like to thank the Scientific and Technical Research Council of Turkiye (TuBTAK) for the 2219 International Postdoctoral Research Fellowship Programme (Grant No. 1059B192202880). Alireza Armand and Ruvishika S. Jayawardena would like to thank the National Science, Research and Innovation Fund: Thailand Science Research Innovation (Basic Research Fund 2021, 2022 and 2023) Biodiversity, taxonomy, phylogeny and evolution of Colletotrichum on avocado, citrus, durian and mango in northern Thailand, Grant No. 652A01003; Biodiversity, taxonomy and phylogeny of Colletotrichum on Citrus and Mango in Northern Thailand, Grant No. 662A01002 and 672A010002. De-Ping Wei and Ting-Chi Wen thank the National Natural Science Foundation of China (No. 32060012). Raghvendra Singh thanks to SERB (CRG/2020/006053), DST, New Delhi; Institution of Eminence (R/Dev./D/IoE/Incentive/2021-22/32387), BHU, Varanasi and Bridge Grant (No. SRICC/Bridge Grant/ 2024-25/3151), BHU, Varanasi for providing the financial supports. Pezhman Amirashayeri and Sodabeh Piri Kakihai were financially supported by the Iranian Mycological Society. Samantha C. Karunarathna and Saowaluck Tibpromma thank the National Natural Science Foundation of China (32260004), the Yunnan Revitalization Talents Support Plan (High-End Foreign Experts Program), Yunnan Provincial Department of Science and Technology Zhihui Yunnan Plan (202403AM140023), and the Key Laboratory of Yunnan Provincial Department of Education of the Deep-Time Evolution on Biodiversity from the Origin of the Pearl River for their support. Tian-Ye Du extends her heartfelt gratitude to Mae Fah Luang University for granting a tuition-fee scholarship for her Ph.D. Muhammad Usman thanks the Higher Education Commission of Pakistan for funding research work under the International Research Support Initiative Program (IRSIP) Scheme. Mohamed A. Abdel-Wahab is grateful to JSPS for an Award of a Postdoctoral Fellowship and the Research Grants No. 185701000001 and No. 18-06620. Malarvizhi Kaliyaperumal thanks Extramural Research-SERB, DST (EMR/2016/003078), Government of India for the financial assistance. She is also grateful to 'The PCCF' of Tamil Nadu Forest Department for providing permission (E2/20458/2017), assistance and support during field visit in Eastern Ghats of Tamil Nadu. Malarvizhi Kaliyaperumal and Kezhocuyi Kezo thanks RUSA 2.0 (Theme-1, Group-1/2021/49) for providing Grant. Malarvizhi Kaliyaperumal and Elangovan Arumugam thanks Tamil Nadu State Council for Higher Education, Chennai (RGP/2019-20/MU/HECP-0040) for financial assistance. Ramesh Murugadoss would like to acknowledge CSIR, New Delhi, India (09/0115(13300)/2022-EMR-I) for the financial assistance. Pranami D. Abeywickrama would like to thank the Beijing Natural Science Foundation-International Scientist Project (Project Number 1S24085) for the financial support. Entaj Tarafder is grateful to DST-PURSE Programme Phase II, University of Calcutta, India for financial support. Saisamorn Lumyong and Jutamart Monkai gratefully acknowledge Chiang Mai University for providing financial support and laboratory facilities. Mark S. Calabon is grateful to the UP System Balik PhD Program (OVPAA-BPhD2022-02) Grant entitled Unraveling the hidden diversity of aquatic fungi from Panay Island, Philippines. Shambhu Kumar thanks to the Director, KSCSTE-Kerala Forest Research Institute, Peechi for providing necessary facilities and the Department of Biotechnology (DBT), Govt. of India for financial assistance (BT/PR29521/FCB/125/15/2018). Patricia Velez thanks financial support provided by DGAPA-PAPIIT, UNAM (Grant Number IN203524). Shivannegowda Mahadevakumar acknowledges A.A. Mao, Director, Botanical Survey of India, Kolkata, Lal Ji Singh, Head, BSI, ANRC, Port Blair for their generous support and encouragement and M. Mahesh, Department of Studies in Botany, University of Mysore, Manasagangotri, Mysuru for the technical assistance. A.R. Podile acknowledges the Department of Science and Technology, Govt. of India for the Award of the JC Bose Fellowship (Grant No. JCB/2017/000053), DBT-BUILDER (BT/INF/22/SP41176/2020) grant to School of life Sciences, Ministry of Education, Govt. of India and Institution of Excellence Directorate, University of Hyderabad for the award of the Project (Grant No. UOH-IOE-RC3-21-065) and Fellowship (RA) to PVSRN Sarma. Danteswari Ch acknowledges the IOE-PDRF (UOH/IOE/SEST/PDRF/1) Grant from University of Hyderabad. Magdalena Oset is very grateful to the Members of Herbario Nacional de Bolivia, Instituto de Ecologia, Universidad Mayor de San Andres, La Paz, for the generous cooperation. Dong-Qin Dai would like to thank the Yunnan Provincial Department of Science and Technology Zhihui Yunnan Plan (202403AM140023), the High-Level Talent Recruitment Plan of Yunnan Provinces (High-End Foreign Experts Programs and Young Talents), and the National Natural Science Foundation of China (No. 32460002). The authors further extend their appreciation to the Meemann Chang Academician Workstation in Yunnan Province (202225AF150002), and Yunnan Province Young and Middle-aged Academic and Technical Leaders Reserve Talents Program (202305AC350252). Olinto Pereira, Ana LeAo, Fabio Custodio and Thiago Conde thanks the TCCE ICMBio/Vale: Speleological Compensation, in the Commitment Term between the Vale S. A and Instituto Chico Mendes de ConservacAo da Biodiversidade (ICMBio), with operational management carried out by Instituto Brasileiro de Desenvolvimento e Sustentabilidade (IABS), CoordenacAo de Aperfeicoamento de Pessoal de Nivel Superior (CAPES, Finance Code 001), Conselho Nacional de Desenvolvimento Cientifico e Tecnologico (CNPq), FundacAo de Amparo a Pesquisa do Estado de Minas Gerais (FAPEMIG) and FundacAo Arthur Bernardes (FUNARBE) for financial support. Napalai Chaiwan would like to thank the CMU Proactive Researcher, Chiang Mai University (Grant Numbers 796/2567 and EX010059). Naghmeh Afshari would like to thank Martin van de Bult, Narong Apichai, and the Doi Tung Development Project for Sample Collection (Permission Number 7700/17142 with the title 'The diversity of saprobic fungi on selected hosts in forest northern Thailand'), Chiang Rai, Thailand. Nakarin Suwannarach and Saisamorn Lumyong would like to thank Chiang Mai University for partially support. We would like to acknowledge Dr. Shaun Pennycook, Nomenclature Editor, Mycotaxon for helping with new species names. Yusufjon Gafforov acknowledges the support from the Agency of Innovative Development under the Ministry of Higher Education, Science and Innovation of the Republic of Uzbekistan (Project No. AL-8724052922) and the National Key R&amp;D Program of China (Project No. 2025YFE0104500). Vladimir Kunca thanks The Slovak Grant Agency VEGA (grant No. 1/0295/20) for financial support. Piotr Mleczko acknowledges financial support from the Institute of Botany, Jagiellonian University, scientific funds (N18/DBS/000002). Anna Ronikier and Micha Ronikier acknowledge financial support by the statutory funds of the W. Szafer Institute of Botany, Polish Academy of Sciences. The authors also thank Viktor Kuera for his important behind-the-scenes support and Marta Sauga for her help in laboratory work.</t>
  </si>
  <si>
    <t>BioAcademic Press Ltd</t>
  </si>
  <si>
    <t>Kowloon</t>
  </si>
  <si>
    <t>2401, Wing Shing Industrial Building, 26 Ng Fong Street, San Po Kong, Kowloon, Hong Kong, PEOPLES R CHINA</t>
  </si>
  <si>
    <t>1560-2745</t>
  </si>
  <si>
    <t>1878-9129</t>
  </si>
  <si>
    <t>FUNGAL DIVERS</t>
  </si>
  <si>
    <t>Fungal Divers.</t>
  </si>
  <si>
    <t>10.1007/s13225-025-00560-3</t>
  </si>
  <si>
    <t>CU4BP</t>
  </si>
  <si>
    <t>WOS:001674668000001</t>
  </si>
  <si>
    <t>Benedikt, M; Zimmermann, F; Auchmann, B; Bartmann, W; Burnet, JP; Carli, C; Chancé, A; Craievich, P; Giovannozzi, M; Grojean, C; Gutleber, J; Hanke, K; Henriques, A; Janot, P; Lourenço, C; Mangano, M; Otto, T; Poole, J; Rajagopalan, S; Raubenheimer, T; Todesco, E; Ulrici, L; Watson, T; Wilkinson, G; Abada, A; Abbrescia, M; Abdolmaleki, H; Abidi, SH; Abramov, A; Adam, C; Ady, M; Adzic, PR; Agapov, I; Aguglia, D; Ahmed, I; Aiba, M; Aielli, G; Akan, T; Akchurin, N; Akturk, D; Al-Thakeel, M; Alberghi, GL; Maestre, JA; Aleksa, M; Aleksan, R; Alharthi, F; Alimena, J; Alimenti, A; Alioli, S; Alix, L; Allanach, BC; Allwicher, L; Altintas, AA; Altinli, M; Alviggi, M; Ambrosio, G; Amhis, Y; Amiri, A; Ammirabile, G; Andeen, T; André, KDJ; Andrea, J; Andreazza, A; Andreini, M; Andriollo, T; Angel, L; Angelucci, M; Antusch, S; Anwar, MN; Apolinário, L; Apollinari, G; Appleby, RB; Apresyan, A; Apyan, A; Apyan, A; Arbey, A; Argiento, B; Ari, V; Arias, S; Alonso, BA; Arnaez, O; Arnaldi, R; Arneodo, F; Arnold, H; Sota, PA; Ascioti, ME; Assamagan, KA; Aumiller, S; Aydin, G; Azizi, K; Azzi, P; Bacchetta, N; Bacci, A; Bai, B; Bai, Y; Balconi, L; Baldinelli, G; Balhan, B; Ball, AH; Ballarino, A; Banerjee, S; Banik, S; Barber, DP; Barbero, MB; Barducci, D; Barna, D; Barnaföldi, GG; Barnes, MJ; Barr, AJ; Bartek, R; Bartosik, H; Bass, SA; Bassler, U; Basso, MJ; Bastianin, A; Bataillard, P; Battistin, M; Bauche, J; Baudin, L; Baudot, J; Baudouy, B; Bauerdick, L; Bayindir, C; Beck, HP; Bedeschi, F; Bee, C; Begel, M; Behtouei, M; Bellagamba, L; Bellegarde, N; Belli, E; Bellingeri, E; Belomestnykh, S; Benaglia, AD; Bencivenni, G; Bendavid, J; Benmergui, M; Benoit, M; Benvenuti, D; Bergauer, T; Bernachot, N; Bernardi, G; Bernardi, J; Berthet, Q; Bertoni, S; Bertulani, C; Besana, MI; Besson, A; Bettelini, M; Bettoni, S; Beuvier, S; Bhat, PC; Bhattacharya, S; Bhom, J; Biagini, ME; Bibet-Chevalier, A; Bicrel, M; Biglietti, M; Bilei, GM; Bilki, B; Christensen, KB; Biswas, T; Blanc, F; Blekman, F; Blondel, A; Blümlein, J; Boccanfuso, D; Bogomyagkov, A; Boillon, P; Boivin, P; Boland, MJ; Bologna, S; Bolukbasi, O; Bonnet, R; Borburgh, J; Bordry, F; de Sousa, PB; Borghello, G; Borriello, L; Bortoletto, D; Boscolo, M; Bottura, L; Boudoul, G; Boudry, V; Boughezal, R; Bourilkov, D; Boyd, M; Boye, D; Bozzi, G; Braccini, V; Bracco, C; Bradu, B; Braghieri, A; Braibant, S; Bramante, J; Branco, GC; Brenner, R; Brisa, N; Britzger, D; Broggi, G; Bromiley, L; Brost, E; Bruant, Q; Bruce, R; Bründermann, E; Brunetti, L; Brüning, O; Brunner, O; Buffat, X; Bulyak, E; Burdyko, A; Burkhardt, H; Burrows, PN; Busatto, S; Buschaert, S; Buttazzo, D; Butterworth, A; Butti, D; Cacciapaglia, G; Cai, Y; Caiffi, B; Cairo, V; Cakir, O; Calafiura, P; Calaga, R; Calatroni, S; Caldwell, DG; Çaliskan, A; Calpini, C; Calviani, M; Camacho-Pérez, E; Camarri, P; Caminada, L; Campajola, M; Canbay, AC; Canderan, K; Candido, S; Canelli, F; Canepa, A; Cantarella, S; Cantún-Avila, KB; Capriotti, L; Caram, A; Carbone, A; Carceller, JM; Carini, G; Carlier, F; Calame, CMC; Carra, F; Cartannaz, C; Casenove, S; Catalano, G; Cavaliere, V; Cazzaniga, C; Cecchi, C; Celiberto, FG; Cepeda, M; Cerutti, F; Cetorelli, F; Chachamis, G; Chae, Y; Chagnet, F; Chaikovska, I; Chalhoub, M; Chamizo-Llatas, M; Champagne, M; Chanal, H; Chapelier, G; Charitos, P; Charles, C; Charles, TK; Charlot, C; Chatterjee, S; Chaudhuri, A; Chehab, R; Chekanov, SV; Chen, H; Chesne, T; Chiapponi, F; Chiarello, G; Chiesa, M; Chiggiato, P; Chomaz, P; Chorowski, M; Chou, JP; Chrzaszcz, M; Chung, W; Ciarlantini, S; Ciarma, A; Cieri, D; Ciftci, AK; Ciftci, R; Cimino, R; Cirotto, F; Ciuchini, M; Cobal, M; Coccaro, A; de Sa, RCL; Coleman-Smith, JA; Collamati, F; Colldelram, C; Collier, P; Collins, P; Collot, J; Colmenero, M; Colnot, L; Coloretti, G; Contardo, D; Conte, E; Conventi, FA; Cook, A; Cooley, L; Cornell, AS; Cornella, C; Cornette, G; Corredoira, I; Pinto, PC; Couderc, F; Coupard, J; Coussy, S; Crawford, G; Crescenzi, R; Garrido, IC; Critchley, T; Crivellin, A; Croci, T; Cudré, C; Cummings, G; Cuna, F; Cunningham, R; Curé, B; Curtis, E; D'Alfonso, M; Schwartzentruber, LD; D'Amen, G; D'Anzi, B; D'Avanzo, A; d'Enterria, D; D'Onofrio, A; D'Onofrio, M; Da Col, M; Rolo, MD; Dachauer, C; Dagli, B; Dainese, A; Dalena, B; Dallapiazza, W; Dam, M; Damerau, H; Dao, V; Das, A; Daugaard, MS; Dauphin, S; David, A; Davídek, T; Davies, GJ; Davighi, J; Dawson, S; de Blas, J; de Cosa, A; De Curtis, S; De Filippis, N; De Lucia, E; De Maria, R; De Matteis, E; De Roeck, A; De Santis, A; De Vita, A; Deandrea, A; Debono, CJ; Deeb, M; Defranchis, MM; Degens, J; Deghaye, S; Del Duca, V; Del Pio, CL; Del Vecchio, A; Delikaris, D; Dell'Acqua, A; Della Pietra, M; Delmastro, M; Delprat, L; Delugas, E; Demiragli, Z; Deniau, L; Denisov, D; Denizli, H; Denner, A; Denot, A; Deptuch, G; Desai, A; Deveci, H; Di Canto, A; Di Ciaccio, A; Di Ciaccio, L; Di Croce, D; Di Fraia, C; Di Micco, B; Di Nardo, R; Dingley, TB; Djama, F; Djurabekova, F; Dockery, D; Doebert, S; Domange, D; Donegà, M; Dosselli, U; Dostmann, HA; Dragovich, JA; Drebot, I; Drewes, M; du Pree, TA; Duan, Z; Duarte-Galvan, C; Duboc, O; Dubovyk, I; Duda, M; Duda, P; Yildiz, HD; Durand, H; Durand, P; Durieux, G; Dutheil, Y; Dutta, I; Dutta, JS; Dutta, S; Duval, F; Eder, F; Eisterer, M; El Bitar, Z; El Saied, A; Elisei, M; Ellis, J; Elmetenawee, W; Elmsheuser, J; Elvira, VD; Eno, SC; Enomoto, Y; Erdelyi, BA; Eruteya, OE; Escobar, M; Etisken, O; Eymard, I; Eysermans, J; Falchieri, D; Falkenberg, C; Fallavollita, F; Afalou, A; Faltova, J; Fanini, J; Fanò, L; Fanti, K; Farinelli, R; Farino, M; Farinon, S; Fatehi, H; Fatterbert, J; Faure, A; Faus-Golfe, A; Favia, G; Favilla, L; Fawcett, WJ; Federowicz, A; Feligioni, L; Felsberger, L; Feng, Y; Tellez, AF; Ferrari, R; Ferreira, L; Ferro, F; Fiascaris, M; Fiorio, C; Fleury, SA; Florez, L; Florio, M; Fondacci, A; Fontimpe, B; Foraz, K; Fortunati, R; Fouaidy, M; Foussat, A; Fowler, A; Fox, JD; Francesconi, M; Francois, B; Ximenes, RF; Fransesini, F; Frasca, A; Freitas, A; Frost, JA; Furukawa, K; Gabrielli, A; Gaddi, A; Gaede, F; Gallén, A; Galler, R; Gallice, E; Gallo, E; Gamper, H; Ganis, G; Ganjour, S; Gao, S; Garand, A; Garaus, C; Garcia, D; Alia, RG; Gil, RG; Jaimes, CMG; Rodrigues, HG; Garion, C; Garlaschè, M; Garnier, D; Garzelli, MV; Gascon-Shotkin, S; Gasior, M; Gaudino, G; Gaudio, G; Gaur, V; Gautam, K; Gawas, V; Gehrmann, T; Gehrmann-De Ridder, A; Geiger, K; Genco, M; Gerigk, F; Gerwig, H; Ghribi, A; Giacomelli, P; Giagu, S; Gianfelice, E; Giappichini, S; Gibellieri, D; Giffoni, F; Silveira, GG; Gilardoni, SS; Giovannetti, M; Girardet, T; Girod, S; Giubellino, P; Giubilato, P; Giuli, F; Giuliani, M; Gkougkousis, EL; Glukhov, S; Gluza, J; Goddard, B; Goffing, C; Goldsworthy, D; Golling, T; Gonçalo, R; Gonçalves, VP; Da Silva, TG; Gonski, J; Suarez, RG; Zadeh, SG; Gori, S; Gorini, E; Gouskos, L; Gouzevitch, M; Granados, E; Grancagnolo, F; Grancagnolo, S; Grassellino, A; Grau, A; Graverini, E; Gravili, FG; Gray, HM; Grazzini, M; Greco, M; Greco, M; Greljo, A; Grenard, JL; Gritsan, AV; Gröber, R; Grudiev, A; Gschwendtner, E; Gu, J; Guadagnoli, D; Guerrieri, G; Guiavarch, A; Canton, GG; Guinchard, M; Günaydin, YO; Gurcel, K; Guerrero, LXG; Rueda, DG; Gutiérrez-Rodríguez, A; Guzey, V; Haber, C; Hacheney, T; Hacisahinoglu, B; Hahn, K; Hajer, J; Hakulinen, T; Hammersley, JC; Hance, M; Hansen, JB; Härer, B; Hauzinger, E; Haviernik, M; Hegner, B; Helsens, C; Henriques, A; Hernalsteens, C; Hernández-Arellano, H; Hernández-Pinto, RJ; Hernández-Ruíz, MA; Hernández-Sánchez, J; Heron, JW; Herrmann, LM; Hirosky, R; Hirschauer, JF; Hobbs, JD; Hock, K; Höche, S; Hofer, M; Hoffstaetter, G; Höfle, W; Hohlmann, M; Holdener, F; Holzer, B; Honorato, CG; Hoorani, H; Houver, A; Howling, E; Huang, X; Hug, F; Humann, B; Hunchak, P; Husein, Y; Hussain, A; Iadarola, G; Iakovidis, G; Iaselli, G; Iengo, P; Ilg, A; Iodice, M; Iorio, AOM; Ippolito, V; Iriso, U; Isaacson, J; Isidori, G; Islam, R; Istepanyan, A; Bermudez, SI; Izzo, V; Jackson, PD; Jafari, R; Jagabathuni, SS; Jana, S; Eriksson, CJ; Jausserand, P; Jensen, M; Jimenez, JM; Joaquim, FR; Jones, OR; Joos, J; Jourd'huy, E; Jourdan, E; Jowett, JM; Jueid, A; Jung, AW; Kagan, M; Kahraman, I; Kain, V; Kalinowski, J; Kamenik, JF; Kanso, A; Kar, T; Kara, SO; Karadeniz, H; Karmakar, B; Karmarkar, SR; Karpati, V; Karpov, I; Karppinen, M; Karst, P; Kartal, S; Kashikhin, VV; Kaya, U; Kehagias, A; Keintzel, J; Kennouche, M; Kenzie, M; Kerréveur-Lavaud, M; Kersevan, R; Keus, V; Khanpour, H; Khoze, VV; Khoze, VA; Kicsiny, P; Kieffer, R; Kiel, C; Kieseler, J; Kilic, A; Kilminster, B; Kim, S; Kirca, Z; Klein, M; Klimentov, A; Klute, M; Klyukhin, V; Knecht, M; Kniehl, B; Ko, P; Ko, S; Kocak, F; Koffas, T; Kokkinos, C; Kolodziej, K; Kong, K; Kontaxakis, P; Koop, IA; Kopciewicz, P; Koppenburg, P; Koratzinos, M; Kordas, K; Korsun, A; Kortner, O; Kortner, S; Korzh, B; Koseki, T; Kosse, J; Kostka, P; Kostoglou, S; Kotwal, AV; Kozlov, G; Kozsar, I; Kramer, T; Krkotic, P; Kroha, H; Kröninger, K; Kuday, S; Kuhlmann, G; Kuhlmann, O; Kuhn, M; Kulesza, A; Kumar, M; Kurian, F; Kurtulus, A; Kwok, TH; La Mendola, S; Lackner, M; Ladzinski, T; Lafarge, D; Laïdouni, P; Lamanna, G; Lamas, N; Landsberg, G; Lange, C; Lange, DJ; Langner, A; Lankford, AJ; Lari, L; Larson, MS; Lasocha, K; Latina, A; Lauciani, S; Laufenberg, M; Lavezzari, G; Lavezzi, L; Lavezzo, L; Le Garrec, M; Le Jeune, A; Lebrun, P; Léchevin, Y; Lechner, A; Lecointe, E; Lee, JSH; Lee, SW; Lee, SJ; Lefevre, T; Leggett, C; Lehtinen, T; Leone, S; Leonidopoulos, C; Leontsinis, S; Leprince-Maillère, G; Lerner, G; Leroy, O; Lesiak, T; Levai, P; Leveratto, A; Levi, R; Li, A; Li, S; Liberati, D; Lichtenstein, GL; Liepe, M; Ligeti, Z; Lin, H; Linda, S; Lipeles, E; Liu, Z; Liuzzo, SM; Loeliger, T; Centeno, AL; Lorenzetti, A; Lorin, C; Losito, R; Louka, M; Garcia, MLL; Low, I; Lubonis, K; Lucchini, MT; Lukashenko, V; Luminati, G; Lunt, AJG; Lusiani, A; Luzum, M; Ma, H; Maas, A; Macchia, E; Macchiolo, A; Machinet, GE; Madar, R; Madlener, T; Madrid, C; Magalotti, A; Maggiora, M; Magnan, AM; Mahmoud, MA; Mahmoud, Y; Mahmoudi, F; Durand, HM; Maitre, J; Makhloufi, Y; Malaescu, B; Malagoli, A; Malan, CH; Malekhosseini, M; Maloizel, A; Malvezzi, S; Malzac, A; Manco, G; Guerra, LSM; Manfrinetti, P; Manoni, E; Mans, J; Mantani, L; Manzoni, S; Marafatto, L; Marcel, C; Marcel, T; Marchevski, R; Marchiori, G; Mariani, F; Mariani, V; Marin, S; Marinas, C; Marinozzi, V; Mariotto, S; Marquis, C; Martelain, J; Martelli, G; Martens, A; Martin-Melero, I; Outschoorn, VIM; Martinez, F; Jardim, CM; Marzola, L; Masciocchi, S; Mashal, A; Masi, A; Masina, I; Mastrapasqua, P; Mateu, V; Mattiazzo, S; Maugis, M; Maura, V; Mauree, D; Maury-Cuna, GHI; Mayoux, A; Mazzeo, E; Mazzoni, S; McCullough, M; Meena, M; Meftah, E; Mehta, A; Mehta, A; Mele, B; Mena-Andrade, R; Mentink, M; Mergelkuhl, D; Mertinger, V; Mether, L; Meylan, S; Michel, T; Michlmayr, T; Migliorati, M; Milanese, A; Milardi, C; Milhano, G; Minty, M; Mirabelli, C; Miralles, T; Verge, LM; Mirarchi, D; Mirbaghestan, K; Mirian, N; Mitsou, VA; Mitzel, DS; Mlynarikova, M; Möbius, S; Najafabadi, MM; Mohanty, GB; Mohapatra, RN; Moneta, S; Monni, PF; Monnier, E; Monteil, S; Monzon, IL; Moortgat, F; Morange, N; Moretti, M; Moretti, S; Mori, T; Morozov, I; Morozzi, A; Morrone, M; Moscariello, A; Moscatelli, F; Moulin, I; Mounet, N; Mueller, A; Müller, AS; Müller, BO; Mundet, J; Musa, E; Musat, V; Musenich, R; Musumeci, E; Mylona, M; Mytrochenko, VV; Nachman, B; Nagaitsev, S; Nakamoto, T; Napsuciale, M; Nardecchia, M; Nardini, G; Narváez-Arango, G; Naseem, S; Natochii, A; Cornago, AN; Naydenov, B; Nergiz, G; Nesterenko, AV; Neubüser, C; Newman, HB; Niccoli, F; Nicrosini, O; Niedermayer, U; Niehues, G; Nielsen, J; Nigrelli, G; Nikitin, S; Nikolaev, IB; Nisati, A; Nitika, N; No, JM; Nonis, M; Nosochkov, Y; Novokhatski, A; O'Callaghan, JM; Ochoa-Oregon, SA; Ohmi, K; Oide, K; Okorokov, VA; Oleari, C; Damazio, DO; Onel, Y; Onofre, A; Osland, P; Oviedo-Torres, YM; Ozansoy, A; Ozaydin, F; Ozdemir, K; Ozturk, A; de León, MAP; Pacetti, S; Pacey, H; Paciello, J; Pagliarone, CE; Paillex, A; da Silva, HFP; Palla, F; Pampaloni, A; Pancotti, C; Pandurovic, M; Panella, O; Panizzo, G; Pantouvakis, C; Panwar, L; Paolucci, P; Papa, Y; Papaefstathiou, A; Papaphilippou, Y; Paramonov, A; Pareti, A; Parker, B; Parma, V; Parodi, F; Parodi, M; Paroli, B; Parsons, JA; Passarelli, D; Passeri, D; Pattnaik, B; Patwa, A; Paus, C; Pauss, F; Peauger, F; Pedraza, I; Pedro, R; Pekkanen, J; Peon, G; Perez, A; Perez, E; Pérez, F; Perez, JC; Pérez, JM; Perez-Ramos, R; Segurana, GP; Marcone, AP; Perna, S; Peters, K; Petracca, S; Petri, AR; Petriello, F; Petrovic, A; Pezzotti, L; Piacquadio, G; Piazza, G; Piccini, A; Piccinini, F; Pich, A; Pieloni, T; Pierlot, J; Pilkington, AD; Pillet, M; Pinamonti, M; Pinto, N; Pintucci, L; Pinzauti, F; Piotrzkowski, K; Pira, C; Pitt, M; Pittau, R; Pittet, S; Placidi, P; Placzek, W; Plätzer, S; Pleier, MA; Ploerer, E; Podlech, H; Poirier, F; Polesello, G; Lener, MP; Polinski, J; Polonsky, Z; Pompeo, N; Pont, M; Alexandru-Popeneciu, G; Porod, W; Porta, L; Portales, L; Portaluri, T; Potenza, MAC; Prasse, C; Premat, E; Presilla, M; Prestemon, S; Price, A; Primavera, M; Principe, R; Prioli, M; Procacci, FM; Proserpio, E; Provino, A; Pueyo, C; Puig, T; Pukhaeva, N; Pulawski, S; Punzi, G; Pyarelal, A; Qian, J; Quack, H; Queiroz, FS; Quintas-Neves, G; Rafique, H; Raguin, JY; Raidal, J; Raidal, M; Raimondi, P; Rajabi, A; Ramírez-Uribe, S; Randles, S; Rao, T; Rasmussen, CY; Ratkus, A; Ratoff, PN; Razis, P; Teles, PR; Rebelo, MN; Reboud, M; Redaelli, S; Regazzoni, C; Reichenbach, L; Reissig, M; Renou, E; Rentería-Olivo, A; Reuter, J; Rey, S; Ribon, A; Ricci, D; Riegler, W; Rignanese, M; Rimjaem, S; Rimmer, RA; Rinaldesi, R; Rinolfi, L; Rios, O; Ripellino, G; Rivas, B; Rivetti, A; Robens, T; Robert, F; Robutti, E; Roderick, C; Rodrigo, G; Rodríguez-Cahuantzi, M; Röhrig, L; Roig, M; Rojat, F; Rojo, J; Roloff, J; Roloff, P; Romanenko, A; Francia, AR; Romeyer, H; Rompotis, N; Rongieras, N; Rosaz, G; Roslon, K; Conti, MR; Rossi, A; Rossi, E; Rossi, L; Rossia, AN; Rostami, S; Roy, G; Rubik, B; Ruehl, I; Ruiz-Jimeno, A; Ruprecht, R; Rutherfoord, JP; Rygaard, L; Ryu, MS; Sabato, L; Sadowski, G; de Jauregui, DS; Sahin, M; Sailer, A; Saito, M; Saiz, P; Salam, GP; Salerno, R; Salmi, T; Salvachua, B; Salvesen, JPT; Salvi, B; Sampsonidis, D; Villamizar, Y; Sandoval, C; Sanfilippo, S; Santopinto, E; Santoro, R; Sarasola, X; Sarperi, L; Sarpün, IH; Sasikumar, S; Sauvain, M; Savoy-Navarro, A; Sawada, R; Sborlini, G; Scamardella, J; Schaer, M; Schaumann, M; Schenk, M; Scheuerlein, C; Schiavi, C; Schloegelhofer, A; Schoerling, D; Schöning, A; Schramm, S; Schulte, D; Schwaller, P; Schwartzman, A; Schwemling, P; Schwienhorst, R; Sciandra, A; Scibile, L; Scimemi, I; Scomparin, E; Sebastiani, C; Seeber, B; Seeman, JT; Sefkow, F; Seidel, M; Seidel, S; Seixas, J; Selimovic, N; Selvaggi, M; Senatore, C; Senol, A; Serra, N; Seryi, A; Sfyrla, A; Sharma, P; Sharma, P; Sharp, CJ; Shchutska, L; Shiltsev, V; Siano, M; Sierra, R; Silva, E; Silva, RC; Silvestrini, L; Simon, F; Simonetti, G; Simoniello, R; Singh, BK; Singh, S; Singhal, B; Siodmok, A; Sirois, Y; Sirtori, E; Sitar, B; Sittard, D; Sitti, E; Sjöstrand, T; Skands, P; Skinnari, L; Skoufaris, K; Skovpen, K; Skrzypek, M; Slavich, P; Slokenbergs, V; Smaluk, V; Smiesko, J; Snyder, SS; Solano, E; Sollander, P; Solovyanov, OV; Son, M; Sonnemann, F; Soos, R; Sopkova, F; Sorais, T; Sorbi, M; Sorti, S; Soualah, R; Souayah, M; Spallino, L; Spanier, S; Spiller, P; Spira, M; Stagnara, D; Stallmann, M; Standen, D; Stanyard, JL; Stapf, B; Stark, GH; Statera, M; Staudinger, C; Stefanek, BA; Streicher, G; Strohmaier, NP; Stroynowski, R; Stucci, S; Stupakov, G; Su, S; Sublet, A; Sugita, K; Sullivan, MK; Sultansoy, S; Sutherland, D; Syratchev, I; Szafron, R; Sznajder, A; Tachon, W; Tagdulang, ND; Tahir, NA; Takahashi, Y; Tamazirt, J; Tang, S; Tanimoto, Y; Tapan, I; Tassielli, GF; Teixeira, AM; Telnov, VI; Ten Kate, HHJ; Teotia, V; ter Hoeve, J; Thabuis, A; Telles, GT; Tishelman-Charny, A; Tissandier, S; Tizchang, S; Tock, JP; Todd, B; Toffolin, L; Tolosa-Delgado, A; Garcia, RT; Tomasini, T; Tonelli, G; Tong, T; Toral, F; Torims, T; Torino, L; Torokhtii, K; Torre, R; Torrence, E; Torres, R; Mitsuhashi, T; Tracogna, A; Traver, O; Treille, D; Tricoli, A; Trubacova, P; Tsesmelis, E; Tsipolitis, G; Tsulaia, V; Tuchming, B; Tully, CG; Cakir, IT; Turrioni, C; Tynan, J; Ucci, FP; Udongwo, S; Ün, CS; Unnervik, A; Upegui, A; Uribe-Ramírez, JP; Uythoven, J; Vaglio, R; Valchkova-Georgieva, F; Valente, P; Valente, RU; Valente-Feliciano, A-M; Valentino, G; Valerio-Lizarraga, CA; Valette, S; Valle, JWF; Valle, L; Valle, N; Vallis, N; Vallone, G; van Gemmeren, P; Van Goethem, W; van Hees, P; van Rienen, U; van Riesen-Haupt, L; Van Trappen, P; Vande Voorde, M; Vanel, AL; Varnes, EW; Vay, J-L; Veit, F; Veliscek, I; Veness, R; Ventura, A; Verdú-Andrés, S; Verducci, M; Verhaaren, CB; Vernieri, C; Verweij, AP; Vian, J-F; Vicini, A; Vignaroli, N; Vignetti, S; Villeneuve, MC; Vivarelli, I; Voevodina, E; Vogt, DM; Voirin, B; Voiriot, S; Voiron, J; Vojtyla, P; Völkl, V; von Freeden, L; Vostrel, Z; Voumard, N; Vryonidou, E; Vysotsky, V; Wallny, R; Wang, L-T; Wang, Y; Wanzenberg, R; Ward, BFL; Wardle, N; Was, Z; Watrelot, L; Watson, AT; Watson, MF; Weber, MS; Welsch, CP; Wendt, M; Wenninger, J; Weyer, B; White, G; White, S; Wicki, B; Widorski, M; Wiedemann, UA; Wiederhold, AR; Wiedl, A; Wienands, HU; Wieser, A; Wiesner, C; Wilkens, H; Willi, D; Williams, PH; Williams, SL; Winter, A; Wittwer, RB; Wollmann, D; Wu, Y; Wu, Z; Xiao, J; Xie, K; Xie, S; Yalvac, M; Yaman, F; Yao, WM; Yeresko, M; Yilmaz, A; Yoo, HD; You, T; Yu, F; Yu, SS; Yu, TT; Yue, S; Zaborowska, A; Zahnd, M; Zamantzas, C; Zanderighi, G; Zannini, C; Zanzottera, R; Zaro, P; Zennaro, R; Zerlauth, M; Zhang, H; Zhang, J; Zhang, Y; Zhang, Z; Zhao, Y; Zhong, YM; Zhou, B; Zhou, D; Zhu, J; Zick, G; Zielinski, MA; Zimmermann, E; Zingaretti, A; Zinn-Justin, J; Zlobin, AV; Zobov, M; Zomer, F; Zorzetti, S; Zuo, X; Zurita, J; Zutshi, VV; Zykova, M</t>
  </si>
  <si>
    <t>Benedikt, M.; Zimmermann, F.; Auchmann, B.; Bartmann, W.; Burnet, J. P.; Carli, C.; Chance, A.; Craievich, P.; Giovannozzi, M.; Grojean, C.; Gutleber, J.; Hanke, K.; Henriques, A.; Janot, P.; Lourenco, C.; Mangano, M.; Otto, T.; Poole, J.; Rajagopalan, S.; Raubenheimer, T.; Todesco, E.; Ulrici, L.; Watson, T.; Wilkinson, G.; Abada, A.; Abbrescia, M.; Abdolmaleki, H.; Abidi, S. H.; Abramov, A.; Adam, C.; Ady, M.; Adzic, P. R.; Agapov, I.; Aguglia, D.; Ahmed, I.; Aiba, M.; Aielli, G.; Akan, T.; Akchurin, N.; Akturk, D.; Al-Thakeel, M.; Alberghi, G. L.; Maestre, J. Alcaraz; Aleksa, M.; Aleksan, R.; Alharthi, F.; Alimena, J.; Alimenti, A.; Alioli, S.; Alix, L.; Allanach, B. C.; Allwicher, L.; Altintas, A. A.; Altinli, M.; Alviggi, M.; Ambrosio, G.; Amhis, Y.; Amiri, A.; Ammirabile, G.; Andeen, T.; Andre, K. D. J.; Andrea, J.; Andreazza, A.; Andreini, M.; Andriollo, T.; Angel, L.; Angelucci, M.; Antusch, S.; Anwar, M. N.; Apolinario, L.; Apollinari, G.; Appleby, R. B.; Apresyan, A.; Apyan, Aram; Apyan, Armen; Arbey, A.; Argiento, B.; Ari, V.; Arias, S.; Alonso, B. Arias; Arnaez, O.; Arnaldi, R.; Arneodo, F.; Arnold, H.; Sota, P. Arrutia; Ascioti, M. E.; Assamagan, K. A.; Aumiller, S.; Aydin, G.; Azizi, K.; Azzi, P.; Bacchetta, N.; Bacci, A.; Bai, B.; Bai, Y.; Balconi, L.; Baldinelli, G.; Balhan, B.; Ball, A. H.; Ballarino, A.; Banerjee, S.; Banik, S.; Barber, D. P.; Barbero, M. B.; Barducci, D.; Barna, D.; Barnafoeldi, G. G.; Barnes, M. J.; Barr, A. J.; Bartek, R.; Bartosik, H.; Bass, S. A.; Bassler, U.; Basso, M. J.; Bastianin, A.; Bataillard, P.; Battistin, M.; Bauche, J.; Baudin, L.; Baudot, J.; Baudouy, B.; Bauerdick, L.; Bayindir, C.; Beck, H. P.; Bedeschi, F.; Bee, C.; Begel, M.; Behtouei, M.; Bellagamba, L.; Bellegarde, N.; Belli, E.; Bellingeri, E.; Belomestnykh, S.; Benaglia, A. D.; Bencivenni, G.; Bendavid, J.; Benmergui, M.; Benoit, M.; Benvenuti, D.; Bergauer, T.; Bernachot, N.; Bernardi, G.; Bernardi, J.; Berthet, Q.; Bertoni, S.; Bertulani, C.; Besana, M. I.; Besson, A.; Bettelini, M.; Bettoni, S.; Beuvier, S.; Bhat, P. C.; Bhattacharya, S.; Bhom, J.; Biagini, M. E.; Bibet-Chevalier, A.; Bicrel, M.; Biglietti, M.; Bilei, G. M.; Bilki, B.; Christensen, K. Bisgaard; Biswas, T.; Blanc, F.; Blekman, F.; Blondel, A.; Bluemlein, J.; Boccanfuso, D.; Bogomyagkov, A.; Boillon, P.; Boivin, P.; Boland, M. J.; Bologna, S.; Bolukbasi, O.; Bonnet, R.; Borburgh, J.; Bordry, F.; de Sousa, P. Borges; Borghello, G.; Borriello, L.; Bortoletto, D.; Boscolo, M.; Bottura, L.; Boudoul, G.; Boudry, V.; Boughezal, R.; Bourilkov, D.; Boyd, M.; Boye, D.; Bozzi, G.; Braccini, V.; Bracco, C.; Bradu, B.; Braghieri, A.; Braibant, S.; Bramante, J.; Branco, G. C.; Brenner, R.; Brisa, N.; Britzger, D.; Broggi, G.; Bromiley, L.; Brost, E.; Bruant, Q.; Bruce, R.; Bruendermann, E.; Brunetti, L.; Bruening, O.; Brunner, O.; Buffat, X.; Bulyak, E.; Burdyko, A.; Burkhardt, H.; Burrows, P. N.; Busatto, S.; Buschaert, S.; Buttazzo, D.; Butterworth, A.; Butti, D.; Cacciapaglia, G.; Cai, Y.; Caiffi, B.; Cairo, V.; Cakir, O.; Calafiura, P.; Calaga, R.; Calatroni, S.; Caldwell, D. G.; Caliskan, A.; Calpini, C.; Calviani, M.; Camacho-Perez, E.; Camarri, P.; Caminada, L.; Campajola, M.; Canbay, A. C.; Canderan, K.; Candido, S.; Canelli, F.; Canepa, A.; Cantarella, S.; Cantun-Avila, K. B.; Capriotti, L.; Caram, A.; Carbone, A.; Carceller, J. M.; Carini, G.; Carlier, F.; Calame, C. M. Carloni; Carra, F.; Cartannaz, C.; Casenove, S.; Catalano, G.; Cavaliere, V.; Cazzaniga, C.; Cecchi, C.; Celiberto, F. G.; Cepeda, M.; Cerutti, F.; Cetorelli, F.; Chachamis, G.; Chae, Y.; Chagnet, F.; Chaikovska, I.; Chalhoub, M.; Chamizo-Llatas, M.; Champagne, M.; Chanal, H.; Chapelier, G.; Charitos, P.; Charles, C.; Charles, T. K.; Charlot, C.; Chatterjee, S.; Chaudhuri, A.; Chehab, R.; Chekanov, S. V.; Chen, H.; Chesne, T.; Chiapponi, F.; Chiarello, G.; Chiesa, M.; Chiggiato, P.; Chomaz, P.; Chorowski, M.; Chou, J. P.; Chrzaszcz, M.; Chung, W.; Ciarlantini, S.; Ciarma, A.; Cieri, D.; Ciftci, A. K.; Ciftci, R.; Cimino, R.; Cirotto, F.; Ciuchini, M.; Cobal, M.; Coccaro, A.; de Sa, R. Coelho Lopes; Coleman-Smith, J. A.; Collamati, F.; Colldelram, C.; Collier, P.; Collins, P.; Collot, J.; Colmenero, M.; Colnot, L.; Coloretti, G.; Contardo, D.; Conte, E.; Conventi, F. A.; Cook, A.; Cooley, L.; Cornell, A. S.; Cornella, C.; Cornette, G.; Corredoira, I.; Pinto, P. Costa; Couderc, F.; Coupard, J.; Coussy, S.; Crawford, G.; Crescenzi, R.; Garrido, I. Crespo; Critchley, T.; Crivellin, A.; Croci, T.; Cudre, C.; Cummings, G.; Cuna, F.; Cunningham, R.; Cure, B.; Curtis, E.; D'Alfonso, M.; Schwartzentruber, L. D'Aloia; D'Amen, G.; D'Anzi, B.; D'Avanzo, A.; d'Enterria, D.; D'Onofrio, A.; D'Onofrio, M.; Da Col, M.; Rolo, M. Da Rocha; Dachauer, C.; Dagli, B.; Dainese, A.; Dalena, B.; Dallapiazza, W.; Dam, M.; Damerau, H.; Dao, V.; Das, A.; Daugaard, M. S.; Dauphin, S.; David, A.; Davidek, T.; Davies, G. J.; Davighi, J.; Dawson, S.; de Blas, J.; de Cosa, A.; De Curtis, S.; De Filippis, N.; De Lucia, E.; De Maria, R.; De Matteis, E.; De Roeck, A.; De Santis, A.; De Vita, A.; Deandrea, A.; Debono, C. J.; Deeb, M.; Defranchis, M. M.; Degens, J.; Deghaye, S.; Del Duca, V.; Del Pio, C. L.; Del Vecchio, A.; Delikaris, D.; Dell'Acqua, A.; Della Pietra, M.; Delmastro, M.; Delprat, L.; Delugas, E.; Demiragli, Z.; Deniau, L.; Denisov, D.; Denizli, H.; Denner, A.; Denot, A.; Deptuch, G.; Desai, A.; Deveci, H.; Di Canto, A.; Di Ciaccio, A.; Di Ciaccio, L.; Di Croce, D.; Di Fraia, C.; Di Micco, B.; Di Nardo, R.; Dingley, T. B.; Djama, F.; Djurabekova, F.; Dockery, D.; Doebert, S.; Domange, D.; Donega, M.; Dosselli, U.; Dostmann, H. A.; Dragovich, J. A.; Drebot, I.; Drewes, M.; du Pree, T. A.; Duan, Z.; Duarte-Galvan, C.; Duboc, O.; Dubovyk, I.; Duda, M.; Duda, P.; Yildiz, H. Duran; Durand, H.; Durand, P.; Durieux, G.; Dutheil, Y.; Dutta, I.; Dutta, J. S.; Dutta, S.; Duval, F.; Eder, F.; Eisterer, M.; El Bitar, Z.; El Saied, A.; Elisei, M.; Ellis, J.; Elmetenawee, W.; Elmsheuser, J.; Elvira, V. Daniel; Eno, S. C.; Enomoto, Y.; Erdelyi, B. A.; Eruteya, O. E.; Escobar, M.; Etisken, O.; Eymard, I.; Eysermans, J.; Falchieri, D.; Falkenberg, C.; Fallavollita, F.; Afalou, A.; Faltova, J.; Fanini, J.; Fano, L.; Fanti, K.; Farinelli, R.; Farino, M.; Farinon, S.; Fatehi, H.; Fatterbert, J.; Faure, A.; Faus-Golfe, A.; Favia, G.; Favilla, L.; Fawcett, W. J.; Federowicz, A.; Feligioni, L.; Felsberger, L.; Feng, Y.; Tellez, A. Fernandez; Ferrari, R.; Ferreira, L.; Ferro, F.; Fiascaris, M.; Fiorio, C.; Fleury, S. A.; Florez, L.; Florio, M.; Fondacci, A.; Fontimpe, B.; Foraz, K.; Fortunati, R.; Fouaidy, M.; Foussat, A.; Fowler, A.; Fox, J. D.; Francesconi, M.; Francois, B.; Ximenes, R. Franqueira; Fransesini, F.; Frasca, A.; Freitas, A.; Frost, J. A.; Furukawa, K.; Gabrielli, A.; Gaddi, A.; Gaede, F.; Gallen, A.; Galler, R.; Gallice, E.; Gallo, E.; Gamper, H.; Ganis, G.; Ganjour, S.; Gao, S.; Garand, A.; Garaus, C.; Garcia, D.; Alia, R. Garcia; Gil, R. Garcia; Jaimes, C. M. Garcia; Rodrigues, H. Garcia; Garion, C.; Garlasche, M.; Garnier, D.; Garzelli, M. V.; Gascon-Shotkin, S.; Gasior, M.; Gaudino, G.; Gaudio, G.; Gaur, V.; Gautam, K.; Gawas, V.; Gehrmann, T.; Gehrmann-De Ridder, A.; Geiger, K.; Genco, M.; Gerigk, F.; Gerwig, H.; Ghribi, A.; Giacomelli, P.; Giagu, S.; Gianfelice, E.; Giappichini, S.; Gibellieri, D.; Giffoni, F.; Silveira, G. Gilda; Gilardoni, S. S.; Giovannetti, M.; Girardet, T.; Girod, S.; Giubellino, P.; Giubilato, P.; Giuli, F.; Giuliani, M.; Gkougkousis, E. L.; Glukhov, S.; Gluza, J.; Goddard, B.; Goffing, C.; Goldsworthy, D.; Golling, T.; Goncalo, R.; Goncalves, V. P.; Da Silva, T. Goncalves; Gonski, J.; Suarez, R. Gonzalez; Zadeh, S. Gorgi; Gori, S.; Gorini, E.; Gouskos, L.; Gouzevitch, M.; Granados, E.; Grancagnolo, F.; Grancagnolo, S.; Grassellino, A.; Grau, A.; Graverini, E.; Gravili, F. G.; Gray, H. M.; Grazzini, M.; Greco, Mario; Greco, Michela; Greljo, A.; Grenard, J. -L.; Gritsan, A. V.; Groeber, R.; Grudiev, A.; Gschwendtner, E.; Gu, J.; Guadagnoli, D.; Guerrieri, G.; Guiavarch, A.; Canton, G. Guillermo; Guinchard, M.; Guenaydin, Y. O.; Gurcel, K.; Guerrero, L. X. Gutierrez; Rueda, D. Gutierrez; Gutierrez-Rodriguez, A.; Guzey, V.; Haber, C.; Hacheney, T.; Hacisahinoglu, B.; Hahn, K.; Hajer, J.; Hakulinen, T.; Hammersley, J. C.; Hance, M.; Hansen, J. B.; Haerer, B.; Hauzinger, E.; Haviernik, M.; Hegner, B.; Helsens, C.; Henriques, Ana; Hernalsteens, C.; Hernandez-Arellano, H.; Hernandez-Pinto, R. J.; Hernandez-Ruiz, M. A.; Hernandez-Sanchez, J.; Heron, J. W.; Herrmann, L. M.; Hirosky, R.; Hirschauer, J. F.; Hobbs, J. D.; Hock, K.; Hoeche, S.; Hofer, M.; Hoffstaetter, G.; Hoefle, W.; Hohlmann, M.; Holdener, F.; Holzer, B.; Honorato, C. G.; Hoorani, H.; Houver, A.; Howling, E.; Huang, X.; Hug, F.; Humann, B.; Hunchak, P.; Husein, Y.; Hussain, A.; Iadarola, G.; Iakovidis, G.; Iaselli, G.; Iengo, P.; Ilg, A.; Iodice, M.; Iorio, A. O. M.; Ippolito, V.; Iriso, U.; Isaacson, J.; Isidori, G.; Islam, R.; Istepanyan, A.; Bermudez, S. Izquierdo; Izzo, V.; Jackson, P. D.; Jafari, R.; Jagabathuni, S. S.; Jana, S.; Eriksson, C. Jaermyr; Jausserand, P.; Jensen, M.; Jimenez, J. M.; Joaquim, F. R.; Jones, O. R.; Joos, J.; Jourd'huy, E.; Jourdan, E.; Jowett, J. M.; Jueid, A.; Jung, A. W.; Kagan, M.; Kahraman, I.; Kain, V.; Kalinowski, J.; Kamenik, J. F.; Kanso, A.; Kar, T.; Kara, S. O.; Karadeniz, H.; Karmakar, B.; Karmarkar, S. R.; Karpati, V.; Karpov, I.; Karppinen, M.; Karst, P.; Kartal, S.; Kashikhin, V. V.; Kaya, U.; Kehagias, A.; Keintzel, J.; Kennouche, M.; Kenzie, M.; Kerreveur-Lavaud, M.; Kersevan, R.; Keus, V.; Khanpour, H.; Khoze, V. V.; Khoze, V. A.; Kicsiny, P.; Kieffer, R.; Kiel, C.; Kieseler, J.; Kilic, A.; Kilminster, B.; Kim, S.; Kirca, Z.; Klein, M.; Klimentov, A.; Klute, M.; Klyukhin, V.; Knecht, M.; Kniehl, B.; Ko, P.; Ko, S.; Kocak, F.; Koffas, T.; Kokkinos, C.; Kolodziej, K.; Kong, K.; Kontaxakis, P.; Koop, I. A.; Kopciewicz, P.; Koppenburg, P.; Koratzinos, M.; Kordas, K.; Korsun, A.; Kortner, O.; Kortner, S.; Korzh, B.; Koseki, T.; Kosse, J.; Kostka, P.; Kostoglou, S.; Kotwal, A. V.; Kozlov, G.; Kozsar, I.; Kramer, T.; Krkotic, P.; Kroha, H.; Kroeninger, K.; Kuday, S.; Kuhlmann, G.; Kuhlmann, O.; Kuhn, M.; Kulesza, A.; Kumar, M.; Kurian, F.; Kurtulus, A.; Kwok, T. H.; La Mendola, S.; Lackner, M.; Ladzinski, T.; Lafarge, D.; Laidouni, P.; Lamanna, G.; Lamas, N.; Landsberg, G.; Lange, C.; Lange, D. J.; Langner, A.; Lankford, A. J.; Lari, L.; Larson, M. S.; Lasocha, K.; Latina, A.; Lauciani, S.; Laufenberg, M.; Lavezzari, G.; Lavezzi, L.; Lavezzo, L.; Le Garrec, M.; Le Jeune, A.; Lebrun, P.; Lechevin, Y.; Lechner, A.; Lecointe, E.; Lee, J. S. H.; Lee, S. W.; Lee, S. J.; Lefevre, T.; Leggett, C.; Lehtinen, T.; Leone, S.; Leonidopoulos, C.; Leontsinis, S.; Leprince-Maillere, G.; Lerner, G.; Leroy, O.; Lesiak, T.; Levai, P.; Leveratto, A.; Levi, R.; Li, A.; Li, S.; Liberati, D.; Lichtenstein, G. L.; Liepe, M.; Ligeti, Z.; Lin, H.; Linda, S.; Lipeles, E.; Liu, Z.; Liuzzo, S. M.; Loeliger, T.; Centeno, A. Loeschcke; Lorenzetti, A.; Lorin, C.; Losito, R.; Louka, M.; Garcia, M. L. Loureiro; Low, I.; Lubonis, K.; Lucchini, M. T.; Lukashenko, V.; Luminati, G.; Lunt, A. J. G.; Lusiani, A.; Luzum, M.; Ma, H.; Maas, A.; Macchia, E.; Macchiolo, A.; Machinet, G. E.; Madar, R.; Madlener, T.; Madrid, C.; Magalotti, A.; Maggiora, M.; Magnan, A. -M.; Mahmoud, M. A.; Mahmoud, Y.; Mahmoudi, F.; Durand, H. Mainaud; Maitre, J.; Makhloufi, Y.; Malaescu, B.; Malagoli, A.; Malan, C. H.; Malekhosseini, M.; Maloizel, A.; Malvezzi, S.; Malzac, A.; Manco, G.; Guerra, L. S. Mandacaru; Manfrinetti, P.; Manoni, E.; Mans, J.; Mantani, L.; Manzoni, S.; Marafatto, L.; Marcel, C.; Marcel, T.; Marchevski, R.; Marchiori, G.; Mariani, F.; Mariani, V.; Marin, S.; Marinas, C.; Marinozzi, V.; Mariotto, S.; Marquis, C.; Martelain, J.; Martelli, G.; Martens, A.; Martin-Melero, I.; Outschoorn, V. I. Martinez; Martinez, F.; Jardim, C. M.; Marzola, L.; Masciocchi, S.; Mashal, A.; Masi, A.; Masina, I.; Mastrapasqua, P.; Mateu, V.; Mattiazzo, S.; Maugis, M.; Maura, V.; Mauree, D.; Maury-Cuna, G. H. I.; Mayoux, A.; Mazzeo, E.; Mazzoni, S.; McCullough, M.; Meena, M.; Meftah, E.; Mehta, Andrew; Mehta, Ankita; Mele, B.; Mena-Andrade, R.; Mentink, M.; Mergelkuhl, D.; Mertinger, V.; Mether, L.; Meylan, S.; Michel, T.; Michlmayr, T.; Migliorati, M.; Milanese, A.; Milardi, C.; Milhano, G.; Minty, M.; Mirabelli, C.; Miralles, T.; Verge, L. Miralles; Mirarchi, D.; Mirbaghestan, K.; Mirian, N.; Mitsou, V. A.; Mitzel, D. S.; Mlynarikova, M.; Moebius, S.; Najafabadi, M. Mohammadi; Mohanty, G. B.; Mohapatra, R. N.; Moneta, S.; Monni, P. F.; Monnier, E.; Monteil, S.; Monzon, I. Leon; Moortgat, F.; Morange, N.; Moretti, M.; Moretti, S.; Mori, T.; Morozov, I.; Morozzi, A.; Morrone, M.; Moscariello, A.; Moscatelli, F.; Moulin, I.; Mounet, N.; Mueller, A.; Mueller, A. -S.; Mueller, B. O.; Mundet, J.; Musa, E.; Musat, V.; Musenich, R.; Musumeci, E.; Mylona, M.; Mytrochenko, V. V.; Nachman, B.; Nagaitsev, S.; Nakamoto, T.; Napsuciale, M.; Nardecchia, M.; Nardini, G.; Narvaez-Arango, G.; Naseem, S.; Natochii, A.; Cornago, A. Navascues; Naydenov, B.; Nergiz, G.; Nesterenko, A. V.; Neubueser, C.; Newman, H. B.; Niccoli, F.; Nicrosini, O.; Niedermayer, U.; Niehues, G.; Nielsen, J.; Nigrelli, G.; Nikitin, S.; Nikolaev, I. B.; Nisati, A.; Nitika, N.; No, J. M.; Nonis, M.; Nosochkov, Y.; Novokhatski, A.; O'Callaghan, J. M.; Ochoa-Oregon, S. A.; Ohmi, K.; Oide, K.; Okorokov, V. A.; Oleari, C.; Damazio, D. Oliveira; Onel, Y.; Onofre, A.; Osland, P.; Oviedo-Torres, Y. M.; Ozansoy, A.; Ozaydin, F.; Ozdemir, K.; Ozturk, A.; de Leon, M. A. Perez; Pacetti, S.; Pacey, H.; Paciello, J.; Pagliarone, C. E.; Paillex, A.; da Silva, H. F. Pais; Palla, F.; Pampaloni, A.; Pancotti, C.; Pandurovic, M.; Panella, O.; Panizzo, G.; Pantouvakis, C.; Panwar, L.; Paolucci, P.; Papa, Y.; Papaefstathiou, A.; Papaphilippou, Y.; Paramonov, A.; Pareti, A.; Parker, B.; Parma, V.; Parodi, F.; Parodi, M.; Paroli, B.; Parsons, J. A.; Passarelli, D.; Passeri, D.; Pattnaik, B.; Patwa, A.; Paus, C.; Pauss, F.; Peauger, F.; Pedraza, I.; Pedro, R.; Pekkanen, J.; Peon, G.; Perez, A.; Perez, E.; Perez, F.; Perez, J. C.; Perez, J. M.; Perez-Ramos, R.; Segurana, G. Perez; Marcone, A. Perillo; Perna, S.; Peters, K.; Petracca, S.; Petri, A. R.; Petriello, F.; Petrovic, A.; Pezzotti, L.; Piacquadio, G.; Piazza, G.; Piccini, A.; Piccinini, F.; Pich, A.; Pieloni, T.; Pierlot, J.; Pilkington, A. D.; Pillet, M.; Pinamonti, M.; Pinto, N.; Pintucci, L.; Pinzauti, F.; Piotrzkowski, K.; Pira, C.; Pitt, M.; Pittau, R.; Pittet, S.; Placidi, P.; Placzek, W.; Plaetzer, S.; Pleier, M. -A.; Ploerer, E.; Podlech, H.; Poirier, F.; Polesello, G.; Lener, M. Poli; Polinski, J.; Polonsky, Z.; Pompeo, N.; Pont, M.; Alexandru-Popeneciu, G.; Porod, W.; Porta, L.; Portales, L.; Portaluri, T.; Potenza, M. A. C.; Prasse, C.; Premat, E.; Presilla, M.; Prestemon, S.; Price, A.; Primavera, M.; Principe, R.; Prioli, M.; Procacci, F. M.; Proserpio, E.; Provino, A.; Pueyo, C.; Puig, T.; Pukhaeva, N.; Pulawski, S.; Punzi, G.; Pyarelal, A.; Qian, J.; Quack, H.; Queiroz, F. S.; Quintas-Neves, G.; Rafique, H.; Raguin, J. -Y.; Raidal, J.; Raidal, M.; Raimondi, P.; Rajabi, A.; Ramirez-Uribe, S.; Randles, S.; Rao, T.; Rasmussen, C. Y.; Ratkus, A.; Ratoff, P. N.; Razis, P.; Teles, P. Rebello; Rebelo, M. N.; Reboud, M.; Redaelli, S.; Regazzoni, C.; Reichenbach, L.; Reissig, M.; Renou, E.; Renteria-Olivo, A.; Reuter, J.; Rey, S.; Ribon, A.; Ricci, D.; Riegler, W.; Rignanese, M.; Rimjaem, S.; Rimmer, R. A.; Rinaldesi, R.; Rinolfi, L.; Rios, O.; Ripellino, G.; Rivas, B.; Rivetti, A.; Robens, T.; Robert, F.; Robutti, E.; Roderick, C.; Rodrigo, G.; Rodriguez-Cahuantzi, M.; Roehrig, L.; Roig, M.; Rojat, F.; Rojo, J.; Roloff, J.; Roloff, P.; Romanenko, A.; Francia, A. Romero; Romeyer, H.; Rompotis, N.; Rongieras, N.; Rosaz, G.; Roslon, K.; Conti, M. Rossetti; Rossi, A.; Rossi, E.; Rossi, L.; Rossia, A. N.; Rostami, S.; Roy, G.; Rubik, B.; Ruehl, I.; Ruiz-Jimeno, A.; Ruprecht, R.; Rutherfoord, J. P.; Rygaard, L.; Ryu, M. S.; Sabato, L.; Sadowski, G.; de Jauregui, D. Saez; Sahin, M.; Sailer, A.; Saito, M.; Saiz, P.; Salam, G. P.; Salerno, R.; Salmi, T.; Salvachua, B.; Salvesen, J. P. T.; Salvi, B.; Sampsonidis, D.; Villamizar, Y.; Sandoval, C.; Sanfilippo, S.; Santopinto, E.; Santoro, R.; Sarasola, X.; Sarperi, L.; Sarpuen, I. H.; Sasikumar, S.; Sauvain, M.; Savoy-Navarro, A.; Sawada, R.; Sborlini, G.; Scamardella, J.; Schaer, M.; Schaumann, M.; Schenk, M.; Scheuerlein, C.; Schiavi, C.; Schloegelhofer, A.; Schoerling, D.; Schoening, A.; Schramm, S.; Schulte, D.; Schwaller, P.; Schwartzman, A.; Schwemling, P.; Schwienhorst, R.; Sciandra, A.; Scibile, L.; Scimemi, I.; Scomparin, E.; Sebastiani, C.; Seeber, B.; Seeman, J. T.; Sefkow, F.; Seidel, M.; Seidel, S.; Seixas, J.; Selimovic, N.; Selvaggi, M.; Senatore, C.; Senol, A.; Serra, N.; Seryi, A.; Sfyrla, A.; Sharma, Pramond; Sharma, Punit; Sharp, C. J.; Shchutska, L.; Shiltsev, V.; Siano, M.; Sierra, R.; Silva, E.; Silva, R. C.; Silvestrini, L.; Simon, F.; Simonetti, G.; Simoniello, R.; Singh, B. K.; Singh, S.; Singhal, B.; Siodmok, A.; Sirois, Y.; Sirtori, E.; Sitar, B.; Sittard, D.; Sitti, E.; Sjoestrand, T.; Skands, P.; Skinnari, L.; Skoufaris, K.; Skovpen, K.; Skrzypek, M.; Slavich, P.; Slokenbergs, V.; Smaluk, V.; Smiesko, J.; Snyder, S. S.; Solano, E.; Sollander, P.; Solovyanov, O. V.; Son, M.; Sonnemann, F.; Soos, R.; Sopkova, F.; Sorais, T.; Sorbi, M.; Sorti, S.; Soualah, R.; Souayah, M.; Spallino, L.; Spanier, S.; Spiller, P.; Spira, M.; Stagnara, D.; Stallmann, M.; Standen, D.; Stanyard, J. L.; Stapf, B.; Stark, G. H.; Statera, M.; Staudinger, C.; Stefanek, B. A.; Streicher, G.; Strohmaier, N. P.; Stroynowski, R.; Stucci, S.; Stupakov, G.; Su, S.; Sublet, A.; Sugita, K.; Sullivan, M. K.; Sultansoy, S.; Sutherland, D.; Syratchev, I.; Szafron, R.; Sznajder, A.; Tachon, W.; Tagdulang, N. D.; Tahir, N. A.; Takahashi, Y.; Tamazirt, J.; Tang, S.; Tanimoto, Y.; Tapan, I.; Tassielli, G. F.; Teixeira, A. M.; Telnov, V. I.; Ten Kate, H. H. J.; Teotia, V.; ter Hoeve, J.; Thabuis, A.; Telles, G. T.; Tishelman-Charny, A.; Tissandier, S.; Tizchang, S.; Tock, J. -P.; Todd, B.; Toffolin, L.; Tolosa-Delgado, A.; Garcia, R. Tomas; Tomasini, T.; Tonelli, G.; Tong, T.; Toral, F.; Torims, T.; Torino, L.; Torokhtii, K.; Torre, R.; Torrence, E.; Torres, R.; Mitsuhashi, T.; Tracogna, A.; Traver, O.; Treille, D.; Tricoli, A.; Trubacova, P.; Tsesmelis, E.; Tsipolitis, G.; Tsulaia, V.; Tuchming, B.; Tully, C. G.; Cakir, I. Turk; Turrioni, C.; Tynan, J.; Ucci, F. P.; Udongwo, S.; UEn, C. S.; Unnervik, A.; Upegui, A.; Uribe-Ramirez, J. P.; Uythoven, J.; Vaglio, R.; Valchkova-Georgieva, F.; Valente, P.; Valente, R. U.; Valente-Feliciano, A. -M.; Valentino, G.; Valerio-Lizarraga, C. A.; Valette, S.; Valle, J. W. F.; Valle, L.; Valle, N.; Vallis, N.; Vallone, G.; van Gemmeren, P.; Van Goethem, W.; van Hees, P.; van Rienen, U.; van Riesen-Haupt, L.; Van Trappen, P.; Vande Voorde, M.; Vanel, A. L.; Varnes, E. W.; Vay, J. -L.; Veit, F.; Veliscek, I.; Veness, R.; Ventura, A.; Verdu-Andres, S.; Verducci, M.; Verhaaren, C. B.; Vernieri, C.; Verweij, A. P.; Vian, J. -F.; Vicini, A.; Vignaroli, N.; Vignetti, S.; Villeneuve, M. C.; Vivarelli, I.; Voevodina, E.; Vogt, D. M.; Voirin, B.; Voiriot, S.; Voiron, J.; Vojtyla, P.; Voelkl, V.; von Freeden, L.; Vostrel, Z.; Voumard, N.; Vryonidou, E.; Vysotsky, V.; Wallny, R.; Wang, L. -T.; Wang, Y.; Wanzenberg, R.; Ward, B. F. L.; Wardle, N.; Was, Z.; Watrelot, L.; Watson, A. T.; Watson, M. F.; Weber, M. S.; Welsch, C. P.; Wendt, M.; Wenninger, J.; Weyer, B.; White, G.; White, S.; Wicki, B.; Widorski, M.; Wiedemann, U. A.; Wiederhold, A. R.; Wiedl, A.; Wienands, H. -U.; Wieser, A.; Wiesner, C.; Wilkens, H.; Willi, D.; Williams, P. H.; Williams, S. L.; Winter, A.; Wittwer, R. B.; Wollmann, D.; Wu, Y.; Wu, Z.; Xiao, J.; Xie, K.; Xie, S.; Yalvac, M.; Yaman, F.; Yao, W. -M.; Yeresko, M.; Yilmaz, A.; Yoo, H. D.; You, T.; Yu, F.; Yu, S. S.; Yu, T. -T.; Yue, S.; Zaborowska, A.; Zahnd, M.; Zamantzas, C.; Zanderighi, G.; Zannini, C.; Zanzottera, R.; Zaro, P.; Zennaro, R.; Zerlauth, M.; Zhang, H.; Zhang, J.; Zhang, Y.; Zhang, Z.; Zhao, Y.; Zhong, Y. -M.; Zhou, B.; Zhou, D.; Zhu, J.; Zick, G.; Zielinski, M. A.; Zimmermann, E.; Zingaretti, A.; Zinn-Justin, J.; Zlobin, A. V.; Zobov, M.; Zomer, F.; Zorzetti, S.; Zuo, X.; Zurita, J.; Zutshi, V. V.; Zykova, M.</t>
  </si>
  <si>
    <t>Future Circular Collider Feasibility Study Report Volume 3 Civil Engineering, Implementation and Sustainability</t>
  </si>
  <si>
    <t>EUROPEAN PHYSICAL JOURNAL-SPECIAL TOPICS</t>
  </si>
  <si>
    <t>LARGE HADRON COLLIDER; COST-BENEFIT-ANALYSIS; BIG-SCIENCE; INNOVATION; IMPACT</t>
  </si>
  <si>
    <t>Volume 3 of the FCC Feasibility Report presents studies related to civil engineering, the development of a project implementation scenario, and environmental and sustainability aspects. The report details the iterative improvements made to the civil engineering concepts since 2018, taking into account subsurface conditions, accelerator and experiment requirements, and territorial considerations. It outlines a technically feasible and economically viable civil engineering configuration that serves as the baseline for detailed subsurface investigations, construction design, cost estimation, and project implementation planning. Additionally, the report highlights ongoing subsurface investigations in key areas to support the development of an improved 3D subsurface model of the region. The report describes the development of the project scenario based on the 'avoid-reduce-compensate' iterative optimisation approach. The reference scenario balances optimal physics performance with territorial compatibility, implementation risks, and costs. Environmental field investigations covering almost 600 hectares of terrain-including numerous urban, economic, social, and technical aspects-confirmed the project's technical feasibility and contributed to the preparation of essential input documents for the formal project authorisation phase. The summary also highlights the initiation of public dialogue as part of the authorisation process. The results of a comprehensive socio-economic impact assessment, which included significant environmental effects, are presented. Even under the most conservative and stringent conditions, a positive benefit-cost ratio for the FCC-ee is obtained. Finally, the report provides a summary of the studies conducted to document the current state of the environment.</t>
  </si>
  <si>
    <t xml:space="preserve">[Benedikt, M.; Zimmermann, F.; Auchmann, B.; Bartmann, W.; Burnet, J. P.; Carli, C.; Giovannozzi, M.; Gutleber, J.; Hanke, K.; Henriques, A.; Janot, P.; Lourenco, C.; Mangano, M.; Otto, T.; Poole, J.; Todesco, E.; Ulrici, L.; Watson, T.; Wilkinson, G.; Abramov, A.; Ady, M.; Aguglia, D.; Al-Thakeel, M.; Aleksa, M.; Alix, L.; Andre, K. D. J.; Andreini, M.; Alonso, B. Arias; Sota, P. Arrutia; Balhan, B.; Ball, A. H.; Ballarino, A.; Barnes, M. J.; Bartosik, H.; Battistin, M.; Bauche, J.; Baudin, L.; Bellegarde, N.; Belli, E.; Bendavid, J.; Benvenuti, D.; Christensen, K. Bisgaard; Borburgh, J.; Bordry, F.; de Sousa, P. Borges; Borghello, G.; Bottura, L.; Bracco, C.; Bradu, B.; Broggi, G.; Bromiley, L.; Bruce, R.; Bruening, O.; Brunner, O.; Buffat, X.; Burkhardt, H.; Butterworth, A.; Butti, D.; Cairo, V.; Calaga, R.; Calatroni, S.; Calviani, M.; Canderan, K.; Candido, S.; Carceller, J. M.; Carlier, F.; Carra, F.; Casenove, S.; Cerutti, F.; Charitos, P.; Chiggiato, P.; Coleman-Smith, J. A.; Collier, P.; Collins, P.; Colmenero, M.; Cook, A.; Cornella, C.; Pinto, P. Costa; Coupard, J.; Garrido, I. Crespo; Critchley, T.; Cunningham, R.; Cure, B.; d'Enterria, D.; Damerau, H.; Daugaard, M. S.; David, A.; Davighi, J.; De Maria, R.; De Roeck, A.; De Vita, A.; Defranchis, M. M.; Deghaye, S.; Delikaris, D.; Dell'Acqua, A.; Delprat, L.; Deniau, L.; Deveci, H.; Di Croce, D.; Doebert, S.; Domange, D.; Dostmann, H. A.; Dutheil, Y.; Duval, F.; Eder, F.; Ellis, J.; Fallavollita, F.; Afalou, A.; Fanini, J.; Favia, G.; Felsberger, L.; Ferreira, L.; Fiascaris, M.; Fleury, S. A.; Foraz, K.; Foussat, A.; Fowler, A.; Francois, B.; Ximenes, R. Franqueira; Frasca, A.; Gaddi, A.; Gamper, H.; Ganis, G.; Garcia, D.; Alia, R. Garcia; Jaimes, C. M. Garcia; Garion, C.; Garlasche, M.; Gasior, M.; Gawas, V.; Geiger, K.; Gerigk, F.; Gerwig, H.; Ghribi, A.; Gibellieri, D.; Gilardoni, S. S.; Girod, S.; Gkougkousis, E. L.; Goddard, B.; Goffing, C.; Goldsworthy, D.; Zadeh, S. Gorgi; Granados, E.; Grenard, J. -L.; Grudiev, A.; Gschwendtner, E.; Guerrieri, G.; Canton, G. Guillermo; Guinchard, M.; Rueda, D. Gutierrez; Hakulinen, T.; Hegner, B.; Henriques, Ana; Hernalsteens, C.; Heron, J. W.; Herrmann, L. M.; Hofer, M.; Hoefle, W.; Holzer, B.; Howling, E.; Humann, B.; Husein, Y.; Hussain, A.; Iadarola, G.; Bermudez, S. Izquierdo; Jafari, R.; Jagabathuni, S. S.; Eriksson, C. Jaermyr; Jimenez, J. M.; Jones, O. R.; Jowett, J. M.; Kain, V.; Karpov, I.; Karppinen, M.; Kehagias, A.; Keintzel, J.; Kennouche, M.; Kersevan, R.; Kicsiny, P.; Kieffer, R.; Ko, S.; Kopciewicz, P.; Koratzinos, M.; Kostka, P.; Kostoglou, S.; Kozlov, G.; Kozsar, I.; Kramer, T.; Krkotic, P.; Kuday, S.; Kuhlmann, O.; Kurtulus, A.; La Mendola, S.; Ladzinski, T.; Lafarge, D.; Laidouni, P.; Langner, A.; Lasocha, K.; Latina, A.; Lavezzari, G.; Lavezzo, L.; Le Garrec, M.; Lebrun, P.; Lechevin, Y.; Lechner, A.; Lefevre, T.; Lerner, G.; Losito, R.; Lunt, A. J. G.; Macchia, E.; Mahmoudi, F.; Durand, H. Mainaud; Maloizel, A.; Manzoni, S.; Marcel, C.; Marin, S.; Martin-Melero, I.; Masi, A.; Mayoux, A.; Mazzeo, E.; Mazzoni, S.; McCullough, M.; Mehta, Ankita; Mena-Andrade, R.; Mentink, M.; Mergelkuhl, D.; Mether, L.; Milanese, A.; Verge, L. Miralles; Mirarchi, D.; Mlynarikova, M.; Najafabadi, M. Mohammadi; Monni, P. F.; Moortgat, F.; Mori, T.; Morrone, M.; Mounet, N.; Musa, E.; Musat, V.; Mylona, M.; Cornago, A. Navascues; Naydenov, B.; Nergiz, G.; Niccoli, F.; Nielsen, J.; Nigrelli, G.; Nonis, M.; Novokhatski, A.; Oide, K.; Damazio, D. Oliveira; Ozturk, A.; da Silva, H. F. Pais; Papaphilippou, Y.; Parma, V.; Parodi, M.; Peauger, F.; Pekkanen, J.; Peon, G.; Perez, E.; Perez, J. C.; Segurana, G. Perez; Marcone, A. Perillo; Petrovic, A.; Piccini, A.; Pierlot, J.; Pinzauti, F.; Pitt, M.; Pittet, S.; Porta, L.; Principe, R.; Pueyo, C.; Teles, P. Rebello; Redaelli, S.; Reichenbach, L.; Ribon, A.; Ricci, D.; Riegler, W.; Rinaldesi, R.; Rinolfi, L.; Rios, O.; Roderick, C.; Roloff, P.; Francia, A. Romero; Rosaz, G.; Roy, G.; Ruehl, I.; Sabato, L.; Sailer, A.; Saiz, P.; Salvachua, B.; Salvesen, J. P. T.; Sasikumar, S.; Schaumann, M.; Schenk, M.; Scheuerlein, C.; Schloegelhofer, A.; Schoerling, D.; Schulte, D.; Scibile, L.; Sebastiani, C.; Selvaggi, M.; Sharp, C. J.; Sierra, R.; Simonetti, G.; Simoniello, R.; Siodmok, A.; Sittard, D.; Skoufaris, K.; Smiesko, J.; Sollander, P.; Solovyanov, O. V.; Sonnemann, F.; Soos, R.; Souayah, M.; Standen, D.; Stanyard, J. L.; Stapf, B.; Staudinger, C.; Sublet, A.; Syratchev, I.; Ten Kate, H. H. J.; Thabuis, A.; Tock, J. -P.; Todd, B.; Toffolin, L.; Tolosa-Delgado, A.; Garcia, R. Tomas; Torims, T.; Treille, D.; Trubacova, P.; Tsesmelis, E.; Unnervik, A.; Uythoven, J.; Valentino, G.; Valette, S.; Valle, L.; Vallis, N.; Van Goethem, W.; van Riesen-Haupt, L.; Van Trappen, P.; Vanel, A. L.; Veness, R.; Verweij, A. P.; Voevodina, E.; Vojtyla, P.; Voelkl, V.; von Freeden, L.; Vostrel, Z.; Voumard, N.; Watrelot, L.; Wendt, M.; Wenninger, J.; Weyer, B.; Wicki, B.; Widorski, M.; Wiedemann, U. A.; Wiesner, C.; Wilkens, H.; Wollmann, D.; Yue, S.; Zaborowska, A.; Zamantzas, C.; Zannini, C.; Zerlauth, M.; Zhao, Y.; Zielinski, M. A.] CERN, European Org Nucl Res, Geneva, Switzerland; [Auchmann, B.; Craievich, P.; Aiba, M.; Banik, S.; Besana, M. I.; Bettoni, S.; Caminada, L.; Duda, M.; Fortunati, R.; Rodrigues, H. Garcia; Koratzinos, M.; Kosse, J.; Lange, C.; Michlmayr, T.; Raguin, J. -Y.; Sanfilippo, S.; Schaer, M.; Seidel, M.; Spira, M.; Strohmaier, N. P.; Vallis, N.; Zennaro, R.; Zykova, M.] Paul Scherrer Inst, Villigen, Switzerland; [Chance, A.; Aleksan, R.; Baudouy, B.; Bruant, Q.; Chomaz, P.; Couderc, F.; Dalena, B.; Ganjour, S.; Lorin, C.; Portales, L.; Savoy-Navarro, A.; Schwemling, P.; Tuchming, B.; Zinn-Justin, J.] Inst Rech Lois Fondamentales Univers, CEA Irfu, Commissariat Energie Atom &amp; Energies Alternat, Saclay, France; [Grojean, C.; Agapov, I.; Alimena, J.; Allwicher, L.; Barber, D. P.; Blekman, F.; Bluemlein, J.; Chae, Y.; Chatterjee, S.; Gaede, F.; Gallo, E.; Madlener, T.; Mirian, N.; Musa, E.; Peters, K.; Rajabi, A.; Reuter, J.; Rygaard, L.; Schaumann, M.; Sefkow, F.; Wanzenberg, R.] DESY, DESY, Hamburg, Germany; [Grojean, C.] Humboldt Univ, Berlin, Germany; [Rajagopalan, S.; Abidi, S. H.; Assamagan, K. A.; Begel, M.; Boye, D.; Brost, E.; Carini, G.; Cavaliere, V.; Chamizo-Llatas, M.; Chen, H.; D'Amen, G.; Dawson, S.; Del Pio, C. L.; Denisov, D.; Deptuch, G.; Di Canto, A.; Elmsheuser, J.; Gao, S.; Hock, K.; Hoffstaetter, G.; Iakovidis, G.; Klimentov, A.; Kurian, F.; Lari, L.; Li, A.; Ma, H.; Minty, M.; Nagaitsev, S.; Natochii, A.; Damazio, D. Oliveira; Parker, B.; Pleier, M. -A.; Rao, T.; Rasmussen, C. Y.; Sciandra, A.; Sharma, Punit; Singh, S.; Smaluk, V.; Snyder, S. S.; Stucci, S.; Szafron, R.; Tang, S.; Teotia, V.; Tishelman-Charny, A.; Tricoli, A.; Veliscek, I.; Verdu-Andres, S.; Wendt, M.] Brookhaven Natl Lab, Upton, NY USA; [Raubenheimer, T.; Cai, Y.; Gonski, J.; Huang, X.; Kagan, M.; Nosochkov, Y.; Novokhatski, A.; Schwartzman, A.; Seeman, J. T.; Stupakov, G.; Sullivan, M. K.; Vernieri, C.] SLAC Natl Accelerator Lab, Menlo Pk, CA USA; [Wilkinson, G.; Barr, A. J.; Bortoletto, D.; Dingley, T. B.; Frost, J. A.; Howling, E.; Musat, V.; Pacey, H.; Salvesen, J. P. T.] Univ Oxford, Oxford, England; [Abada, A.; Adam, C.; Alharthi, F.; Alix, L.; Amhis, Y.; Andrea, J.; Arbey, A.; Arnaez, O.; Barbero, M. B.; Bassler, U.; Baudot, J.; Bernardi, G.; Besson, A.; Blondel, A.; Boudoul, G.; Boudry, V.; Brunetti, L.; Chaikovska, I.; Chanal, H.; Charlot, C.; Chehab, R.; Collot, J.; Contardo, D.; Conte, E.; Deandrea, A.; Delmastro, M.; Di Ciaccio, L.; Djama, F.; El Bitar, Z.; Afalou, A.; Faus-Golfe, A.; Feligioni, L.; Fouaidy, M.; Gascon-Shotkin, S.; Ghribi, A.; Gouzevitch, M.; Jourd'huy, E.; Karst, P.; Korsun, A.; Lamanna, G.; Le Garrec, M.; Leroy, O.; Madar, R.; Mahmoudi, F.; Malaescu, B.; Marchiori, G.; Martens, A.; Meena, M.; Miralles, T.; Monnier, E.; Monteil, S.; Morange, N.; Mytrochenko, V. V.; Panwar, L.; Poirier, F.; Reboud, M.; Sadowski, G.; Salerno, R.; Savoy-Navarro, A.; Sirois, Y.; Solovyanov, O. V.; Soos, R.; Tamazirt, J.; Teixeira, A. M.; Wang, Y.; Wu, Z.; Xiao, J.; Yeresko, M.; Zhang, Z.; Zomer, F.] CNRS, IN2P3, Paris, France; [Abada, A.; Alharthi, F.; Amhis, Y.; Chaikovska, I.; Chehab, R.; Afalou, A.; Faus-Golfe, A.; Fouaidy, M.; Korsun, A.; Martens, A.; Morange, N.; Mytrochenko, V. V.; Reboud, M.; Soos, R.; Tamazirt, J.; Wang, Y.; Zhang, Z.; Zomer, F.] IJCLab, Lab Phys 2 Infinis Irene Joliot Curie, Orsay, France; [Abada, A.; Amhis, Y.; Chaikovska, I.; Chehab, R.; Faus-Golfe, A.; Fouaidy, M.; Korsun, A.; Martens, A.; Morange, N.; Reboud, M.; Tamazirt, J.; Wang, Y.; Zomer, F.] Univ Paris Saclay, Paris, France; [Abada, A.; Amhis, Y.; Chaikovska, I.; Chehab, R.; Faus-Golfe, A.; Fouaidy, M.; Korsun, A.; Martens, A.; Morange, N.; Reboud, M.; Tamazirt, J.; Wang, Y.; Zomer, F.] Univ Paris Cite, Paris, France; [Abbrescia, M.; Anwar, M. N.; Cuna, F.; D'Anzi, B.; De Filippis, N.; Elmetenawee, W.; Iaselli, G.; Louka, M.; Procacci, F. M.; Tassielli, G. F.] INFN, Sez Bari, Bari, Italy; [Abbrescia, M.; D'Anzi, B.] Univ Bari, Bari, Italy; [Abdolmaleki, H.; Khanpour, H.; Mashal, A.; Najafabadi, M. Mohammadi; Tizchang, S.] Inst Res Fundamental Sci, IPM, Tehran, Iran; [Abdolmaleki, H.] Malayer Univ, Malayer, Iran; [Adam, C.; Alix, L.; Arnaez, O.; Brunetti, L.; Delmastro, M.; Di Ciaccio, L.; Lamanna, G.; Le Garrec, M.; Poirier, F.; Wu, Z.] LAPP, Annecy, France; [Adam, C.; Arnaez, O.; Brunetti, L.; Delmastro, M.; Di Ciaccio, L.; Guadagnoli, D.; Lamanna, G.; Poirier, F.; Wu, Z.] Univ Savoie Mt Blanc, Annecy, France; [Adzic, P. R.] Univ Belgrade, Belgrade, Serbia; [Ahmed, I.; Lamas, N.; Puig, T.; Telles, G. T.] CISC, ICMAB, Barcelona, Spain; [Aielli, G.; Camarri, P.; Di Ciaccio, A.; Giuli, F.] INFN, Sez Roma Tor Vergata, Rome, Italy; [Aielli, G.; Camarri, P.; Di Ciaccio, A.; Giuli, F.] Univ Roma Tor Vergata, Rome, Italy; [Akan, T.; Yalvac, M.] Yozgat Bozok Univ, Yozgat, Turkiye; [Akchurin, N.; Feng, Y.; Madrid, C.; Slokenbergs, V.] Texas Tech Univ, Lubbock, TX USA; [Akturk, D.; Dagli, B.; Sultansoy, S.] TOBB ETU, Ankara, Turkiye; [Al-Thakeel, M.; Alberghi, G. L.; Bellagamba, L.; Braibant, S.; Chiapponi, F.; Falchieri, D.; Farinelli, R.; Gabrielli, A.; Giacomelli, P.; Pezzotti, L.; Vivarelli, I.] INFN, Sez Bologna, Bologna, Italy; [Al-Thakeel, M.; Braibant, S.; Chiapponi, F.; Gabrielli, A.; Vivarelli, I.] Univ Bologna, Bologna, Italy; [Maestre, J. Alcaraz; Cepeda, M.; Jardim, C. M.; Perez, J. M.; Toral, F.] CIEMAT, Madrid, Spain; [Alharthi, F.] KACST, Riyadh, Saudi Arabia; [Alimenti, A.; Di Micco, B.; Di Nardo, R.; Greco, Mario; Magalotti, A.; Pompeo, N.; Silva, E.; Torokhtii, K.] Univ Roma Tre, Rome, Italy; [Alioli, S.; Benaglia, A. D.; Cetorelli, F.; Lucchini, M. T.; Malvezzi, S.; Oleari, C.] INFN, Sez Milano Bicocca, Milan, Italy; [Alioli, S.; Cetorelli, F.; Lucchini, M. T.; Oleari, C.] Univ Milano Bicocca, Milan, Italy; [Allanach, B. C.; Fawcett, W. J.; Kenzie, M.; Williams, S. L.] Univ Cambridge, Cambridge, England; [Altintas, A. A.; Altinli, M.; Bolukbasi, O.; Hacisahinoglu, B.; Kartal, S.] Istanbul Univ, Istanbul, Turkiye; [Altinli, M.] Eskisehir Teknik Univ, Eskisehir, Turkiye; [Alviggi, M.; Argiento, B.; Boccanfuso, D.; Borriello, L.; Campajola, M.; Cirotto, F.; Conventi, F. A.; D'Avanzo, A.; D'Onofrio, A.; Della Pietra, M.; Di Fraia, C.; Favilla, L.; Francesconi, M.; Gaudino, G.; Iengo, P.; Iorio, A. O. M.; Izzo, V.; Paolucci, P.; Perna, S.; Petracca, S.; Rossi, E.; Scamardella, J.] INFN, Sez Napoli, Naples, Italy; [Alviggi, M.; Argiento, B.; Campajola, M.; Cirotto, F.; D'Avanzo, A.; Della Pietra, M.; Di Fraia, C.; Iorio, A. O. M.; Perna, S.; Rossi, E.; Scamardella, J.; Vaglio, R.] Univ Napoli Federico II, Naples, Italy; [Ambrosio, G.; Apollinari, G.; Apresyan, A.; Bauerdick, L.; Belomestnykh, S.; Bhat, P. C.; Canepa, A.; Cummings, G.; Dockery, D.; Dragovich, J. A.; Dutta, I.; Elvira, V. Daniel; Federowicz, A.; Gianfelice, E.; Grassellino, A.; Hirschauer, J. F.; Hoeche, S.; Isaacson, J.; Kashikhin, V. V.; Marinozzi, V.; Passarelli, D.; Raimondi, P.; Romanenko, A.; Rubik, B.; Tagdulang, N. D.; Xie, S.; Zlobin, A. V.; Zorzetti, S.] FNAL, Batavia, IL USA; [Amiri, A.; Azizi, K.; Fatehi, H.; Jafari, R.; Malekhosseini, M.; Rostami, S.] Univ Tehran, Tehran, Iran; [Amiri, A.] FUM, Mashhad, Razavi Khorasan, Iran; [Ammirabile, G.; Barducci, D.; Bedeschi, F.; Benvenuti, D.; Buttazzo, D.; Graverini, E.; Leone, S.; Lusiani, A.; Palla, F.; Punzi, G.; Tonelli, G.; Verducci, M.] INFN, Sez Pisa, Pisa, Italy; [Andeen, T.] Univ Texas Austin, Austin, TX USA; [Andrea, J.; Baudot, J.; Besson, A.; Conte, E.; El Bitar, Z.; Meena, M.; Sadowski, G.] IPHC, Strasbourg, France; [Andrea, J.; Baudot, J.; Besson, A.; Conte, E.; El Bitar, Z.; Meena, M.; Sadowski, G.] Univ Strasbourg, Strasbourg, France; [Andreazza, A.; Bacci, A.; Balconi, L.; Burdyko, A.; Busatto, S.; Carbone, A.; De Matteis, E.; Drebot, I.; Elisei, M.; Mariani, F.; Mariotto, S.; Paroli, B.; Petri, A. R.; Prioli, M.; Proserpio, E.; Conti, M. Rossetti; Rossi, L.; Santoro, R.; Siano, M.; Sorbi, M.; Sorti, S.; Statera, M.; Vicini, A.; Zanzottera, R.] INFN, Sez Milano, Milan, Italy; [Andreazza, A.; Balconi, L.; Bastianin, A.; Fiorio, C.; Florio, M.; Mariotto, S.; Paroli, B.; Potenza, M. A. C.; Rossi, L.; Siano, M.; Sorbi, M.; Sorti, S.; Vicini, A.; Zanzottera, R.] Univ Milan, Milan, Italy; [Andriollo, T.; Kerreveur-Lavaud, M.] PIBG, Geneva, Switzerland; [Angel, L.; Goncalves, V. P.; Lichtenstein, G. L.; Queiroz, F. S.; Silva, R. C.] Univ Fed Rio Grande do Norte, Natal, RN, Brazil; [Angelucci, M.; Behtouei, M.; Bencivenni, G.; Biagini, M. E.; Boscolo, M.; Cantarella, S.; Ciarma, A.; Cimino, R.; De Lucia, E.; De Santis, A.; Del Duca, V.; Fransesini, F.; Giovannetti, M.; Lauciani, S.; Luminati, G.; Milardi, C.; Pira, C.; Lener, M. Poli; Spallino, L.; Zobov, M.] INFN, Lab Nazl Frascati, Frascati, Italy; [Antusch, S.; Greljo, A.] Univ Basel, UNIBAS, Basel, Switzerland; [Anwar, M. N.; De Filippis, N.; Iaselli, G.] Politecn Bari, Bari, Italy; [Apolinario, L.; Chachamis, G.; Goncalo, R.; Milhano, G.; Pedro, R.] Lab Instrumentacao &amp; Fis Expt Particulas, LIP, Lisbon, Portugal; [Appleby, R. B.; Pilkington, A. D.; Vryonidou, E.; Wiederhold, A. R.] Univ Manchester, Manchester, Lancs, England; [Appleby, R. B.; Ratoff, P. N.; Torres, R.; Welsch, C. P.; Williams, P. H.] CI, Warrington, Cheshire, England; [Apyan, Aram] Brandeis Univ, Waltham, MA USA; [Apyan, Armen] A Alikhanyan Natl Lab, Yerevan, Armenia; [Arbey, A.; Boudoul, G.; Contardo, D.; Deandrea, A.; Gascon-Shotkin, S.; Gouzevitch, M.; Mahmoudi, F.; Xiao, J.] IP2I, Lyon, France; [Arbey, A.; Boudoul, G.; Contardo, D.; Deandrea, A.; Gascon-Shotkin, S.; Gouzevitch, M.; Xiao, J.] Univ Claude Bernard Lyon 1, Lyon, France; [Ari, V.; Cakir, O.; Canbay, A. C.; Yildiz, H. Duran; Kahraman, I.; Kaya, U.; Kuday, S.; Ozansoy, A.; Cakir, I. Turk] Ankara Univ, Ankara, Turkiye; [Arias, S.; Sjoestrand, T.; van Hees, P.] Lund Univ, Lund, Sweden; [Arnaldi, R.; Rolo, M. Da Rocha; Giubellino, P.; Greco, Michela; Lavezzi, L.; Maggiora, M.; Rivetti, A.; Scomparin, E.] INFN, Sez Torino, Turin, Italy; [Arneodo, F.; Naseem, S.] New York Univ Abu Dhabi, Abu Dhabi, U Arab Emirates; [Arnold, H.; Bee, C.; Dao, V.; Hobbs, J. D.; Piacquadio, G.] SUNY Stony Brook, Stony Brook, NY 11794 USA; [Ascioti, M. E.; Baldinelli, G.; Bilei, G. M.; Cecchi, C.; Croci, T.; Fano, L.; Fondacci, A.; Manoni, E.; Mariani, V.; Martelli, G.; Moneta, S.; Morozzi, A.; Moscatelli, F.; Pacetti, S.; Panella, O.; Passeri, D.; Placidi, P.; Rossi, A.; Turrioni, C.] INFN, Sez Perugia, Perugia, Italy; [Ascioti, M. E.; Baldinelli, G.; Cecchi, C.; Fano, L.; Mariani, V.; Martelli, G.; Pacetti, S.; Passeri, D.; Placidi, P.; Rossi, A.] Univ Perugia, Perugia, Italy; [Aumiller, S.; Zanderighi, G.] Tech Univ Munich, Munich, Germany; [Aydin, G.] Hatay Mustafa Kemal Univ, Hatay, Turkiye; [Azizi, K.] Dogus Univ, Istanbul, Turkiye; [Azzi, P.; Bacchetta, N.; Ciarlantini, S.; Dainese, A.; De Vita, A.; Dosselli, U.; Erdelyi, B. A.; Giubilato, P.; Groeber, R.; Mattiazzo, S.; Pantouvakis, C.; Rignanese, M.; Rossia, A. N.; Selimovic, N.; Zingaretti, A.] INFN, Sez Padova, Padua, Italy; [Bai, B.] Harbin Inst Technol, Harbin, Peoples R China; [Bai, Y.] Univ Wisconsin, Madison, WI USA; [Ball, A. H.; Moretti, S.; Rafique, H.] RAL, Sci &amp; Technol Facil Council, Didcot, Oxon, England; [Banerjee, S.] Inst Math Sci, IMSc, Chennai, Tamil Nadu, India; [Banik, S.; Caminada, L.; Canelli, F.; Coloretti, G.; Crivellin, A.; Gautam, K.; Gehrmann, T.; Gehrmann-De Ridder, A.; Gkougkousis, E. L.; Grazzini, M.; Ilg, A.; Isidori, G.; Kilminster, B.; Kwok, T. H.; Leontsinis, S.; Lorenzetti, A.; Lukashenko, V.; Macchiolo, A.; Mirbaghestan, K.; Ploerer, E.; Polonsky, Z.; Serra, N.; Wittwer, R. B.] Univ Zurich, Zurich, Switzerland; [Barber, D. P.; Seidel, S.] Univ New Mexico, Albuquerque, NM USA; [Barbero, M. B.; Djama, F.; Feligioni, L.; Karst, P.; Leroy, O.; Monnier, E.] CPPM, Marseille, France; [Barbero, M. B.; Djama, F.; Feligioni, L.; Karst, P.; Leroy, O.; Monnier, E.] Aix Marseille Univ, Marseille, France; [Barducci, D.; Graverini, E.; Punzi, G.; Tonelli, G.; Verducci, M.] Univ Pisa, Pisa, Italy; [Barna, D.; Barnafoeldi, G. G.; Levai, P.] HUN REN Wigner Res Ctr Phys, Budapest, Hungary; [Bartek, R.; Singhal, B.; Yu, S. S.] Catholic Univ Amer, Washington, DC USA; [Bass, S. A.; Kotwal, A. V.] Duke Univ, Durham, NC USA; [Bassler, U.; Boudry, V.; Charlot, C.; Salerno, R.; Sirois, Y.] LLR, Palaiseau, France; [Bassler, U.; Boudry, V.; Charlot, C.; Salerno, R.; Sirois, Y.] Ecole Polytech, Inst Polytech Paris, Palaiseau, France; [Basso, M. J.; Boyd, M.] Canadas Natl Lab Particle &amp; Nucl Phys, TRIUMF, Vancouver, BC, Canada; [Basso, M. J.] Simon Fraser Univ, Burnaby, BC, Canada; [Bastianin, A.] Fdn Ente Nazl Idrocarburi ENI Enrico Mattei, FEEM, Milan, Italy; [Bataillard, P.; Buschaert, S.; Cartannaz, C.; Chalhoub, M.; Coussy, S.] Bur Rech Geol &amp; Minieres, Orleans, France; [Bayindir, C.; Ozaydin, F.] Isik Univ, Istanbul, Turkiye; [Bayindir, C.] Istanbul Tech Univ, Istanbul, Turkiye; [Beck, H. P.; Moebius, S.; Weber, M. S.] Univ Bern, UNIBE, Bern, Switzerland; [Belli, E.; Broggi, G.; Busatto, S.; Del Vecchio, A.; Giagu, S.; Macchia, E.; Mariani, F.; Migliorati, M.; Nardecchia, M.; Nigrelli, G.] Univ Roma Sapienza, Rome, Italy; [Bellingeri, E.; Braccini, V.; Leveratto, A.; Malagoli, A.; Manfrinetti, P.; Provino, A.; Vaglio, R.] CNR, SPIN, Genoa, Italy; [Benmergui, M.; Gurcel, K.] Expert Naturaliste &amp; Entomologiste, Rumilly, France; [Benoit, M.] ORNL, Oak Ridge, TN USA; [Bergauer, T.] Inst Hochenergiephys, HEPHY, Vienna, Austria; [Bernachot, N.] Geos, Bur Ingenieurs Conseils Geotech Genie Civil Hydra, Geneva, Switzerland; [Bernardi, G.; Maloizel, A.; Marchiori, G.] APC, Lab AstroParticule &amp; Cosmol, Paris, France; [Bernardi, G.; Maloizel, A.; Marchiori, G.] Univ Paris Cite, Paris, France; [Bernardi, J.; Eisterer, M.; Lackner, M.] Tech Univ Wien, TUWIEN, Vienna, Austria; [Berthet, Q.; Upegui, A.] Haute Ecole Paysage Ingn &amp; Architecture Geneve, HEPIA, Geneva, Switzerland; [Berthet, Q.; Boivin, P.; Deeb, M.; Upegui, A.] HES SO Univ Appl Sci &amp; Arts Western Switzerland, Geneva, Switzerland; [Berthet, Q.; Blondel, A.; Critchley, T.; Eruteya, O. E.; Golling, T.; Jagabathuni, S. S.; Kontaxakis, P.; Korzh, B.; Makhloufi, Y.; Meftah, E.; Moscariello, A.; Oide, K.; Schramm, S.; Senatore, C.; Sfyrla, A.] Univ Geneva, UNIGE, Geneva, Switzerland; [Bertoni, S.; Bonnet, R.; Brisa, N.; Giuliani, M.; Le Jeune, A.; Maugis, M.; Michel, T.; Rongieras, N.; Stagnara, D.; Zaro, P.] SETEC ALS, Soc Ingn Conseil Infrastruct Transport Genie Civi, Lyon, France; [Bertulani, C.] East Texas A&amp;M Univ, Commerce, TX USA; [Bettelini, M.] Amberg Engn Ltd, Regensdorf Watt, Switzerland; [Beuvier, S.; Charles, C.; Chesne, T.; Cornette, G.; Cudre, C.; Durand, H.; Durand, P.; Fanti, K.; Fatterbert, J.; Gallice, E.; Girardet, T.; Girod, S.; Houver, A.; Istepanyan, A.; Laufenberg, M.; Lecointe, E.; Marquis, C.; Meylan, S.; Paillex, A.; Papa, Y.; Regazzoni, C.; Renou, E.; Rey, S.; Tynan, J.; Voiriot, S.; Zahnd, M.; Zimmermann, E.] ECOTEC Environm SA, Bur Etud &amp; Conseil Environm, Geneva, Switzerland; [Bhattacharya, S.; Stroynowski, R.] Southern Methodist Univ, Dallas, TX USA; [Bhom, J.; Chrzaszcz, M.; Lesiak, T.; Skrzypek, M.; Was, Z.] Polish Acad Sci, Inst Nucl Phys, IFJ PAN, Krakow, Poland; [Bibet-Chevalier, A.; Boillon, P.; Chapelier, G.; Dauphin, S.; Denot, A.; Joos, J.; Maitre, J.; Malan, C. H.; Paciello, J.; Rojat, F.; Tissandier, S.] Cerema, Etab Publ Elaborat deploiement &amp; Evaluat Polit Pu, Lyon, France; [Bicrel, M.; Marcel, T.; Perez, A.] Rendel Ltd, Engn Design Consultancy Firm, London, England; [Biglietti, M.; Ciuchini, M.; Di Micco, B.; Di Nardo, R.; Greco, Mario; Iodice, M.] INFN, Sez Roma Tre, Rome, Italy; [Bilki, B.] Istanbul Beykent Univ, Istanbul, Turkiye; [Bilki, B.; Onel, Y.] Univ Iowa, Iowa City, IA USA; [Biswas, T.] Indian Inst Technol Kanpur, Kanpur, Uttar Pradesh, India; [Blanc, F.; Di Croce, D.; Jaimes, C. M. Garcia; Graverini, E.; Helsens, C.; Kiel, C.; Marchevski, R.; Pieloni, T.; Sabato, L.; Sarasola, X.; Seidel, M.; Shchutska, L.; Vallis, N.; van Riesen-Haupt, L.; Wu, Y.] Ecole Polytech Fed Lausanne, Lausanne, Switzerland; [Blekman, F.; Gallo, E.; Garzelli, M. V.; Kniehl, B.] Univ Hamburg, Fak Math Informat &amp; Nat Wissensch, Hamburg, Germany; [Blekman, F.; Gautam, K.; Ploerer, E.] VUB, Brussels, Belgium; [Blondel, A.; Malaescu, B.; Panwar, L.] LPNHE, Paris, France; [Boccanfuso, D.; Favilla, L.; Gaudino, G.] Scuola Superiore Merid, Naples, Italy; [Bogomyagkov, A.; Klyukhin, V.; Koop, I. A.; Morozov, I.; Nikitin, S.; Nikolaev, I. B.; Okorokov, V. A.; Telnov, V. I.; Vysotsky, V.] CERN, Geneva, Switzerland; [Boland, M. J.; Hunchak, P.] Univ Saskatchewan, Saskatoon, SK, Canada; [Boland, M. J.; Hunchak, P.] Canadian Light Source, Saskatoon, SK, Canada; [Bologna, S.] Univ Bristol, Bristol, Avon, England; [Boughezal, R.; Hahn, K.; Low, I.; Petriello, F.] Northwestern Univ, Evanston, IL USA; [Bourilkov, D.; Takahashi, Y.] Univ Florida, Gainesville, FL USA; [Boyd, M.] York Univ, Toronto, ON, Canada; [Bozzi, G.] INFN, Ist Nazl Fis Nucl, Sez Cagliari, Cagliari, Italy; [Bozzi, G.] Univ Cagliari, Cagliari, Italy; [Braghieri, A.; Calame, C. M. Carloni; Chiesa, M.; Ferrari, R.; Gaudio, G.; Manco, G.; Nicrosini, O.; Pareti, A.; Piccinini, F.; Polesello, G.; Ucci, F. P.; Valle, N.] INFN, Sez Pavia, Pavia, Italy; [Bramante, J.] Queens Univ, Kingston, ON, Canada; [Branco, G. C.; Hajer, J.; Joaquim, F. R.; Rebelo, M. N.] Univ Lisbon, IST, CFTP, Lisbon, Portugal; [Brenner, R.; Gallen, A.; Suarez, R. Gonzalez; Ripellino, G.] Uppsala Univ, Uppsala, Sweden; [Britzger, D.; Cieri, D.; Fallavollita, F.; Kortner, O.; Kortner, S.; Kroha, H.; Voevodina, E.; Zanderighi, G.] Max Planck Inst Phys Garching, MPP, Garching, Germany; [Bruendermann, E.; Giappichini, S.; Goffing, C.; Grau, A.; Haerer, B.; Kieseler, J.; Klute, M.; Mueller, A. -S.; Niehues, G.; Presilla, M.; Reissig, M.; Ruprecht, R.; de Jauregui, D. Saez; Simon, F.; Wiedl, A.; Zuo, X.] KIT, Karlsruhe, Germany; [Bulyak, E.; Mytrochenko, V. V.] NSC KIPT, Kharkiv, Ukraine; [Burdyko, A.; Proserpio, E.; Santoro, R.] Univ Insubria, Como, Italy; [Burkhardt, H.] Albert Ludwigs Univ Freiburg, Freiburg, Germany; [Burrows, P. N.; Howling, E.; Salvesen, J. P. T.] Univ Oxford, JAI, John Adams Inst Accelerator Sci, Oxford, England; [Cacciapaglia, G.; Guadagnoli, D.; Knecht, M.; Perez-Ramos, R.; Villamizar, Y.; Slavich, P.] CNRS, INP, Inst Phys, Paris, France; [Cacciapaglia, G.; Perez-Ramos, R.; Villamizar, Y.; Slavich, P.] LPTHE, Paris, France; [Cacciapaglia, G.; Villamizar, Y.; Slavich, P.] Sorbonne Univ, Paris, France; [Caiffi, B.; Coccaro, A.; Farinon, S.; Ferro, F.; Musenich, R.; Pampaloni, A.; Parodi, F.; Robutti, E.; Santopinto, E.; Schiavi, C.; Torre, R.] INFN, Sez Genova, Genoa, Italy; [Calafiura, P.; Gray, H. M.; Haber, C.; Leggett, C.; Ligeti, Z.; Nachman, B.; Prestemon, S.; Tsulaia, V.; Vallone, G.; Vay, J. -L.; Yao, W. -M.] Lawrence Berkeley Natl Lab, Lawrence, CA USA; [Caldwell, D. G.] IIT, Genoa, Italy; [Caliskan, A.] Gumushane Univ, Gumushane, Turkiye; [Calpini, C.; Eymard, I.; Linda, S.; Mauree, D.; Voiron, J.] WSP Ingenieurs Conseils SA, Geneva, Switzerland; [Camacho-Perez, E.; Cantun-Avila, K. B.] Autonomous Univ Yucatan, UADY, Merida, Mexico; [Capriotti, L.; Masina, I.; Moretti, M.] INFN, Sez Ferrara, Ferrara, Italy; [Capriotti, L.; Masina, I.; Moretti, M.] Univ Ferrara, Ferrara, Italy; [Caram, A.; Garand, A.; Malzac, A.] Cabinet Ingn Jurid &amp; Fonciere, MARCELEON, Chambery, France; [Catalano, G.; Colnot, L.; Da Col, M.; Delugas, E.; Florio, M.; Genco, M.; Giffoni, F.; Pancotti, C.; Sirtori, E.; Tracogna, A.; Vignetti, S.] CSIL Econ Res Inst, Milan, Italy; [Cazzaniga, C.; de Cosa, A.; Donega, M.; Gehrmann-De Ridder, A.; Kurtulus, A.; Pauss, F.; Sitti, E.; Wallny, R.; Wieser, A.] ETHZ, Swiss Fed Inst Technol Zurich, Zurich, Switzerland; [Celiberto, F. G.] Univ Alcala Madrid, UAH, Alcala De Henares, Spain; [Chagnet, F.; Garnier, D.; Jausserand, P.; Levi, R.; Lubonis, K.] CIA, Lyon, France; [Champagne, M.] Bur Etud Environm, Evinerude, Lyon, France; [Chanal, H.; Madar, R.; Miralles, T.; Monteil, S.; Roehrig, L.; Solovyanov, O. V.; Teixeira, A. M.; Yeresko, M.] LPCA, Clermont Ferrand, France; [Chanal, H.; Madar, R.; Miralles, T.; Monteil, S.; Roehrig, L.; Teixeira, A. M.; Yeresko, M.] Univ Clermont Auvergne, Clermont Ferrand, France; [Charles, T. K.] Australian Synchrotron, ANSTO, Melbourne, Vic, Australia; [Chaudhuri, A.] Brahmananda Keshab Chandra Coll, Kolkata, India; [Chekanov, S. V.; Low, I.; Paramonov, A.; van Gemmeren, P.; Wienands, H. -U.; Zhang, J.] Argonne Natl Lab, Lemont, IL USA; [Chiarello, G.; Gorini, E.; Grancagnolo, F.; Grancagnolo, S.; Gravili, F. G.; Primavera, M.; Ventura, A.; Vignaroli, N.] INFN, Sez Lecce, Lecce, Italy; [Chiarello, G.] Univ Palermo, Palermo, Italy; [Chorowski, M.; Duda, P.; Polinski, J.] Wroclaw Univ Sci &amp; Technol, Wroclaw, Poland; [Chou, J. P.] Rutgers State Univ, New Brunswick, NJ USA; [Chung, W.; Farino, M.; Lange, D. J.; Guerra, L. S. Mandacaru; Tully, C. G.] Princeton Univ, Princeton, NJ USA; [Ciarlantini, S.; De Vita, A.; Erdelyi, B. A.; Giubilato, P.; Groeber, R.; Mattiazzo, S.; Pantouvakis, C.; Rignanese, M.; Rossia, A. N.; Zingaretti, A.] Univ Padua, Padua, Italy; [Ciftci, A. K.] Izmir Econ Univ, IUE, Izmir, Turkiye; [Ciftci, R.] Ege Univ, Izmir, Turkiye; [Cobal, M.; Marafatto, L.; Nitika, N.; Panizzo, G.; Pinamonti, M.; Pintucci, L.; Toffolin, L.] INFN, Grp Collegato Udine, Udine, Italy; [Cobal, M.; Nitika, N.; Panizzo, G.; Pinamonti, M.; Pintucci, L.] Univ Udine, Udine, Italy; [de Sa, R. Coelho Lopes; Outschoorn, V. I. Martinez] Univ Massachusetts Amherst, Amherst, MA USA; [Collamati, F.; Giagu, S.; Ippolito, V.; Macchia, E.; Mele, B.; Migliorati, M.; Nardecchia, M.; Nigrelli, G.; Nisati, A.; Silvestrini, L.; Valente, P.; Valente, R. U.] INFN, Sez Roma, Rome, Italy; [Colldelram, C.; Iriso, U.; Perez, F.; Pont, M.; Solano, E.; Tagdulang, N. D.; Torino, L.; Traver, O.] Synchrotron Light Lab, Consortium Construct Equipment &amp; Exploitat, CELLS ALBA, Cerdanyola Del Valles, Spain; [Collot, J.] LPSC, Grenoble, France; [Collot, J.] Univ Grenoble Alpes, Grenoble, France; [Conventi, F. A.] Univ Napoli Parthenope, Naples, Italy; [Cooley, L.] Natl High Magnet Field Lab, Tallahassee, FL USA; [Cooley, L.] Florida State Univ, Tallahassee, FL 32306 USA; [Cornell, A. S.] Univ Johannesburg, Johannesburg, South Africa; [Corredoira, I.] Univ Santiago de Compostela, IGFAE, Santiago De Compostela, Spain; [Crawford, G.; Sutherland, D.] Univ Glasgow, Glasgow, Lanark, Scotland; [Crescenzi, R.; Piazza, G.] LSE, London, England; [Garrido, I. Crespo; Garcia, M. L. Loureiro] Univ Santiago de Compostela, Santiago De Compostela, Spain; [Curtis, E.; Davies, G. J.; Magnan, A. -M.; Wardle, N.] Imperial Coll London, London, England; [D'Alfonso, M.; Eysermans, J.; Paus, C.] MIT, Cambridge, MA USA; [Schwartzentruber, L. D'Aloia; Premat, E.; Robert, F.] Ctr Etud Tunnels, CETU, Lyon, France; [D'Onofrio, M.; Degens, J.; Frasca, A.; Klein, M.; Kostka, P.; Mehta, Andrew; Randles, S.; Rompotis, N.; Torres, R.; Welsch, C. P.] Univ Liverpool, Liverpool, Merseyside, England; [Dachauer, C.] Linde Kryotech AG, Pfungen, Switzerland; [Dallapiazza, W.; Florez, L.; Stallmann, M.] ILF Consulting Engineers, Zurich, Switzerland; [Dam, M.; Hansen, J. B.] NBI, Copenhagen, Denmark; [Das, A.] Hokkaido Univ, Sapporo, Hokkaido, Japan; [Davidek, T.; Faltova, J.; Haviernik, M.; Sopkova, F.] Charles Univ Prague, CUNI, Prague, Czech Republic; [de Blas, J.; Pittau, R.] Univ Granada, Granada, Spain; [De Curtis, S.] INFN, Sez Firenze, Florence, Italy; [Debono, C. J.; Valentino, G.] Univ Malta, Msida, Malta; [Demiragli, Z.] BU, Boston, MA USA; [Denizli, H.; Senol, A.; Yilmaz, A.] Bolu Abant Izzet Baysal Univ, IBU, Bolu, Turkiye; [Denner, A.; Porod, W.] Julius Maximilians Univ Wurzburg, Wurzburg, Germany; [Desai, A.; Jackson, P. D.] Univ Adelaide, Adelaide, SA, Australia; [Djurabekova, F.; Guzey, V.; Keus, V.] Univ Helsinki, Helsinki Inst Phys, Helsinki, Finland; [Domange, D.] ULB, Brussels, Belgium; [Dostmann, H. A.] Univ Stuttgart, Inst Maschinenelemente, IMA, Stuttgart, Germany; [Drewes, M.; Durieux, G.; Mastrapasqua, P.] Catholic Univ Louvain, CP3, Ctr Cosmol Phys Particules &amp; Phenomenol, Louvain, Belgium; [du Pree, T. A.; Koppenburg, P.; Rojo, J.] NIKHEF, Nationaal Inst Subatomaire Fys, Amsterdam, Netherlands; [Duan, Z.; Ohmi, K.; Zhang, H.; Zhang, Y.; Zhang, Z.] Chinese Acad Sci, IHEP, Beijing, Peoples R China; [Duarte-Galvan, C.; Hernandez-Pinto, R. J.; Monzon, I. Leon; Ochoa-Oregon, S. A.; de Leon, M. A. Perez; Ramirez-Uribe, S.; Uribe-Ramirez, J. P.; Valerio-Lizarraga, C. A.] Univ Autonoma Sinaloa, Culiacan, Sinaloa, Mexico; [Duboc, O.; Falkenberg, C.; Garaus, C.; Staudinger, C.] Univ Bodenkultur Wien, BOKU, Vienna, Austria; [Dubovyk, I.; Gluza, J.; Karmakar, B.; Kolodziej, K.; Pulawski, S.] Univ Silesia Katowice, Katowice, Poland; [Dutta, J. S.; Jung, A. W.; Karmarkar, S. R.] Purdue Univ, W Lafayette, IN USA; [Dutta, S.] Univ Delhi, Delhi, India; [El Saied, A.; Guiavarch, A.] Bur Etud &amp; Environm, Ginger BURGEAP, Lyon, France; [Ellis, J.; Maura, V.; You, T.] Kings Coll London, London, England; [Eno, S. C.; Mohapatra, R. N.] Univ Maryland, College Pk, MD 20742 USA; [Enomoto, Y.; Furukawa, K.; Koseki, T.; Mori, T.; Nakamoto, T.; Ohmi, K.; Oide, K.; Tanimoto, Y.; Mitsuhashi, T.; Zhou, D.] High Energy Accelerator Res Org, KEK, Tsukuba, Ibaraki, Japan; [Eruteya, O. E.] Geoenergy Reservoir Geol &amp; Basin Anal Grp, Geneva, Switzerland; [Escobar, M.; Fontimpe, B.; Da Silva, T. Goncalves; Jourdan, E.] SETEC Int, Soc Ingn Charge Transports &amp; Infrastruct, Lyon, France; [Etisken, O.] Kirikkale Univ, KKU, Kirikkale, Turkiye; [Faure, A.; Moulin, I.] Soc Ingn Conseil Mat Construct, SETEC LERM, Lyon, France; [Tellez, A. Fernandez; Hernandez-Arellano, H.; Hernandez-Sanchez, J.; Honorato, C. G.; Martinez, F.; Pedraza, I.; Rodriguez-Cahuantzi, M.] BUAP, Puebla, Mexico; [Fox, J. D.] Stanford Univ, Stanford, CA USA; [Freitas, A.] Univ Pittsburgh, Pittsburgh, PA USA; [Galler, R.; Hauzinger, E.; Villeneuve, M. C.] MUL, Lehrstuhl Subsurface Engn Geotech &amp; Unterird Baue, Leoben, Austria; [Galler, R.] MUL ZaB, Underground Res Ctr, Zentrum Berg, Leoben, Austria; [Gil, R. Garcia; Mundet, J.] IFAE, Barcelona, Spain; [Rodrigues, H. Garcia] Univ Appl Sci Northwestern Switzerland, FHNW, Windisch, Switzerland; [Gaur, V.] UPES, Dehra Dun, Uttarakhand, India; [Ghribi, A.] GANIL, Grand Accelerateur Natl Ions Lourds, Caen, France; [Gibellieri, D.] Univ Caen Normandie, Caen, France; [Silveira, G. Gilda] Univ Fed Rio Grande do Sul, Porto Alegre, RS, Brazil; [Glukhov, S.; Niedermayer, U.] Tech Univ Darmstadt, Darmstadt, Germany; [Goncalo, R.] Univ Coimbra, Coimbra, Portugal; [Goncalves, V. P.] Univ Fed Pelotas, UFPel, Pelotas, RS, Brazil; [Gori, S.; Hance, M.; Stark, G. H.] Univ Calif Santa Cruz, Santa Cruz, CA 95064 USA; [Gorini, E.; Grancagnolo, S.; Gravili, F. G.; Ventura, A.; Vignaroli, N.] Univ Salento, Lecce, Italy; [Gouskos, L.; Landsberg, G.; Roloff, J.] Brown Univ, Providence, RI 02912 USA; [Gray, H. M.] Univ Calif Berkeley, Berkeley, CA 94720 USA; [Greco, Michela; Maggiora, M.] Univ Torino, Turin, Italy; [Gritsan, A. V.; Pinto, N.] Johns Hopkins Univ, Baltimore, MD USA; [Gu, J.] Fudan Univ, Shanghai, Peoples R China; [Guadagnoli, D.] Lab Annecy le Vieux Phys Theor, LAPTh, Annecy Le Vieux, France; [Canton, G. Guillermo] Dongguan Univ Technol, Dongguan, Peoples R China; [Guenaydin, Y. O.] Kahramanmaras Sutcu Imam Univ, Kahramanmaras, Turkiye; ; </t>
  </si>
  <si>
    <t>European Organization for Nuclear Research (CERN); Swiss Federal Institutes of Technology Domain; Paul Scherrer Institute; Universite Paris Saclay; CEA; Helmholtz Association; Deutsches Elektronen-Synchrotron (DESY); Humboldt University of Berlin; United States Department of Energy (DOE); Brookhaven National Laboratory; United States Department of Energy (DOE); Stanford University; SLAC National Accelerator Laboratory; University of Oxford; Centre National de la Recherche Scientifique (CNRS); CNRS - National Institute of Nuclear and Particle Physics (IN2P3); Universite Paris Cite; Universite Paris Saclay; Universite Paris Cite; Istituto Nazionale di Fisica Nucleare (INFN); Universita degli Studi di Bari Aldo Moro; Institute for Research in Fundamental Sciences IPM; Universite Savoie Mont Blanc; University of Belgrade; Consejo Superior de Investigaciones Cientificas (CSIC); CSIC - Instituto de Biologia Molecular de Barcelona (IBMB); CSIC - Instituto de Ciencia de Materiales de Barcelona (ICMAB); Istituto Nazionale di Fisica Nucleare (INFN); University of Rome Tor Vergata; Yozgat Bozok University; Texas Tech University System; Texas Tech University; TOBB University of Economics &amp; Technology; Istituto Nazionale di Fisica Nucleare (INFN); University of Bologna; Centro de Investigaciones Energeticas, Medioambientales Tecnologicas; King Abdulaziz City for Science &amp; Technology; Roma Tre University; Istituto Nazionale di Fisica Nucleare (INFN); University of Milano-Bicocca; University of Cambridge; Istanbul University; Eskisehir Technical University; Istituto Nazionale di Fisica Nucleare (INFN); University of Naples Federico II; University of Tehran; Istituto Nazionale di Fisica Nucleare (INFN); University of Texas System; University of Texas Austin; Universites de Strasbourg Etablissements Associes; Universite de Strasbourg; Istituto Nazionale di Fisica Nucleare (INFN); University of Milan; Universidade Federal do Rio Grande do Norte; Istituto Nazionale di Fisica Nucleare (INFN); University of Basel; Politecnico di Bari; Laboratorio de Instrumentacao e Fisica Experimental de Particulas; University of Manchester; Brandeis University; Yerevan Physics Institute; Universite Lyon 1; Ankara University; Lund University; Istituto Nazionale di Fisica Nucleare (INFN); New York University; New York University Abu Dhabi; State University of New York (SUNY) System; Stony Brook University; Istituto Nazionale di Fisica Nucleare (INFN); University of Perugia; Technical University of Munich; Hatay Mustafa Kemal University; Dogus University; Istituto Nazionale di Fisica Nucleare (INFN); Harbin Institute of Technology; University of Wisconsin System; University of Wisconsin Madison; UK Research &amp; Innovation (UKRI); Science &amp; Technology Facilities Council (STFC); STFC Rutherford Appleton Laboratory; Institute of Mathematical Sciences (IMSc) India; University of Zurich; University of New Mexico; Aix-Marseille Universite; Aix-Marseille Universite; University of Pisa; HUN-REN; HUN-REN Wigner Research Centre for Physics; Catholic University of America; Duke University; Institut Polytechnique de Paris; Ecole Polytechnique; Institut Polytechnique de Paris; Ecole Polytechnique; University of British Columbia; Simon Fraser University; Fondazione Mattei; Bureau de Recherches Geologiques et Minieres (BRGM); Isik University; Istanbul Technical University; University of Bern; Sapienza University Rome; Consiglio Nazionale delle Ricerche (CNR); United States Department of Energy (DOE); Oak Ridge National Laboratory; Austrian Academy of Sciences; Institute of High Energy Physics of the Austrian Academy of Sciences; Centre National de la Recherche Scientifique (CNRS); CEA; Universite Paris Cite; Universite PSL; Observatoire de Paris; Universite Paris Cite; TU Wien; University of Applied Sciences &amp; Arts Western Switzerland; University of Geneva; Southern Methodist University; Polish Academy of Sciences; Institute of Nuclear Physics - Polish Academy of Sciences; CEREMA; Istituto Nazionale di Fisica Nucleare (INFN); Beykent University; University of Iowa; Indian Institute of Technology System (IIT System); Indian Institute of Technology (IIT) - Kanpur; Swiss Federal Institutes of Technology Domain; Ecole Polytechnique Federale de Lausanne; University of Hamburg; Vrije Universiteit Brussel; Sorbonne Universite; Universite Paris Cite; European Organization for Nuclear Research (CERN); University of Saskatchewan; University of Saskatchewan; University of Bristol; Northwestern University; State University System of Florida; University of Florida; York University - Canada; Istituto Nazionale di Fisica Nucleare (INFN); University of Cagliari; Istituto Nazionale di Fisica Nucleare (INFN); Queens University - Canada; Universidade de Lisboa; Uppsala University; Helmholtz Association; Karlsruhe Institute of Technology; University of Insubria; University of Freiburg; University of Oxford; Centre National de la Recherche Scientifique (CNRS); CNRS - Institute of Physics (INP); Sorbonne Universite; Istituto Nazionale di Fisica Nucleare (INFN); United States Department of Energy (DOE); Lawrence Berkeley National Laboratory; Istituto Italiano di Tecnologia - IIT; Gumushane University; Universidad Autonoma de Yucatan; Istituto Nazionale di Fisica Nucleare (INFN); University of Ferrara; Swiss Federal Institutes of Technology Domain; ETH Zurich; Universidad de Alcala; Universite Clermont Auvergne (UCA); Australian Nuclear Science &amp; Technology Organisation; Australian Synchrotron; United States Department of Energy (DOE); Argonne National Laboratory; Istituto Nazionale di Fisica Nucleare (INFN); University of Palermo; Wroclaw University of Science &amp; Technology; Rutgers University System; Rutgers University New Brunswick; Princeton University; University of Padua; Izmir Ekonomi Universitesi; Ege University; Istituto Nazionale di Fisica Nucleare (INFN); University of Udine; University of Massachusetts System; University of Massachusetts Amherst; Istituto Nazionale di Fisica Nucleare (INFN); Centre National de la Recherche Scientifique (CNRS); Communaute Universite Grenoble Alpes; Universite Grenoble Alpes (UGA); Institut National Polytechnique de Grenoble; Communaute Universite Grenoble Alpes; Universite Grenoble Alpes (UGA); Parthenope University Naples; State University System of Florida; Florida State University; State University System of Florida; Florida State University; University of Johannesburg; Universidade de Santiago de Compostela; University of Glasgow; University of London; London School Economics &amp; Political Science; Universidade de Santiago de Compostela; Imperial College London; Massachusetts Institute of Technology (MIT); University of Liverpool; Linde plc; Linde Switzerland; Hokkaido University; Charles University Prague; University of Granada; Istituto Nazionale di Fisica Nucleare (INFN); University of Malta; Bolu Abant Izzet Baysal University; University of Wurzburg; Adelaide University; University of Adelaide; University of Helsinki; Helsinki Institute of Physics; Universite Libre de Bruxelles; University of Stuttgart; Universite Catholique Louvain; FOM National Institute for Subatomic Physics; Chinese Academy of Sciences; Institute of High Energy Physics, CAS; Universidad Autonoma de Sinaloa; BOKU University; University of Silesia in Katowice; Purdue University System; Purdue University; University of Delhi; University of London; King's College London; University System of Maryland; University of Maryland College Park; High Energy Accelerator Research Organization (KEK); Kirikkale University; Benemerita Universidad Autonoma de Puebla; Stanford University; Pennsylvania Commonwealth System of Higher Education (PCSHE); University of Pittsburgh; Barcelona Institute of Science &amp; Technology; Institute for High Energy Physics (IFAE); FHNW University of Applied Sciences &amp; Arts Northwestern Switzerland; University of Petroleum &amp; Energy Studies (UPES); CEA; Universite de Caen Normandie; Universidade Federal do Rio Grande do Sul; Technical University of Darmstadt; Universidade de Coimbra; Universidade Federal de Pelotas; University of California System; University of California Santa Cruz; University of Salento; Brown University; University of California System; University of California Berkeley; University of Turin; Johns Hopkins University; Fudan University; Universite Savoie Mont Blanc; Centre National de la Recherche Scientifique (CNRS); Dongguan University of Technology; Kahramanmaras Sutcu Imam University; Universidad Autonoma de Chiapas; Universidad Autonoma de Zacatecas; University of Jyvaskyla; Dortmund University of Technology; University of Virginia; Cornell University; Florida Institute of Technology; National Centre for Physics - Pakistan; Johannes Gutenberg University of Mainz; Pakistan Atomic Energy Commission; Harish Chandra Research Institute; Max Planck Society; European Spallation Source (ESS); Centre National de la Recherche Scientifique (CNRS); CNRS - National Institute of Nuclear and Particle Physics (IN2P3); Helmholtz Association; GSI Helmholtz-Center for Heavy Ion Research; Institute for Basic Science - Korea (IBS); University of Warsaw; University of Ljubljana; Slovenian Academy of Sciences &amp; Arts (SASA); Jozef Stefan Institute; University of Wurzburg; Ruprecht Karls University Heidelberg; Nigde Omer Halisdemir University; Giresun University; University of Miskolc; National Technical University of Athens; Dublin Institute for Advanced Studies; AGH University of Krakow; University of Science &amp; Technology of Mazandaran; Durham University; Uludag University; Yonsei University; European Organization for Nuclear Research (CERN); Aix-Marseille Universite; Aix-Marseille Universite; Korea Institute for Advanced Study (KIAS); Carleton University; University of Patras; University of Kansas; Aristotle University of Thessaloniki; Fraunhofer Gesellschaft; RWTH Aachen University; Zurich University of Applied Sciences; University of Munster; University of Witwatersrand; University of California System; University of California Irvine; Northeastern University; University of Seoul; Korea University; Tampere University; University of Edinburgh; Shanghai Jiao Tong University; Consiglio Nazionale delle Ricerche (CNR); University of Michigan System; University of Michigan; University of Pennsylvania; University of Minnesota System; University of Minnesota Twin Cities; European Synchrotron Radiation Facility (ESRF); University of Sussex; Universita degli Studi di Bari Aldo Moro; University of Bath; Scuola Normale Superiore di Pisa; Universidade de Sao Paulo; University of Graz; Egyptian Knowledge Bank (EKB); Fayoum University; Egyptian Knowledge Bank (EKB); British University in Egypt; Egyptian Knowledge Bank (EKB); Cairo University; Sorbonne Universite; Universite Paris Cite; University of Genoa; Consejo Superior de Investigaciones Cientificas (CSIC); University of Valencia; CSIC - Instituto de Fisica Corpuscular (IFIC); National Institute of Chemical Physics &amp; Biophysics (NICPB); University of Salamanca; Universidad de Guanajuato; Helmholtz Association; Helmholtz-Zentrum Dresden-Rossendorf (HZDR); Tata Institute of Fundamental Research (TIFR); Tata Institute of Fundamental Research (TIFR), Mumbai; Ghent University; Consiglio Nazionale delle Ricerche (CNR); Istituto Officina dei Materiali (IOM-CNR); Johannes Kepler University Linz; Universitetet i Stavanger; Universidad Nacional de Colombia; California Institute of Technology; University of Calabria; Autonomous University of Madrid; Universitat Politecnica de Catalunya; Universidade do Minho; Universidade do Porto; University of Bergen; Universidad Andres Bello; Tokyo International University; Gran Sasso Science Institute (GSSI); Istituto Nazionale di Fisica Nucleare (INFN); University of Cassino; University of Belgrade; University System of Georgia; Kennesaw State University; University of Pavia; Columbia University; United States Department of Energy (DOE); University of Sannio; Jagiellonian University; University of Vienna; Goethe University Frankfurt; National Institute for Research &amp; Development of Isotopic &amp; Molecular Technologies Cluj-Napoca; University of Arizona; Technische Universitat Dresden; Riga Technical University; Lancaster University; University of Cyprus; Centro Brasileiro de Pesquisas Fisicas; University of Bonn; Chiang Mai University; United States Department of Energy (DOE); Jefferson National Accelerator; Escuela Superior Politecnica del Litoral; Rudjer Boskovic Institute; Air Liquide; Vrije Universiteit Amsterdam; Warsaw University of Technology; Consejo Superior de Investigaciones Cientificas (CSIC); Universidad de Cantabria; CSIC - Instituto de Fisica de Cantabria (IFCA); Usak University; University of Tokyo; University of Oxford; University of Oxford; Akdeniz University; University of Salamanca; Michigan State University; Complutense University of Madrid; Universidade de Lisboa; Indian Institute of Science Education &amp; Research (IISER) - Mohali; Northern Illinois University; Banaras Hindu University (BHU); Comenius University Bratislava; Monash University; Slovak Academy of Sciences; Korea Advanced Institute of Science &amp; Technology (KAIST); Khalifa University of Science &amp; Technology; University of Tennessee System; University of Tennessee Knoxville; University of Valencia; Consejo Superior de Investigaciones Cientificas (CSIC); CSIC - Instituto de Fisica Corpuscular (IFIC); Universidade do Estado do Rio de Janeiro; Lum Jean Monnet University; University of Twente; Arak University; University of Trieste; Universitat Siegen; University of Oregon; University of Rostock; Royal Institute of Technology; Oskar Klein Centre; Brigham Young University; University of Stuttgart; Ecole Normale Superieure de Lyon (ENS de LYON); Czech Technical University Prague; University of Chicago; Baylor University; University of Birmingham; University of Southampton; STFC Daresbury Laboratory; UK Research &amp; Innovation (UKRI); Science &amp; Technology Facilities Council (STFC); City University of Hong Kong</t>
  </si>
  <si>
    <t>Benedikt, M (corresponding author), CERN, European Org Nucl Res, Geneva, Switzerland.</t>
  </si>
  <si>
    <t>Kartal, Şerafettin/GVS-4082-2022; Mariotto, Samuele/GSD-6351-2022; Bozzi, Giuseppe/H-7283-2017; Farinon, Stefania/AAG-9056-2019; Perez-Ramos, Redamy/AAM-7540-2021; Caliskan, Abdullatif/LZH-6082-2025; Liberati, Diego/AAE-2900-2020; Kashikhin, Vadim/LWK-2973-2024; Gutleber, Johannes/IST-6495-2023; Campajola, Marcello/V-1689-2019; /AAS-2179-2021; S. Queiroz, Farinaldo/H-1886-2012; BESSON-BARD, Angélique/AAX-5100-2021; /AAF-9275-2021; Carlier, Frédéric/HNP-6882-2023; Tassielli, Giovanni/K-2929-2015; Altintas, Azmi/F-1595-2014; Sitar, Brano/AAG-1870-2019; Kosse, Jaap/PYW-6670-2026; Mohammadi Najafabadi, Mohammad/GLR-0213-2022; Hernandez, Haydee/NJR-1289-2025; Voevodina, Elena/G-7314-2016; Hernandez-Sanchez, J/B-8684-2014; Martelli, Gabriele/MGB-3944-2025; Grancagnolo, Sergio/J-3957-2015; Ruiz Jimeno, Alberto/E-4473-2011; De Lucia, Erika/D-2250-2011; Provino, Alessia/JOZ-4609-2023; YILDIZ, Hatice/AAN-3727-2021; Aydin, Gural/MBH-0707-2025; Gu, Jiayin/AAK-1361-2021; Silvestrini, Luca/D-2342-2018; Celiberto, Francesco Giovanni/ABF-5841-2020; Morozzi, Arianna/AAK-6282-2021; Critchley, Tom/LNR-6001-2024; Silvestrini, Luca/D-2342-2018; /M-9691-2018; Zurita, Jose/E-1037-2012; Hillaire-Marcel, Claude/H-1441-2012; Verhaaren, Christopher/IVV-7856-2023; Welsch, Carsten/OMK-5195-2025; Skovpen, Kirill/HKM-3974-2023; PUŁAWSKI, SZYMON/R-6918-2019; Bluemlein, Johannes/AAW-9246-2021; Senol, Abdulkadir/E-4025-2014; Petri, Anna/R-2422-2016; Sznajder, Ane/L-1621-2016; Bulyak, Eugene/JPX-1055-2023; Giovannetti, Matteo/LDG-6259-2024; Şahin, Mehmet/AAG-6428-2019; Gonzalez Suarez, Rebeca/L-6128-2014; Selvaggi, Michele/CAJ-2129-2022; /H-3251-2018; MAESTRE, JUAN/I-5763-2015; Corredoira, Imanol/ABF-9544-2021; Pieloni, Tatiana/AAR-3177-2021; Valle, Nicolo/IAO-4780-2023; Alia, Ruben/AGT-8545-2022; Altinli, Merve Hilal/PNE-7122-2026; Onofre, Antonio/JCP-1935-2023; Ali, yousif/MYQ-7286-2025; Kumar, Mukesh/U-6800-2018; Barducci, Daniele/OVZ-9295-2025; Carini, Gabriella/HNI-4968-2023; Azizi, Kazem/JNE-8828-2023; Gaur, Vipin/HZM-4280-2023; Kar, Tapas/F-8765-2012; Pich, Antonio/A-9907-2018; Banik, Sumit/E-6992-2012; Iorio, Alberto Orso Maria/GXA-0233-2022; Vay, Jean-Luc/PUE-4155-2026; Rebello Teles, Patricia/ABF-9723-2021; Marinas, Carlos/AAB-9328-2021; Lee, Jason/B-9701-2014; Passeri, Daniele/IWU-3791-2023; Zhong, Yiming/JPX-3693-2023; Boudry, Vincent/ABE-8218-2020; Moscatelli, Francesco/AEL-1878-2022; tong, Xin/C-4853-2012; Bruendermann, Erik/J-7186-2016; Keus, Venus/KUH-4641-2024; Maha, Chalhoub/PPZ-7982-2026; Delmastro, Marco/I-5599-2012; Graverini, Elena/R-3713-2019; Boland, Mark/I-1066-2013; Palla, Fabrizio/F-4727-2012; Sborlini, German/K-7470-2014; Chiarello, Gianluigi/T-2474-2017; /B-8076-2013; Camarri, Paolo/AAF-9629-2020; Guzey, Vadim/AAM-1505-2021; Furukawa, Kazuro/C-2639-2011; Hacisahinoglu, Burak/MHQ-0457-2025; /AAG-8626-2019; Günaydin, Yusuf Oguzhan/F-7300-2014; Pinto, Nicholas/O-2166-2017; Pareti, Andrea/QLW-0384-2026; SARPÜN, İsmail Hakkı/M-3334-2013; Gehrmann, Thies/C-6769-2018; kahraman, ismail/ADN-4215-2022; Fanò, Livio/K-2460-2015; etisken, ozgur/HLH-2881-2023; Fernandez Tellez, Arturo/E-9700-2017; Chachamis, Grigorios/B-3351-2017; Rossetti Conti, Marcello/AAB-2597-2019; Di Canto, Angelo/CAI-1408-2022; Hernandez-Pinto, Roger Jose/AAC-5986-2022; Yilmaz, Ali/AAD-5776-2019; Manzoni, Stefano/KSS-1138-2024; Presilla, Matteo/MGW-3532-2025; Parodi, Fabrizio/AHE-5089-2022; Carloni Calame, Carlo Michel/Q-1367-2017; Gkougkousis, Evangelos - Leonidas/JFJ-1437-2023; GUTIERREZ GUERRERO, LAURA XIOMARA/JCN-5154-2023; Bogomyagkov, Anton/G-8157-2017; DEVECİ, Halil/ADM-6704-2022; Singh, Bhartendu/AAO-9664-2020; Valente, Riccardo Umberto/IYS-8904-2023; Giuli, Francesco/HJI-6649-2023; Joaquim, Filipe/H-2089-2013; Coccaro, Andrea/P-5261-2016; Akan, Tarik/JHS-7871-2023; Statera, Marco/AAL-7450-2020; Un, Cem Salih/N-3421-2014; Ventura, Andrea/A-9544-2015; Telnov, Valery/C-6900-2009; Piotrzkowski, Krzysztof/IST-1292-2023; Appleby, Robert/A-3224-2016; BÖLÜKBAŞI, Ömer Faruk/JNS-5405-2023; Garzelli, Maria/G-8055-2011; Tizchang, seddigheh/JVZ-4903-2024; Kaya, Ümit/AFT-2403-2022; abdolmaleki, hamed/Y-3622-2019; Chalhoub, Maha/AAM-7040-2020; Turrioni, Cristiano/ABG-5927-2020; Osland, Per/H-5061-2011; Telles, Guilherme/MWO-5856-2025; BAYINDIR, Cihan/AAO-4258-2020; Shchutska, Lesya/M-7052-2017; Nikolaev, Ivan/C-5314-2014; Fallavollita, Francesco/AAL-8850-2020; Davidek, Tomas/P-2697-2017; Alioli, Simone/Q-4971-2016; Kocak, Fatma/AAE-3350-2022; Santopinto, Elena/AGO-8650-2022; Ciftci, Rena/O-6517-2018; Freitas Junior, Adirson Maciel de/IAP-2033-2023; Sorti, Stefano/NXB-7807-2025; Ma, Hong/F-2725-2011; Jafari, Reza/AAN-4485-2021; ghribi, amal/QKY-7989-2026; TÜRK ÇAKIR, İLKAY/HNI-7509-2023; Canelli, Florencia/O-9693-2016; Placidi, Pisana/AGP-7813-2022; Valente, Paolo/A-6640-2010; Faltova, Jana/P-6842-2017; /C-4904-2008; Sciana, Anea/JXY-8826-2024; Rodriguez, Mario/ISV-6335-2023; Rodrigo, Germán/H-1432-2012; Malagoli, Andrea/AAU-7347-2021; Khanpour, Hamzeh/B-6399-2016; VICINI, ALESSANDRO/OKR-8227-2025; Lusiani, Alberto/N-2976-2015</t>
  </si>
  <si>
    <t>Bozzi, Giuseppe/0000-0002-2908-6077; Rebelo, Margarida Nesbitt/0000-0002-8744-5146; Perez-Ramos, Redamy/0000-0002-4243-0063; Caliskan, Abdullatif/0000-0001-5485-6881; Cantun, Karla/0000-0002-5552-8318; Beck, Hans Peter/0000-0001-7212-1096; Mantani, Luca/0000-0001-6089-4673; Denner, Ansgar/0000-0002-7179-1132; Tishelman-Charny, Abraham/0000-0002-7332-5098; S. Queiroz, Farinaldo/0000-0002-7141-5532; Nesterenko, Alexander/0000-0003-4747-699X; D'Onofrio, Monica/0000-0003-2408-5099; Ripellino, Giulia/0000-0002-4053-5144; Kenzie, Matthew/0000-0001-7910-4109; Wardle, Nicholas/0000-0003-1344-3356; Zamantzas, Christos/0000-0001-7389-8788; Grancagnolo, Sergio/0000-0001-8490-8304; Ruiz Jimeno, Alberto/0000-0002-3639-0368; Provino, Alessia/0000-0002-7577-6642; Wallny, Rainer/0000-0001-8038-1613; F. Kamenik, Jernej/0000-0001-5183-8637; Gaudio, Gabriella/0000-0002-6833-0933; Gautam, Kunal/0000-0002-1961-8711; Mitzel, Dominik Stefan/0000-0003-3650-2689; Silvestrini, Luca/0000-0002-2253-4164; Duan, Zhe/0000-0001-5144-7900; Allanach, Benjamin/0000-0003-4635-6830; Zurita, Jose/0000-0001-5710-3965; Musumeci, Emanuela/0000-0002-2077-4949; Bassler, Ursula/0000-0002-9041-3057; Rossia, Alejo/0000-0002-9475-6356; van Hees, Patrick/0000-0002-7405-607X; Rimmer, Robert/0000-0001-5402-7928; Verhaaren, Christopher/0000-0001-6798-804X; Welsch, Carsten/0000-0001-7085-0973; Skovpen, Kirill/0000-0002-1160-0621; d'Enterria, David/0000-0002-5754-4303; Dell’Acqua, Andrea/0000-0003-2453-7745; Sznajder, Ane/0000-0001-6998-1108; Bulyak, Eugene/0000-0001-7270-729X; Giovannetti, Matteo/0000-0003-2135-9568; Hernández-Arellano, Haydee/0000-0002-2470-928X; Gonzalez Suarez, Rebeca/0000-0002-6126-7230; Nitika, Nitika/0000-0003-0576-3122; Ko, Sanghyun/0000-0003-4377-9969; Portales, Louis/0000-0002-9860-9185; Selvaggi, Michele/0000-0002-5144-9655; Soualah, Rachik/0000-0003-0124-3410; Placidi, Pisana/0000-0002-5408-5180; Corredoira, Imanol/0000-0002-6089-0899; Bartek, Rachel/0000-0002-1686-2882; Kumar, Mukesh/0000-0003-3681-1588; Mytrochenko, Viktor/0000-0002-3002-7402; , Sofia Giappichini/0009-0002-7694-641X; Azizi, Kazem/0000-0003-3741-2167; Gaur, Vipin/0000-0002-8880-6134; Chatterjee, Suman/0000-0003-2660-0349; Capriotti, Lorenzo/0000-0003-4899-0587; Pich, Antonio/0000-0002-8019-5463; Antusch, Stefan/0000-0001-6120-9279; Banik, Sumit/0000-0002-5869-5293; Rebello Teles, Patricia/0000-0001-9029-8506; D'ANZI, BRUNELLA/0000-0002-9361-3142; Marinas, Carlos/0000-0003-1903-3251; Lee, Jason/0000-0002-2153-1519; Zhong, Yiming/0000-0001-9922-6162; Reißig, Micha/0009-0002-0649-6230; Pyarelal, Adarsh/0000-0002-1602-0386; Arnaez, Olivier/0000-0002-6096-0893; Saito, Masahiko/0000-0001-5564-0935; Boudry, Vincent/0000-0002-1258-1338; Petriello, Frank/0000-0001-6588-3121; Maas, Axel/0000-0002-4621-2151; Nisati, Aleandro/0000-0002-5080-2293; Falchieri, Davide/0000-0002-0255-8097; Ucci, Francesco Pio/0009-0005-4969-452X; Ramírez Uribe, Norma Selomit/0000-0003-3875-4951; Low, Ian/0000-0002-7570-9597; Lee, Sehwook/0000-0002-1028-3468; Bruendermann, Erik/0000-0003-4119-3489; Shiltsev, Vladimir/0000-0003-3282-4701; Fox, John/0000-0003-1617-5553; Keus, Venus/0000-0002-0345-3414; Begel, Michael/0000-0002-1634-4399; Das, Arindam/0000-0002-8934-2300; Jueid, Adil/0000-0002-0963-366X; Drewes, Marco/0000-0003-0521-7586; Althakeel, Mahmoud/0009-0001-8619-2829; Davighi, Joseph/0000-0003-1002-0972; Reboud, Méril/0000-0001-6033-3606; Kniehl, Bernd Andreas/0009-0005-1588-4413; Lange, Clemens/0000-0002-3632-3157; Tully, Christopher/0000-0001-6771-2174; Mitsou, Vasiliki A/0000-0002-1533-8886; Procacci, Francesco Massimiliano/0009-0008-3878-0897; Graverini, Elena/0000-0003-4647-6429; Sitti, Emre/0009-0005-5757-5256; Vivarelli, Iacopo/0000-0003-0097-123X; Pulawski, Szymon/0000-0003-1982-2787; Sborlini, German/0000-0003-4765-7440; Fawcett, William/0000-0003-2596-8264; Chiarello, Gianluigi/0000-0002-3974-8388; Guzey, Vadim/0000-0002-2393-8507; snyder, scott/0000-0001-8610-8423; Di Fraia, Carlo/0009-0006-1837-4483; Furukawa, Kazuro/0000-0003-4187-2836; Liu, Zhen/0000-0002-3143-1976; Barr, Alan/0000-0002-3533-3740; Farinon, Stefania/0000-0002-6487-2137; Sawada, Ryu/0000-0002-2226-9874; Marchevski, Radoslav/0000-0003-3410-0918; Günaydin, Yusuf Oguzhan/0000-0002-0514-6936; Pinto, Nicholas/0009-0007-1291-3404; Pareti, Andrea/0000-0003-3028-4895; Leonidopoulos, Christos/0000-0002-7241-2114; Poli Lener, Marco/0000-0001-7867-1232; SARPÜN, İsmail Hakkı/0000-0002-9788-699X; Golling, Tobias/0000-0001-8535-6687; Leroy, Olivier/0000-0002-2589-240X; Kontaxakis, Pantelis/0000-0002-4860-5979; Zhang, Zhandong/0000-0002-0222-170X; Simon, Frank/0000-0002-5978-0289; Selimovic, Nudzeim/0000-0003-3780-1437; Vay, Jean-Luc/0000-0002-0040-799X; Migliorati, Mauro/0000-0001-7129-7348; Feligioni, Lorenzo/0000-0002-1403-0951; Salvesen, John Patrick Thomas/0000-0001-9542-9886; İLKAY, TÜRK ÇAKIR/0000-0002-0726-5648; Rossetti Conti, Marcello/0000-0002-5767-3850; Di Canto, Angelo/0000-0003-1233-3876; Sfyrla, Anna/0000-0002-3003-9905; Hernandez-Pinto, Roger Jose/0000-0003-1516-6524; Manzoni, Stefano/0000-0002-2488-0511; Presilla, Matteo/0000-0003-2808-7315; Blanc, Frédéric/0000-0001-5775-3132; Carloni Calame, Carlo Michel/0000-0002-7315-0638; Correa Angel, Silvia Lucía/0000-0003-3684-6553; Ten Kate, Herman/0000-0001-5597-3190; Stark, Giordon/0000-0001-6616-3433; Fatehi, Apranik/0009-0002-4722-7846; GUTIERREZ GUERRERO, LAURA XIOMARA/0000-0002-7223-1401; Iakovidis, George/0000-0002-0330-5921; Lavezzi, Lia/0000-0002-4928-8151; Ambrosio, Giorgio/0000-0002-5342-2480; Eruteya, Ovie Emmanuel/0000-0001-9834-073X; Joaquim, Filipe/0000-0002-6711-4606; Degens, Jordy/0000-0002-6966-4935; Madrid, Christopher/0000-0003-3301-2246; BRACCINI, VALERIA/0000-0003-0073-367X; Gritsan, Anei/0000-0002-3545-7970; Meena, Meena/0000-0003-4536-3967; Un, Cem Salih/0000-0002-0595-8803; Williams, Peter Howard/0000-0002-8987-4999; Tahir, Nadia/0000-0002-9055-3180; Ventura, Andrea/0000-0002-3368-3413; Telnov, Valery/0000-0002-8312-8119; Greljo, Admir/0000-0002-6469-5425; Piotrzkowski, Krzysztof/0000-0002-6226-957X; Bedeschi, Franco/0000-0002-8315-2119; Gonski, Julia/0000-0003-2037-6315; Kaya, Ümit/0000-0003-0823-3848; Peters, Krisztian/0000-0002-7654-1677; Djurabekova, Flyura/0000-0002-5828-200X; Coelho Lopes de Sa, Rafael/0000-0001-5200-9195; abdolmaleki, hamed/0000-0002-2017-7706; Spira, Michael/0000-0003-4409-1285; Chalhoub, Maha/0000-0002-4736-9978; BAYINDIR, Cihan/0000-0002-3654-0469; Magalotti, Alessandro/0009-0004-3352-1977; Shchutska, Lesya/0000-0003-0700-5448; Davidek, Tomas/0000-0002-3770-8307; Perez de Leon, Mario Aldair/0000-0003-3708-8109; Kocak, Fatma/0000-0002-4756-9988; Bortoletto, Daniela/0000-0002-1287-4712; Sorti, Stefano/0000-0002-4081-3271; Ma, Hong/0000-0002-8916-6220; Pitt, Michael/0000-0003-2461-5985; Jafari, Reza/0000-0002-9624-2295; Schramm, Steven/0000-0001-9031-6751; BAI, Xue/0000-0002-1420-7024; Pleier, Marc-André/0000-0002-9461-3494; Valente, Paolo/0000-0002-5413-0068; Djama, Farès/0000-0003-1881-3360; Fransesini, Francesco/0009-0002-4959-0817; Faltova, Jana/0000-0003-4278-7182; Rompotis, Nikolaos/0000-0003-2577-1875; Singhal, Bhavya/0009-0001-7164-4677; Arnaldi, Roberta/0000-0001-6698-9577; Sciana, Anea/0000-0001-7163-501X; Blekman, Freya/0000-0002-7366-7098; Rodrigo, Germán/0000-0003-0451-0529; Monni, Pier Francesco/0000-0002-8154-5162; Elmetenawee, Walaa/0000-0001-7069-0252; Khanpour, Hamzeh/0000-0001-7078-7177; Morange, Nicolas/0000-0003-0047-7215; Erdelyi, Barbara Anna/0009-0002-8940-6658; Karadeniz, Hande/0000-0002-1028-767X; VICINI, ALESSANDRO/0000-0002-3922-4736;</t>
  </si>
  <si>
    <t>CERN (European Organization for Nuclear Research)</t>
  </si>
  <si>
    <t>Open access funding provided by CERN (European Organization for Nuclear Research)</t>
  </si>
  <si>
    <t>1951-6355</t>
  </si>
  <si>
    <t>1951-6401</t>
  </si>
  <si>
    <t>EUR PHYS J-SPEC TOP</t>
  </si>
  <si>
    <t>Eur. Phys. J.-Spec. Top.</t>
  </si>
  <si>
    <t>SI</t>
  </si>
  <si>
    <t>10.1140/epjs/s11734-025-01958-5</t>
  </si>
  <si>
    <t>CL8CN</t>
  </si>
  <si>
    <t>WOS:001668834900001</t>
  </si>
  <si>
    <t>Adriani, O; Aiello, S; Albert, A; Alhebsi, AR; Alshamsi, M; Garre, SA; Ambrosone, A; Ameli, F; Andre, M; Aphecetche, L; Ardid, M; Ardid, S; Argüelles, C; Aublin, J; Badaracco, F; Bailly-Salins, L; Bardacová, Z; Baret, B; Bariego-Quintana, A; Becherini, Y; Bendahman, M; Gualandi, FB; Benhassi, M; Bennani, M; Benoit, DM; Berbee, E; Berti, E; Bertin, V; Betti, P; Biagi, S; Boettcher, M; Bonanno, D; Bottai, S; Bouasla, AB; Boumaaza, J; Bouta, M; Bouwhuis, M; Bozza, C; Bozza, RM; Brânzas, H; Bretaudeau, F; Breuhaus, M; Bruijn, R; Brunner, J; Bruno, R; Buis, E; Buompane, R; Busto, J; Caiffi, B; Calvo, D; Capone, A; Carenini, F; Carretero, V; Cartraud, T; Castaldi, P; Cecchini, V; Celli, S; Cerisy, L; Chabab, M; Chen, A; Cherubini, S; Chiarusi, T; Circella, M; Clark, R; Cocimano, R; Coelho, JAB; Coleiro, A; Condorelli, A; Coniglione, R; Coyle, P; Creusot, A; Cuttone, G; Dallier, R; De Benedittis, A; De Wasseige, G; Decoene, V; Deguire, P; Del Rosso, I; Di Mauro, LS; Di Palma, I; Díaz, AF; Diego-Tortosa, D; Distefano, C; Domi, A; Donzaud, C; Dornic, D; Drakopoulou, E; Drouhin, D; Ducoin, JG; Duverne, P; Dvornicky, R; Eberl, T; Eckerová, E; Eddymaoui, A; van Eeden, T; Eff, M; van Eijk, D; El Bojaddaini, I; El Hedri, S; El Mentawi, S; Ellajosyula, V; Enzenhöfer, A; Ferrara, G; Filipovic, MD; Filippini, F; Franciotti, D; Fusco, LA; Gal, T; Méndez, JG; Soto, AG; Oliver, CG; Geisselbrecht, N; Genton, E; Ghaddari, H; Gialanella, L; Gibson, BK; Giorgio, E; Goos, I; Goswami, P; Gozzini, SR; Gracia, R; Guidi, C; Guillon, B; Gutiérrez, M; Haack, C; van Haren, H; Heijboer, A; Hennig, L; Hernández-Rey, JJ; Idrissi, A; Ibnsalih, WI; Illuminati, G; Janik, O; Joly, D; de Jong, M; de Jong, P; Jung, BJ; Kalaczynski, P; Kamp, N; Keegans, J; Kikvadze, V; Kistauri, G; Kopper, C; Kouchner, A; Kovalev, YY; Krupa, L; Kueviakoe, V; Kulikovskiy, V; Kvatadze, R; Labalme, M; Lahmann, R; Lamoureux, M; Larosa, G; Lastoria, C; Lazar, J; Lazo, A; Le Stum, S; Lehaut, G; Lemaître, V; Leonora, E; Lessing, N; Levi, G; Clark, ML; Longhitano, F; Magnani, F; Majumdar, J; Malerba, L; Mamedov, F; Manfreda, A; Manousakis, A; Marconi, M; Margiotta, A; Marinelli, A; Markou, C; Martin, L; Mastrodicasa, M; Mastroianni, S; Mauro, J; Mehta, KCK; Meskar, A; Miele, G; Migliozzi, P; Migneco, E; Mitsou, ML; Mollo, CM; Morales-Gallegos, L; Mori, N; Moussa, A; Mateo, IM; Muller, R; Musone, MR; Musumeci, M; Navas, S; Nayerhoda, A; Nicolau, CA; Nkosi, B; Fearraigh, BO; Oliviero, V; Orlando, A; Oukacha, E; Pacini, L; Paesani, D; González, JP; Papalashvili, G; Papini, P; Parisi, V; Parmar, A; Gomez, EJP; Pastore, C; Paun, AM; Pavalas, GE; Martínez, SP; Perrin-Terrin, M; Pestel, V; Pestes, R; Petropavlova, M; Piattelli, P; Plavin, A; Poirè, C; Popa, V; Pradier, T; Prado, J; Pulvirenti, S; Quiroz-Rangel, CA; Randazzo, N; Ratnani, A; Razzaque, S; Rea, IC; Real, D; Riccobene, G; Robinson, J; Romanov, A; Ros, E; Saina, A; Greus, FS; Samtleben, DFE; Losa, AS; Sanfilippo, S; Sanguineti, M; Santonocito, D; Sapienza, P; Scaringella, M; Scarnera, M; Schnabel, J; Schumann, J; Schutte, HM; Seneca, J; Sennan, N; Myhr, PAS; Sgura, I; Shanidze, R; Sharma, A; Shitov, Y; Simkovic, F; Simonelli, A; Sinopoulou, A; Spisso, B; Spurio, M; Starodubtsev, O; Stavropoulos, D; Stekl, I; Stocco, D; Taiuti, M; Takadze, G; Tayalati, Y; Thiersen, H; Thoudam, S; Melo, ITE; Trocmé, B; Tsourapis, V; Tzamariudaki, E; Ukleja, A; Vacheret, A; Valsecchi, V; Van Elewyck, V; Vannoye, G; Vannuccini, E; Vasileiadis, G; de Sola, FV; Veutro, A; Viola, S; Vivolo, D; van Vliet, A; Wen, AY; de Wolf, E; Lhenry-Yvon, I; Zavatarelli, S; Zegarelli, A; Zito, D; Zornoza, JD; Zúñiga, J; Zywucka, N</t>
  </si>
  <si>
    <t>Adriani, O.; Aiello, S.; Albert, A.; Alhebsi, A. R.; Alshamsi, M.; Alves Garre, S.; Ambrosone, A.; Ameli, F.; Andre, M.; Aphecetche, L.; Ardid, M.; Ardid, S.; Arguelles, C.; Aublin, J.; Badaracco, F.; Bailly-Salins, L.; Bardacova, Z.; Baret, B.; Bariego-Quintana, A.; Becherini, Y.; Bendahman, M.; Gualandi, F. Benfenati; Benhassi, M.; Bennani, M.; Benoit, D. M.; Berbee, E.; Berti, E.; Bertin, V.; Betti, P.; Biagi, S.; Boettcher, M.; Bonanno, D.; Bottai, S.; Bouasla, A. B.; Boumaaza, J.; Bouta, M.; Bouwhuis, M.; Bozza, C.; Bozza, R. M.; Branzas, H.; Bretaudeau, F.; Breuhaus, M.; Bruijn, R.; Brunner, J.; Bruno, R.; Buis, E.; Buompane, R.; Busto, J.; Caiffi, B.; Calvo, D.; Capone, A.; Carenini, F.; Carretero, V.; Cartraud, T.; Castaldi, P.; Cecchini, V.; Celli, S.; Cerisy, L.; Chabab, M.; Chen, A.; Cherubini, S.; Chiarusi, T.; Circella, M.; Clark, R.; Cocimano, R.; Coelho, J. A. B.; Coleiro, A.; Condorelli, A.; Coniglione, R.; Coyle, P.; Creusot, A.; Cuttone, G.; Dallier, R.; De Benedittis, A.; De Wasseige, G.; Decoene, V.; Deguire, P.; Del Rosso, I.; Di Mauro, L. S.; Di Palma, I.; Diaz, A. F.; Diego-Tortosa, D.; Distefano, C.; Domi, A.; Donzaud, C.; Dornic, D.; Drakopoulou, E.; Drouhin, D.; Ducoin, J. -G.; Duverne, P.; Dvornicky, R.; Eberl, T.; Eckerova, E.; Eddymaoui, A.; van Eeden, T.; Eff, M.; van Eijk, D.; El Bojaddaini, I.; El Hedri, S.; El Mentawi, S.; Ellajosyula, V.; Enzenhofer, A.; Ferrara, G.; Filipovic, M. D.; Filippini, F.; Franciotti, D.; Fusco, L. A.; Gal, T.; Garcia Mendez, J.; Garcia Soto, A.; Oliver, C. Gatius; Geisselbrecht, N.; Genton, E.; Ghaddari, H.; Gialanella, L.; Gibson, B. K.; Giorgio, E.; Goos, I.; Goswami, P.; Gozzini, S. R.; Gracia, R.; Guidi, C.; Guillon, B.; Gutierrez, M.; Haack, C.; van Haren, H.; Heijboer, A.; Hennig, L.; Hernandez-Rey, J. J.; Idrissi, A.; Ibnsalih, W. Idrissi; Illuminati, G.; Janik, O.; Joly, D.; de Jong, M.; de Jong, P.; Jung, B. J.; Kalaczynski, P.; Kamp, N.; Keegans, J.; Kikvadze, V.; Kistauri, G.; Kopper, C.; Kouchner, A.; Kovalev, Y. Y.; Krupa, L.; Kueviakoe, V.; Kulikovskiy, V.; Kvatadze, R.; Labalme, M.; Lahmann, R.; Lamoureux, M.; Larosa, G.; Lastoria, C.; Lazar, J.; Lazo, A.; Le Stum, S.; Lehaut, G.; Lemaitre, V.; Leonora, E.; Lessing, N.; Levi, G.; Clark, M. Lindsey; Longhitano, F.; Magnani, F.; Majumdar, J.; Malerba, L.; Mamedov, F.; Manfreda, A.; Manousakis, A.; Marconi, M.; Margiotta, A.; Marinelli, A.; Markou, C.; Martin, L.; Mastrodicasa, M.; Mastroianni, S.; Mauro, J.; Mehta, K. C. K.; Meskar, A.; Miele, G.; Migliozzi, P.; Migneco, E.; Mitsou, M. L.; Mollo, C. M.; Morales-Gallegos, L.; Mori, N.; Moussa, A.; Mateo, I. Mozun; Muller, R.; Musone, M. R.; Musumeci, M.; Navas, S.; Nayerhoda, A.; Nicolau, C. A.; Nkosi, B.; Fearraigh, B. O.; Oliviero, V.; Orlando, A.; Oukacha, E.; Pacini, L.; Paesani, D.; Palacios Gonzalez, J.; Papalashvili, G.; Papini, P.; Parisi, V.; Parmar, A.; Pastor Gomez, E. J.; Pastore, C.; Paun, A. M.; Pavalas, G. E.; Martinez, S. Pena; Perrin-Terrin, M.; Pestel, V.; Pestes, R.; Petropavlova, M.; Piattelli, P.; Plavin, A.; Poire, C.; Popa, V.; Pradier, T.; Prado, J.; Pulvirenti, S.; Quiroz-Rangel, C. A.; Randazzo, N.; Ratnani, A.; Razzaque, S.; Rea, I. C.; Real, D.; Riccobene, G.; Robinson, J.; Romanov, A.; Ros, E.; Saina, A.; Salesa Greus, F.; Samtleben, D. F. E.; Sanchez Losa, A.; Sanfilippo, S.; Sanguineti, M.; Santonocito, D.; Sapienza, P.; Scaringella, M.; Scarnera, M.; Schnabel, J.; Schumann, J.; Schutte, H. M.; Seneca, J.; Sennan, N.; Myhr, P. A. Sevle; Sgura, I.; Shanidze, R.; Sharma, A.; Shitov, Y.; Simkovic, F.; Simonelli, A.; Sinopoulou, A.; Spisso, B.; Spurio, M.; Starodubtsev, O.; Stavropoulos, D.; Stekl, I.; Stocco, D.; Taiuti, M.; Takadze, G.; Tayalati, Y.; Thiersen, H.; Thoudam, S.; Tosta e Melo, I.; Trocme, B.; Tsourapis, V.; Tzamariudaki, E.; Ukleja, A.; Vacheret, A.; Valsecchi, V.; Van Elewyck, V.; Vannoye, G.; Vannuccini, E.; Vasileiadis, G.; de Sola, F. Vazquez; Veutro, A.; Viola, S.; Vivolo, D.; van Vliet, A.; Wen, A. Y.; de Wolf, E.; Lhenry-Yvon, I.; Zavatarelli, S.; Zegarelli, A.; Zito, D.; Zornoza, J. D.; Zuniga, J.; Zywucka, N.</t>
  </si>
  <si>
    <t>PHYSICAL REVIEW X</t>
  </si>
  <si>
    <t>On February 13th, 2023, the KM3NeT/ARCA telescope detected a neutrino candidate with an estimated energy in the hundreds of PeV. In this article, the observation of this ultrahigh-energy neutrino is discussed in light of null observations above tens of PeV from the IceCube and Pierre Auger observatories. Performing a joint fit of all experiments under the assumption of an isotropic E-2 flux, the best-fit single-flavor flux normalization is E-2 Phi(1f)(nu+(nu) over bar) = 7.5 x 10(-10) GeV cm(-2) s(-1) sr(-1) in the 90% energy range of the KM3NeT event. Furthermore, the ultrahigh-energy data are then fit together with the IceCube measurements at lower energies, either with a single power law or with a broken power law, allowing for the presence of a new component in the spectrum. A slight preference for a break in the PeV regime is found for one of the three investigated IceCube samples and no such preference for the other two. In all cases, the observed tension between KM3NeT and other datasets is mild to moderate (1.6s-2.9s), and increased statistics are required to resolve this apparent tension and better characterize the neutrino landscape at ultrahigh energies.</t>
  </si>
  <si>
    <t>[Adriani, O.; Berti, E.; Betti, P.; Bottai, S.; Mori, N.; Pacini, L.; Papini, P.; Scaringella, M.; Starodubtsev, O.; Vannuccini, E.] Ist Nazl Fis Nucl, Sez Firenze, Via Sansone 1, I-50019 Sesto Fiorentino, Italy; [Adriani, O.] Univ Firenze, Dipartimento Fis &amp; Atron, Via Sansone 1, I-50019 Sesto Fiorentino, Italy; [Aiello, S.; Bruno, R.; Leonora, E.; Longhitano, F.; Randazzo, N.; Sinopoulou, A.; Tosta e Melo, I.] Ist Nazl Fis Nucl, Sez Catania INFN CT, Via Santa Sofia 64, I-95123 Catania, Italy; [Albert, A.; Drouhin, D.; Pradier, T.] Univ Strasbourg, CNRS, IPHC UMR 7178, F-67000 Strasbourg, France; [Albert, A.; Drouhin, D.] Univ Haute Alsace, Rue Freres Lumiere, F-68093 Mulhouse, France; [Alhebsi, A. R.; Thoudam, S.; van Vliet, A.] Khalifa Univ Sci &amp; Technol, Dept Phys, POB 127788, Abu Dhabi, U Arab Emirates; [Alshamsi, M.; Bertin, V.; Bouta, M.; Breuhaus, M.; Brunner, J.; Busto, J.; Cerisy, L.; Coyle, P.; Deguire, P.; Dornic, D.; Ducoin, J. -G.; El Mentawi, S.; Enzenhofer, A.; Joly, D.; Le Stum, S.; Magnani, F.; Perrin-Terrin, M.; Vannoye, G.] Aix Marseille Univ, CNRS, IN2P3, CPPM, Marseille, France; [Alves Garre, S.; Bariego-Quintana, A.; Calvo, D.; Cecchini, V.; Garcia Soto, A.; Gozzini, S. R.; Hernandez-Rey, J. J.; Lazo, A.; Lessing, N.; Palacios Gonzalez, J.; Pastor Gomez, E. J.; Prado, J.; Real, D.; Saina, A.; Salesa Greus, F.; Sanchez Losa, A.; Zornoza, J. D.; Zuniga, J.] Univ Valencia, CSIC, IFIC Inst Fis Corpuscular, C Catedrat Jose Beltran 2, Valencia 46980, Spain; [Ambrosone, A.; Bozza, R. M.; Marinelli, A.; Miele, G.; Oliviero, V.] Univ Napoli Federico II, Dipartimento Sci Fis E Pancini, Complesso Univ Monte S Angelo,Via Cintia Ed G, I-80126 Naples, Italy; [Ambrosone, A.; Bendahman, M.; Benhassi, M.; Bozza, C.; Bozza, R. M.; Buompane, R.; De Benedittis, A.; Fusco, L. A.; Gialanella, L.; Ibnsalih, W. Idrissi; Manfreda, A.; Marinelli, A.; Mastroianni, S.; Miele, G.; Migliozzi, P.; Mitsou, M. L.; Mollo, C. M.; Morales-Gallegos, L.; Musone, M. R.; Oliviero, V.; Poire, C.; Rea, I. C.; Simonelli, A.; Spisso, B.; Vivolo, D.] Ist Nazl Fis Nucl, Sez Napoli, Complesso Univ Monte S Angelo,Via Cintia Ed G, I-80126 Naples, Italy; [Ameli, F.; Capone, A.; Celli, S.; Di Palma, I.; Mastrodicasa, M.; Nicolau, C. A.; Veutro, A.; Zegarelli, A.] Ist Nazl Fis Nucl, Sez Roma, Piazzale Aldo Moro 2, I-00185 Rome, Italy; [Andre, M.] Univ Politecn Cataluna, Lab Aplicac Bioacust, Ctr Tecnol Vilanova I La Geltru, Ave Rambla Exposicio S-N, Vilanova I La Geltru 08800, Spain; [Aphecetche, L.; Bretaudeau, F.; Dallier, R.; Decoene, V.; Martin, L.; Stocco, D.] Nantes Univ, Subatech, IMT Atlantique, CNRS,IN2P3, 4 Rue Alfred Kastler La Chantrerie,BP 20722, F-44307 Nantes, France; [Ardid, M.; Ardid, S.; Garcia Mendez, J.; Quiroz-Rangel, C. A.] Univ Politecn Valencia, Inst Invest Gest Integrada Zonas Costeras, C Paranimf 1, Gandia 46730, Spain; [Arguelles, C.; Kamp, N.; Wen, A. Y.] Harvard Univ, Dept Phys, 17 Oxford St, Cambridge, MA 02138 USA; [Arguelles, C.; Kamp, N.; Wen, A. Y.] Harvard Univ, Lab Particle Phys &amp; Cosmol, Lyman Lab, 17 Oxford St, Cambridge, MA 02138 USA; [Aublin, J.; Baret, B.; Becherini, Y.; Cartraud, T.; Coelho, J. A. B.; Coleiro, A.; Condorelli, A.; Creusot, A.; Donzaud, C.; Duverne, P.; Eff, M.; El Hedri, S.; Goos, I.; Goswami, P.; Kouchner, A.; Clark, M. Lindsey; Oukacha, E.; Martinez, S. Pena; Pestes, R.; Scarnera, M.; Sharma, A.; Trocme, B.; Van Elewyck, V.; Lhenry-Yvon, I.] Univ Paris Cite, CNRS, Astroparticule &amp; Cosmol, F-75013 Paris, France; [Badaracco, F.; Caiffi, B.; Ellajosyula, V.; Guidi, C.; Kulikovskiy, V.; Malerba, L.; Marconi, M.; Fearraigh, B. O.; Parisi, V.; Romanov, A.; Sanguineti, M.; Taiuti, M.; Vannoye, G.; Zavatarelli, S.] Ist Nazl Fis Nucl, Sez Genova, Via Dodecaneso 33, I-16146 Genoa, Italy; [Badaracco, F.; Ellajosyula, V.; Guidi, C.; Malerba, L.; Marconi, M.; Parisi, V.; Romanov, A.; Sanguineti, M.; Taiuti, M.; Vannoye, G.] Univ Genoa, Via Dodecaneso 33, I-16146 Genoa, Italy; [Bailly-Salins, L.; Bennani, M.; Guillon, B.; Labalme, M.; Lastoria, C.; Lehaut, G.; Mateo, I. Mozun; Parmar, A.; Pestel, V.; Romanov, A.; Vacheret, A.] Normandie Univ, LPC CAEN, ENSICAEN, UNICAEN,CNRS,IN2P3, 6 Blvd Marechal Juin, F-14050 Caen, France; [Bardacova, Z.; Dvornicky, R.; Eckerova, E.; Simkovic, F.] Comenius Univ, Dept Nucl Phys &amp; Biophys, Mlynska Dolina F1, Bratislava 84248, Slovakia; [Bardacova, Z.; Eckerova, E.; Krupa, L.; Mamedov, F.; Petropavlova, M.; Shitov, Y.; Stekl, I.] Czech Tech Univ, Inst Expt &amp; Appl Phys, Husova 240-5, Prague 11000, Czech Republic; [Gualandi, F. Benfenati; Carenini, F.; Del Rosso, I.; Levi, G.; Margiotta, A.; Spurio, M.] Univ Bologna, Dipartimento Fis &amp; Astron, Via C Berti Pichat 6-2, I-40127 Bologna, Italy; [Gualandi, F. Benfenati; Carenini, F.; Castaldi, P.; Chiarusi, T.; Del Rosso, I.; Filippini, F.; Illuminati, G.; Levi, G.; Margiotta, A.; Muller, R.; Spurio, M.] Ist Nazl Fis Nucl, Sez Bologna, Via C Berti Pichat 6-2, I-40127 Bologna, Italy; [Benhassi, M.; Buompane, R.; Gialanella, L.; Mitsou, M. L.; Morales-Gallegos, L.; Musone, M. R.; Vivolo, D.] Univ Campania Luigi Vanvitelli, Dipartimento Matemat &amp; Fis, Viale Lincoln 5, I-81100 Caserta, Italy; [Benoit, D. M.; Gibson, B. K.; Keegans, J.] Univ Hull, EA Milne Ctr Astrophys, Kingston Upon Hull HU6 7RX, N Humberside, England; [Berbee, E.; Bouwhuis, M.; Bruijn, R.; Buis, E.; Carretero, V.; van Eeden, T.; van Eijk, D.; Oliver, C. Gatius; Heijboer, A.; de Jong, M.; de Jong, P.; Jung, B. J.; Kueviakoe, V.; Majumdar, J.; Samtleben, D. F. E.; Seneca, J.; de Sola, F. Vazquez; de Wolf, E.] Nikhef, Natl Inst Subat Phys, POB 41882, NL-1009 DB Amsterdam, Netherlands; [Biagi, S.; Bonanno, D.; Cherubini, S.; Cocimano, R.; Coniglione, R.; Cuttone, G.; Di Mauro, L. S.; Diego-Tortosa, D.; Distefano, C.; Ferrara, G.; Franciotti, D.; Giorgio, E.; Idrissi, A.; Larosa, G.; Migneco, E.; Musumeci, M.; Orlando, A.; Paesani, D.; Piattelli, P.; Pulvirenti, S.; Riccobene, G.; Sanfilippo, S.; Santonocito, D.; Sapienza, P.; Valsecchi, V.; Viola, S.; Zito, D.] Ist Nazl Fis Nucl, LNS, Via S Sofia 62, I-95123 Catania, Italy; [Boettcher, M.; Robinson, J.; Schutte, H. M.; Thiersen, H.; Zywucka, N.] North West Univ, Ctr Space Res, Private Bag X6001, ZA-2520 Potchefstroom, South Africa; [Bouasla, A. B.] Univ Badji Mokhtar, Fac Sci, Lab Phys Rayonnements, Dept Phys, BP 12, Annaba 23000, Algeria; [Boumaaza, J.; Eddymaoui, A.; Tayalati, Y.] Univ Mohammed V Rabat, Fac Sci, 4 Ave Ibn Battouta,BP 1014, Rabat 10000, Morocco; [Bozza, C.; Fusco, L. A.; Poire, C.] Univ Salerno, Via Giovanni Paolo II 132, I-84084 Fisciano, Italy; [Bozza, C.; Fusco, L. A.; Poire, C.] Ist Nazl Fis Nucl, Grp Collegato Salerno, Dipartimento Fis, Via Giovanni Paolo II 132, I-84084 Fisciano, Italy; [Branzas, H.; Paun, A. M.; Pavalas, G. E.; Popa, V.] Inst Space Sci INFLPR Subsidiary, 409 Atomistilor St, Magurele 077125, Ilfov, Romania; [Bruijn, R.; Carretero, V.; de Jong, P.; de Wolf, E.] Univ Amsterdam, Inst Phys IHEF, POB 94216, NL-1090 GE Amsterdam, Netherlands; [Buis, E.] TNO, Tech Sci, POB 155, NL-2600 AD Delft, Netherlands; [Capone, A.; Celli, S.; Di Palma, I.; Mastrodicasa, M.; Veutro, A.; Zegarelli, A.] Univ Roma La Sapienza, Dipartimento Fis, Piazzale Aldo Moro 2, I-00185 Rome, Italy; [Castaldi, P.] Univ Bologna, Dipartimento Ingn Energia Elettr &amp; Informaz Gugli, Via Univ 50, I-47521 Cesena, Italy; [Chabab, M.] Cadi Ayyad Univ, Dept Phys, Fac Sci Semlalia, Ave My Abdellah,POB 2390, Marrakech 40000, Morocco; [Chen, A.; Nkosi, B.] Univ Witwatersrand, Sch Phys, Private Bag 3, ZA-2050 Johannesburg, South Africa; [Cherubini, S.; Ferrara, G.; Tosta e Melo, I.] Univ Catania, Dipartimento Fis &amp; Astron Ettore Majorana, INFN CT Via Santa Sofia 64, I-95123 Catania, Italy; [Circella, M.; Nayerhoda, A.; Papalashvili, G.; Pastore, C.; Sgura, I.] Ist Nazl Fis Nucl, Sez Bari, Via Orabona 4, I-70125 Bari, Italy; [Clark, R.; De Wasseige, G.; Genton, E.; Lamoureux, M.; Lazar, J.; Lemaitre, V.; Mauro, J.; Scarnera, M.; Myhr, P. A. Sevle] UCLouvain, Ctr Cosmol Particle Phys &amp; Phenomenol, Chemin Cyclotron 2, B-1348 Louvain La Neuve, Belgium; [Diaz, A. F.] Univ Granada, Dept Comp Engn Automat &amp; Robot CITIC, Granada 18071, Spain; [Domi, A.; Eberl, T.; Gal, T.; Geisselbrecht, N.; Gracia, R.; Haack, C.; Hennig, L.; Janik, O.; Kopper, C.; Lahmann, R.; Schnabel, J.; Schumann, J.] Friedrich Alexander Univ Erlangen Nurnberg FAU, Erlangen Ctr Astroparticle Phys, Nikolaus Fiebiger Str 2, D-91058 Erlangen, Germany; [Drakopoulou, E.; Markou, C.; Stavropoulos, D.; Tsourapis, V.; Tzamariudaki, E.] NCSR Demokritos, Inst Nucl &amp; Particle Phys, Athens 15310, Greece; [El Bojaddaini, I.; Ghaddari, H.; Moussa, A.; Sennan, N.] Univ Mohammed 1, Fac Sci, BV Mohammed VI,BP 717, Oujda 60000, Morocco; [Filipovic, M. D.] Western Sydney Univ, Sch Comp Engn &amp; Math, Locked Bag 1797, Penrith, NSW 2751, Australia; [Gutierrez, M.; Navas, S.] Univ Granada, Dipartimento Fis Teor &amp; Cosmos, Granada 18071, Spain; [Gutierrez, M.; Navas, S.] Univ Granada, CAFPE, Granada 18071, Spain; [van Haren, H.] NIOZ Royal Netherlands Inst Sea Res, POB 59, NL-1790 AB Den Burg, Texel, Netherlands; [de Jong, M.; Samtleben, D. F. E.] Leiden Univ, Leiden Inst Phys, POB 9504, NL-2300 RA Leiden, Netherlands; [Kalaczynski, P.] Polish Acad Sci, AstroCeNT, Nicolaus Copernicus Astron Ctr, Rektorska 4, PL-00614 Warsaw, Poland; [Kalaczynski, P.; Mehta, K. C. K.; Ukleja, A.] AGH Univ Krakow, Al Mickiewicza 30, PL-30059 Krakow, Poland; [Kikvadze, V.; Kistauri, G.; Papalashvili, G.; Shanidze, R.; Takadze, G.] Tbilisi State Univ, Dept Phys, 3 Chavchavadze Ave, RE-0179 Tbilisi, Georgia; [Kistauri, G.; Kvatadze, R.] Univ Georgia, Inst Phys, Kostava St 77, RE-0171 Tbilisi, Georgia; [Kouchner, A.; Van Elewyck, V.] Inst Univ France, 1 Rue Descartes, F-75005 Paris, France; [Kovalev, Y. Y.; Plavin, A.; Ros, E.] Max Planck Inst Radioastron, Hugel 69, D-53121 Bonn, Germany; [Manousakis, A.] Univ Sharjah, Sharjah Acad Astron Space Sci &amp; Technol, Univ Campus,POB 27272, Sharjah, U Arab Emirates; [Meskar, A.; Ukleja, A.] Natl Ctr Nucl Res, PL-02093 Warsaw, Poland; [Petropavlova, M.] Charles Univ Prague, Fac Math &amp; Phys, Prague, Czech Republic; [Plavin, A.] Harvard Univ, Black Hole Initiat, 20 Garden St, Cambridge, MA 02138 USA; [Ratnani, A.; Tayalati, Y.] Mohammed VI Polytech Univ, Sch Appl &amp; Engn Phys, Ben Guerir 43150, Morocco; [Razzaque, S.] Univ Johannesburg, Dept Phys, POB 524, ZA-2006 Auckland Pk, South Africa; [Vasileiadis, G.] Lab Univers &amp; Particules Montpellier, Pl Eugene Bataillon CC 72, F-34095 Montpellier 05, France</t>
  </si>
  <si>
    <t>Istituto Nazionale di Fisica Nucleare (INFN); University of Florence; Istituto Nazionale di Fisica Nucleare (INFN); Universites de Strasbourg Etablissements Associes; Centre National de la Recherche Scientifique (CNRS); Universite de Strasbourg; CNRS - National Institute of Nuclear and Particle Physics (IN2P3); Universites de Strasbourg Etablissements Associes; Universite de Haute-Alsace (UHA); Khalifa University of Science &amp; Technology; Aix-Marseille Universite; Centre National de la Recherche Scientifique (CNRS); CNRS - National Institute of Nuclear and Particle Physics (IN2P3); University of Valencia; Consejo Superior de Investigaciones Cientificas (CSIC); CSIC - Instituto de Fisica Corpuscular (IFIC); University of Naples Federico II; Istituto Nazionale di Fisica Nucleare (INFN); Istituto Nazionale di Fisica Nucleare (INFN); Universitat Politecnica de Catalunya; Nantes Universite; IMT - Institut Mines-Telecom; Centre National de la Recherche Scientifique (CNRS); IMT Atlantique; CNRS - National Institute of Nuclear and Particle Physics (IN2P3); Universitat Politecnica de Valencia; Harvard University; Harvard University; Centre National de la Recherche Scientifique (CNRS); CEA; Universite Paris Cite; Universite PSL; Observatoire de Paris; Istituto Nazionale di Fisica Nucleare (INFN); University of Genoa; Centre National de la Recherche Scientifique (CNRS); Universite de Caen Normandie; CNRS - National Institute of Nuclear and Particle Physics (IN2P3); Comenius University Bratislava; Czech Technical University Prague; University of Bologna; Istituto Nazionale di Fisica Nucleare (INFN); Universita della Campania Vanvitelli; University of Hull; FOM National Institute for Subatomic Physics; Istituto Nazionale di Fisica Nucleare (INFN); North West University - South Africa; Universite Badji Mokhtar - Annaba; Mohammed V University in Rabat; University of Salerno; Istituto Nazionale di Fisica Nucleare (INFN); University of Amsterdam; Netherlands Organization Applied Science Research; Sapienza University Rome; University of Bologna; Cadi Ayyad University of Marrakech; University of Witwatersrand; University of Catania; Istituto Nazionale di Fisica Nucleare (INFN); Universite Catholique Louvain; University of Granada; University of Erlangen Nuremberg; National Centre of Scientific Research Demokritos; Mohammed First University of Oujda; Western Sydney University; University of Granada; University of Granada; Utrecht University; Royal Netherlands Institute for Sea Research (NIOZ); Leiden University - Excl LUMC; Leiden University; Polish Academy of Sciences; Nicolaus Copernicus Astronomical Center of the Polish Academy of Sciences; AGH University of Krakow; Ivane Javakhishvili Tbilisi State University; Institut Universitaire de France; Max Planck Society; University of Sharjah; National Centre for Nuclear Research; Charles University Prague; Harvard University; Mohammed VI Polytechnic University; University of Johannesburg</t>
  </si>
  <si>
    <t>Adriani, O (corresponding author), Ist Nazl Fis Nucl, Sez Firenze, Via Sansone 1, I-50019 Sesto Fiorentino, Italy.;Adriani, O (corresponding author), Univ Firenze, Dipartimento Fis &amp; Atron, Via Sansone 1, I-50019 Sesto Fiorentino, Italy.</t>
  </si>
  <si>
    <t>Hernández-Rey, Juan José/N-5955-2014; Salesa Greus, Francisco/P-2820-2017; Lahmann, Robert/L-7461-2015; Petropavlova, Maria/OEO-4966-2025; Berti, Eugenio/ABD-8545-2020; Kalaczyński, Piotr/P-8189-2019; cuttone, giacomo/C-4085-2009; Cherubini, Silvio/F-3503-2017; Miele, Gennaro/AAG-6782-2020; Caiffi, Barbara/GOJ-9505-2022; Rea, Immacolata Carmen/AAV-4830-2021; Pavalas, Gabriela Emilia/B-8309-2013; Spisso, Bernardino/AAM-7328-2021; Vivolo, Daniele/AAC-5805-2020; Orlando, Angiola/AAI-3379-2021; Stocco, Davide/LKM-9657-2024; Buompane, Raffaele/AAH-4577-2020; Vannuccini, Elena/ABH-4180-2020; Eberl, Thomas/J-4826-2016; Dallier, Richard/NSV-2518-2025; Taiuti, Mauro/K-5324-2014; Kovalev, Yuri/J-5671-2013; Di Mauro, Letizia/LZH-5213-2025; Distefano, Carla/G-5213-2016; de Dios Zornoza, Juan/L-1604-2014; Kistauri, Giorgi/AAA-8020-2022; Bonanno, Danilo/N-5383-2016; Keegans, James/AIA-5486-2022; Viola, Salvatore/C-1002-2014; Ardid, Miguel/H-9544-2015; Sánchez Losa, Agustín/B-6153-2019; Riccobene, Giorgio Maria/A-4502-2010; Paun, Alice/AGO-4843-2022; Ambrosone, Antonio/LZI-1466-2025; Razzaque, Soebur/K-6201-2015; Benoit, David/F-3605-2017; Coelho, Joao/D-3546-2013; Krupa, Lubos/ABE-5940-2021; Papalashvili, Gogita/AGX-8677-2022; Migliozzi, Pasquale/I-6427-2015; Spurio, Maurizio/AAM-2262-2020; Bozza, Cristiano/JXM-4910-2024; Ukleja, Artur/LTD-8179-2024; Filipovic, Miroslav/AAN-9577-2020; Andres, Miguel Angel/PMG-1651-2026; /ABB-4811-2021; Real, Diego/J-2919-2015; Idrissi, Abdelghani/OOK-5605-2025; Zegarelli, Angela/OGP-9363-2025; D.Tortosa, Dídac/AAE-9398-2020; Navas, Sergio/N-4649-2014; Markou, Christos/AEZ-3780-2022</t>
  </si>
  <si>
    <t>Salesa Greus, Francisco/0000-0002-8610-8703; Sgura, Irene/0000-0003-0769-6269; Kalaczyński, Piotr/0000-0001-9278-5906; Drakopoulou, Evangelia/0000-0003-2493-8039; Palacios González, Juan/0000-0001-9292-9981; POIRE', Chiara/0009-0002-7755-7379; van Eeden, Thijs/0000-0003-4980-044X; Buompane, Raffaele/0000-0002-3369-9423; Carenini, Francesco/0009-0008-8720-6453; Marinelli, Antonio/0000-0002-1466-1219; Vacheret, Antonin/0000-0001-7792-4349; Starodubtsev, Oleksandr/0000-0002-5321-4884; Distefano, Carla/0000-0001-8632-1136; Viola, Salvatore/0000-0001-9511-8279; Sánchez Losa, Agustín/0000-0001-9596-7078; Bouasla, Amani Besma/0009-0007-8178-5995; Riccobene, Giorgio Maria/0000-0002-0600-2774; Krupa, Lubos/0000-0002-6310-7900; Migliozzi, Pasquale/0000-0001-5497-3594; Ukleja, Artur/0000-0003-0480-4850; Mauro, Jonathan/0009-0005-9324-7970; Real, Diego/0000-0002-1038-7021; D.Tortosa, Dídac/0000-0001-5546-3748; Aphecetche, Laurent/0000-0001-7662-3878; Navas, Sergio/0000-0003-1688-5758;</t>
  </si>
  <si>
    <t>KM3NeT-INFRADEV2 project - European Union Horizon Europe Research and Innovation Programme [101079679]; Funds for Scientific Research (FRS-FNRS); Francqui foundation; BAEF foundation; Czech Science Foundation [GACR 24-12702S]; Agence Nationale de la Recherche [ANR-15-CE31-0020]; Centre National de la Recherche Scientifique (CNRS); Commission Europeenne (FEDER fund); Commission Europeenne (Marie Curie Program); LabEx UnivEarthS [ANR-10-LABX-0023, ANR-18-IDEX-0001]; Paris Ile-de-France Region; Normandy Region (Alpha, Blue-waves, and Neptune), France; Provence-Alpes-Cote d'Azur Delegation for Research and Innovation (DRARI); Provence-Alpes-Cote d'Azur region; Bouches-du-Rhone Departmental Council; Metropolis of Aix-Marseille Provence; City of Marseille through the CPER 2021-2027 NEUMED project; CNRS Institut National de Physique Nucleaire et de Physique des Particules (IN2P3); Shota Rustaveli National Science Foundation of Georgia (SRNSFG), Georgia [FR-22-13708]; European Research Council (ERC) under the European Union's Horizon 2020 Research and Innovation Programme [101142396]; General Secretariat of Research and Innovation (GSRI), Greece; Istituto Nazionale di Fisica Nucleare (INFN); Ministero dell'Universit`a e della Ricerca (MUR), through PRIN 2022 program [PANTHEON 2022E2J4RK]; PON R&amp;I program, Italy [424, PACK-PIR01 00021]; IDMAR project Po-Fesr Sicilian Region az. 1.5.1; Italian Ministero dell'Universita e della Ricerca (MUR) [CIR01 00021, 2595]; European Union-NextGenerationEU [CUP I57G21000040001, 123]; Ministry of Higher Education, Scientific Research and Innovation, Morocco; Arab Fund for Economic and Social Development, Kuwait; Nederlandse organisatie voor Wetenschappelijk Onderzoek (NWO), the Netherlands; European Union under the European Regional Development Fund; program: Excellence initiative-research university for the AGH University in Krakow; ARTIQ project [UMO-2021/01/2/ST6/00004, ARTIQ/0004/2021]; Ministry of Research, Innovation and Digitalisation, Romania; Slovak Research and Development Agency [APVV-22-0413]; Ministry of Education, Research, Development and Youth of the Slovak Republic; MCIN [PID2021-124591NB-C41, PID2021-124591NB-C42, PID2021-124591NB-C43]; MCIN/AEI [PDC2023-145913-I00]; ERDF A way of making Europe [ASFAE/2022/014, ASFAE/2022/023]; EU NextGenerationEU [PRTR-C17.I01, CSIC-INFRA23013, CNS2023-144099]; Generalitat Valenciana [AST22_6.2, CIDEGENT/2018/034, CIDEGENT/2019/043, CIDEGENT/2020/049, CIDEGENT/2021/23, CIDEIG/2023/20, CIPROM/2023/51, GRISOLIAP/2021/192]; Consejeria de Universidad, Investigacion e Innovacion; Gobierno de Espana; EU, Spain [MSC/101025085]; Khalifa University internal grants, United Arab Emirates [ESIG-2023-008, RIG-2023-070, RIG-2024-047]; European Union's Horizon 2020 Research and Innovation Programme (ChETEC-INFRA-Project) [101008324]; David &amp; Lucille Packard Foundation; Natural Sciences and Engineering Research Council of Canada (NSERC) [PGSD-577971-2023]; Horizon Europe - Research Infrastructures (RIS) [101079679] Funding Source: Horizon Europe - Research Infrastructures (RIS)</t>
  </si>
  <si>
    <t>KM3NeT-INFRADEV2 project - European Union Horizon Europe Research and Innovation Programme; Funds for Scientific Research (FRS-FNRS)(Fonds de la Recherche Scientifique - FNRS); Francqui foundation; BAEF foundation(ACEV Foundation); Czech Science Foundation(Czech Science Foundation); Agence Nationale de la Recherche(Agence Nationale de la Recherche (ANR)); Centre National de la Recherche Scientifique (CNRS)(Centre National de la Recherche Scientifique (CNRS)); Commission Europeenne (FEDER fund); Commission Europeenne (Marie Curie Program)(Marie Curie ActionsEuropean Union (EU)); LabEx UnivEarthS; Paris Ile-de-France Region; Normandy Region (Alpha, Blue-waves, and Neptune), France; Provence-Alpes-Cote d'Azur Delegation for Research and Innovation (DRARI); Provence-Alpes-Cote d'Azur region(Region Provence-Alpes-Cote d'Azur); Bouches-du-Rhone Departmental Council; Metropolis of Aix-Marseille Provence; City of Marseille through the CPER 2021-2027 NEUMED project; CNRS Institut National de Physique Nucleaire et de Physique des Particules (IN2P3); Shota Rustaveli National Science Foundation of Georgia (SRNSFG), Georgia; European Research Council (ERC) under the European Union's Horizon 2020 Research and Innovation Programme(European Research Council (ERC)); General Secretariat of Research and Innovation (GSRI), Greece; Istituto Nazionale di Fisica Nucleare (INFN)(Istituto Nazionale di Fisica Nucleare (INFN)); Ministero dell'Universit`a e della Ricerca (MUR), through PRIN 2022 program(Ministry of Education, Universities and Research (MIUR)); PON R&amp;I program, Italy; IDMAR project Po-Fesr Sicilian Region az. 1.5.1; Italian Ministero dell'Universita e della Ricerca (MUR)(Ministry of Education, Universities and Research (MIUR)); European Union-NextGenerationEU; Ministry of Higher Education, Scientific Research and Innovation, Morocco; Arab Fund for Economic and Social Development, Kuwait(Arab Fund for Economic &amp; Social Development); Nederlandse organisatie voor Wetenschappelijk Onderzoek (NWO), the Netherlands(Netherlands Organization for Scientific Research (NWO)Netherlands Government); European Union under the European Regional Development Fund; program: Excellence initiative-research university for the AGH University in Krakow; ARTIQ project; Ministry of Research, Innovation and Digitalisation, Romania; Slovak Research and Development Agency(Slovak Research and Development Agency); Ministry of Education, Research, Development and Youth of the Slovak Republic; MCIN; MCIN/AEI(Spanish Government); ERDF A way of making Europe; EU NextGenerationEU(European Union (EU)); Generalitat Valenciana(Center for Forestry Research &amp; Experimentation (CIEF)); Consejeria de Universidad, Investigacion e Innovacion; Gobierno de Espana(Spanish Government); EU, Spain; Khalifa University internal grants, United Arab Emirates; European Union's Horizon 2020 Research and Innovation Programme (ChETEC-INFRA-Project); David &amp; Lucille Packard Foundation(The David &amp; Lucile Packard Foundation); Natural Sciences and Engineering Research Council of Canada (NSERC)(Natural Sciences and Engineering Research Council of Canada (NSERC)); Horizon Europe - Research Infrastructures (RIS)</t>
  </si>
  <si>
    <t>The authors acknowledge the financial support of KM3NeT-INFRADEV2 project, funded by the European Union Horizon Europe Research and Innovation Programme under Grant Agreement No. 101079679; Funds for Scientific Research (FRS-FNRS), Francqui foundation, BAEF foundation; Czech Science Foundation (GACR 24-12702S); Agence Nationale de la Recherche (Contract No. ANR-15-CE31-0020), Centre National de la Recherche Scientifique (CNRS), Commission Europeenne (FEDER fund and Marie Curie Program), LabEx UnivEarthS (ANR-10-LABX-0023 and ANR-18-IDEX-0001), Paris Ile-de-France Region, Normandy Region (Alpha, Blue-waves, and Neptune), France, The Provence-Alpes-Cote d'Azur Delegation for Research and Innovation (DRARI), the Provence-Alpes-Cote d'Azur region, the Bouches-du-Rhone Departmental Council, the Metropolis of Aix-Marseille Provence and the City of Marseille through the CPER 2021-2027 NEUMED project, The CNRS Institut National de Physique Nucleaire et de Physique des Particules (IN2P3); and Shota Rustaveli National Science Foundation of Georgia (SRNSFG, FR-22-13708), Georgia. This work is part of the MuSES project, which has received funding from the European Research Council (ERC) under the European Union's Horizon 2020 Research and Innovation Programme (Grant Agreement No. 101142396); The General Secretariat of Research and Innovation (GSRI), Greece; Istituto Nazionale di Fisica Nucleare (INFN) and Ministero dell'Universita e della Ricerca (MUR), through PRIN 2022 program (Grant No. PANTHEON 2022E2J4RK, Next Generation EU) and PON R&amp;I program (Avviso No. 424 del 28 febbraio 2018, Progetto PACK-PIR01 00021), Italy; IDMAR project Po-Fesr Sicilian Region az. 1.5.1; A. De Benedittis, W. Idrissi Ibnsalih, M. Bendahman, A. Nayerhoda, G. Papalashvili, I. C. Rea, and A. Simonelli have been supported by the Italian Ministero dell'Universit`a e della Ricerca (MUR), Progetto CIR01 00021 (Avviso No. 2595 del 24 dicembre 2019); KM3NeT4RR MUR Project National Recovery and Resilience Plan (NRRP), Mission 4 Component 2 Investment 3.1, funded by the European Union-NextGenerationEU, CUP I57G21000040001, Concession Decree MUR No. n. Prot. 123 del 21/06/2022; Ministry of Higher Education, Scientific Research and Innovation, Morocco, and the Arab Fund for Economic and Social Development, Kuwait; Nederlandse organisatie voor Wetenschappelijk Onderzoek (NWO), the Netherlands; the grant AstroCeNT: Particle Astrophysics Science and Technology Centre, carried out within the International Research Agendas program of the Foundation for Polish Science financed by the European Union under the European Regional Development Fund; the program: Excellence initiative-research university for the AGH University in Krakow; the ARTIQ project: UMO-2021/01/2/ST6/00004 and ARTIQ/0004/2021; Ministry of Research, Innovation and Digitalisation, Romania; Slovak Research and Development Agency under Contract No. APVV-22-0413; Ministry of Education, Research, Development and Youth of the Slovak Republic; MCIN for PID2021-124591NB-C41, -C42, -C43, and PDC2023-145913-I00 funded by MCIN/AEI/10.13039/501100011033 and by ERDF A way of making Europe, for ASFAE/2022/014 and ASFAE/2022/023 with funding from the EU NextGenerationEU (PRTR-C17.I01) and Generalitat Valenciana, for Grant No. AST22_6. 2 with funding from Consejeria de Universidad, Investigacion e Innovacion and Gobierno de Espana and European Union-NextGenerationEU, for CSIC-INFRA23013 and for CNS2023-144099, Generalitat Valenciana for CIDEGENT/2018/034,/2019/043,/2020/049,/2021/23, for CIDEIG/2023/20, for CIPROM/2023/51 and for GRISOLIAP/2021/192 and EU for MSC/101025085, Spain; Khalifa University internal grants (ESIG-2023-008, RIG-2023-070, and RIG-2024-047), United Arab Emirates; The European Union's Horizon 2020 Research and Innovation Programme (ChETEC-INFRA-Project No. 101008324); C. A. Arguelles and N. W. Kamp were supported by the David &amp; Lucille Packard Foundation; A. Wen was supported by the Natural Sciences and Engineering Research Council of Canada (NSERC), funding Reference No. PGSD-577971-2023.</t>
  </si>
  <si>
    <t>AMER PHYSICAL SOC</t>
  </si>
  <si>
    <t>COLLEGE PK</t>
  </si>
  <si>
    <t>ONE PHYSICS ELLIPSE, COLLEGE PK, MD 20740-3844 USA</t>
  </si>
  <si>
    <t>2160-3308</t>
  </si>
  <si>
    <t>PHYS REV X</t>
  </si>
  <si>
    <t>Phys. Rev. X</t>
  </si>
  <si>
    <t>10.1103/yypk-zmb8</t>
  </si>
  <si>
    <t>7MA1E</t>
  </si>
  <si>
    <t>WOS:001574210900001</t>
  </si>
  <si>
    <t>Zech, M; Dzinovic, I; Skorvanek, M; Harrer, P; Necpal, J; Kopajtich, R; Kittke, V; Tilch, E; Zhao, C; Tsoma, E; Sorrentino, U; Indelicato, E; Stehr, A; Saparov, A; Abela, L; Adamovicova, M; Afenjar, A; Assmann, B; Baloghova, J; Baumann, M; Berutti, R; Brezna, Z; Brugger, M; Brunet, T; Cogne, B; Colangelo, I; Conboy, E; Distelmaier, F; Eckenweiler, M; Garavaglia, B; Geerlof, A; Graf, E; Hackenberg, A; Harvanova, D; Haslinger, B; Havrankova, P; Hoffmann, GF; Janzarik, WG; Keren, B; Kolnikova, M; Kolokotronis, K; Kosutzka, Z; Koy, A; Krenn, M; Krygier, M; Kusikova, K; Maier, O; Meitinger, T; Mertes, C; Milenkovic, I; Monfrini, E; Mourao, ASD; Musacchio, T; Nizon, M; Ostrozovicova, M; Pavlov, M; Prihodova, I; Rektorova, I; Romito, LM; Rybanska, B; Sadr-Nabavi, A; Schwenger, S; Shoeibi, A; Sitzberger, A; Smirnov, D; Svantnerova, J; Tautanova, R; Toelle, SP; Ulmanova, O; Vetrini, F; Vill, K; Wagner, M; Weise, D; Zorzi, G; Di Fonzo, A; Oexle, K; Berweck, S; Mall, V; Boesch, S; Schormair, B; Prokisch, H; Jech, R; Winkelmann, J</t>
  </si>
  <si>
    <t>Zech, Michael; Dzinovic, Ivana; Skorvanek, Matej; Harrer, Philip; Necpal, Jan; Kopajtich, Robert; Kittke, Volker; Tilch, Erik; Zhao, Chen; Tsoma, Eugenia; Sorrentino, Ugo; Indelicato, Elisabetta; Stehr, Antonia; Saparov, Alice; Abela, Lucia; Adamovicova, Miriam; Afenjar, Alexandra; Assmann, Birgit; Baloghova, Janette; Baumann, Matthias; Berutti, Riccardo; Brezna, Zuzana; Brugger, Melanie; Brunet, Theresa; Cogne, Benjamin; Colangelo, Isabel; Conboy, Erin; Distelmaier, Felix; Eckenweiler, Matthias; Garavaglia, Barbara; Geerlof, Arie; Graf, Elisabeth; Hackenberg, Annette; Harvanova, Denisa; Haslinger, Bernhard; Havrankova, Petra; Hoffmann, Georg F.; Janzarik, Wibke G.; Keren, Boris; Kolnikova, Miriam; Kolokotronis, Konstantinos; Kosutzka, Zuzana; Koy, Anne; Krenn, Martin; Krygier, Magdalena; Kusikova, Katarina; Maier, Oliver; Meitinger, Thomas; Mertes, Christian; Milenkovic, Ivan; Monfrini, Edoardo; Mourao, Andre Santos Dias; Musacchio, Thomas; Nizon, Mathilde; Ostrozovicova, Miriam; Pavlov, Martin; Prihodova, Iva; Rektorova, Irena; Romito, Luigi M.; Rybanska, Barbora; Sadr-Nabavi, Ariane; Schwenger, Susanne; Shoeibi, Ali; Sitzberger, Alexandra; Smirnov, Dmitrii; Svantnerova, Jana; Tautanova, Raushana; Toelle, Sandra P.; Ulmanova, Olga; Vetrini, Francesco; Vill, Katharina; Wagner, Matias; Weise, David; Zorzi, Giovanna; Di Fonzo, Alessio; Oexle, Konrad; Berweck, Steffen; Mall, Volker; Boesch, Sylvia; Schormair, Barbara; Prokisch, Holger; Jech, Robert; Winkelmann, Juliane</t>
  </si>
  <si>
    <t>BRAIN</t>
  </si>
  <si>
    <t>dystonia; genomics; whole-genome sequencing; multi-omics; proteomics; transcriptomics</t>
  </si>
  <si>
    <t>JOINT CONSENSUS RECOMMENDATION; MEDICAL GENETICS; AMERICAN-COLLEGE; EXOME; DISORDERS; DATABASE; STANDARDS; DIAGNOSIS; REPEAT; GENES</t>
  </si>
  <si>
    <t>Dystonia is a rare disease trait for which large-scale genomic investigations are still underrepresented. Genetic heterogeneity among patients with unexplained dystonia warrants interrogation of entire genome sequences, but this has not yet been systematically evaluated.To significantly enhance our understanding of the genetic contribution to dystonia, we (re)analysed 2874 whole-exome sequencing (WES), 564 whole-genome sequencing (WGS), as well as 80 fibroblast-derived proteomics datasets, representing the output of high-throughput analyses in 1990 patients and 973 unaffected relatives from 1877 families. Recruitment and precision-phenotyping procedures were driven by long-term collaborations of international experts with access to overlooked populations.By exploring WES data, we found that continuous scaling of sample sizes resulted in steady gains in the number of associated disease genes without plateauing. On average, every second diagnosis involved a gene not previously implicated in our cohort. Second-line WGS focused on a subcohort of undiagnosed individuals with high likelihood of having monogenic forms of dystonia, comprising large proportions of patients with early onset (81.3%), generalized symptom distribution (50.8%) and/or coexisting features (68.9%). We undertook extensive searches for variants in nuclear and mitochondrial genomes to uncover 38 (ultra)rare diagnostic-grade findings in 37 of 305 index patients (12.1%), many of which had remained undetected due to methodological inferiority of WES or pipeline limitations. WGS-identified elusive variations included alterations in exons poorly covered by WES, RNA-gene variants, mitochondrial-DNA mutations, small copy-number variants, complex rearranged genome structure and short tandem repeats. For improved variant interpretation in WGS-inconclusive cases, we employed systematic integration of quantitative proteomics. This aided in verifying diagnoses related to technically challenging variants and in upgrading a variant of uncertain significance (3 of 70 WGS-inconclusive index patients, 4.3%). Further, unsupervised proteomic outlier analysis supplemented with transcriptome sequencing revealed pathological gene underexpression induced by transcript disruptions in three more index patients with underlying (deep) intronic variants (3/70, 4.3%), highlighting the potential for targeted antisense-oligonucleotide therapy development. Finally, trio-WGS prioritized a de novo missense change in the candidate PRMT1, encoding a histone methyltransferase. Data-sharing strategies supported the discovery of three distinct PRMT1 de novo variants in four phenotypically similar patients, associated with loss-of-function effects in in vitro assays.This work underscores the importance of continually expanding sequencing cohorts to characterize the extensive spectrum of gene aberrations in dystonia. We show that a pool of unresolved cases is amenable to WGS and complementary multi-omic studies, directing advanced aetiopathological concepts and future diagnostic-practice workflows for dystonia. Using whole-genome sequencing and proteomics, Zech et al. have shown that many patients with suspected monogenic dystonia carry mutations that are undetectable with exome analysis alone. Complementary approaches, such as RNA sequencing and functional studies, can improve rates of diagnosis.</t>
  </si>
  <si>
    <t>[Zech, Michael; Dzinovic, Ivana; Harrer, Philip; Kopajtich, Robert; Kittke, Volker; Tilch, Erik; Zhao, Chen; Sorrentino, Ugo; Indelicato, Elisabetta; Stehr, Antonia; Saparov, Alice; Brugger, Melanie; Brunet, Theresa; Graf, Elisabeth; Meitinger, Thomas; Mertes, Christian; Sadr-Nabavi, Ariane; Smirnov, Dmitrii; Wagner, Matias; Oexle, Konrad; Schormair, Barbara; Prokisch, Holger; Winkelmann, Juliane] Tech Univ Munich, Sch Med &amp; Hlth, Inst Human Genet, D-81675 Munich, Germany; [Zech, Michael; Dzinovic, Ivana; Harrer, Philip; Kopajtich, Robert; Kittke, Volker; Tilch, Erik; Zhao, Chen; Sorrentino, Ugo; Indelicato, Elisabetta; Saparov, Alice; Berutti, Riccardo; Pavlov, Martin; Sadr-Nabavi, Ariane; Smirnov, Dmitrii; Oexle, Konrad; Schormair, Barbara; Prokisch, Holger; Winkelmann, Juliane] Helmholtz Zentrum Munchen, Inst Neurogenom, D-85764 Munich, Germany; [Zech, Michael] Tech Univ Munich, Inst Adv Study, D-85748 Garching, Germany; [Zech, Michael; Brugger, Melanie; Brunet, Theresa; Graf, Elisabeth; Meitinger, Thomas; Mertes, Christian; Wagner, Matias; Winkelmann, Juliane] Bavarian Genomes Network Rare Disorders, D-81675 Munich, Germany; [Skorvanek, Matej; Ostrozovicova, Miriam] Safarik Univ, Dept Neurol, Kosice 4001, Slovakia; [Skorvanek, Matej; Ostrozovicova, Miriam] Univ Hosp L Pasteur, Dept Neurol, Kosice 4001, Slovakia; [Necpal, Jan] Zvolen Hosp, Dept Neurol, Zvolen 96001, Slovakia; [Necpal, Jan; Brezna, Zuzana] Zvolen Hosp, Parkinsonism &amp; Movement Disorders Treatment Ctr, Zvolen 96001, Slovakia; [Tsoma, Eugenia] Uzhgorod Natl Univ, Reg Clin Ctr Neurosurg &amp; Neurol, Dept Family Med &amp; Outpatient Care, UA-88000 Uzhgorod, Ukraine; [Sorrentino, Ugo] Univ Padua, Dept Womens &amp; Childrens Hlth, Clin Genet Unit, I-35128 Padua, Italy; [Indelicato, Elisabetta; Boesch, Sylvia] Med Univ Innsbruck, Ctr Rare Movement Disorders Innsbruck, Dept Neurol, A-6020 Innsbruck, Austria; [Abela, Lucia; Hackenberg, Annette] Univ Zurich, Univ Childrens Hosp Zurich, Dept Pediat Neurol, CH-8008 Zurich, Switzerland; [Adamovicova, Miriam] Thomayer Univ Hosp, Dept Paediat Neurol, Prague 12108, Czech Republic; [Afenjar, Alexandra] Sorbonne Univ, Armand Trousseau Hosp, Reference Ctr Cerebellar Malformat &amp; Congenital Di, Clin Genet Unit,APHP, F-75013 Paris, France; [Assmann, Birgit; Hoffmann, Georg F.] Heidelberg Univ, Univ Hosp Heidelberg, Ctr Pediat &amp; Adolescent Med, Clin 1, D-69120 Heidelberg, Germany; [Baloghova, Janette] P J Safarik Univ, Fac Med, Dept Dermatovenerol, Kosice 4001, Slovakia; [Baloghova, Janette] Univ Hosp L Pasteur, Dept Dermatovenerol, Kosice, Slovakia; [Baumann, Matthias] Med Univ Innsbruck, Dept Pediat 1, Div Pediat Neurol, A-6020 Innsbruck, Austria; [Berutti, Riccardo] NGS Bioinformat, Ctr Adv Studies Res &amp; Dev Sardinia, I-09010 Pula, Italy; [Brugger, Melanie] Tech Univ Munich, Klinikum Rechts Isar, Dept Obstet &amp; Gynecol, D-81675 Munich, Germany; [Brunet, Theresa; Sitzberger, Alexandra; Vill, Katharina; Wagner, Matias; Berweck, Steffen] Ludwig Maximilians Univ Munchen, Dr Von Hauner Childrens Hosp, LMU Hosp, Div Pediat Neurol &amp; Dev Med, D-80337 Munich, Germany; [Brunet, Theresa; Sitzberger, Alexandra; Vill, Katharina; Wagner, Matias; Berweck, Steffen] Ludwig Maximilians Univ Munchen, Dr Von Hauner Childrens Hosp, LMU Hosp, LMU Ctr Children Med Complex, D-80337 Munich, Germany; [Cogne, Benjamin] Nantes Univ, CHU Nantes, Inst Thorax, CNRS,INSERM, F-44000 Nantes, France; [Cogne, Benjamin] Nantes Univ, CHU Nantes, Serv Genet Med, F-44000 Nantes, France; [Colangelo, Isabel; Garavaglia, Barbara] Fdn IRCCS Ist Neurol Carlo Besta, Med Genet &amp; Neurogenet Unit, I-20126 Milan, Italy; [Conboy, Erin] Indiana Univ Sch Med, Dept Med &amp; Mol Genet, Indianapolis, IN 46202 USA; [Distelmaier, Felix] Heinrich Heine Univ, Med Fac, Dept Gen Pediat Neonatol &amp; Pediat Cardiol, D-40225 Dusseldorf, Germany; [Distelmaier, Felix] Heinrich Heine Univ, Univ Hosp Dusseldorf, D-40225 Dusseldorf, Germany; [Distelmaier, Felix] West German Ctr Child &amp; Adolescent Hlth, Dept Gen Pediat, D-40225 Dusseldorf, Germany; [Eckenweiler, Matthias; Janzarik, Wibke G.] Univ Freiburg, Univ Med Ctr, Fac Med, Dept Neuropediat &amp; Muscle Disorders, D-79110 Freiburg, Germany; [Geerlof, Arie] Helmholtz Ctr Munich, Inst Struct Biol, D-85764 Munich, Germany; [Harvanova, Denisa] P J Safarik Univ, Associated Tissue Bank, Fac Med, Kosice, Slovakia; [Harvanova, Denisa] L Pasteur Univ Hosp Kosice, Kosice, Slovakia; [Haslinger, Bernhard] Tech Univ Munich, Sch Med &amp; Hlth, Klinikum rechts Isar, Dept Neurol, D-81675 Munich, Germany; [Havrankova, Petra; Prihodova, Iva; Ulmanova, Olga; Jech, Robert] Charles Univ Prague, Gen Univ Hosp Prague, Fac Med 1, Dept Neurol, Prague 12108, Czech Republic; [Havrankova, Petra; Prihodova, Iva; Ulmanova, Olga; Jech, Robert] Charles Univ Prague, Fac Med 1, Ctr Clin Neurosci, Prague 12108, Czech Republic; [Havrankova, Petra] Gen Univ Hosp Prague, Prague 12108, Czech Republic; [Keren, Boris] Sorbonne Univ, Pitie Salpetriere Hosp, Dept Genet, AP HP, F-75013 Paris, France; [Kolnikova, Miriam; Kusikova, Katarina] Comenius Univ, Univ Hosp Bratislava, Fac Med, Dept Pediat Neurol, Bratislava 83340, Slovakia; [Kolnikova, Miriam; Kusikova, Katarina] Natl Inst Childrens Dis, Bratislava 83340, Slovakia; [Kolokotronis, Konstantinos] Univ Zurich, Inst Med Genet, CH-8952 Zurich, Switzerland; [Kosutzka, Zuzana] Comenius Univ, Univ Hosp Bratislava, Fac Med, Dept Neurol 2, Bratislava 83340, Slovakia; [Koy, Anne] Univ Cologne, Fac Med, Dept Pediat, D-50937 Cologne, Germany; [Koy, Anne] Univ Cologne, Univ Hosp Cologne, Dept Pediat, D-50937 Cologne, Germany; [Koy, Anne] Univ Cologne, Fac Med, Ctr Rare Dis, D-50937 Cologne, Germany; [Koy, Anne] Univ Cologne, Univ Hosp Cologne, Ctr Rare Dis, D-50937 Cologne, Germany; [Krenn, Martin] Med Univ Vienna, Dept Neurol, A-1090 Vienna, Austria; [Krenn, Martin] Med Univ Vienna, Comprehens Ctr Clin Neurosci &amp; Mental Hlth, A-1090 Vienna, Austria; [Krygier, Magdalena] Med Univ Gdansk, Dept Dev Neurol, PL-80210 Gdansk, Poland; [Maier, Oliver] Childrens Hosp, Dept Pediat, Div Child Neurol, CH-9000 St Gallen, Switzerland; [Mertes, Christian] Tech Univ Munich, Sch Computat Informat &amp; Technol, D-85748 Garching, Germany; [Mertes, Christian] Tech Univ Munich, Munich Data Sci Inst, D-85748 Garching, Germany; [Monfrini, Edoardo] Univ Milan, Dino Ferrari Ctr, Neurosci Sect, Dept Pathophysiol &amp; Transplantat, I-20122 Milan, Italy; [Monfrini, Edoardo] Fdn IRCCS CaGranda Osped Maggiore Policlin, Neurol Unit, I-20122 Milan, Italy; [Musacchio, Thomas] Univ Hosp Wurzburg, Dept Neurol, D-97080 Wurzburg, Germany; [Musacchio, Thomas] Univ Hosp Wurzburg, Ctr Rare Dis, D-97080 Wurzburg, Germany; [Rektorova, Irena] Masaryk Univ, Brain &amp; Mind Res Program, CEITEC, Brno 62500, Czech Republic; [Rektorova, Irena] Masaryk Univ, St Annes Univ Hosp, Dept Neurol 1, Brno 62500, Czech Republic; [Rektorova, Irena] Masaryk Univ, Fac Med, Brno 62500, Czech Republic; [Romito, Luigi M.] Fdn IRCCS Ist Neurol Carlo Besta, Parkinson &amp; Movement Disorders Unit, I-20126 Milan, Italy; [Sadr-Nabavi, Ariane] Mashhad Univ Med Sci, Fac Med, Dept Med Genet, Mashhad 9177948564, Iran; [Sadr-Nabavi, Ariane] Mashhad Univ Med Sci, Med Genet Res Ctr, Mashhad 9177948564, Iran; [Sadr-Nabavi, Ariane; Shoeibi, Ali] Mashhad Univ Med Sci, Fac Med, Qaem Med Ctr, Dept Neurol, Mashhad 9177948564, Iran; [Sadr-Nabavi, Ariane] Acad Ctr Educ Culture &amp; Res ACECR Khorasan Razavi, Mashhad 9177948564, Iran; [Schwenger, Susanne] Kbo Kinderzentrum Munchen, D-81377 Munich, Germany; [Tautanova, Raushana] Med Ctr Hosp Presidents Affairs Adm Republ Kazakhs, Dept Neurosurg, E495, Astana, Kazakhstan; [Weise, David] Asklepios Fachklinikum Stadtroda, Dept Neurol, D-07646 Stadtroda, Germany; [Weise, David] Univ Leipzig, Dept Neurol, D-04103 Leipzig, Germany; [Zorzi, Giovanna] Fdn IRCCS Ist Neurol Carlo Besta, Dept Pediat Neurosci, I-20126 Milan, Italy; [Berweck, Steffen] Schon Clin, Specialist Ctr Pediat Neurol Neurorehabil &amp; Epilep, D-83569 Vogtareuth, Germany; [Mall, Volker] Tech Univ Munich, Chair Social Pediat, D-80333 Munich, Germany; [Prokisch, Holger] Deutsch Zentrum Kinder &amp; Jugendgesundheit, DZKJ, D-80333 Munich, Germany; [Winkelmann, Juliane] Deutsch Zentrum Psych Gesundheit, DZPG, D-80333 Munich, Germany; [Winkelmann, Juliane] Munich Cluster Syst Neurol, SyNergy, D-81377 Munich, Germany</t>
  </si>
  <si>
    <t>Technical University of Munich; Helmholtz Association; Helmholtz-Center Munich - German Research Center for Environmental Health; Technical University of Munich; University of Pavol Jozef Safarik Kosice; Regional Center for Neurosurgery &amp; Neurology; Ministry of Education &amp; Science of Ukraine; State University Uzhhorod National University; University of Padua; Medical University of Innsbruck; University of Zurich; University Children's Hospital Zurich; Thomayer Hospital; Assistance Publique Hopitaux Paris (APHP); Sorbonne Universite; Hopital Universitaire Armand-Trousseau - APHP; Ruprecht Karls University Heidelberg; University of Pavol Jozef Safarik Kosice; Medical University of Innsbruck; Technical University of Munich; University of Munich; University of Munich; Centre National de la Recherche Scientifique (CNRS); Institut National de la Sante et de la Recherche Medicale (Inserm); Nantes Universite; CHU de Nantes; Nantes Universite; CHU de Nantes; Fondazione IRCCS Istituto Neurologico Carlo Besta; Indiana University System; Indiana University Bloomington; Heinrich Heine University Dusseldorf; Heinrich Heine University Dusseldorf; Heinrich Heine University Dusseldorf Hospital; University of Freiburg; Helmholtz Association; Helmholtz-Center Munich - German Research Center for Environmental Health; University of Pavol Jozef Safarik Kosice; Technical University of Munich; Charles University Prague; General University Hospital Prague; Motol University Hospital; Charles University Prague; General University Hospital Prague; Assistance Publique Hopitaux Paris (APHP); Sorbonne Universite; Hopital Universitaire Pitie-Salpetriere - APHP; Slovak Medical University Bratislava; Comenius University Bratislava; University of Zurich; Comenius University Bratislava; Slovak Medical University Bratislava; University of Cologne; University of Cologne; University of Cologne; University of Cologne; Medical University of Vienna; Medical University of Vienna; Fahrenheit Universities; Medical University Gdansk; Technical University of Munich; Technical University of Munich; University of Milan; IRCCS Ca Granda Ospedale Maggiore Policlinico; University of Wurzburg; University of Wurzburg; Masaryk University; St. Anne's University Hospital Brno (FNUSA); Masaryk University; Masaryk University; Fondazione IRCCS Istituto Neurologico Carlo Besta; Mashhad University of Medical Sciences; Mashhad University of Medical Sciences; Mashhad University of Medical Sciences; Academic Center for Education, Culture &amp; Research (ACECR); Leipzig University; Fondazione IRCCS Istituto Neurologico Carlo Besta; Technical University of Munich; University of Munich</t>
  </si>
  <si>
    <t>Zech, M (corresponding author), Helmholtz Zentrum Munchen, Deutsch Forschungszentrum Julich Gesundheit &amp; Umwe, Inst Neurogenom, Ingolstadter Landst 1, D-85764 Neuherberg, Germany.</t>
  </si>
  <si>
    <t>michael.zech@mri.tum.de</t>
  </si>
  <si>
    <t>Sorrentino, Ugo/PQW-0804-2026; Jech, Robert/HHY-7342-2022; Havrankova, Petra/HDM-9598-2022; Oexle, Konrad/OTJ-1106-2025; Wagner, Matias/AEB-0432-2022; Prokisch, Holger/N-8964-2013; Berweck, Steffen/ACR-5367-2022; Di Fonzo, Alessio/A-5702-2013; Saparov, Alice/MXL-5132-2025; Zorzi, Giovanna/AAM-4138-2021; Vill, Katharina/GRJ-4074-2022; Indelicato, Elisabetta/ADC-7905-2022; Abela, Lucia/GWB-9431-2022; Distelmaier, Felix/IUQ-0916-2023; Romito, Luigi/D-6356-2014; Prihodova, Iva/O-1623-2017; Škorvánek, Matej/HPE-1471-2023; Garavaglia, Barbara/J-5257-2018; Monfrini, Edoardo/P-1256-2018</t>
  </si>
  <si>
    <t>Milenkovic, Ivan/0000-0002-2990-0243; Berweck, Steffen/0000-0002-1388-885X; Mall, Volker/0000-0003-3135-3709; Di Fonzo, Alessio/0000-0001-6478-026X; Saparov, Alice/0000-0002-8821-5668; Dzinovic, Ivana/0009-0003-1340-5437; Indelicato, Elisabetta/0000-0003-0217-8630; Abela, Lucia/0000-0002-8328-5042; Kolokotronis, Konstantinos/0000-0002-8840-6026; Romito, Luigi/0000-0002-6772-1035; Oexle, Konrad/0000-0001-7447-2252;</t>
  </si>
  <si>
    <t>DFG Research Infrastructure NGS_CC as part of the Next Generation Sequencing Competence Network [458949627, 423957469]; DFG as part of the DFG Sequencing call Sequencing Costs in Projects [458949627, ZE 1213/2-1, SCHO 1644/4-1, WI 1820/14-1]; EJP RD; German Federal Ministry of Education and Research (BMBF, Bonn, Germany) [01GM2302]; GENOMIT; Else Kroener-Fresenius-Stiftung [2022_EKSE.185]; Federal Ministry of Education and Research (BMBF); Free State of Bavaria under the Excellence Strategy of the Federal Government; Laender; Technical University of Munich-Institute for Advanced Study; National Institute for Neurological Research, Czech Republic, Programme EXCELES [LX22NPO5107]; European Union-Next Generation EU; Charles University: Cooperatio Program in Neuroscience; Agency for Health Research of the Czech Republic [AZV: NW24-04-00067]; Slovak Grant and Development Agency [APVV-22-0279]; EU Renewal and Resilience Plan 'Large projects for excellent researchers' [09I03-03-V03-00007]; Slovak Scientific Grant Agency [VEGA 1/0712/22]; Fondazione Mariani [CM23]; European Joint Programme on Rare Diseases [EJP-RD WP17]; Fondazione Regionale per la Ricerca Biomedica [825575]; Italian Ministry of Health [GR-2009-1594645]; German Federal Ministry of Education and Research (BMBF, Bonn, Germany) [01GM1906A]</t>
  </si>
  <si>
    <t>DFG Research Infrastructure NGS_CC as part of the Next Generation Sequencing Competence Network(German Research Foundation (DFG)); DFG as part of the DFG Sequencing call Sequencing Costs in Projects(German Research Foundation (DFG)); EJP RD; German Federal Ministry of Education and Research (BMBF, Bonn, Germany)(Federal Ministry of Education &amp; Research (BMBF)); GENOMIT; Else Kroener-Fresenius-Stiftung; Federal Ministry of Education and Research (BMBF)(Federal Ministry of Education &amp; Research (BMBF)); Free State of Bavaria under the Excellence Strategy of the Federal Government; Laender; Technical University of Munich-Institute for Advanced Study; National Institute for Neurological Research, Czech Republic, Programme EXCELES; European Union-Next Generation EU; Charles University: Cooperatio Program in Neuroscience(Charles University Prague); Agency for Health Research of the Czech Republic; Slovak Grant and Development Agency; EU Renewal and Resilience Plan 'Large projects for excellent researchers'; Slovak Scientific Grant Agency(Vedecka grantova agentura MSVVaS SR a SAV (VEGA)); Fondazione Mariani; European Joint Programme on Rare Diseases; Fondazione Regionale per la Ricerca Biomedica; Italian Ministry of Health(Ministry of Health, Italy); German Federal Ministry of Education and Research (BMBF, Bonn, Germany)(Federal Ministry of Education &amp; Research (BMBF))</t>
  </si>
  <si>
    <t>This work was supported by the DFG Research Infrastructure NGS_CC (project #458949627) as part of the Next Generation Sequencing Competence Network (project 423957469); NGS analyses were carried out at the production site WGGC-Bonn; Michael Zech, Barbara Schormair and Juliane Winkelmann received the DFG grants ZE 1213/2-1, SCHO 1644/4-1, WI 1820/14-1 (#458949627) as part of the DFG Sequencing call Sequencing Costs in Projects. Our work was further supported by Funding from the EJP RD (EJP RD Joint Transnational Call 2022) and the German Federal Ministry of Education and Research (BMBF, Bonn, Germany), awarded to the project PreDYT (PREdictive biomarkers in DYsTonia, 01GM2302) and GENOMIT. This research was supported by a 'Schluesselprojekt' grant from the Else Kroener-Fresenius-Stiftung (2022_EKSE.185). In addition, this study (M.Z.) has received funding from the Federal Ministry of Education and Research (BMBF) and the Free State of Bavaria under the Excellence Strategy of the Federal Government and the Laender, as well as by the Technical University of Munich-Institute for Advanced Study. Part of this research was made possible through access to the data (Technical University of Munich, Munich, Germany) generated by the Bavarian Genomes Network. The work was also supported by the National Institute for Neurological Research, Czech Republic, Programme EXCELES, ID Project No. LX22NPO5107, funded by the European Union-Next Generation EU and also by the Charles University: Cooperatio Program in Neuroscience and by the Agency for Health Research of the Czech Republic (grant AZV: NW24-04-00067). Moreover, financial support by the Slovak Grant and Development Agency under contract APVV-22-0279, by the EU Renewal and Resilience Plan 'Large projects for excellent researchers' under grant No. 09I03-03-V03-00007, and by the Slovak Scientific Grant Agency under contract no. VEGA 1/0712/22 to M.S., J.B., D.H. and M.O. is gratefully acknowledged. B.G. acknowledges grant support from Fondazione Mariani (CM23). Several authors are members of the European Reference Network for Rare Neurological Diseases (ERN-RND). E.I. acknowledges support from the European Joint Programme on Rare Diseases (EJP-RD WP17 research mobility fellowship). L.M.R. received grant support from the Italian Ministry of Health (GR-2009-1594645). A.D.F. acknowledges grant support by the EJP RD (EJP RD Joint Transnational Call 2022) and 'Fondazione Regionale per la Ricerca Biomedica' awarded to the projectPreDYT (PREdictive biomarkers in DYsTonia, grant agreement number: 825575). H.P. acknowledges grant support from the German Federal Ministry of Education and Research (BMBF, Bonn, Germany) awarded to the German Network for Mitochondrial Disorders (mitoNET, 01GM1906A).</t>
  </si>
  <si>
    <t>0006-8950</t>
  </si>
  <si>
    <t>1460-2156</t>
  </si>
  <si>
    <t>10.1093/brain/awaf059</t>
  </si>
  <si>
    <t>MAY 2025</t>
  </si>
  <si>
    <t>Clinical Neurology; Neurosciences</t>
  </si>
  <si>
    <t>5RE7V</t>
  </si>
  <si>
    <t>WOS:001497212100001</t>
  </si>
  <si>
    <t>Peduzzi, G; Archibugi, L; Farinella, R; Pisani, RPD; Vodickova, L; Vodicka, P; Kraja, B; Sainz, J; Bars-Cortina, D; Daniel, N; Silvestri, R; Uysal-Onganer, P; Landi, S; Dulinska-Litewka, J; Comandatore, A; Campa, D; Hughes, DJ; Rizzato, C</t>
  </si>
  <si>
    <t>Peduzzi, Giulia; Archibugi, Livia; Farinella, Riccardo; Pisani, Ruggero Ponz de Leon; Vodickova, Ludmila; Vodicka, Pavel; Kraja, Bledar; Sainz, Juan; Bars-Cortina, David; Daniel, Neil; Silvestri, Roberto; Uysal-Onganer, Pinar; Landi, Stefano; Dulinska-Litewka, Joanna; Comandatore, Annalisa; Campa, Daniele; Hughes, David J.; Rizzato, Cosmeri</t>
  </si>
  <si>
    <t>The exposome and pancreatic cancer, lifestyle and environmental risk factors for PDAC</t>
  </si>
  <si>
    <t>SEMINARS IN CANCER BIOLOGY</t>
  </si>
  <si>
    <t>Exposome; Pancreatic Cancer; Risk factors</t>
  </si>
  <si>
    <t>GENOME-WIDE ASSOCIATION; FEMALE REPRODUCTIVE FACTORS; DIETARY INFLAMMATORY INDEX; MUCINOUS CYSTIC NEOPLASMS; TYPE-2 DIABETES-MELLITUS; EXOGENOUS HORMONE USE; BODY-MASS INDEX; NIH-AARP DIET; CIGARETTE-SMOKING; POOLED ANALYSIS</t>
  </si>
  <si>
    <t>Pancreatic cancer (PC), particularly pancreatic ductal adenocarcinoma (PDAC), is a significant global health issue with high mortality rates. PDAC, though only 3 % of cancer diagnoses, causes 7 % of cancer deaths due to its severity and asymptomatic early stages. Risk factors include lifestyle choices, environmental exposures, and genetic predispositions. Conditions like new-onset type 2 diabetes and chronic pancreatitis also contribute significantly. Modifiable risk factors include smoking, alcohol consumption, non-alcoholic fatty pancreatic disease (NAFPD), and obesity. Smoking and heavy alcohol consumption increase PC risk, while NAFPD and obesity, particularly central adiposity, contribute through chronic inflammation and insulin resistance. Refined sugar and sugar-sweetened beverages (SSBs) are also linked to increased PC risk, especially among younger individuals. Hormonal treatments and medications like statins, aspirin, and metformin have mixed results on PC risk, with some showing protective effects. The gut microbiome influences PC through the gut-pancreas axis, with disruptions leading to inflammation and carcinogenesis. Exposure to toxic substances, including heavy metals and chemicals, is associated with increased PC risk. Glycome changes, such as abnormal glycosylation patterns, are significant in PDAC development and offer potential for early diagnosis. Interactions between environmental and genetic factors are crucial in PDAC susceptibility. Genome-wide association studies (GWAS) have identified several single nucleotide polymorphisms (SNPs) linked to PDAC, but gene-environment interactions remain largely unexplored. Future research should focus on polygenic risk scores (PRS) and large-scale studies to better understand these interactions and their impact on PDAC risk.</t>
  </si>
  <si>
    <t>[Peduzzi, Giulia; Farinella, Riccardo; Silvestri, Roberto; Landi, Stefano; Campa, Daniele; Rizzato, Cosmeri] Univ Pisa, Dept Biol, I-56126 Pisa, Italy; [Archibugi, Livia; Pisani, Ruggero Ponz de Leon] IRCCS Osped San Raffaele, Pancreas Translat &amp; Clin Res Ctr, Pancreatobiliary Endoscopy &amp; Endosonog Div, Milan, Italy; [Vodickova, Ludmila; Vodicka, Pavel] Comenius Univ, Jessenius Fac Med Martin, Biomed Ctr Martin, Bioinformat Ctr, Bratislava, Slovakia; [Vodickova, Ludmila; Vodicka, Pavel] Charles Univ Prague, Fac Med, Plzen, Czech Republic; [Vodickova, Ludmila; Vodicka, Pavel] Charles Univ Prague, Biomed Ctr Pilsen, Plzen, Czech Republic; [Kraja, Bledar] Univ Hosp Ctr Mother Teresa, Univ Clin Gastrohepatol, Tirana, Albania; [Sainz, Juan] Univ Granada, Dept Biochem &amp; Mol Biol, Granada, Spain; [Sainz, Juan] Ctr Invest Biomed Red Epidemiol &amp; Salud Publ CIBER, Madrid 28029, Spain; [Sainz, Juan] GENYO Ctr Genom &amp; Oncol Res, Genom Oncol Dept, Granada, Spain; [Sainz, Juan] Inst Invest Biosanit Ibs Granada, Granada, Spain; [Bars-Cortina, David] Catalan Inst Oncol ICO, Inst Catala Oncol ICO IDIBELL, Oncol Data Analyt Program ODAP, Unit Biomarkers &amp; Susceptibil UBS, Barcelona, Spain; [Bars-Cortina, David] Inst Catala Oncol ICO IDIBELL, Bellvitge Biomed Res Inst IDIBELL, ONCOBELL Program, Barcelona, Spain; [Daniel, Neil; Hughes, David J.] Univ Coll Dublin, UCD Conway Inst, Sch Biomol &amp; Biomed Sci, Mol Epidemiol Canc Grp, Dublin, Ireland; [Uysal-Onganer, Pinar] Univ Westminster, Sch Life Sci, Canc Mech &amp; Biomarkers Res Grp, London, England; [Dulinska-Litewka, Joanna] Jagiellonian Univ, Med Coll, Chair Med Biochem, Krakow, Poland; [Comandatore, Annalisa] Univ Pisa, Dept Translat Res &amp; New Technol Med &amp; Surg, Gen Surg Unit, Pisa, Italy</t>
  </si>
  <si>
    <t>University of Pisa; Vita-Salute San Raffaele University; IRCCS Ospedale San Raffaele; Comenius University Bratislava; Charles University Prague; Charles University Prague; University Hospital Center Mother Teresa (QSUT); University of Granada; Instituto de Investigacion Biosanitaria IBS Granada; Institut d'Investigacio Biomedica de Bellvitge (IDIBELL); Institut Catala d'Oncologia; Institut d'Investigacio Biomedica de Bellvitge (IDIBELL); Institut Catala d'Oncologia; University College Dublin; University of Westminster; Jagiellonian University; Collegium Medicum Jagiellonian University; University of Pisa</t>
  </si>
  <si>
    <t>Rizzato, C (corresponding author), Univ Pisa, Dept Biol, I-56126 Pisa, Italy.</t>
  </si>
  <si>
    <t>cosmeri.rizzato@unipi.it</t>
  </si>
  <si>
    <t>Campa, Daniele/K-1617-2016; Uysal-Onganer, Pinar/AAF-8010-2019; Vodickova, Ludmila/MBG-3415-2025; Archibugi, Livia/AAB-6547-2019; SAINZ, JUAN/Y-6473-2019; Rizzato, Cosmeri/AAI-1261-2020; Comandatore, Annalisa/OMK-6444-2025; Bars-Cortina, David/C-7515-2018; Vodička, Pavel/H-3370-2014; Hughes, David/E-7190-2015</t>
  </si>
  <si>
    <t>Uysal-Onganer, Pinar/0000-0003-3190-8831; SAINZ, JUAN/0000-0002-9355-2423; Daniel, Neil/0000-0001-6489-7433; Peduzzi, Giulia/0009-0009-4313-474X; Vodička, Pavel/0000-0003-2376-1243;</t>
  </si>
  <si>
    <t>COST Action Identification of biological markers for prevention and translational medicine in pancreatic cancer [CA21116]; COST (Euro-pean Cooperation in Science and Technology)</t>
  </si>
  <si>
    <t>COST Action Identification of biological markers for prevention and translational medicine in pancreatic cancer; COST (Euro-pean Cooperation in Science and Technology)(European Cooperation in Science and Technology (COST))</t>
  </si>
  <si>
    <t>This article is based upon work from COST Action Identification of biological markers for prevention and translational medicine in pancreatic cancer (TRANSPAN) , CA21116, supported by COST (Euro-pean Cooperation in Science and Technology) .</t>
  </si>
  <si>
    <t>ACADEMIC PRESS LTD- ELSEVIER SCIENCE LTD</t>
  </si>
  <si>
    <t>24-28 OVAL RD, LONDON NW1 7DX, ENGLAND</t>
  </si>
  <si>
    <t>1044-579X</t>
  </si>
  <si>
    <t>1096-3650</t>
  </si>
  <si>
    <t>SEMIN CANCER BIOL</t>
  </si>
  <si>
    <t>Semin. Cancer Biol.</t>
  </si>
  <si>
    <t>10.1016/j.semcancer.2025.05.004</t>
  </si>
  <si>
    <t>Oncology</t>
  </si>
  <si>
    <t>3AV3H</t>
  </si>
  <si>
    <t>Green Published, hybrid</t>
  </si>
  <si>
    <t>WOS:001495928500001</t>
  </si>
  <si>
    <t>Adriani, O; Aiello, S; Albert, A; Alhebsi, AR; Alshamsi, M; Garre, SA; Ambrosone, A; Ameli, F; Andre, M; Aphecetche, L; Ardid, M; Ardid, S; Arguëlles, C; Aublin, J; Badaracco, F; Bailly-Salins, L; Bardacová, Z; Baret, B; Bariego-Quintana, A; Becherini, Y; Bendahman, M; Gualandi, FB; Benhassi, M; Bennani, M; Benoit, DM; Berbee, E; Berti, E; Bertin, V; Betti, P; Biagi, S; Boettcher, M; Bonanno, D; Bottai, S; Bouasla, AB; Boumaaza, J; Bouta, M; Bouwhuis, M; Bozza, C; Bozza, RM; Brânzas, H; Bretaudeau, F; Breuhaus, M; Bruijn, R; Brunner, J; Bruno, R; Buis, E; Buompane, R; Busto, J; Caiffi, B; Calvo, D; Capone, A; Carenini, F; Carretero, V; Cartraud, T; Castaldi, P; Cecchini, V; Celli, S; Cerisy, L; Chabab, M; Chen, A; Cherubini, S; Chiarusi, T; Circella, M; Clark, R; Cocimano, R; Coelho, JAB; Coleiro, A; Condorelli, A; Coniglione, R; Coyle, P; Creusot, A; Cuttone, G; Dallier, R; De Benedittis, A; De Wasseige, G; Decoene, V; Deguire, P; Del Rosso, I; Di Mauro, LS; Di Palma, I; Díaz, AF; Diego-Tortosa, D; Distefano, C; Domi, A; Donzaud, C; Dornic, D; Drakopoulou, E; Drouhin, D; Ducoin, JG; Duverne, P; Dvornicky, R; Eberl, T; Eckerova, E; Eddymaoui, A; van Eeden, T; Eff, M; van Eijk, D; El Bojaddaini, I; El Hedri, S; El Mentawi, S; Ellajosyula, V; Enzenhöfer, A; Ferrara, G; Filipovic, MD; Filippini, F; Franciotti, D; Fusco, LA; Gal, T; Méndez, JG; Soto, AG; Oliver, CG; Geisselbrecht, N; Genton, E; Ghaddari, H; Gialanella, L; Gibson, BK; Giorgio, E; Goos, I; Goswami, P; Gozzini, SR; Gracia, R; Guidi, C; Guillon, B; Gutiérrez, M; Haack, C; van Haren, H; Heijboer, A; Hennig, L; Hernández-Rey, JJ; Idrissi, A; Ibnsalih, WI; Illuminati, G; Janik, O; Joly, D; de Jong, M; de Jong, P; Jung, BJ; Kalaczynski, P; Kamp, N; Keegans, J; Kikvadze, V; Kistauri, G; Kopper, C; Kouchner, A; Kovalev, YY; Krupa, L; Kueviakoe, V; Kulikovskiy, V; Kvatadze, R; Labalme, M; Lahmann, R; Lamoureux, M; Larosa, G; Lastoria, C; Lazar, J; Lazo, A; Le Stum, S; Lehaut, G; Lemaître, V; Leonora, E; Lessing, N; Levi, G; Clark, ML; Longhitano, F; Magnani, F; Majumdar, J; Malerba, L; Mamedov, F; Manfreda, A; Manousakis, A; Marconi, M; Margiotta, A; Marinelli, A; Markou, C; Martin, L; Mastrodicasa, M; Mastroianni, S; Mauro, J; Mehta, KCK; Meskar, A; Miele, G; Migliozzi, P; Migneco, E; Mitsou, ML; Mollo, CM; Morales-Gallegos, L; Mori, N; Moussa, A; Mateo, IM; Muller, R; Musone, MR; Musumeci, M; Navas, S; Nayerhoda, A; Nicolau, CA; Nkosi, B; Fearraigh, BO; Oliviero, V; Orlando, A; Oukacha, E; Pacini, L; Paesani, D; González, JP; Papalashvili, G; Papini, P; Parisi, V; Parmar, A; Gomez, EJP; Pastore, C; Paun, AM; Pavalas, GE; Martinez, SP; Perrin-Terrin, M; Pestel, V; Pestes, R; Petropavlova, M; Piattelli, P; Plavin, A; Poirè, C; Popa, V; Pradier, T; Prado, J; Pulvirenti, S; Quiroz-Rangel, CA; Randazzo, N; Ratnani, A; Razzaque, S; Rea, IC; Real, D; Riccobene, G; Robinson, J; Romanov, A; Ros, E; Saina, A; Greus, FS; Samtleben, DFE; Losa, AS; Sanfilippo, S; Sanguineti, M; Santonocito, D; Sapienza, P; Scaringella, M; Scarnera, M; Schnabel, J; Schumann, J; Schutte, HM; Seneca, J; Sennan, N; Myhr, PAS; Sgura, I; Shanidze, R; Sharma, A; Shitov, Y; Simkovic, F; Simonelli, A; Sinopoulou, A; Spisso, B; Spurio, M; Starodubtsev, O; Stavropoulos, D; Stekl, I; Stocco, D; Taiuti, M; Takadze, G; Tayalati, Y; Thiersen, H; Thoudam, S; Melo, IT; Trocmé, B; Tsourapis, V; Tzamariudaki, E; Ukleja, A; Vacheret, A; Valsecchi, V; Van Elewyck, V; Vannoye, G; Vannuccini, E; Vasileiadis, G; de Sola, FV; Veutro, A; Viola, S; Vivolo, D; van Vliet, A; Wen, AY; de Wolf, E; Lhenry-Yvon, I; Zavatarelli, S; Zegarelli, A; Zito, D; Zornoza, JD; Zúniga, J; Zywucka, N</t>
  </si>
  <si>
    <t>Adriani, O.; Aiello, S.; Albert, A.; Alhebsi, A. R.; Alshamsi, M.; Alves Garre, S.; Ambrosone, A.; Ameli, F.; Andre, M.; Aphecetche, L.; Ardid, M.; Ardid, S.; Arguelles, C.; Aublin, J.; Badaracco, F.; Bailly-Salins, L.; Bardacova, Z.; Baret, B.; Bariego-Quintana, A.; Becherini, Y.; Bendahman, M.; Gualandi, F. Benfenati; Benhassi, M.; Bennani, M.; Benoit, D. M.; Berbee, E.; Berti, E.; Bertin, V.; Betti, P.; Biagi, S.; Boettcher, M.; Bonanno, D.; Bottai, S.; Bouasla, A. B.; Boumaaza, J.; Bouta, M.; Bouwhuis, M.; Bozza, C.; Bozza, R. M.; Branzas, H.; Bretaudeau, F.; Breuhaus, M.; Bruijn, R.; Brunner, J.; Bruno, R.; Buis, E.; Buompane, R.; Busto, J.; Caiffi, B.; Calvo, D.; Capone, A.; Carenini, F.; Carretero, V.; Cartraud, T.; Castaldi, P.; Cecchini, V; Celli, S.; Cerisy, L.; Chabab, M.; Chen, A.; Cherubini, S.; Chiarusi, T.; Circella, M.; Clark, R.; Cocimano, R.; Coelho, J. A. B.; Coleiro, A.; Condorelli, A.; Coniglione, R.; Coyle, P.; Creusot, A.; Cuttone, G.; Dallier, R.; De Benedittis, A.; De Wasseige, G.; Decoene, V.; Deguire, P.; Del Rosso, I.; Di Mauro, L. S.; Di Palma, I.; Diaz, A. F.; Diego-Tortosa, D.; Distefano, C.; Domi, A.; Donzaud, C.; Dornic, D.; Drakopoulou, E.; Drouhin, D.; Ducoin, J. -G.; Duverne, P.; Dvornicky, R.; Eberl, T.; Eckerova, E.; Eddymaoui, A.; van Eeden, T.; Eff, M.; van Eijk, D.; El Bojaddaini, I.; El Hedri, S.; El Mentawi, S.; Ellajosyula, V.; Enzenhoefer, A.; Ferrara, G.; Filipovic, M. D.; Filippini, F.; Franciotti, D.; Fusco, L. A.; Gal, T.; Mendez, J. Garcia; Garcia Soto, A.; Oliver, C. Gatius; Geisselbrecht, N.; Genton, E.; Ghaddari, H.; Gialanella, L.; Gibson, B. K.; Giorgio, E.; Goos, I.; Goswami, P.; Gozzini, S. R.; Gracia, R.; Guidi, C.; Guillon, B.; Gutierrez, M.; Haack, C.; van Haren, H.; Heijboer, A.; Hennig, L.; Hernandez-Rey, J. J.; Idrissi, A.; Ibnsalih, W. Idrissi; Illuminati, G.; Janik, O.; Joly, D.; de Jong, M.; de Jong, P.; Jung, B. J.; Kalaczynski, P.; Kamp, N.; Keegans, J.; Kikvadze, V; Kistauri, G.; Kopper, C.; Kouchner, A.; Kovalev, Y. Y.; Krupa, L.; Kueviakoe, V; Kulikovskiy, V; Kvatadze, R.; Labalme, M.; Lahmann, R.; Lamoureux, M.; Larosa, G.; Lastoria, C.; Lazar, J.; Lazo, A.; Le Stum, S.; Lehaut, G.; Lemaitre, V; Leonora, E.; Lessing, N.; Levi, G.; Clark, M. Lindsey; Longhitano, F.; Magnani, F.; Majumdar, J.; Malerba, L.; Mamedov, F.; Manfreda, A.; Manousakis, A.; Marconi, M.; Margiotta, A.; Marinelli, A.; Markou, C.; Martin, L.; Mastrodicasa, M.; Mastroianni, S.; Mauro, J.; Mehta, K. C. K.; Meskar, A.; Miele, G.; Migliozzi, P.; Migneco, E.; Mitsou, M. L.; Mollo, C. M.; Morales-Gallegos, L.; Mori, N.; Moussa, A.; Mateo, I. Mozun; Muller, R.; Musone, M. R.; Musumeci, M.; Navas, S.; Nayerhoda, A.; Nicolau, C. A.; Nkosi, B.; Fearraigh, B. O.; Oliviero, V.; Orlando, A.; Oukacha, E.; Pacini, L.; Paesani, D.; Gonzalez, J. Palacios; Papalashvili, G.; Papini, P.; Parisi, V.; Parmar, A.; Gomez, E. J. Pastor; Pastore, C.; Paun, A. M.; Pavalas, G. E.; Martinez, S. Pena; Perrin-Terrin, M.; Pestel, V; Pestes, R.; Petropavlova, M.; Piattelli, P.; Plavin, A.; Poire, C.; Popa, V; Pradier, T.; Prado, J.; Pulvirenti, S.; Quiroz-Rangel, C. A.; Randazzo, N.; Ratnani, A.; Razzaque, S.; Rea, I. C.; Real, D.; Riccobene, G.; Robinson, J.; Romanov, A.; Ros, E.; Saina, A.; Salesa Greus, F.; Samtleben, D. F. E.; Losa, A. Sanchez; Sanfilippo, S.; Sanguineti, M.; Santonocito, D.; Sapienza, P.; Scaringella, M.; Scarnera, M.; Schnabel, J.; Schumann, J.; Schutte, H. M.; Seneca, J.; Sennan, N.; Myhr, P. A. Sevle; Sgura, I.; Shanidze, R.; Sharma, A.; Shitov, Y.; Simkovic, F.; Simonelli, A.; Sinopoulou, A.; Spisso, B.; Spurio, M.; Starodubtsev, O.; Stavropoulos, D.; Stekl, I.; Stocco, D.; Taiuti, M.; Takadze, G.; Tayalati, Y.; Thiersen, H.; Thoudam, S.; Tosta e Melo, I.; Trocme, B.; Tsourapis, V; Tzamariudaki, E.; Ukleja, A.; Vacheret, A.; Valsecchi, V.; Van Elewyck, V.; Vannoye, G.; Vannuccini, E.; Vasileiadis, G.; de Sola, F. Vazquez; Veutro, A.; Viola, S.; Vivolo, D.; van Vliet, A.; Wen, A. Y.; de Wolf, E.; Lhenry-Yvon, I; Zavatarelli, S.; Zegarelli, A.; Zito, D.; Zornoza, J. D.; Zuniga, J.; Zywucka, N.</t>
  </si>
  <si>
    <t>KM3Net Collaboration</t>
  </si>
  <si>
    <t>On the Potential Cosmogenic Origin of the Ultra-high-energy Event KM3-230213A</t>
  </si>
  <si>
    <t>ASTROPHYSICAL JOURNAL LETTERS</t>
  </si>
  <si>
    <t>EXTRAGALACTIC BACKGROUND LIGHT; COSMIC-RAYS; NEUTRINOS; FERMI; EVOLUTION; POPULATION; LUMINOSITY; TELESCOPE; PARTICLES; SPECTRUM</t>
  </si>
  <si>
    <t>On 2023 February 13, the KM3NeT/ARCA telescope observed a track-like event compatible with a ultra-high-energy muon with an estimated energy of 120 PeV, produced by a neutrino with an even higher energy, making it the most energetic neutrino event ever detected. A diffuse cosmogenic component is expected to originate from the interactions of ultra-high-energy cosmic rays with ambient photon and matter fields. The flux level required by the KM3NeT/ARCA event is, however, in tension with the standard cosmogenic neutrino predictions based on the observations collected by the Pierre Auger Observatory and Telescope Array over the last decade of the ultra-high-energy cosmic rays above the ankle (hence from the local Universe, z less than or similar to 1). We show here that both observations can be reconciled by extending the integration of the equivalent cosmogenic neutrino flux up to a redshift of zmax=6 and considering either source evolution effects or the presence of a subdominant independent proton component in the ultra-high-energy cosmic-ray flux, thus placing constraints on known cosmic accelerators.</t>
  </si>
  <si>
    <t>[Adriani, O.; Berti, E.; Betti, P.; Bottai, S.; Mori, N.; Pacini, L.; Papini, P.; Scaringella, M.] INFN, Sez Firenze, Via Sansone 1, I-50019 Sesto Fiorentino, Italy; [Adriani, O.] Univ Firenze, Dipartimento Fis &amp; Astron, Via Sansone 1, I-50019 Sesto Fiorentino, Italy; [Aiello, S.; Bruno, R.; Leonora, E.; Longhitano, F.; Randazzo, N.; Sinopoulou, A.; Tosta e Melo, I.] INFN, Sez Catania INFN CT, Via Santa Sofia 64, I-95123 Catania, Italy; [Albert, A.; Drouhin, D.; Pradier, T.] Univ Strasbourg, CNRS, IPHC, UMR 7178, F-67000 Strasbourg, France; [Albert, A.; Drouhin, D.] Univ Haute Alsace, Rue Freres Lumiere, F-68093 Mulhouse, France; [Alhebsi, A. R.; Thoudam, S.; van Vliet, A.] Khalifa Univ Sci &amp; Technol, Dept Phys, POB 127788, Abu Dhabi, U Arab Emirates; [Alshamsi, M.; Bertin, V.; Bouta, M.; Breuhaus, M.; Brunner, J.; Busto, J.; Cerisy, L.; Coyle, P.; Deguire, P.; Dornic, D.; Ducoin, J. -G.; El Mentawi, S.; Enzenhoefer, A.; Joly, D.; Le Stum, S.; Magnani, F.; Perrin-Terrin, M.; Vannoye, G.] Aix Marseille Univ, CPPM, CNRS, IN2P3, Marseille, France; [Alves Garre, S.; Bariego-Quintana, A.; Calvo, D.; Cecchini, V; Garcia Soto, A.; Gozzini, S. R.; Hernandez-Rey, J. J.; Lazo, A.; Lessing, N.; Gonzalez, J. Palacios; Gomez, E. J. Pastor; Prado, J.; Real, D.; Saina, A.; Salesa Greus, F.; Losa, A. Sanchez; Zornoza, J. D.; Zuniga, J.] Univ Valencia, IFIC Inst Fis Corpuscular, CSIC, C Catedratico Jose Beltran 2, Valencia 46980, Spain; [Ambrosone, A.; Bozza, R. M.; Marinelli, A.; Miele, G.; Oliviero, V.] Univ Napoli Federico II, Dip Sci Fis E Pancini, Complesso Univ Monte S Angelo, Via Cintia Ed G, I-80126 Naples, Italy; [Ambrosone, A.; Bendahman, M.; Benhassi, M.; Bozza, C.; Bozza, R. M.; Buompane, R.; De Benedittis, A.; Fusco, L. A.; Gialanella, L.; Ibnsalih, W. Idrissi; Manfreda, A.; Marinelli, A.; Mastroianni, S.; Miele, G.; Migliozzi, P.; Mitsou, M. L.; Mollo, C. M.; Morales-Gallegos, L.; Musone, M. R.; Oliviero, V.; Poire, C.; Rea, I. C.; Simonelli, A.; Spisso, B.; Vivolo, D.] Complesso Univ Monte S Angelo, Sez Napoli, INFN, Via Cintia Ed G, I-80126 Naples, Italy; [Ameli, F.; Capone, A.; Celli, S.; Di Palma, I.; Mastrodicasa, M.; Nicolau, C. A.; Veutro, A.; Zegarelli, A.] INFN, Sez Roma, Piazzale Aldo Moro 2, I-00185 Rome, Italy; [Andre, M.] Univ Politecn Cataluna, Lab Aplicac Bioacust, Ctr Tecnol Vilanova &amp; Geltru, Ave Rambla Exposicio,s-n, Vilanova I La Geltru 08800, Spain; [Aphecetche, L.; Bretaudeau, F.; Dallier, R.; Decoene, V.; Martin, L.; Stocco, D.] Nantes Univ, CNRS, IN2P3, IMT Atlantique,Subatech, 4 Rue Alfred Kastler La Chantrerie,BP 20722, F-44307 Nantes, France; [Ardid, M.; Ardid, S.; Mendez, J. Garcia; Quiroz-Rangel, C. A.] Univ Politecn Valencia, Inst Invest Gest Integrada Zonas Costeras, C Paranimf 1, Gandia 46730, Spain; [Arguelles, C.; Kamp, N.; Wen, A. Y.] Harvard Univ, Lyman Lab, Dept Phys &amp; Lab Particle Phys &amp; Cosmol, 17 Oxford St, Cambridge, MA 02138 USA; [Aublin, J.; Baret, B.; Becherini, Y.; Cartraud, T.; Coelho, J. A. B.; Coleiro, A.; Condorelli, A.; Creusot, A.; Donzaud, C.; Duverne, P.; Eff, M.; El Hedri, S.; Goos, I.; Goswami, P.; Kouchner, A.; Clark, M. Lindsey; Oukacha, E.; Martinez, S. Pena; Pestes, R.; Scarnera, M.; Sharma, A.; Trocme, B.; Van Elewyck, V.; Lhenry-Yvon, I] Univ Paris Cite, CNRS, Astroparticule &amp; Cosmol, F-75013 Paris, France; [Badaracco, F.; Caiffi, B.; Ellajosyula, V.; Guidi, C.; Kulikovskiy, V; Malerba, L.; Marconi, M.; Fearraigh, B. O.; Parisi, V.; Romanov, A.; Sanguineti, M.; Taiuti, M.; Vannoye, G.; Zavatarelli, S.] INFN, Sez Genova, Via Dodecaneso 33, I-16146 Genoa, Italy; [Badaracco, F.; Ellajosyula, V.; Guidi, C.; Malerba, L.; Marconi, M.; Parisi, V.; Romanov, A.; Sanguineti, M.; Taiuti, M.; Vannoye, G.] Univ Genoa, Via Dodecaneso 33, I-16146 Genoa, Italy; [Bailly-Salins, L.; Bennani, M.; Guillon, B.; Labalme, M.; Lastoria, C.; Lehaut, G.; Mateo, I. Mozun; Parmar, A.; Pestel, V; Romanov, A.; Vacheret, A.] Normandie Univ, CNRS, UNICAEN, LPC CAEN,IN2P3, 6 Blvd Marechal Juin, F-14050 Caen, France; [Bardacova, Z.; Dvornicky, R.; Eckerova, E.; Simkovic, F.] Comenius Univ, Dept Nucl Phys &amp; Biophys, Mlynska Dolina F1, Bratislava 84248, Slovakia; [Bardacova, Z.; Eckerova, E.; Krupa, L.; Mamedov, F.; Petropavlova, M.; Shitov, Y.; Stekl, I.] Czech Tech Univ, Inst Expt &amp; Appl Phys, Husova 240 5, Prague 11000, Czech Republic; [Gualandi, F. Benfenati; Carenini, F.; Del Rosso, I.; Levi, G.; Margiotta, A.; Spurio, M.] Univ Bologna, Dipartimento Fis &amp; Astron, Vle C Berti Pichat 6 2, I-40127 Bologna, Italy; [Gualandi, F. Benfenati; Carenini, F.; Castaldi, P.; Chiarusi, T.; Del Rosso, I.; Filippini, F.; Illuminati, G.; Levi, G.; Margiotta, A.; Muller, R.; Spurio, M.] INFN, Sez Bologna, Vle C Berti Pichat 6 2, I-40127 Bologna, Italy; [Benhassi, M.; Buompane, R.; Gialanella, L.; Mitsou, M. L.; Morales-Gallegos, L.; Musone, M. R.; Vivolo, D.] Univ Campania Luigi Vanvitelli, Dipartimento Matemat &amp; Fis, Viale Lincoln 5, I-81100 Caserta, Italy; [Benoit, D. M.; Gibson, B. K.; Keegans, J.] Univ Hull, EA Milne Ctr Astrophys, Kingston Upon Hull HU6 7RX, N Humberside, England; [Berbee, E.; Bouwhuis, M.; Bruijn, R.; Buis, E.; Carretero, V.; van Eeden, T.; van Eijk, D.; Oliver, C. Gatius; Heijboer, A.; de Jong, M.; de Jong, P.; Jung, B. J.; Kueviakoe, V; Majumdar, J.; Samtleben, D. F. E.; Seneca, J.; de Sola, F. Vazquez; de Wolf, E.] Nikhef, Natl Inst Subat Phys, POB 41882, NL-1009 DB Amsterdam, Netherlands; [Biagi, S.; Bonanno, D.; Cherubini, S.; Cocimano, R.; Coniglione, R.; Cuttone, G.; Di Mauro, L. S.; Diego-Tortosa, D.; Distefano, C.; Ferrara, G.; Franciotti, D.; Giorgio, E.; Idrissi, A.; Larosa, G.; Migneco, E.; Musumeci, M.; Orlando, A.; Paesani, D.; Piattelli, P.; Pulvirenti, S.; Riccobene, G.; Sanfilippo, S.; Santonocito, D.; Sapienza, P.; Valsecchi, V.; Viola, S.; Zito, D.] INFN, Lab Nazl Sud LNS, Via S Sofia 62, I-95123 Catania, Italy; [Boettcher, M.; Robinson, J.; Schutte, H. M.; Thiersen, H.; Zywucka, N.] Northwest Univ, Ctr Space Res, Private Bag X6001, ZA-2520 Potchefstroom, South Africa; [Bouasla, A. B.] Univ Badji Mokhtar, Dept Phys, Fac Sci, Lab Phys Rayonnements, BP 12, Annaba 23000, Algeria; [Boumaaza, J.; Eddymaoui, A.; Tayalati, Y.] Univ Mohammed V Rabat, Fac Sci, 4 Ave Ibn Battouta,BP 1014, Rabat 10000, Morocco; [Bozza, C.; Fusco, L. A.; Poire, C.] Univ Salerno, Via Giovanni Paolo 2 132, I-84084 Fisciano, Italy; [Bozza, C.; Fusco, L. A.; Poire, C.] INFN, Grp Coll Salerno, Via Giovanni Paolo 2 132, I-84084 Fisciano, Italy; [Branzas, H.; Paun, A. M.; Pavalas, G. E.; Popa, V] Inst Space Sci INFLPR Subsidiary, 409 Atomistilor St, Magurele 077125, Romania; [Bruijn, R.; Carretero, V.; de Jong, P.; de Wolf, E.] Univ Amsterdam, Inst Phys, IHEF, POB 94216, NL-1090 GE Amsterdam, Netherlands; [Buis, E.] TNO, Tech Sci, POB 155, NL-2600 AD Delft, Netherlands; [Capone, A.; Celli, S.; Di Palma, I.; Mastrodicasa, M.; Veutro, A.; Zegarelli, A.] Univ Roma La Sapienza, Dipartimento Fis, Piazzale Aldo Moro 2, I-00185 Rome, Italy; [Castaldi, P.] Univ Bologna, Dipartimento Ingn Energia Elettr &amp; Informaz Gugli, Via Univ 50, I-47521 Cesena, Italy; [Chabab, M.] Cadi Ayyad Univ, Dept Phys, Fac Sci Semlalia, Ave My Abdellah,POB 2390, Marrakech 40000, Morocco; [Chen, A.; Nkosi, B.] Univ Witwatersrand, Sch Phys, Private Bag 3, ZA-2050 Johannesburg, South Africa; [Cherubini, S.; Ferrara, G.; Tosta e Melo, I.] Univ Catania, Dipartimento Fis &amp; Astron Ettore Majorana INFN CT, Via Santa Sofia 64, I-95123 Catania, Italy; [Circella, M.; Nayerhoda, A.; Papalashvili, G.; Pastore, C.; Sgura, I.] INFN, Sez Bari, Via Orabona, I-70125 Bari, Italy; [Clark, R.; De Wasseige, G.; Genton, E.; Lamoureux, M.; Lazar, J.; Lemaitre, V; Mauro, J.; Scarnera, M.; Myhr, P. A. Sevle] UCLouvain, Chemin Cyclotron, Ctr Cosmol Particle Phys &amp; Phenomenol, B-1348 Louvain La Neuve, Belgium; [Diaz, A. F.] Univ Granada, Dept Comp Engn Automat &amp; Robot, CITIC, Granada 18071, Spain; [Domi, A.; Eberl, T.; Gal, T.; Geisselbrecht, N.; Gracia, R.; Haack, C.; Hennig, L.; Janik, O.; Kopper, C.; Lahmann, R.; Schnabel, J.; Schumann, J.] Friedrich Alexander Univ Erlangen Nurnberg FAU, Erlangen Ctr Astroparticle Phys, Nikolaus Fiebiger Str 2, D-91058 Erlangen, Germany; [Drakopoulou, E.; Markou, C.; Stavropoulos, D.; Tsourapis, V; Tzamariudaki, E.] NCSR Demokritos, Inst Nucl &amp; Particle Phys, Ag Paraskevi Attikis, Athens 15310, Greece; [El Bojaddaini, I.; Ghaddari, H.; Moussa, A.; Sennan, N.] Univ Mohammed 1, Fac Sci, BV Mohammed VI,BP 717,P 60000, Oujda 60000, Morocco; [Filipovic, M. D.] Western Sydney Univ, Sch Comp Engn &amp; Math, Locked Bag 1797, Penrith, NSW 2751, Australia; [Gutierrez, M.; Navas, S.] Univ Granada, Dpto Fis Teor &amp; Cosmos, Granada 18071, Spain; [Gutierrez, M.; Navas, S.] Univ Granada, CAFPE, Granada 18071, Spain; [van Haren, H.] NIOZ Royal Netherlands Inst Sea Res, POB 59, NL-1790 AB Texel, Netherlands; [de Jong, M.; Samtleben, D. F. E.] Leiden Univ, Leiden Inst Phys, POB 9504, NL-2300 RA Leiden, Netherlands; [Kalaczynski, P.] Polish Acad Sci, Nicolaus Copernicus Astron Ctr, AstroCeNT, Rektorska 4, PL-00614 Warsaw, Poland; [Kalaczynski, P.; Mehta, K. C. K.; Ukleja, A.] AGH Univ Krakow, Al Mickiewicza 30, PL-30059 Krakow, Poland; [Kikvadze, V; Kistauri, G.; Papalashvili, G.; Shanidze, R.; Takadze, G.] Tbilisi State Univ, Dept Phys, 3 Chavchavadze Ave, Tbilisi 0179, Georgia; [Kistauri, G.; Kvatadze, R.] Univ Georgia, Inst Phys, Kostava Str 77, Tbilisi 0171, Georgia; [Kouchner, A.; Van Elewyck, V.] Inst Univ France, 1 Rue Descartes, F-75005 Paris, France; [Kovalev, Y. Y.; Plavin, A.; Ros, E.] Max Planck Inst Radioastron, Hugel 69, D-53121 Bonn, Germany; [Manousakis, A.] Univ Sharjah, Sharjah Acad Astron Space Sci &amp; Technol, Univ Campus POB 27272, Sharjah, U Arab Emirates; [Meskar, A.; Ukleja, A.] Natl Ctr Nucl Res, PL-02093 Warsaw, Poland; [Petropavlova, M.] Charles Univ Prague, Fac Math &amp; Phys, Prague, Czech Republic; [Plavin, A.] Harvard Univ, Black Hole Initiat, 20 Garden St, Cambridge, MA 02138 USA; [Ratnani, A.; Tayalati, Y.] Mohammed VI Polytech Univ, Sch Appl &amp; Engn Phys, Ben Guerir 43150, Morocco; [Razzaque, S.] Univ Johannesburg, Dept Phys, POB 524, ZA-2006 Auckland Pk, South Africa; [Vasileiadis, G.] Lab Univ &amp; Particules Montpellier, Pl Eugene Bataillon CC 72, F-34095 Montpellier 05, France</t>
  </si>
  <si>
    <t>Istituto Nazionale di Fisica Nucleare (INFN); University of Florence; Istituto Nazionale di Fisica Nucleare (INFN); Centre National de la Recherche Scientifique (CNRS); Universites de Strasbourg Etablissements Associes; Universite de Strasbourg; CNRS - National Institute of Nuclear and Particle Physics (IN2P3); Universites de Strasbourg Etablissements Associes; Universite de Haute-Alsace (UHA); Khalifa University of Science &amp; Technology; Aix-Marseille Universite; Centre National de la Recherche Scientifique (CNRS); CNRS - National Institute of Nuclear and Particle Physics (IN2P3); Consejo Superior de Investigaciones Cientificas (CSIC); University of Valencia; CSIC - Instituto de Fisica Corpuscular (IFIC); University of Naples Federico II; Istituto Nazionale di Fisica Nucleare (INFN); Istituto Nazionale di Fisica Nucleare (INFN); Universitat Politecnica de Catalunya; Centre National de la Recherche Scientifique (CNRS); Nantes Universite; IMT - Institut Mines-Telecom; CNRS - National Institute of Nuclear and Particle Physics (IN2P3); IMT Atlantique; Universitat Politecnica de Valencia; Harvard University; Centre National de la Recherche Scientifique (CNRS); CEA; Universite Paris Cite; Universite PSL; Observatoire de Paris; Istituto Nazionale di Fisica Nucleare (INFN); University of Genoa; Centre National de la Recherche Scientifique (CNRS); Universite de Caen Normandie; CNRS - National Institute of Nuclear and Particle Physics (IN2P3); Comenius University Bratislava; Czech Technical University Prague; University of Bologna; Istituto Nazionale di Fisica Nucleare (INFN); Universita della Campania Vanvitelli; University of Hull; FOM National Institute for Subatomic Physics; Istituto Nazionale di Fisica Nucleare (INFN); North West University - South Africa; Universite Badji Mokhtar - Annaba; Mohammed V University in Rabat; University of Salerno; Istituto Nazionale di Fisica Nucleare (INFN); University of Amsterdam; Netherlands Organization Applied Science Research; Sapienza University Rome; University of Bologna; Cadi Ayyad University of Marrakech; University of Witwatersrand; University of Catania; Istituto Nazionale di Fisica Nucleare (INFN); Universite Catholique Louvain; University of Granada; University of Erlangen Nuremberg; National Centre of Scientific Research Demokritos; Mohammed First University of Oujda; Western Sydney University; University of Granada; University of Granada; Utrecht University; Royal Netherlands Institute for Sea Research (NIOZ); Leiden University; Leiden University - Excl LUMC; Polish Academy of Sciences; Nicolaus Copernicus Astronomical Center of the Polish Academy of Sciences; AGH University of Krakow; Ivane Javakhishvili Tbilisi State University; Institut Universitaire de France; Max Planck Society; University of Sharjah; National Centre for Nuclear Research; Charles University Prague; Harvard University; Mohammed VI Polytechnic University; University of Johannesburg</t>
  </si>
  <si>
    <t>Marinelli, A (corresponding author), Univ Napoli Federico II, Dip Sci Fis E Pancini, Complesso Univ Monte S Angelo, Via Cintia Ed G, I-80126 Naples, Italy.;Marinelli, A (corresponding author), Complesso Univ Monte S Angelo, Sez Napoli, INFN, Via Cintia Ed G, I-80126 Naples, Italy.;Condorelli, A (corresponding author), Univ Paris Cite, CNRS, Astroparticule &amp; Cosmol, F-75013 Paris, France.</t>
  </si>
  <si>
    <t>acondorelli@km3net.de; antonio.marinelli@na.infn.it</t>
  </si>
  <si>
    <t>Vivolo, Daniele/AAC-5805-2020; Mamedov, Fadahat/AAO-1742-2020; Chen, Andrew/AAC-3979-2020; Kovalev, Yuri/J-5671-2013; Petropavlova, Maria/OEO-4966-2025; Migliozzi, Pasquale/I-6427-2015; Popa, Vlad/C-3470-2011; Kalaczyński, Piotr/P-8189-2019; Rea, Immacolata Carmen/AAV-4830-2021; Bozza, Cristiano/JXM-4910-2024; Longhitano, Fabio/L-2290-2013; Vannuccini, Elena/ABH-4180-2020; DI PALMA, Irene/R-1916-2018; Stekl, Ivan/NSU-7328-2025; Papalashvili, Gogita/AGX-8677-2022; Dallier, Richard/NSV-2518-2025; Spurio, Maurizio/AAM-2262-2020; Kulikovskiy, Vladimir/AGG-7476-2022; Eberl, Thomas/J-4826-2016; Capone, Alessandro/ABD-9015-2020; Calvo, David/H-9834-2015; Cherubini, Silvio/F-3503-2017; Ukleja, Artur/LTD-8179-2024; Salesa Greus, Francisco/P-2820-2017; Păun, Alice/AGO-4843-2022; Navas, Sergio/N-4649-2014; Zegarelli, Angela/OGP-9363-2025; Bonanno, Danilo Luigi/N-5383-2016; Pavalas, Gabriela Emilia/B-8309-2013; Spisso, Bernardino/AAM-7328-2021; Hernández-Rey, Juan José/N-5955-2014; Coelho, Joao/D-3546-2013; Sanfilippo, Simone/GVW-7525-2022; Ardid, Miguel/H-9544-2015; Razzaque, Soebur/K-6201-2015; Betti, Pietro/OSI-0931-2025; Bonanno, Danilo/N-5383-2016; Piattelli, Paolo/J-2958-2012; Díaz, Antonio/B-1403-2012; Mori, Nicola/D-9459-2016; Simkovic, Fedor/ABB-9037-2021; Coniglione, Rosa/KMG-3265-2024; Miele, Gennaro/AAG-6782-2020; Lahmann, Robert/L-7461-2015; Keegans, James/AIA-5486-2022; Chiarusi, Tommaso/HDN-8739-2022; viola, Salvatore/C-1002-2014; Krupa, Lubos/ABE-5940-2021; de Dios Zornoza, Juan/L-1604-2014; Sánchez Losa, Agustín/B-6153-2019; Romanov, Aney/P-2820-2017; moussa, Abdelilah/JJF-2956-2023; Dvornicky, Rastislav/AAD-2652-2022; abdelghani, iissi/OOK-5605-2025; Orlando, Angiola/AAI-3379-2021; Ratnani, Ahmed/AAX-1097-2021; Ambrosone, Antonio/LZI-1466-2025; D.Tortosa, Dídac/AAE-9398-2020; Benoit, David/F-3605-2017; Markou, Christos/AEZ-3780-2022; Filipovic, Miroslav/AAN-9577-2020; Di Mauro, Letizia/LZH-5213-2025; Buompane, Raffaele/AAH-4577-2020; Zito, Daniele/MFJ-6008-2025; Distefano, Carla/G-5213-2016; /ABB-4811-2021; Kistauri, Giorgi/AAA-8020-2022; Celli, Silvia/ABE-3710-2022; Sanguineti, Matteo/ABI-2984-2020; cuttone, giacomo/C-4085-2009</t>
  </si>
  <si>
    <t>Vacheret, Antonin/0000-0001-7792-4349; Chen, Andrew/0000-0001-6425-5692; Migliozzi, Pasquale/0000-0001-5497-3594; Starodubtsev, Oleksandr/0000-0002-5321-4884; Kalaczyński, Piotr/0000-0001-9278-5906; Longhitano, Fabio/0000-0001-5519-0786; DI PALMA, Irene/0000-0003-1544-8943; Drakopoulou, Evangelia/0000-0003-2493-8039; Dallier, Richard/0000-0001-9452-4849; Mehta, Kalyani/0009-0005-2831-6917; Ukleja, Artur/0000-0003-0480-4850; Salesa Greus, Francisco/0000-0002-8610-8703; Păun, Alice/0000-0001-7201-2148; Navas, Sergio/0000-0003-1688-5758; Bonanno, Danilo Luigi/0000-0003-0223-3580; Sgura, Irene/0000-0003-0769-6269; van Eeden, Thijs/0000-0003-4980-044X; Mauro, Jonathan/0009-0005-9324-7970; Keegans, James/0000-0002-7365-9813; Marconi, Martina/0009-0008-0023-4647; Krupa, Lubos/0000-0002-6310-7900; Aphecetche, Laurent/0000-0001-7662-3878; Sánchez Losa, Agustín/0000-0001-9596-7078; Romanov, Aney/0000-0001-5952-2370; abdelghani, iissi/0000-0001-8936-6364; Bouasla, Amani Besma/0009-0007-8178-5995; Ambrosone, Antonio/0000-0002-9942-1029; D.Tortosa, Dídac/0000-0001-5546-3748; POIRE', Chiara/0009-0002-7755-7379; Clark, Rogan/0000-0002-1195-3101; Buompane, Raffaele/0000-0002-3369-9423; Distefano, Carla/0000-0001-8632-1136; Sanguineti, Matteo/0000-0002-7206-2097; Romanov, Aney/0000-0001-5952-2370; Ó Fearraigh, Brían/0000-0002-1795-1617; Palacios González, Juan/0000-0001-9292-9981</t>
  </si>
  <si>
    <t>KM3NeT-INFRADEV2 project - European Union Horizon Europe Research and Innovation Programme; Funds for Scientific Research (FRS-FNRS); Francqui foundation; BAEF foundation; Czech Science Foundation [GACcaron;R 24-12702S]; Agence Nationale de la Recherche [ANR-15-CE31-0020]; Centre National de la Recherche Scientifique (CNRS); Commission Europeenne (FEDER fund and Marie Curie Program); LabEx UnivEarthS [ANR-10-LABX-0023, ANR-18-IDEX-0001]; Paris le-de-France Region; Bouches-du-Rhpne Departmental Council; Normandy Region (Alpha, Blue-waves and Neptune), France; Metropolis of Aix-Marseille Provence; Provence-Alpes-Cpte d'Azur Delegation for Research and Innovation (DRARI); City of Marseille through the CPER 2021-2027 NEUMED project; Provence-Alpes-Cpte d'Azur region; CNRS Institut National de Physique Nucleaire et de Physique des Particules (IN2P3); Shota Rustaveli National Science Foundation of Georgia (SRNSFG), Georgia; [101079679]; [FR-22-13708]; Agence Nationale de la Recherche (ANR) [ANR-15-CE31-0020] Funding Source: Agence Nationale de la Recherche (ANR)</t>
  </si>
  <si>
    <t>KM3NeT-INFRADEV2 project - European Union Horizon Europe Research and Innovation Programme; Funds for Scientific Research (FRS-FNRS)(Fonds de la Recherche Scientifique - FNRS); Francqui foundation; BAEF foundation(ACEV Foundation); Czech Science Foundation(Czech Science Foundation); Agence Nationale de la Recherche(Agence Nationale de la Recherche (ANR)); Centre National de la Recherche Scientifique (CNRS)(Centre National de la Recherche Scientifique (CNRS)); Commission Europeenne (FEDER fund and Marie Curie Program)(Marie Curie ActionsEuropean Union (EU)); LabEx UnivEarthS; Paris le-de-France Region; Bouches-du-Rhpne Departmental Council; Normandy Region (Alpha, Blue-waves and Neptune), France; Metropolis of Aix-Marseille Provence; Provence-Alpes-Cpte d'Azur Delegation for Research and Innovation (DRARI); City of Marseille through the CPER 2021-2027 NEUMED project; Provence-Alpes-Cpte d'Azur region; CNRS Institut National de Physique Nucleaire et de Physique des Particules (IN2P3); Shota Rustaveli National Science Foundation of Georgia (SRNSFG), Georgia; ; ; Agence Nationale de la Recherche (ANR)(Agence Nationale de la Recherche (ANR))</t>
  </si>
  <si>
    <t>The authors acknowledge the financial support of the KM3NeT-INFRADEV2 project, funded by the European Union Horizon Europe Research and Innovation Programme under grant agreement No. 101079679; Funds for Scientific Research (FRS-FNRS), Francqui foundation, BAEF foundation; Czech Science Foundation (GA &amp; Ccaron;R 24-12702S); Agence Nationale de la Recherche (contract ANR-15-CE31-0020), Centre National de la Recherche Scientifique (CNRS), Commission Europeenne (FEDER fund and Marie Curie Program), LabEx UnivEarthS (ANR-10-LABX-0023 and ANR-18-IDEX-0001), Paris &amp; Icirc;le-de-France Region, Normandy Region (Alpha, Blue-waves and Neptune), France, the Provence-Alpes-Cpte d'Azur Delegation for Research and Innovation (DRARI), the Provence-Alpes-Cpte d'Azur region, the Bouches-du-Rhpne Departmental Council, the Metropolis of Aix-Marseille Provence and the City of Marseille through the CPER 2021-2027 NEUMED project, the CNRS Institut National de Physique Nucleaire et de Physique des Particules (IN2P3); Shota Rustaveli National Science Foundation of Georgia (SRNSFG, FR-22-13708), Georgia.</t>
  </si>
  <si>
    <t>IOP Publishing Ltd</t>
  </si>
  <si>
    <t>Bristol</t>
  </si>
  <si>
    <t>No.2 The Distillery, Glassfields, Avon Street, Bristol, ENGLAND</t>
  </si>
  <si>
    <t>2041-8205</t>
  </si>
  <si>
    <t>2041-8213</t>
  </si>
  <si>
    <t>ASTROPHYS J LETT</t>
  </si>
  <si>
    <t>Astrophys. J. Lett.</t>
  </si>
  <si>
    <t>MAY 10</t>
  </si>
  <si>
    <t>L41</t>
  </si>
  <si>
    <t>10.3847/2041-8213/adcc29</t>
  </si>
  <si>
    <t>2FS8I</t>
  </si>
  <si>
    <t>WOS:001481580600001</t>
  </si>
  <si>
    <t>Palleschi, V; Legnaioli, S; Poggialini, F; Bredice, FO; Urbina, IA; Lellouche, N; Aberkane, SM</t>
  </si>
  <si>
    <t>Palleschi, Vincenzo; Legnaioli, Stefano; Poggialini, Francesco; Bredice, Fausto Osvaldo; Urbina, Ivan Alexander; Lellouche, Noura; Aberkane, Sabrina Messaoud</t>
  </si>
  <si>
    <t>Laser-induced breakdown spectroscopy</t>
  </si>
  <si>
    <t>NATURE REVIEWS METHODS PRIMERS</t>
  </si>
  <si>
    <t>INDUCED PLASMA SPECTROSCOPY; QUANTITATIVE LIBS ANALYSIS; TRACE ELEMENTAL ANALYSIS; ELECTRON NUMBER DENSITY; IN-SITU; ACCURACY IMPROVEMENT; WAVELET-TRANSFORM; HEAVY-METAL; INTERFERENCE CORRECTION; AUTOMATIC CORRECTION</t>
  </si>
  <si>
    <t>Laser-induced breakdown spectroscopy (LIBS) is an atomic optical-emission technique with the attractive characteristics of performing spectroscopic analysis 'at a distance', on an untreated sample and on very short timescales. Further advantages are high spatial resolution and microdestructivity; also LIBS can be performed on samples in the solid, liquid or gaseous state. All of these advantages arise from the use of a pulsed laser that both samples and excites the material under study, through the mechanism of laser ablation. However, analysis of the resulting optical-emission spectra is complex, and is probably the main reason that LIBS is only slowly being adopted as a viable analytical technique. Nevertheless, LIBS provides excellent elemental imaging, and is finding applications across a range of fields, including in industrial processes, environmental and biomedical analyses, geology and mining, and in cultural heritage. This Primer discusses the key points to consider before, during and after a LIBS measurement, to optimize the experimental conditions, acquire and analyse representative spectra, and properly communicate the results. The most promising current applications of LIBS are described, as are future directions for the development of LIBS that could make it an effective competitor to mainstream analytical techniques.</t>
  </si>
  <si>
    <t>[Palleschi, Vincenzo; Legnaioli, Stefano; Poggialini, Francesco] Res Area CNR, Inst Chem Organometall Cpds, Appl &amp; Laser Spect Lab, Pisa, Italy; [Bredice, Fausto Osvaldo] Ctr Invest Opt, La Plata, Argentina; [Urbina, Ivan Alexander] Comenius Univ, Dept Expt Phys, Bratislava, Slovakia; [Lellouche, Noura] Univ Sci &amp; Technol Houari Boumediene, Quantum Elect Lab, Algiers, Algeria; [Aberkane, Sabrina Messaoud] Ctr Dev Adv Technol, Algiers, Algeria</t>
  </si>
  <si>
    <t>Consiglio Nazionale delle Ricerche (CNR); Isituto di Chimica dei Composti Organometallici (ICCOM-CNR); Consejo Nacional de Investigaciones Cientificas y Tecnicas (CONICET); National University of La Plata; Centro de Investigaciones Opticas (CIOP); Comenius University Bratislava; University Science &amp; Technology Houari Boumediene</t>
  </si>
  <si>
    <t>Palleschi, V (corresponding author), Res Area CNR, Inst Chem Organometall Cpds, Appl &amp; Laser Spect Lab, Pisa, Italy.</t>
  </si>
  <si>
    <t>vincenzo.palleschi@cnr.it</t>
  </si>
  <si>
    <t>Legnaioli, Stefano/M-8944-2014; Palleschi, Vincenzo/A-3913-2012; urbina, Ivan Alexander/ONI-5939-2025</t>
  </si>
  <si>
    <t>Legnaioli, Stefano/0000-0002-1871-0647; Urbina Medina, Ivan Alexander/0000-0002-9189-7364; Palleschi, Vincenzo/0000-0002-6377-7656;</t>
  </si>
  <si>
    <t>Scientific Grant Agency of the Slovak Republic [VEGA-1/0803/21]; Slovak Research and Development Agency [APVV-22-0548]; Comisin de Investigaciones Cientficas de la Provincia de Buenos Aires</t>
  </si>
  <si>
    <t>Scientific Grant Agency of the Slovak Republic; Slovak Research and Development Agency(Slovak Research and Development Agency); Comisin de Investigaciones Cientficas de la Provincia de Buenos Aires</t>
  </si>
  <si>
    <t>I.A.U. acknowledges the financial support of the Scientific Grant Agency of the Slovak Republic (contract number VEGA-1/0803/21) and the Slovak Research and Development Agency (contract number APVV-22-0548). F.O.B. thanks the Comision de Investigaciones Cientificas de la Provincia de Buenos Aires for support.</t>
  </si>
  <si>
    <t>THE CAMPUS, 4 CRINAN ST, LONDON, N1 9XW, ENGLAND</t>
  </si>
  <si>
    <t>2662-8449</t>
  </si>
  <si>
    <t>NAT REV METHOD PRIME</t>
  </si>
  <si>
    <t>Nat. Rev. Method. Prim.</t>
  </si>
  <si>
    <t>MAR 20</t>
  </si>
  <si>
    <t>10.1038/s43586-025-00388-w</t>
  </si>
  <si>
    <t>0KR3N</t>
  </si>
  <si>
    <t>WOS:001449653600001</t>
  </si>
  <si>
    <t>Zhou, B; Bennett, JE; Wickham, AP; Singleton, RK; Mishra, A; Carrillo-Larco, RM; Ikeda, N; Jain, L; Barradas-Pires, A; Heap, RA; Lhoste, VPF; Sheffer, KE; Phelps, NH; Rayner, AW; Gregg, EW; Stevens, GA; Iurilli, MLC; Danaei, G; Di Cesare, M; Aguilar-Salinas, CA; Ahmad, NA; Bovet, P; Chen, ZM; Damasceno, A; Filippi, SL; Janszky, I; Kengne, AP; Khang, YH; Khunti, K; Laxmaiah, A; Lim, LL; Lissner, L; Margozzini, P; Mbanya, JC; McGarvey, S; Shaw, JE; Söderberg, S; Soto-Mota, LA; Wang, JY; Zaccardi, F; Ezzati, M; Abarca-Gómez, L; Abbasi-Kangevari, M; Abdrakhmanova, S; Ghaffar, SA; Rahim, HFA; Abdurrahmonova, Z; Abu-Rmeileh, NM; Acosta-Cazares, B; Adam, I; Adamczyk, M; Aekplakorn, W; Agdeppa, IA; Aghazadeh-Attari, J; Agyemang, C; Ahmad, MH; Ahmad, NA; Ahmadi, A; Ahmadi, N; Ahmadi, N; Ahmed, SH; Ahrens, W; Aitmurzaeva, G; Ajlouni, K; Al-Hazzaa, HM; Al-Hinai, H; Al-Lawati, JA; Al-Raddadi, R; Al Asfoor, D; Al Hourani, HM; Alarouj, M; AlBuhairan, F; AlDhukair, S; Ali, MM; Alieva, AV; Alkandari, A; Alkhatib, BM; Aly, E; Amarapurkar, DN; Etxezarreta, PA; Amougou, N; Andersen, LB; Anderssen, SA; Androutsos, O; Anjana, RM; Ansari-Moghaddam, A; Anufrieva, E; Aounallah-Skhir, H; Aris, T; Arku, RE; Arlappa, N; Aryal, KK; Assah, FK; Assembekov, B; Assunçao, MCF; Auvinen, J; Avdicová, M; Azad, K; Azevedo, A; Azimi-Nezhad, M; Azizi, F; Bacopoulou, F; Bahijri, S; Bajramovic, I; Balakrishna, N; Bamoshmoosh, M; Banach, M; Bandosz, P; Banegas, JR; Baran, R; Barbagallo, CM; Barbosa, V; Barceló, A; Baretic, M; Barnoya, J; Barrera, L; Barros, AJ; Barros, MVG; Basit, A; Bastos, JL; Batieha, AM; Batista, AP; Batista, RL; Battakova, Z; Baur, LA; Bayauli, PM; Bel-Serrat, S; Belavendra, A; Ben Romdhane, H; Benedek, T; Benedics, J; Benet, M; Rolandi, GEB; Benzeval, M; Bere, E; Berger, N; Bergh, IH; Berkinbayev, S; Bernabe-Ortiz, A; Bettiol, H; Beybey, AF; Bezerra, J; Bhagyalaxmi, A; Bhargava, SK; Lele, ECB; Bikbov, MM; Bista, B; Bjelica, DJ; Bjerregaard, P; Bjertness, E; Bjertness, MB; Björkelund, C; Bloch, KV; Blokstra, A; Bo, S; Bobak, M; Boddy, LM; Boehm, BO; Boggia, JG; Bogova, E; Bonaccio, M; Bonillavargas, A; Borghs, H; Botomba, S; Bourne, R; Boymatova, K; Braeckman, L; Braithwaite, T; Brajkovich, I; Branca, F; Brenner, H; Brewster, LM; Briceño, Y; Brinduse, L; Bringolf-Isler, B; Brito, M; Brug, J; Bugge, A; Buntinx, F; Buoncristiano, M; Burns, C; de León, AC; Caixeta, RB; Cama, T; Can, G; Cândido, APC; Cañete, F; Capanzana, MV; Capková, N; Capuano, E; Capuano, E; Capuano, V; Cardoso, VC; Carlsson, AC; Casanueva, FF; Casas, M; Censi, L; Cervantes-Loaiza, M; Chamnan, P; Chamukuttan, S; Chan, Q; Chaturvedi, N; Chen, FF; Chen, HH; Chen, LS; Chen, ZM; Cheng, YJ; Cheraghian, B; Chetrit, A; Chikova-Iscener, E; Chinapaw, MJ; Chinnock, A; Chiolero, A; Chirita-Emandi, A; Chirlaque, MD; Chong, CL; Christofaro, DG; Chudek, J; Cifkova, R; Cirillo, M; Claessens, F; Clare, P; Cohen, E; Confortin, SC; Coppinger, TC; Cortés, LY; Cosmin, CR; Costanzo, S; Cowan, MJ; Cowell, C; Crampin, AC; Cross, AJ; Crujeiras, AB; Cruz, JJ; Cucu, AM; Cureau, FV; Cuschieri, S; D'Arrigo, G; D'Orsi, E; da Silva-Ferreira, H; Dahm, CC; Dallongeville, J; Damasceno, A; Dankner, R; Davletov, K; de Vasconcelos, FDG; de Assis, MAA; De Bacquer, D; De Bacquer, J; de Bont, J; De Curtis, A; Hinnig, PD; de Gaetano, G; De Henauw, S; De Miguel-Etayo, P; de Oliveira, PD; de Paiva, KM; De Ridder, K; Correia, MAD Jr; Deepa, M; DeGennaro, VJ; Demarest, S; Dennison, E; Deschamps, V; Dhimal, M; Ripolles, MPD; Dika, Z; Djalalinia, S; Dominguez, L; Donati, MB; Donfrancesco, C; Dong, GH; Donoso, SP; Dorobantu, M; Dörr, M; Dragano, N; Drygas, W; Du, S; Duante, CA; Duboz, P; Duda, RB; Duleva, VL; Dushpanova, A; Dyussupova, A; Dziankowska-Zaborszczyk, E; Ebrahimi, N; Echeverría, G; Eddie, R; Eftekhar, E; Efthymiou, V; Egbagbe, EE; Eghtesad, S; Ekelund, U; El-Khateeb, M; El Ati, J; Elosua, R; Enang, O; Erasmus, RT; Erem, C; Ergor, G; Eriksen, L; Eriksson, JG; Escobedo-de la Peña, JED; Esmaeili, A; Evans, RG; Fakhradiyev, I; Fakhretdinova, AA; Fall, CH; Faramarzi, E; Farjam, M; Farzadfar, F; Farzi, Y; Fattahi, MR; Fawwad, A; Felix-Redondo, FJ; Ferguson, TS; Fernandes, RA; Fernández-Bergés, D; Fernando, DR; Ferrante, D; Ferrari, G; Ferrari, M; Ferreccio, C; Ferrer, E; Figueiró, TH; Fijalkowska, A; Fink, G; Fisberg, M; Forsner, M; Fottrell, EF; Fouad, HM; Francis, DK; Frontera, G; Fuchs, FD; Fuchs, SC; Furdela, V; Furusawa, T; Gabriela, SA; Gaciong, Z; Cuesta, MG; Galbarczyk, A; Galcheva, SV; Galfo, M; Garcia-De-La-Hera, M; Garcia, P; Garnett, SP; Gasull, M; Gazzinelli, A; Gehring, U; Gerdts, E; Ghaderi, E; Ghamari, SH; Ghanbari, A; Ghasemi, E; Gheorghe-Fronea, OF; Ghimire, A; Gialluisi, A; Giampaoli, S; Gianfagna, F; Gironella, G; Giwercman, A; Gkiouras, K; Glushkova, N; Godara, R; Godos, J; Goldberg, M; Gómez, G; Gómez, JHG; Gomez, LF; Gómez, SF; Gomula, A; da Silva, BGC; Gonçalves, H; Gonçalves, M; González-Alvarez, AD; Gonzalez-Chica, DA; González-Gil, EM; Gonzalez-Gross, M; González-Rivas, JP; Gonzalez, AR; Gottrand, F; Grafnetter, D; Grajda, A; Grammatikopoulou, MG; Grodzicki, T; Groholt, EK; Grontved, A; Guajardo, V; Guallar-Castillón, P; Guerchet, M; Guerrero, R; Guimaraes, AL; Gujral, UP; Gulliford, MC; Gunter, MJ; Gupta, R; Gureje, O; Gurinovic, MA; Gurzkowska, B; Gutierrez, L; Gwee, X; Haghshenas, R; Hakimi, H; Halkjær, J; Hambleton, IR; Hamzeh, B; Hanekom, WA; Hange, D; Hanif, AA; Hantunen, S; Hao, J; Hardman, CM; Hardy, L; Kumar, RH; Harooni, J; Hashemi-Shahr, SM; Hassapidou, M; Hata, J; Haugsgjerd, T; Heinen, M; Hendriks, ME; Henrique, RD; Henriques, A; Cadena, LH; Herrala, S; Herrera-Cuenca, M; Herrera, VM; Herter-Aeberli, I; Herzig, KH; Heshmat, R; Hill, AG; Ho, SY; Holdsworth, M; Homayounfar, R; Homs, C; Hoogendijk, EO; Horimoto, AR; Hormiga, CM; Horta, BL; Houti, L; Howitt, C; Htay, TT; Htet, AS; Htike, MMT; Huerta, JM; Huhtaniemi, IT; Huiart, L; Petrescu, CH; Huisman, M; Husseini, A; Huybrechts, I; Hwalla, N; Iacoviello, L; Iakupova, EM; Iannone, AG; Igland, J; Ijoma, C; Ikeda, N; Iotova, V; Irazola, VE; Ishida, T; Isiguzo, GC; Islam, M; Islam, SMS; Islek, D; Ittermann, T; Ivanova-Pandourska, IY; Iwasaki, M; Jääskeläinen, T; Jackson, RT; Jaddou, HY; Jadoul, M; Jafar, T; Jan, N; Janszky, I; Janus, E; Jarani, J; Jarnig, G; Jarvelin, MR; Jasienska, G; Jelakovic, A; Jelakovic, B; Jha, AK; Jimenez, RO; Jöckel, KH; Joffres, M; Jokelainen, JJ; Jonas, JB; Joshi, P; Joshi, R; Josipovic, J; Joukar, F; Józwiak, JJ; Juolevi, A; Juresa, V; Kaaks, R; Kaducu, FO; Kadvan, AL; Kafatos, A; Kajantie, EO; Kakutia, N; Kállayová, D; Kalmatayeva, Z; Kalte-Leibovici, O; Kannan, S; Kapantais, E; Karaglani, E; Karakosta, A; Karki, KB; Anicet, AK; Katibeh, M; Katulanda, P; Katzmarzyk, PT; Kauhanen, J; Kazakbaeva, GM; Kaze, FF; Ke, C; Keinänen-Kiukaanniemi, S; Kelishadi, R; Kelleher, C; Kemper, HCG; Kengne, AP; Keramati, M; Kersting, M; Khader, YS; Khaledifar, A; Khalili, D; Khang, YH; Kheiri, B; Kheradmand, M; Khosravi, A; Kiechl-Kohlendorfer, U; Kiechl, SJ; Kiechl, S; Kim, HC; Klakk, H; Klanarong, S; Klanova, J; Klimek, M; Knoflach, M; Kobel, S; Koirala, B; Kolle, E; Kolsteren, P; König, J; Korpelainen, R; Korrovits, P; Korzycka, M; Kos, J; Koskinen, S; Simone, MK; Kovács, É; Kovalskys, I; Kowlessur, S; Koziel, S; Kratenova, J; Kratzer, W; Kriemler, S; Kristensen, PL; Krizan, H; Kroker-Lobos, MF; Krokstad, S; Kruger, HS; Kruger, R; Kryst, L; Kubinova, R; Kujala, UM; Kujundzic, E; Kulaga, Z; Kulimbet, M; Kumari, M; Kunesová, M; Kurjata, P; Kyobutungi, C; La, QN; Labadarios, D; Lachat, C; Lai, D; Laid, Y; Lall, L; Jimenez, ML; Landais, E; Lankila, T; Lanska, V; Lappas, G; Larijani, B; Lateva, MP; Latt, TS; Laurenzi, M; Lazo-Porras, M; Le Coroller, G; Bao, KL; Lehtimäki, T; Lemogoum, D; Leong, E; Leszczak, J; Leung, GM; Li, YP; Liivak, M; Lim, C; Lim, WY; Lima-Costa, MF; Lin, HH; Lind, L; Litwin, M; Liu, LP; Liu, XT; Abril, GL; Lopes, O; Lopez-Garcia, E; López-Gil, JF; Lopez, T; Lozano, JE; Lukrafk, JL; Luksiene, D; Lundqvist, A; Lunet, N; Lunogelo, C; Lustigová, M; M'Buyamba-Kabangu, JR; Machado-Coelho, GLL; Machado-Rodrigues, AM; Macia, E; Madar, AA; Maestre, GE; Maggi, S; Magliano, DJ; Magnacca, S; Magriplis, E; Mahasampath, G; Maire, B; Makdisse, M; Malekpour, MR; Malekzadeh, F; Malekzadeh, R; Rao, KM; Malyutina, S; Maniego, LV; Manios, Y; Mann, JI; Mansour-Ghanaei, F; Manzato, E; Mapatano, MA; Margozzini, P; Maria-Magdalena, R; Mariño, J; Markaki, A; Marques, LP; Marrugat, J; Martorell, R; Maruszczak, K; Masala, G; Mascarenhas, LP; Imani, MM; Masinaei, M; Mathiesen, EB; Matijasevich, A; Matlosz, P; Matsha, TE; Matsudo, V; Matteo, G; Maulik, PK; Mavrogianni, C; Mbanya, JCN; Posso, AJMD; McFarlane, SR; McGarvey, ST; McLean, RM; Benchekor, SM; Mehlig, K; Mehrparvar, AH; Melgarejo, JD; Méndez, F; Mendivil, CO; Montano, CM; Menezes, AMB; Mensink, GBM; Mereke, A; Meshram, II; Meto, DT; Meyer, HE; Mi, J; Milkowska, K; Miller, JC; Milushkina, O; Minderico, CS; Mini, GK; Miquel, JF; Miranda, JJ; Mirjalili, MR; Misigoj-Durakovic, M; Mistretta, A; Mocanu, V; Modesti, PA; Moghaddam, SS; Mohammad, K; Mohammadi, MR; Mohammadi, Z; Mohammadifard, N; Mohammadpourhodki, R; Mohan, V; Yusoff, MFM; Mohebbi, I; Moller, NC; Molnár, D; Momenan, A; Mondo, CK; Monroy-Valle, MM; Mendoza, RAM; Monterrubio-Flores, E; Monyeki, KDK; Moon, JS; Moosazadeh, M; Moradpour, F; Moreira, LB; Morejon, A; Moreno, LA; Morgan, K; Moschonis, G; Moslem, A; Mosquera, M; Mossakowska, M; Mostafa, A; Mostafavi, SA; Motlagh, ME; Motta, J; Moura-Dos-Santos, MA; Mridha, MK; Msyamboza, KP; Mu, TT; Muca, F; Mugosa, B; Munroe, PB; Mursu, J; Musa, KI; Milanovic, SM; Musil, V; Musinguzi, G; Mustafa, N; Muyer, MTMC; Nabipour, I; Naidu, BM; Najafi, F; Nalecz, H; Námesná, J; Narayan, KV; Naseri, T; Nathalie, M; Neelapaichit, N; Nejatizadeh, A; Nenko, I; Nervi, F; Neuhauser, HK; Ng, TP; Nguyen, CT; Nguyen, QV; Nguyen, QN; Ni, MY; Nie, P; Nieto-Martínez, RE; Niiranen, TJ; Ninomiya, T; Nishi, N; Nishtar, S; Noale, M; Noboa, OA; Norton, KI; Noto, D; Nowak-Szczepanska, N; Al Nsour, M; Nuhoglu, I; Nurk, E; Nuwaha, F; Nyirenda, M; O'Neill, TW; Ochimana, C; Ochoa-Avilés, AM; Oda, E; Odili, AN; Oh, K; Ohtsuka, R; Oldenburg, B; Olié, V; Omar, MA; Omar, SM; Onat, A; Ong, SK; Onland-Moret, NC; Ono, LM; Onodugo, O; Ordunez, P; Ornelas, R; Ortiz, AP; Ortiz, PJ; Osmond, C; Ostojic, SM; Ostovar, A; Otero, JA; Ottendahl, CB; Otu, A; Overvad, K; Owusu-Dabo, E; Padez, CP; Pagkalos, I; Pajula, N; Palloni, A; Palmieri, L; Pan, WH; Panza, F; Paoli, M; Papadopoulou, SK; Pareja, RG; Park, SW; Park, S; Parnell, WR; Parsaeian, M; Pascanu, IM; Pasquet, P; Patel, ND; Pavlyshyn, H; Pechlaner, R; Pecin, I; Pedro, JM; Peixoto, SV; Peltonen, M; Pereira, AC; Peres, KGDA; Peres, MA; Perez-Londoño, A; Pérez, CM; Peterkova, V; Kovtun, OP; Peykari, N; Pham, ST; Pichardo, RN; Pierre-Marie, P; Pikhart, H; Pilav, A; Piler, P; Piwonska, A; Pizarro, AN; Plata, S; Pop, RM; Popkin, BM; Popovic, SR; Porta, M; Poudyal, A; Pourfarzi, F; Pourshams, A; Poustchi, H; Pradeepa, R; Price, AJ; Prista, A; Providencia, R; Puder, JJ; Pudule, I; Puhakka, S; Puiu, M; Punab, M; Qorbani, M; Quialheiro, A; Quintana, HK; Quiroga-Padilla, PJ; Bao, TQ; Rach, S; Rahimikazerooni, S; Rahman, M; Raitakari, O; Rakhmatulloev, S; Rakovac, I; Ramachandran, A; Ramadan, OPC; Ramirez-Zea, M; Ramos, R; Rampal, L; Rampal, S; Ramsay, SE; Rangel, JF Jr; Reina, DAR; Rangelova, LS; Rarra, V; Rashidi, MM; Rech, CR; Redon, J; Regecová, V; Renner, JD; Repasy, JA; Revilla, L; Reynolds, A; Rezaei, N; Rezaianzadeh, A; Riboli, E; Rigo, F; Rigotti, A; Riley, LM; de Wit, TFR; Risérus, U; Ritti-Dias, RM; Roa, RG; Roccaldo, R; Rodríguez-Artalejo, F; Rodriguez-Perez, MD; Rodríguez-Villamizar, LA; Rodríguez, AY; Roggenbuck, U; Rohloff, P; Rojas-Martinez, R; Romeo, EL; Rosario, RV; Rosengren, A; Rouse, I; Rubinstein, A; Ruiz-Betancourt, BS; Ruiz-Castell, M; Moreno, ER; Rusakova, IA; Rusek, W; Rust, P; Rutkowski, M; Saamel, M; Sabbaghi, H; Sachdev, HS; Sadjadi, A; Safarpour, AR; Safi, S; Saghi, MH; Saidi, O; Saieva, C; Sakata, S; Saki, N; Salaj, S; Martinez, ES; Salkhanova, A; Salonen, JT; Samoutian, M; Sánchez-Abanto, J; Rodríguez, IS; Santos, DA; Santos, IS; Santos, MP; Santos, TR; Saramies, JL; Sardinha, LB; Sarganas, G; Sarrafzadegan, N; Saum, KU; Savin, S; Sbaraini, M; Scazufca, M; Schaan, BD; Schienkiewitz, A; Schindler, K; Schipf, S; Schmidt, AF; Schmidt, B; Schmidt, CO; Schöttker, B; Schramm, S; Schramm, S; Schröder, H; Schultsz, C; Schutte, AE; Sebert, S; Sedaghattalab, M; Sein, AA; Sen, A; Sepanlou, SG; Sequera, G; Sevcíková, L; Sewpaul, R; Shamah-Levy, T; Shamshirgaran, SM; Sharafkhah, M; Sharma, SK; Sharman, A; Shaw, JE; Shayanrad, A; Shayesteh, AA; Shengelia, L; Shibuya, K; Shimizu-Furusawa, H; Shiri, R; Shoranov, M; Shrestha, N; Si-Ramlee, K; Sibai, AM; Sidossis, LS; Silva, AM; Silva, CRD; Silva, DAS; Silva, KS; Sim, XL; Simon, M; Sjöström, M; Skoblina, NA; Slowikowska-Hilczer, J; Slusarczyk, P; Smeeth, L; Smith, L; Soares, FC; Sobek, G; Sobngwi, E; Sodemann, M; Söderberg, S; Soemantri, A; Solfrizz, V; Somi, MH; Sorgjerd, EP; Soric, M; Soto-Rojas, VE; Soumaré, A; Sousa-Poza, A; Spiroski, I; Staessen, JA; Stang, A; Steene-Johannessen, J; Stehle, P; Stein, AD; Stergiou, GS; Stokwiszewski, J; Stoyanova, E; Stratton, G; Stronks, K; Sturua, L; Suarez-Ortegón, MF; Suebsamran, P; Sulo, G; Sundström, J; Suriyawongpaisal, P; Swinburn, BA; Sylva, RC; Szponar, L; Tai, ES; Tambalis, KD; Tamosiunas, A; Tanabayev, B; Tanrygulyyeva, M; Tarawneh, MR; Tarp, J; Tarqui-Mamani, CB; Braunerová, RT; Velde, ST; Tebar, WR; Tell, GS; Tello, T; Thankappan, KR; Theodoridis, X; Thirunavukkarasu, S; Thomas, N; Thrift, AG; Tichá, L; Timmermans, EJ; Tjandrarini, DH; Tjonneland, A; Tolstrup, JS; Topbas, M; Torres-Collado, L; Touloumi, G; Traissac, P; Triantafyllou, A; Trivedi, A; Tshepo, L; Tsintavis, P; Tuitele, J; Tuliakova, AM; Tulloch-Reid, MK; Tullu, F; Tuomainen, TP; Turley, ML; Tzala, E; Tzotzas, T; Tzourio, C; Ueda, P; Ugel, E; Ukoli, FAM; Usupova, Z; Uusitalo, HMT; Uysal, N; Valdivia, G; Valvi, D; van Dam, RM; van den Born, BJ; Van der Heyden, J; van der Schouw, YT; Van Lippevelde, W; Van Minh, H; Van Schoor, NM; van Valkengoed, IGM; Vanderschueren, D; Vanuzzo, D; Varela-Moreiras, G; Vargas, LN; Vasan, SK; Vasques, DG; Vega, T; Velasquez-Melendez, G; Velika, B; Verdot, C; Verloigne, M; Veronesi, G; Verschuren, WMM; Verstraeten, R; Viet, L; Vik, FN; Vilar, M; Villalpando, S; Vioque, J; Virtanen, JK; Visser, M; Viswanathan, B; Vladulescu, M; Völzke, H; Voutilainen, A; Vrijheid, M; Wade, AN; Bebakar, WMW; Mohamud, WNW; Wanderley, RD Jr; Wang, CJ; Wang, HJ; Wang, NL; Wang, Q; Wang, XJ; Wang, YX; Wang, YW; Wannamethee, SG; Wareham, N; Wartha, O; Weber, A; Webster-Kerr, K; Wedderkopp, N; Weghuber, D; Wei, WB; Westbury, L; Whincup, PH; Wickramasinghe, K; Widhalm, K; Widyahening, IS; Wiecek, A; Wilks, RJ; Willeit, K; Willeit, P; Williams, J; Wilsgaard, T; Wojtyniak, B; Wong-McClure, RA; Wong, A; Wong, EB; Woodward, M; Wu, FC; Wyszynska, J; Xu, HQ; Xu, L; Yaacob, NA; Yan, L; Yan, W; Yang, Y; García, MY; Yoosefi, M; Yoshihara, A; Younger-Coleman, NO; Yu, YL; Yu, YJ; Yusof, AF; Zafiropulos, V; Zainuddin, AA; Zamani, F; Zambon, S; Zampelas, A; Zapata, ME; Zaw, KK; Zdrojewski, T; Zeglen, M; Zejglicova, K; Vrkic, TZ; Zhang, B; Zhang, ZY; Zhecheva, YV; Zholdin, B; Zimmet, P; Zins, M; Cisneros, JZ; Zuziak, M</t>
  </si>
  <si>
    <t>Zhou, Bin; Bennett, James E.; Wickham, Aidan P.; Singleton, Rosie K.; Mishra, Anu; Carrillo-Larco, Rodrigo M.; Ikeda, Nayu; Jain, Lakshya; Barradas-Pires, Ana; Heap, Rachel A.; Lhoste, Victor P. F.; Sheffer, Kate E.; Phelps, Nowell H.; Rayner, Archie W.; Gregg, Edward W.; Stevens, Gretchen A.; Iurilli, Maria L. C.; Danaei, Goodarz; Di Cesare, Mariachiara; Aguilar-Salinas, Carlos A.; Ahmad, Noor Ani; Bovet, Pascal; Chen, Zhengming; Damasceno, Albertino; Filippi, Sarah L.; Janszky, Imre; Kengne, Andre P.; Khang, Young-Ho; Khunti, Kamlesh; Laxmaiah, Avula; Lim, Lee-Ling; Lissner, Lauren; Margozzini, Paula; Mbanya, Jean Claude; McGarvey, Stephen; Shaw, Jonathan E.; Soderberg, Stefan; Soto-Mota, Luis Adrian; Wang, Junyang; Zaccardi, Francesco; Ezzati, Majid; Abarca-Gomez, Leandra; Abbasi-Kangevari, Mohsen; Abdrakhmanova, Shynar; Ghaffar, Suhaila Abdul; Rahim, Hanan F. Abdul; Abdurrahmonova, Zulfiya; Abu-Rmeileh, Niveen M.; Acosta-Cazares, Benjamin; Adam, Ishag; Adamczyk, Marzena; Aekplakorn, Wichai; Agdeppa, Imelda A.; Aghazadeh-Attari, Javad; Agyemang, Charles; Ahmad, Mohamad Hasnan; Ahmad, Noor Ani; Ahmadi, Ali; Ahmadi, Naser; Ahmadi, Nastaran; Ahmed, Soheir H.; Ahrens, Wolfgang; Aitmurzaeva, Gulmira; Ajlouni, Kamel; Al-Hazzaa, Hazzaa M.; Al-Hinai, Halima; Al-Lawati, Jawad A.; Al-Raddadi, Rajaa; Al Asfoor, Deena; Al Hourani, Huda M.; Alarouj, Monira; AlBuhairan, Fadia; AlDhukair, Shahla; Ali, Mohamed M.; Alieva, Anna V.; Alkandari, Abdullah; Alkhatib, Buthaina M.; Aly, Eman; Amarapurkar, Deepak N.; Etxezarreta, Pilar Amiano; Amougou, Norbert; Andersen, Lars Bo; Anderssen, Sigmund A.; Androutsos, Odysseas; Anjana, Ranjit Mohan; Ansari-Moghaddam, Alireza; Anufrieva, Elena; Aounallah-Skhir, Hajer; Aris, Tahir; Arku, Raphael E.; Arlappa, Nimmathota; Aryal, Krishna K.; Assah, Felix K.; Assembekov, Batyrbek; Assuncao, Maria Cecilia F.; Auvinen, Juha; Avdicova, Maria; Azad, Kishwar; Azevedo, Ana; Azimi-Nezhad, Mohsen; Azizi, Fereidoun; Bacopoulou, Flora; Bahijri, Suhad; Bajramovic, Izet; Balakrishna, Nagalla; Bamoshmoosh, Mohamed; Banach, Maciej; Bandosz, Piotr; Banegas, Jose R.; Baran, Rafal; Barbagallo, Carlo M.; Barbosa Filho, Valter; Barcelo, Alberto; Baretic, Maja; Barnoya, Joaquin; Barrera, Lena; Barros, Aluisio J. D.; Barros, Mauro Virgilio Gomes; Basit, Abdul; Bastos, Joao Luiz; Batieha, Anwar M.; Batista, Aline P.; Batista, Rosangela L.; Battakova, Zhamilya; Baur, Louise A.; Bayauli, Pascal M.; Bel-Serrat, Silvia; Belavendra, Antonisamy; Ben Romdhane, Habiba; Benedek, Theodora; Benedics, Judith; Benet, Mikhail; Rolandi, Gilda Estela Benitez; Benzeval, Michaela; Bere, Elling; Berger, Nicolas; Bergh, Ingunn Holden; Berkinbayev, Salim; Bernabe-Ortiz, Antonio; Bettiol, Heloisa; Beybey, Augustin F.; Bezerra, Jorge; Bhagyalaxmi, Aroor; Bhargava, Santosh K.; Lele, Elysee Claude Bika; Bikbov, Mukharram M.; Bista, Bihungum; Bjelica, Dusko J.; Bjerregaard, Peter; Bjertness, Espen; Bjertness, Marius B.; Bjorkelund, Cecilia; Bloch, Katia V.; Blokstra, Anneke; Bo, Simona; Bobak, Martin; Boddy, Lynne M.; Boehm, Bernhard O.; Boggia, Jose G.; Bogova, Elena; Bonaccio, Marialaura; Bonillavargas, Alice; Borghs, Herman; Botomba, Steve; Bourne, Rupert; Boymatova, Khadichamo; Braeckman, Lutgart; Braithwaite, Tasanee; Brajkovich, Imperia; Branca, Francesco; Brenner, Hermann; Brewster, Lizzy M.; Briceno, Yajaira; Brinduse, Lacramioara; Bringolf-Isler, Bettina; Brito, Miguel; Brug, Johannes; Bugge, Anna; Buntinx, Frank; Buoncristiano, Marta; Burns, Con; de Leon, Antonio Cabrera; Caixeta, Roberta B.; Cama, Tilema; Can, Gunay; Candido, Ana Paula C.; Canete, Felicia; Capanzana, Mario V.; Capkova, Nadezda; Capuano, Eduardo; Capuano, Eduardo; Capuano, Vincenzo; Cardoso, Viviane C.; Carlsson, Axel C.; Casanueva, Felipe F.; Casas, Maribel; Censi, Laura; Cervantes-Loaiza, Marvin; Chamnan, Parinya; Chamukuttan, Snehalatha; Chan, Queenie; Chaturvedi, Nish; Chen, Fangfang; Chen, Huashuai; Chen, Long-Sheng; Chen, Zhengming; Cheng, Yiling J.; Cheraghian, Bahman; Chetrit, Angela; Chikova-Iscener, Ekaterina; Chinapaw, Mai J. M.; Chinnock, Anne; Chiolero, Arnaud; Chirita-Emandi, Adela; Chirlaque, Maria-Dolores; Chong, Chean Lin; Christofaro, Diego G.; Chudek, Jerzy; Cifkova, Renata; Cirillo, Massimo; Claessens, Frank; Clare, Philip; Cohen, Emmanuel; Confortin, Susana C.; Coppinger, Tara C.; Cortes, Lilia Yadira; Cosmin, Cojocaru R.; Costanzo, Simona; Cowan, Melanie J.; Cowell, Chris; Crampin, Amelia C.; Cross, Amanda J.; Crujeiras, Ana B.; Cruz, Juan J.; Cucu, Alexandra M.; Cureau, Felipe V.; Cuschieri, Sarah; D'Arrigo, Graziella; d'Orsi, Eleonora; da Silva-Ferreira, Haroldo; Dahm, Christina C.; Dallongeville, Jean; Damasceno, Albertino; Dankner, Rachel; Davletov, Kairat; de Vasconcelos, Francisco de Assis Guedes; de Assis, Maria Alice Altenburg; De Bacquer, Dirk; De Bacquer, Jaco; de Bont, Jeroen; De Curtis, Amalia; Hinnig, Patricia de Fragas; de Gaetano, Giovanni; De Henauw, Stefaan; De Miguel-Etayo, Pilar; de Oliveira, Paula Duarte; de Paiva, Karina Mary; De Ridder, Karin; Correia Junior, Marco Aurelio de Valois; Deepa, Mohan; DeGennaro, Vincent Jr; Demarest, Stefaan; Dennison, Elaine; Deschamps, Valerie; Dhimal, Meghnath; Ripolles, Maria Pilar Diez; Dika, Zivka; Djalalinia, Shirin; Dominguez, Liria; Donati, Maria Benedetta; Donfrancesco, Chiara; Dong, Guanghui; Donoso, Silvana P.; Dorobantu, Maria; Doerr, Marcus; Dragano, Nico; Drygas, Wojciech; Du, Shufa; Duante, Charmaine A.; Duboz, Priscilla; Duda, Rosemary B.; Duleva, Vesselka L.; Dushpanova, Anar; Dyussupova, Azhar; Dziankowska-Zaborszczyk, Elzbieta; Ebrahimi, Narges; Echeverria, Guadalupe; Eddie, Ricky; Eftekhar, Ebrahim; Efthymiou, Vasiliki; Egbagbe, Eruke E.; Eghtesad, Sareh; Ekelund, Ulf; El-Khateeb, Mohammad; El Ati, Jalila; Elosua, Roberto; Enang, Ofem; Erasmus, Rajiv T.; Erem, Cihangir; Ergor, Gul; Eriksen, Louise; Eriksson, Johan G.; Escobedo-de la Pena, Jorge; Esmaeili, Ali; Evans, Roger G.; Fakhradiyev, Ildar; Fakhretdinova, Albina A.; Fall, Caroline H.; Faramarzi, Elnaz; Farjam, Mojtaba; Farzadfar, Farshad; Farzi, Yosef; Fattahi, Mohammad Reza; Fawwad, Asher; Felix-Redondo, Francisco J.; Ferguson, Trevor S.; Fernandes, Romulo A.; Fernandez-Berges, Daniel; Fernando, Desha R.; Ferrante, Daniel; Ferrari, Gerson; Ferrari, Marika; Ferreccio, Catterina; Ferrer, Eldridge; Figueiro, Thamara Hubler; Fijalkowska, Anna; Fink, Gunther; Fisberg, Mauro; Forsner, Maria; Fottrell, Edward F.; Fouad, Heba M.; Francis, Damian K.; Frontera, Guillermo; Fuchs, Flavio D.; Fuchs, Sandra C.; Furdela, Viktoriya; Furusawa, Takuro; Gabriela, Stefan Adela; Gaciong, Zbigniew; Cuesta, Manuel Galan; Galbarczyk, Andrzej; Galcheva, Sonya V.; Galfo, Myriam; Garcia-de-la-Hera, Manoli; Garcia, Pablo; Garnett, Sarah P.; Gasull, Magda; Gazzinelli, Andrea; Gehring, Ulrike; Gerdts, Eva; Ghaderi, Ebrahim; Ghamari, Seyyed-Hadi; Ghanbari, Ali; Ghasemi, Erfan; Gheorghe-Fronea, Oana-Florentina; Ghimire, Anup; Gialluisi, Alessandro; Giampaoli, Simona; Gianfagna, Francesco; Gironella, Glen; Giwercman, Aleksander; Gkiouras, Konstantinos; Glushkova, Natalya; Godara, Ramesh; Godos, Justyna; Goldberg, Marcel; Gomez, Georgina; Gomez, Jesus Humberto Gomez; Gomez, Luis F.; Gomez, Santiago F.; Gomula, Aleksandra; da Silva, Bruna Goncalves Cordeiro; Goncalves, Helen; Goncalves, Mauer; Gonzalez-Alvarez, Ana D.; Gonzalez-Chica, David A.; Gonzalez-Gil, Esther M.; Gonzalez-Gross, Marcela; Gonzalez-Rivas, Juan P.; Gonzalez, Angel R.; Gottrand, Frederic; Grafnetter, Dusan; Grajda, Aneta; Grammatikopoulou, Maria G.; Grodzicki, Tomasz; Groholt, Else Karin; Grontved, Anders; Guajardo, Viviana; Guallar-Castillon, Pilar; Guerchet, Maelenn; Guerrero, Ramiro; Guimaraes, Andre L.; Gujral, Unjali P.; Gulliford, Martin C.; Gunter, Marc J.; Gupta, Rajeev; Gureje, Oye; Gurinovic, Mirjana A.; Gurzkowska, Beata; Gutierrez, Laura; Gwee, Xinyi; Haghshenas, Rosa; Hakimi, Hamid; Halkjaer, Jytte; Hambleton, Ian R.; Hamzeh, Behrooz; Hanekom, Willem A.; Hange, Dominique; Hanif, Abu A. M.; Hantunen, Sari; Hao, Jie; Hardman, Carla Meneses; Hardy, Louise; Kumar, Rachakulla Hari; Harooni, Javad; Hashemi-Shahr, Seyed Mohammad; Hassapidou, Maria; Hata, Jun; Haugsgjerd, Teresa; Heinen, Mirjam; Hendriks, Marleen Elisabeth; Henrique, Rafael dos Santos; Henriques, Ana; Cadena, Leticia Hernandez; Herrala, Sauli; Herrera-Cuenca, Marianella; Herrera, Victor M.; Herter-Aeberli, Isabelle; Herzig, Karl-Heinz; Heshmat, Ramin; Hill, Allan G.; Ho, Sai Yin; Holdsworth, Michelle; Homayounfar, Reza; Homs, Clara; Hoogendijk, Emiel O.; Horimoto, Andrea R. V. R.; Hormiga, Claudia M.; Horta, Bernardo L.; Houti, Leila; Howitt, Christina; Htay, Thein Thein; Htet, Aung Soe; Htike, Maung Maung Than; Huerta, Jose Maria; Huhtaniemi, Ilpo Tapani; Huiart, Laetitia; Petrescu, Constanta Huidumac; Huisman, Martijn; Husseini, Abdullatif; Huybrechts, Inge; Hwalla, Nahla; Iacoviello, Licia; Iakupova, Ellina M.; Iannone, Anna G.; Igland, Jannicke; Ijoma, Chinwuba; Ikeda, Nayu; Iotova, Violeta; Irazola, Vilma E.; Ishida, Takafumi; Isiguzo, Godsent C.; Islam, Muhammad; Islam, Sheikh Mohammed Shariful; Islek, Duygu; Ittermann, Till; Ivanova-Pandourska, Ivaila Y.; Iwasaki, Masanori; Jaaskelainen, Tuija; Jackson, Rod T.; Jaddou, Hashem Y.; Jadoul, Michel; Jafar, Tazeen; Jan, Natasa; Janszky, Imre; Janus, Edward; Jarani, Juel; Jarnig, Gerald; Jarvelin, Marjo-Riitta; Jasienska, Grazyna; Jelakovic, Ana; Jelakovic, Bojan; Jha, Anjani Kumar; Jimenez, Ramon O.; Joeckel, Karl-Heinz; Joffres, Michel; Jokelainen, Jari J.; Jonas, Jost B.; Joshi, Pradeep; Joshi, Rohina; Josipovic, Josipa; Joukar, Farahnaz; Jozwiak, Jacek J.; Juolevi, Anne; Juresa, Vesna; Kaaks, Rudolf; Kaducu, Felix O.; Kadvan, Agnes L.; Kafatos, Anthony; Kajantie, Eero O.; Kakutia, Natia; Kallayova, Daniela; Kalmatayeva, Zhanna; Kalte-Leibovici, Ofra; Kannan, Srinivasan; Kapantais, Efthymios; Karaglani, Eva; Karakosta, Argyro; Karki, Khem B.; Anicet, Adoubi Kassi; Katibeh, Marzieh; Katulanda, Prasad; Katzmarzyk, Peter T.; Kauhanen, Jussi; Kazakbaeva, Gyulli M.; Kaze, Francois F.; Ke, Calvin; Keinanen-Kiukaanniemi, Sirkka; Kelishadi, Roya; Kelleher, Cecily; Kemper, Han C. G.; Kengne, Andre P.; Keramati, Maryam; Kersting, Mathilde; Khader, Yousef Saleh; Khaledifar, Arsalan; Khalili, Davood; Khang, Young-Ho; Kheiri, Bahareh; Kheradmand, Motahareh; Khosravi, Alireza; Kiechl-Kohlendorfer, Ursula; Kiechl, Sophia J.; Kiechl, Stefan; Kim, Hyeon Chang; Klakk, Heidi; Klanarong, Suntara; Klanova, Jana; Klimek, Magdalena; Knoflach, Michael; Kobel, Susanne; Koirala, Bhawesh; Kolle, Elin; Kolsteren, Patrick; Koenig, Juergen; Korpelainen, Raija; Korrovits, Paul; Korzycka, Magdalena; Kos, Jelena; Koskinen, Seppo; Simone, Malik Koussoh; Kovacs, Eva; Kovalskys, Irina; Kowlessur, Sudhir; Koziel, Slawomir; Kratenova, Jana; Kratzer, Wolfgang; Kriemler, Susi; Kristensen, Peter Lund; Krizan, Helena; Kroker-Lobos, Maria F.; Krokstad, Steinar; Kruger, Herculina S.; Kruger, Ruan; Kryst, Lukasz; Kubinova, Ruzena; Kujala, Urho M.; Kujundzic, Enisa; Kulaga, Zbigniew; Kulimbet, Mukhtar; Kumari, Meena; Kunesova, Marie; Kurjata, Pawel; Kyobutungi, Catherine; Quang Ngoc La; Labadarios, Demetre; Lachat, Carl; Lai, Daphne; Laid, Youcef; Lall, Lachmie; Jimenez, Maritza Landaeta; Landais, Edwige; Lankila, Tiina; Lanska, Vera; Lappas, Georg; Larijani, Bagher; Lateva, Mina P.; Latt, Tint Swe; Laurenzi, Martino; Lazo-Porras, Maria; Le Coroller, Gwenaelle; Khanh Le Nguyen Bao; Lehtimaki, Terho; Lemogoum, Daniel; Leong, Elvynna; Leszczak, Justyna; Leung, Gabriel M.; Li, Yanping; Liivak, Merike; Lim, Charlie; Lim, Wei-Yen; Lima-Costa, M. Fernanda; Lin, Hsien-Ho; Lind, Lars; Litwin, Mieczyslaw; Liu, Liping; Liu, Xiaotian; Abril, Guadalupe Longo; Lopes, Oscar; Lopez-Garcia, Esther; Lopez-Gil, Jose Francisco; Lopez, Tania; Eugenio Lozano, Jose; Lukrafk, Janice L.; Luksiene, Dalia; Lundqvist, Annamari; Lunet, Nuno; Lunogelo, Charles; Lustigova, Michala; M'Buyamba-Kabangu, Jean-Rene; Machado-Coelho, George L. L.; Machado-Rodrigues, Aristides M.; Macia, Enguerran; Madar, Ahmed A.; Maestre, Gladys E.; Maggi, Stefania; Magliano, Dianna J.; Magnacca, Sara; Magriplis, Emmanuella; Mahasampath, Gowri; Maire, Bernard; Makdisse, Marcia; Malekpour, Mohammad-Reza; Malekzadeh, Fatemeh; Malekzadeh, Reza; Rao, Kodavanti Mallikharjuna; Malyutina, Sofia; Maniego, Lynell V.; Manios, Yannis; Mann, Jim I.; Mansour-Ghanaei, Fariborz; Manzato, Enzo; Mapatano, Mala Ali; Margozzini, Paula; Maria-Magdalena, Rosu; Marino, Joany; Markaki, Anastasia; Marques, Larissa Pruner; Marrugat, Jaume; Martorell, Reynaldo; Maruszczak, Katharina; Masala, Giovanna; Mascarenhas, Luis P.; Imani, Mannix Masimango; Masinaei, Masoud; Mathiesen, Ellisiv B.; Matijasevich, Alicia; Matlosz, Piotr; Matsha, Tandi E.; Matsudo, Victor; Matteo, Giletta; Maulik, Pallab K.; Mavrogianni, Christina; Mbanya, Jean Claude N.; Posso, Anselmo J. Mc Donald; McFarlane, Shelly R.; McGarvey, Stephen T.; McLean, Rachael M.; Benchekor, Sounnia Mediene; Mehlig, Kirsten; Mehrparvar, Amir Houshang; Melgarejo, Jesus D.; Mendez, Fabian; Mendivil, Carlos O.; Montano, Carlos Mendoza; Menezes, Ana Maria B.; Mensink, Gert B. M.; Mereke, Alibek; Meshram, Indrapal I.; Meto, Diane T.; Meyer, Haakon E.; Mi, Jie; Milkowska, Karolina; Miller, Jody C.; Milushkina, Olga; Minderico, Claudia S.; Mini, G. K.; Miquel, Juan Francisco; Miranda, J. Jaime; Mirjalili, Mohammad Reza; Misigoj-Durakovic, Marjeta; Mistretta, Antonio; Mocanu, Veronica; Modesti, Pietro A.; Moghaddam, Sahar Saeedi; Mohammad, Kazem; Mohammadi, Mohammad Reza; Mohammadi, Zahra; Mohammadifard, Noushin; Mohammadpourhodki, Reza; Mohan, Viswanathan; Yusoff, Muhammad Fadhli Mohd; Mohebbi, Iraj; Moller, Niels C.; Molnar, Denes; Momenan, Amirabbas; Mondo, Charles K.; Monroy-Valle, Michele M.; Mendoza, Roger A. Montenegro; Monterrubio-Flores, Eric; Monyeki, Kotsedi Daniel K.; Moon, Jin Soo; Moosazadeh, Mahmood; Moradpour, Farhad; Moreira, Leila B.; Morejon, Alain; Moreno, Luis A.; Morgan, Karen; Moschonis, George; Moslem, Alireza; Mosquera, Mildrey; Mossakowska, Malgorzata; Mostafa, Aya; Mostafavi, Seyed-Ali; Motlagh, Mohammad Esmaeel; Motta, Jorge; Moura-dos-Santos, Marcos Andre; Mridha, Malay K.; Msyamboza, Kelias P.; Mu, Thet Thet; Muca, Florian; Mugosa, Boban; Munroe, Patricia B.; Mursu, Jaakko; Musa, Kamarul Imran; Milanovic, Sanja Music; Musil, Vera; Musinguzi, Geofrey; Mustafa, Norlaila; Muyer, Muel Telo Marie-Claire; Nabipour, Iraj; Naidu, Balkish M.; Najafi, Farid; Nalecz, Hanna; Namesna, Jana; Narayan, K. M. Venkat; Naseri, Take; Nathalie, Michels; Neelapaichit, Nareemarn; Nejatizadeh, Azim; Nenko, Ilona; Nervi, Flavio; Neuhauser, Hannelore K.; Ng, Tze Pin; Nguyen, Chung T.; Nguyen, Quang V.; Nguyen, Quang Ngoc; Ni, Michael Y.; Nie, Peng; Nieto-Martinez, Ramfis E.; Niiranen, Teemu J.; Ninomiya, Toshiharu; Nishi, Nobuo; Nishtar, Sania; Noale, Marianna; Noboa, Oscar A.; Norton, Kevin I.; Noto, Davide; Nowak-Szczepanska, Natalia; Al Nsour, Mohannad; Nuhoglu, Irfan; Nurk, Eha; Nuwaha, Fred; Nyirenda, Moffat; O'Neill, Terence W.; Ochimana, Caleb; Ochoa-Aviles, Angelica M.; Oda, Eiji; Odili, Augustine N.; Oh, Kyungwon; Ohtsuka, Ryutaro; Oldenburg, Brian; Olie, Valerie; Omar, Mohd Azahadi; Omar, Saeed M.; Onat, Altan; Ong, Sok King; Onland-Moret, N. Charlotte; Ono, Lariane M.; Onodugo, Obinna; Ordunez, Pedro; Ornelas, Rui; Ortiz, Ana P.; Ortiz, Pedro J.; Osmond, Clive; Ostojic, Sergej M.; Ostovar, Afshin; Otero, Johanna A.; Ottendahl, Charlotte B.; Otu, Akaninyene; Overvad, Kim; Owusu-Dabo, Ellis; Padez, Cristina P.; Pagkalos, Ioannis; Pajula, Natalja; Palloni, Alberto; Palmieri, Luigi; Pan, Wen-Harn; Panza, Francesco; Paoli, Mariela; Papadopoulou, Sousana K.; Pareja, Rossina G.; Park, Soon-Woo; Park, Suyeon; Parnell, Winsome R.; Parsaeian, Mahboubeh; Pascanu, Ionela M.; Pasquet, Patrick; Patel, Nikhil D.; Pavlyshyn, Halyna; Pechlaner, Raimund; Pecin, Ivan; Pedro, Joao M.; Peixoto, Sergio Viana; Peltonen, Markku; Pereira, Alexandre C.; Peres, Karen G. D. A.; Peres, Marco A.; Perez-Londono, Agustin; Perez, Cynthia M.; Peterkova, Valentina; Kovtun, Olga Petrovna; Peykari, Niloofar; Son Thai Pham; Pichardo, Rafael N.; Pierre-Marie, Preux; Pikhart, Hynek; Pilav, Aida; Piler, Pavel; Piwonska, Aleksandra; Pizarro, Andreia N.; Plata, Silvia; Pop, Raluca M.; Popkin, Barry M.; Popovic, Stevo R.; Porta, Miquel; Poudyal, Anil; Pourfarzi, Farhad; Pourshams, Akram; Poustchi, Hossein; Pradeepa, Rajendra; Price, Alison J.; Prista, Antonio; Providencia, Rui; Puder, Jardena J.; Pudule, Iveta; Puhakka, Soile; Puiu, Maria; Punab, Margus; Qorbani, Mostafa; Quialheiro, Anna; Quintana, Hedley K.; Quiroga-Padilla, Pedro J.; Tran Quoc Bao; Rach, Stefan; Rahimikazerooni, Salar; Rahman, Mahmudur; Raitakari, Olli; Rakhmatulloev, Sherali; Rakovac, Ivo; Ramachandran, Ambady; Ramadan, Otim P. C.; Ramirez-Zea, Manuel; Ramos, Rafel; Rampal, Lekhraj; Rampal, Sanjay; Ramsay, Sheena E.; Rangel Junior, Joao F. L. B.; Reina, Daniel A. Rangel; Rangelova, Lalka S.; Rarra, Vayia; Rashidi, Mohammad-Mahdi; Rech, Cassiano Ricardo; Redon, Josep; Regecova, Valeria; Renner, Jane D. P.; Repasy, Judit A.; Revilla, Luis; Reynolds, Andrew; Rezaei, Negar; Rezaianzadeh, Abbas; Riboli, Elio; Rigo, Fernando; Rigotti, Attilio; Riley, Leanne M.; de Wit, Tobias F. Rinke; Riserus, Ulf; Ritti-Dias, Raphael M.; Roa, Reina G.; Roccaldo, Romana; Rodriguez-Artalejo, Fernando; Rodriguez-Perez, Maria del Cristo; Rodriguez-Villamizar, Laura A.; Rodriguez, Andrea Y.; Roggenbuck, Ulla; Rohloff, Peter; Rojas-Martinez, Rosalba; Romeo, Elisabetta L.; Rosario, Rafaela V.; Rosengren, Annika; Rouse, Ian; Rubinstein, Adolfo; Ruiz-Betancourt, Blanca Sandra; Ruiz-Castell, Maria; Moreno, Emma Ruiz; Rusakova, Iuliia A.; Rusek, Wojciech; Rust, Petra; Rutkowski, Marcin; Saamel, Marge; Sabbaghi, Hamideh; Sachdev, Harshpal S.; Sadjadi, Alireza; Safarpour, Ali Reza; Safi, Sare; Saghi, Mohammad Hossien; Saidi, Olfa; Saieva, Calogero; Sakata, Satoko; Saki, Nader; Salaj, Sanja; Martinez, Eduardo Salazar; Salkhanova, Akkumis; Salonen, Jukka T.; Samoutian, Margarita; Sanchez-Abanto, Jose; Sanchez Rodriguez, Ines; Santos, Diana A.; Santos, Ina S.; Santos, Maria Paula; Santos, Tamara R.; Saramies, Jouko L.; Sardinha, Luis B.; Sarganas, Giselle; Sarrafzadegan, Nizal; Saum, Kai-Uwe; Savin, Stefan; Sbaraini, Mariana; Scazufca, Marcia; Schaan, Beatriz D.; Schienkiewitz, Anja; Schindler, Karin; Schipf, Sabine; Schmidt, Amand Floriaan; Schmidt, Borge; Schmidt, Carsten O.; Schoettker, Ben; Schramm, Sara; Schramm, Stine; Schroder, Helmut; Schultsz, Constance; Schutte, Aletta E.; Sebert, Sylvain; Sedaghattalab, Moslem; Sein, Aye Aye; Sen, Abhijit; Sepanlou, Sadaf G.; Sequera, Guillermo; Sevcikova, Ludmila; Sewpaul, Ronel; Shamah-Levy, Teresa; Shamshirgaran, Seyed Morteza; Sharafkhah, Maryam; Sharma, Sanjib K.; Sharman, Almaz; Shaw, Jonathan E.; Shayanrad, Amaneh; Shayesteh, Ali Akbar; Shengelia, Lela; Shibuya, Kenji; Shimizu-Furusawa, Hana; Shiri, Rahman; Shoranov, Marat; Shrestha, Namuna; Si-Ramlee, Khairil; Sibai, Abla M.; Sidossis, Labros S.; Silva, Antonio M.; Silva, Caroline Ramos de Moura; Silva, Diego Augusto Santos; Silva, Kelly Samara; Sim, Xueling; Simon, Mary; Sjostrom, Michael; Skoblina, Natalia A.; Slowikowska-Hilczer, Jolanta; Slusarczyk, Przemyslaw; Smeeth, Liam; Smith, Lee; Soares, Fernanda Cunha; Sobek, Grzegorz; Sobngwi, Eugene; Sodemann, Morten; Soderberg, Stefan; Soemantri, Agustinus; Solfrizz, Vincenzo; Somi, Mohammad Hossein; Sorgjerd, Elin P.; Soric, Maroje; Soto-Rojas, Victoria E.; Soumare, Aicha; Sousa-Poza, Alfonso; Spiroski, Igor; Staessen, Jan A.; Stang, Andreas; Steene-Johannessen, Jostein; Stehle, Peter; Stein, Aryeh D.; Stergiou, George S.; Stokwiszewski, Jakub; Stoyanova, Ekaterina; Stratton, Gareth; Stronks, Karien; Sturua, Lela; Suarez-Ortegon, Milton F.; Suebsamran, Phalakorn; Sulo, Gerhard; Sundstrom, Johan; Suriyawongpaisal, Paibul; Swinburn, Boyd A.; Sylva, Rene Charles; Szponar, Lucjan; Tai, E. Shyong; Tambalis, Konstantinos D.; Tamosiunas, Abdonas; Tanabayev, Baimakhan; Tanrygulyyeva, Maya; Tarawneh, Mohammed Rasoul; Tarp, Jakob; Tarqui-Mamani, Carolina B.; Braunerova, Radka Taxova; Velde, Saskia Te; Tebar, William R.; Tell, Grethe S.; Tello, Tania; Thankappan, K. R.; Theodoridis, Xenophon; Thirunavukkarasu, Sathish; Thomas, Nihal; Thrift, Amanda G.; Ticha, Lubica; Timmermans, Erik J.; Tjandrarini, Dwi Hapsari; Tjonneland, Anne; Tolstrup, Janne S.; Topbas, Murat; Torres-Collado, Laura; Touloumi, Giota; Traissac, Pierre; Triantafyllou, Areti; Trivedi, Atul; Tshepo, Lechaba; Tsintavis, Panagiotis; Tuitele, John; Tuliakova, Azaliia M.; Tulloch-Reid, Marshall K.; Tullu, Fikru; Tuomainen, Tomi-Pekka; Turley, Maria L.; Tzala, Evangelia; Tzotzas, Themistoklis; Tzourio, Christophe; Ueda, Peter; Ugel, Eunice; Ukoli, Flora A. M.; Usupova, Zhamyila; Uusitalo, Hannu M. T.; Uysal, Nalan; Valdivia, Gonzalo; Valvi, Damaskini; van Dam, Rob M.; van den Born, Bert-Jan; Van der Heyden, Johan; van der Schouw, Yvonne T.; Van Lippevelde, Wendy; Hoang Van Minh; Van Schoor, Natasja M.; van Valkengoed, Irene G. M.; Vanderschueren, Dirk; Vanuzzo, Diego; Varela-Moreiras, Gregorio; Vargas, Luz Nayibe; Vasan, Senthil K.; Vasques, Daniel G.; Vega, Tomas; Velasquez-Melendez, Gustavo; Velika, Biruta; Verdot, Charlotte; Verloigne, Maite; Veronesi, Giovanni; Verschuren, W. M. Monique; Verstraeten, Roosmarijn; Viet, Lucie; Vik, Froydis N.; Vilar, Monica; Villalpando, Salvador; Vioque, Jesus; Virtanen, Jyrki K.; Visser, Marjolein; Viswanathan, Bharathi; Vladulescu, Mihaela; Voelzke, Henry; Voutilainen, Ari; Vrijheid, Martine; Wade, Alisha N.; Bebakar, Wan Mohamad Wan; Mohamud, Wan Nazaimoon Wan; Wanderley Junior, Rildo de Souza; Wang, Chongjian; Wang, Huijun; Wang, Ningli; Wang, Qian; Wang, Xiangjun; Wang, Ya Xing; Wang, Ying-Wei; Wannamethee, S. Goya; Wareham, Nicholas; Wartha, Olivia; Weber, Adelheid; Webster-Kerr, Karen; Wedderkopp, Niels; Weghuber, Daniel; Wei, Wenbin; Westbury, Leo; Whincup, Peter H.; Wickramasinghe, Kremlin; Widhalm, Kurt; Widyahening, Indah S.; Wiecek, Andrzej; Wilks, Rainford J.; Willeit, Karin; Willeit, Peter; Williams, Julianne; Wilsgaard, Tom; Wojtyniak, Bogdan; Wong-McClure, Roy A.; Wong, Andrew; Wong, Emily B.; Woodward, Mark; Wu, Frederick C.; Wyszynska, Justyna; Xu, Haiquan; Xu, Liang; Yaacob, Nor Azwany; Yan, Li; Yan, Weili; Yang, Yang; Garcia, Martha Yepez; Yoosefi, Moein; Yoshihara, Akihiro; Younger-Coleman, Novie O.; Yu, Yu-Ling; Yu, Yunjiang; Yusof, Ahmad Faudzi; Zafiropulos, Vassilis; Zainuddin, Ahmad A.; Zamani, Farhad; Zambon, Sabina; Zampelas, Antonis; Zapata, Maria Elisa; Zaw, Ko Ko; Zdrojewski, Tomasz; Zeglen, Magdalena; Zejglicova, Kristyna; Vrkic, Tajana Zeljkovic; Zhang, Bing; Zhang, Zhen-Yu; Zhecheva, Yanitsa V.; Zholdin, Bekbolat; Zimmet, Paul; Zins, Marie; Cisneros, Julio Zuniga; Zuziak, Monika</t>
  </si>
  <si>
    <t>NCD Risk Factor Collaborat NCD RisC</t>
  </si>
  <si>
    <t>General and abdominal adiposity and hypertension in eight world regions: a pooled analysis of 837 population-based studies with 7•5 million participants</t>
  </si>
  <si>
    <t>BODY-MASS INDEX; TO-HEIGHT RATIO; CARDIOMETABOLIC RISK; WAIST CIRCUMFERENCE; CENTRAL OBESITY; INEQUALITIES; CHINESE; SIZE; BMI; FAT</t>
  </si>
  <si>
    <t>Background Adiposity can be measured using BMI (which is based on weight and height) as well as indices of abdominal adiposity. We examined the association between BMI and waist-to-height ratio (WHtR) within and across populations of different world regions and quantified how well these two metrics discriminate between people with and without hypertension. Methods We used data from studies carried out from 1990 to 2023 on BMI, WHtR and hypertension in people aged 20-64 years in representative samples of the general population in eight world regions. We graphically compared the regional distributions of BMI and WHtR, and calculated Pearson's correlation coefficients between BMI and WHtR within each region. We used mixed-effects linear regression to estimate the extent to which WHtR varies across regions at the same BMI. We graphically examined the prevalence of hypertension and the distribution of people who have hypertension both in relation to BMI and WHtR, and we assessed how closely BMI and WHtR discriminate between participants with and without hypertension using C-statistic and net reclassification improvement (NRI). Findings The correlation between BMI and WHtR ranged from 076 to 089 within different regions. After adjusting for age and BMI, mean WHtR was highest in south Asia for both sexes, followed by Latin America and the Caribbean and the region of central Asia, Middle East and north Africa. Mean WHtR was lowest in central and eastern Europe for both sexes, in the high-income western region for women, and in Oceania for men. Conversely, to achieve an equivalent WHtR, the BMI of the population of south Asia would need to be, on average, 2 center dot 79 kg/m(2) (95% CI 231-328) lower for women and 1 center dot 28 kg/m(2) (1&lt;02-154) lower for men than in the high-income western region. In every region, hypertension prevalence increased with both BMI and WHtR. Models with either of these two adiposity metrics had virtually identical C-statistics and NRIs for every region and sex, with C-statistics ranging from 0&lt;72 to 081 and NRIs ranging from 034 to 0 center dot 57 in different region and sex combinations. When both BMI and WHtR were used, performance improved only slightly compared with using either adiposity measure alone. Interpretation BMI can distinguish young and middle-aged adults with higher versus lower amounts of abdominal adiposity with moderate-to-high accuracy, and both BMI and WHtR distinguish people with or without hypertension. However, at the same BMI level, people in south Asia, Latin America and the Caribbean, and the region of central Asia, Middle East and north Africa, have higher WHtR than in the other regions.</t>
  </si>
  <si>
    <t xml:space="preserve">[Zhou, Bin; Bennett, James E.; Wickham, Aidan P.; Singleton, Rosie K.; Jain, Lakshya; Barradas-Pires, Ana; Heap, Rachel A.; Lhoste, Victor P. F.; Sheffer, Kate E.; Phelps, Nowell H.; Rayner, Archie W.; Gregg, Edward W.; Iurilli, Maria L. C.; Filippi, Sarah L.; Wang, Junyang; Ezzati, Majid; Chan, Queenie; Cross, Amanda J.; Gunter, Marc J.; Huhtaniemi, Ilpo Tapani; Jarvelin, Marjo-Riitta; Riboli, Elio; Tzala, Evangelia; Yan, Li] Imperial Coll London, London, England; [Mishra, Anu] Bill Melinda Gates Fdn, Seattle, WA USA; [Carrillo-Larco, Rodrigo M.; Gujral, Unjali P.; Islek, Duygu; Martorell, Reynaldo; Narayan, K. M. Venkat; Stein, Aryeh D.; Thirunavukkarasu, Sathish] Emory Univ, Atlanta, GA USA; [Ikeda, Nayu] Natl Inst Biomed Innovat Hlth &amp; Nutr, Osaka, Japan; [Gregg, Edward W.; Morgan, Karen] RCSI Univ Med &amp; Hlth Sci, Dublin, Ireland; [Joshi, Rohina; Schutte, Aletta E.] Univ New South Wales, Sydney, NSW, Australia; [Stevens, Gretchen A.; Ali, Mohamed M.; Branca, Francesco; Cowan, Melanie J.] WHO, Geneva, Switzerland; [Danaei, Goodarz; Li, Yanping; Ochimana, Caleb] Harvard TH Chan, Sch Publ Hlth, Boston, MA USA; [Di Cesare, Mariachiara; Benzeval, Michaela; Kumari, Meena] Univ Essex, Essex, England; [Aguilar-Salinas, Carlos A.; Soto-Mota, Luis Adrian] Inst Nacl Ciencias Med &amp; Nutr Salvador Zubiran, Mexico City, DF, Mexico; [Ahmad, Noor Ani; Ghaffar, Suhaila Abdul; Ahmad, Mohamad Hasnan; Aris, Tahir; Yusoff, Muhammad Fadhli Mohd] Minist Hlth, Putrajaya, Malaysia; [Bovet, Pascal] Minist Hlth, Victoria, Seychelles; [Bovet, Pascal] Minist Hlth, Unisante, Switzerland; [Chen, Zhengming] Univ Oxford, Oxford, England; [Damasceno, Albertino] Eduardo Mondlane Univ, Maputo, Mozambique; [Janszky, Imre] Norwegian Univ Sci &amp; Technol, Trondheim, Norway; [Kengne, Andre P.] South African Med Res Council, Tygerberg, South Africa; [Khang, Young-Ho] Seoul Natl Univ, Coll Med, Seoul, South Korea; [Khunti, Kamlesh] Univ Leicester, Leicester, Leics, England; [Laxmaiah, Avula; Arlappa, Nimmathota; Balakrishna, Nagalla; Kumar, Rachakulla Hari; Rao, Kodavanti Mallikharjuna; Meshram, Indrapal I.] Natl Inst Nutr, ICMR, Hyderabad, Telangana, India; [Lim, Lee-Ling] Univ Malaya, Kuala Lumpur, Malaysia; [Lissner, Lauren; Bjorkelund, Cecilia; Hange, Dominique; Mehlig, Kirsten; Rosengren, Annika] Univ Gothenburg, Gothenburg, Sweden; [Margozzini, Paula] Pontificia Univ Catolica Chile, Santiago, Chile; [Mbanya, Jean Claude] Univ Yaounde I, Yaounde, Cameroon; [McGarvey, Stephen] Brown Univ, Providence, RI USA; [Shaw, Jonathan E.] Baker Heart &amp; Diabet Inst, Melbourne, Vic, Australia; [Soderberg, Stefan] Umea Univ, Umea, Sweden; [Soto-Mota, Luis Adrian] Inst Nacl Ciencias Med Nutr, Mexico City, DF, Mexico; [Zaccardi, Francesco] Univ Leicester, Leicester, Leics, England; [Ezzati, Majid] Univ Ghana, Accra, Ghana; [Abarca-Gomez, Leandra] Caja Costarricense Seguro Social, San Jose, Costa Rica; [Abbasi-Kangevari, Mohsen] Non Communicable Dis Res Ctr, Zahedan, Iran; [Abdrakhmanova, Shynar] Natl Ctr Publ Hlth, Nur Sultan, Kazakhstan; [Ghaffar, Suhaila Abdul] Minist Hlth, Putrajaya, Malaysia; [Rahim, Hanan F. Abdul] Qatar Univ, Doha, Qatar; [Abdurrahmonova, Zulfiya] Minist Hlth &amp; Social Protect, Dushanbe, Tajikistan; [Abu-Rmeileh, Niveen M.] Birzeit Univ, Birzeit, Israel; [Acosta-Cazares, Benjamin] Inst Mexicano Seguro Social, Mexico City, DF, Mexico; [Adam, Ishag] Qassim Univ, Buraydah, Saudi Arabia; [Adamczyk, Marzena] RehaKlin, Rzeszow, Poland; [Aekplakorn, Wichai] Mahidol Univ, Nakhon Pathom, Thailand; [Agdeppa, Imelda A.] Food &amp; Nutr Res Inst, Manila, Philippines; [Aghazadeh-Attari, Javad] Urmia Univ, Sch Med, Orumiyeh, Iran; [Agyemang, Charles] Univ Amsterdam, Amsterdam, Netherlands; [Ahmad, Mohamad Hasnan] Minist Hlth, Putrajaya, Malaysia; [Ahmad, Noor Ani] Minist Hlth, Putrajaya, Malaysia; [Ahmadi, Ali] Shahrekord Univ Med Sci, Shahrekord, Iran; [Ahmadi, Naser] Non Communicable Dis Res Ctr, Zahedan, Iran; [Ahmadi, Nastaran] Shahid Sadoughi Univ Med Sci, Yazd, Iran; [Ahmed, Soheir H.] Univ Hargeisa, Hargeisa, Somalia; [Ahrens, Wolfgang] Leibniz Inst Prevent Res &amp; Epidemiol BIPS, Bremen, Germany; [Aitmurzaeva, Gulmira] Republican Ctr Hlth Promot, Bishkek, Kyrgyzstan; [Ajlouni, Kamel] Natl Ctr Diabet Endocrinol &amp; Genet, Amman, Jordan; [Al-Hazzaa, Hazzaa M.] Princess Nourah bint Abdulrahman Univ, Riyadh, Saudi Arabia; [Al-Hinai, Halima; Al-Lawati, Jawad A.] Minist Hlth, Muscat, Oman; [Al-Raddadi, Rajaa] King Abdulaziz Univ, Jeddah, Saudi Arabia; [Al Asfoor, Deena] WHO, Reg Off Eastern Mediterranean, Cairo, Egypt; [Al Hourani, Huda M.] Hashemite Univ, Zarqa, Jordan; [Alarouj, Monira] Dasman Diabet Inst, Kuwait, Kuwait; [AlBuhairan, Fadia] Aldara Hosp &amp; Med Ctr, Riyadh, Saudi Arabia; [AlDhukair, Shahla] King Abdullah Int Med Res Ctr, Riyadh, Saudi Arabia; [Ali, Mohamed M.] WHO, Geneva, Switzerland; [Alieva, Anna V.] Minist Hlth, Tashkent, Uzbekistan; [Alkandari, Abdullah] Dasman Diabet Inst, Kuwait, Kuwait; [Alkhatib, Buthaina M.] Hashemite Univ, Zarqa, Jordan; [Aly, Eman] WHO, Reg Eastern Mediterranean, Cairo, Egypt; [Amarapurkar, Deepak N.] Bombay Hosp &amp; Med Res Ctr, Bombay, Maharashtra, India; [Etxezarreta, Pilar Amiano] Dept Salud Gobierno Vasco, Biscay, Spain; [Amougou, Norbert] UMR, CNRS, MNHN 7206, Paris, France; [Andersen, Lars Bo] Western Norway Univ Appl Sci, Bergen, Norway; [Anderssen, Sigmund A.] Norwegian Sch Sport Sci, Oslo, Norway; [Androutsos, Odysseas] Univ Thessaly, Volos, Greece; [Anjana, Ranjit Mohan] Madras Diabet Res Fdn, Madras, Tamil Nadu, India; [Ansari-Moghaddam, Alireza] Hlth Promot Res Ctr, Ghasrodash, Iran; [Anufrieva, Elena] Yekaterinburg State Med Acad, Ekaterinburg, Russia; [Aounallah-Skhir, Hajer] Natl Inst Publ Hlth, Tunis, Tunisia; [Aris, Tahir] Minist Hlth, Putrajaya, Malaysia; [Arku, Raphael E.] Univ Massachusetts, Amherst, MA USA; [Aryal, Krishna K.] Univ Bergen, Bergen, Norway; [Assah, Felix K.] Univ Yaounde I, Yaounde, Cameroon; [Assembekov, Batyrbek] Asfendiyarov Kazakh Natl Med Univ, Alma Ata, Kazakhstan; [Assuncao, Maria Cecilia F.] Univ Fed Pelotas, Pelotas, RS, Brazil; [Auvinen, Juha] Oulu Univ Hosp, Oulu, Finland; [Auvinen, Juha] Univ Oulu, Oulu, Finland; [Avdicova, Maria] Reg Author Publ Hlth, Bratislava, Slovakia; [Azad, Kishwar] Diabet Assoc Bangladesh, Dhaka, Bangladesh; [Azevedo, Ana] Univ Porto, Porto, Portugal; [Azimi-Nezhad, Mohsen] Neyshabur Univ Med Sci, Neyshabur, Iran; [Azizi, Fereidoun] Res Inst Endocrine Sci, Tehran, Iran; [Bacopoulou, Flora] Natl &amp; Kapodistrian Univ Athens, Athens, Greece; [Bahijri, Suhad] King Abdulaziz Univ, Jeddah, Saudi Arabia; [Bajramovic, Izet] Univ Sarajevo, Sarajevo, Bosnia &amp; Herceg; [Aryal, Krishna K.] Univ Bergen, Bergen, Norway; [Assah, Felix K.] Univ Yaounde I, Yaounde, Cameroon; [Assembekov, Batyrbek] Asfendiyarov Kazakh Natl Med Univ, Alma Ata, Kazakhstan; [Assuncao, Maria Cecilia F.] Univ Fed Pelotas, Pelotas, RS, Brazil; [Auvinen, Juha] Oulu Univ Hosp, Oulu, Finland; [Auvinen, Juha] Univ Oulu, Oulu, Finland; [Avdicova, Maria] Reg Author Publ Hlth, Bratislava, Slovakia; [Azad, Kishwar] Diabet Assoc Bangladesh, Dhaka, Bangladesh; [Azevedo, Ana] Univ Porto, Porto, Portugal; [Azimi-Nezhad, Mohsen] Neyshabur Univ Med Sci, Neyshabur, Iran; [Azizi, Fereidoun] Res Inst Endocrine Sci, Tehran, Iran; [Bacopoulou, Flora] Natl &amp; Kapodistrian Univ Athens, Athens, Greece; [Bahijri, Suhad] King Abdulaziz Univ, Jeddah, Saudi Arabia; [Bajramovic, Izet] Univ Sarajevo, Sarajevo, Bosnia &amp; Herceg; [Balakrishna, Nagalla] ICMR Natl Inst Nutr, Secunderabad, India; [Bamoshmoosh, Mohamed] Univ Sci &amp; Technol, Inma City, Yemen; [Banach, Maciej] Med Univ Lodz, Lodz, Poland; [Bandosz, Piotr] Med Univ Gdansk, Gdansk, Poland; [Banegas, Jose R.] Univ Autonoma Madrid, CIBERESP, Madrid, Spain; [Baran, Rafal] Univ Rzeszow, Rzeszow, Poland; [Barbagallo, Carlo M.] Univ Palermo, Palermo, Italy; [Barbosa Filho, Valter] Univ Estadual Ceara, Fortaleza, Ceara, Brazil; [Barcelo, Alberto] Univ Miami, Miami, FL USA; [Baretic, Maja] Univ Hosp Ctr Zagreb, Zagreb, Croatia; [Barnoya, Joaquin] Unidad Cirugia Cardiovasc, Guatemala City, Guatemala; [Barrera, Lena] Univ Valle, Cali, Colombia; [Barros, Aluisio J. D.] Univ Fed Pelotas, Pelotas, RS, Brazil; [Barros, Mauro Virgilio Gomes] Univ Pernambuco, Recife, PE, Brazil; [Basit, Abdul] Baqai Inst Diabetol &amp; Endocrinol, Karachi, Pakistan; [Bastos, Joao Luiz] Simon Fraser Univ, Burnaby, BC, Canada; [Batieha, Anwar M.] Jordan Univ Sci &amp; Technol, Ar Ramtha, Jordan; [Batista, Rosangela L.] Univ Fed Maranhao, Sao Luis, Brazil; [Battakova, Zhamilya] Natl Ctr Publ Hlth, Astana, Kazakhstan; [Baur, Louise A.] Univ Sydney, Sydney, NSW, Australia; [Bayauli, Pascal M.] Clin Univ Kinshasa, Kinshasa, DEM REP CONGO; [Bel-Serrat, Silvia] Univ Coll Dublin, Dublin, Ireland; [Belavendra, Antonisamy] Christian Med Coll Vellore, Vellore, Tamil Nadu, India; [Ben Romdhane, Habiba] Univ Tunis El Manar, Tunis, Tunisia; [Benedek, Theodora] Univ Med Pharm Sci &amp; Technol, Targu Mure, Romania; [Benedics, Judith] Fed Minist Social Affairs Hlth Care &amp; Consumer Pr, Vienna, Austria; [Benet, Mikhail] Cafam Univ Fdn, Bogota, Colombia; [Rolandi, Gilda Estela Benitez] Minist Salud Publ Bienestar Social, Brasil, Paraguay; [Bere, Elling] Univ Agder, Kristiansand, Norway; [Berger, Nicolas] Sciensano, Elsene, Belgium; [Bergh, Ingunn Holden] Norwegian Inst Publ Hlth, Trondheim, Norway; [Berkinbayev, Salim] Kazakh Natl Med Univ, Alma Ata, Kazakhstan; [Bernabe-Ortiz, Antonio] Univ Cientif Sur, Villa El Salvador, Peru; [Bettiol, Heloisa] Univ Sao Paulo, Sao Paulo, Brazil; [Beybey, Augustin F.] Univ Yaounde I, Yaounde, Cameroon; [Bezerra, Jorge] Univ Pernambuco, Recife, PE, Brazil; [Bhagyalaxmi, Aroor] BJ Med Coll, Ahmadabad, Gujarat, India; [Bhargava, Santosh K.] Sunder Lal Jain Hosp, New Delhi, India; [Lele, Elysee Claude Bika] Inst Med Res &amp; Med Plant Studies, Bolifamba, Cameroon; [Bikbov, Mukharram M.] Ufa Eye Res Inst, Ufa, Russia; [Bista, Bihungum] Nepal Hlth Res Council, Kathmandu, Nepal; [Bjelica, Dusko J.] Univ Montenegro, Podgorica, Montenegro; [Bjerregaard, Peter] Univ Southern Denmark, Odense, Denmark; [Bjertness, Espen; Bjertness, Marius B.] Univ Oslo, Oslo, Norway; [Bloch, Katia V.] Univ Fed Rio de Janeiro, Rio De Janeiro, Brazil; [Blokstra, Anneke] Natl Inst Publ Hlth &amp; Environm, Bilthoven, Netherlands; [Bo, Simona] Univ Turin, Turin, Italy; [Boddy, Lynne M.] Liverpool John Moores Univ, Liverpool, Merseyside, England; [Boehm, Bernhard O.] Nanyang Technol Univ, Singapore, Singapore; [Boggia, Jose G.] Univ Republica, Montevideo, Uruguay; [Bogova, Elena] Natl Med Res Ctr Endocrinol, Moscow, Russia; [Bonaccio, Marialaura] IRCCS Neuromed, Pozzilli, Italy; [Bonillavargas, Alice] Caja Costarricense Seguro Social, San Jose, Costa Rica; [Borghs, Herman] Katholieke Univ Leuven, Leuven, Belgium; [Botomba, Steve] Epidemiol Ctr Diabet, Kinshasa, DEM REP CONGO; [Bourne, Rupert] Cambridge Univ Hosp, Cambridge, England; [Boymatova, Khadichamo] WHO, Country Off, Dushanbe, Tajikistan; [Braeckman, Lutgart] Univ Ghent, Ghent, Belgium; [Braithwaite, Tasanee] Kings Coll London, London, England; [Brajkovich, Imperia] Cent Univ Venezuela, Distrito Capital, Venezuela; [Branca, Francesco] WHO, Geneva, Switzerland; [Brenner, Hermann] German Canc Res Ctr, Heidelberg, Germany; [Brewster, Lizzy M.] Univ Amsterdam, Amsterdam, Netherlands; [Briceno, Yajaira] Univ Andes, Andes, Venezuela; [Brinduse, Lacramioara] Carol Davila Univ Med &amp; Pharm, Bucharest, Romania; [Bringolf-Isler, Bettina] Swiss Trop &amp; Publ Hlth Inst, Allschwil, Switzerland; [Bringolf-Isler, Bettina] Univ Basel, Basel, Switzerland; [Brito, Miguel] Inst Politecn Lisboa, Lisbon, Portugal; [Brug, Johannes] Natl Inst Publ Hlth &amp; Environm, Bilthoven, Netherlands; [Bugge, Anna] Univ Coll Copenhagen, Copenhagen, Denmark; [Buntinx, Frank] Katholieke Univ Leuven, Leuven, Belgium; [Buoncristiano, Marta] WHO, Reg Off Europe, Copenhagen, Denmark; [Burns, Con] Munster Technol Univ, Munster, Ireland; [de Leon, Antonio Cabrera] Univ Laguna, San Cristobal la Laguna, Spain; [Caixeta, Roberta B.] Pan Amer Hlth Org, Washington, DC USA; [Cama, Tilema] Minist Hlth, Tofoa, Tonga; [Can, Gunay] Istanbul Univ Cerrahpasa, Istanbul, Turkiye; [Candido, Ana Paula C.] Univ Fed Juiz de Fora, Juiz De Fora, MG, Brazil; [Canete, Felicia] Minist Publ Hlth, Asuncion, Paraguay; [Capanzana, Mario V.] Food &amp; Nutr Res Inst, Manila, Philippines; [Capkova, Nadezda] Natl Inst Publ Hlth, Vinohrady, Czech Republic; [Capuano, Eduardo] Canopo Study Ctr Salerno, Salerno, Italy; [Roccaldo, Romana] Canopo Study Ctr Salerno, Salerno, Italy; [Capuano, Vincenzo] Canopo Study Ctr Salerno, Salerno, Italy; [Cardoso, Viviane C.] Univ Sao Paulo, Sao Paulo, Brazil; [Carlsson, Axel C.] Karolinska Inst, Solna, Sweden; [Casanueva, Felipe F.] Univ Santiago Compostela, Santiago, Spain; [Casas, Maribel] CIBERESP, Madrid, Spain; [Censi, Laura] Council Agr Res &amp; Econ, Bologna, Italy; [Cervantes-Loaiza, Marvin] Caja Costarricense Seguro Social, San Jose, Costa Rica; [Chamnan, Parinya] Sanpasitthiprasong Reg Hosp, Ubon Ratchathani, Thailand; [Chamukuttan, Snehalatha] India Diabet Res Fdn, Chennai, Tamil Nadu, India; [Chen, Fangfang] Capital Inst Pediat, Beijing, Peoples R China; [Chen, Huashuai] Xiangtan Univ, Xiangtan, Peoples R China; [Chen, Long-Sheng] Minist Hlth &amp; Welf, Taipei City, Taiwan; [Chen, Zhengming] Univ Oxford, Oxford, England; [Cheng, Yiling J.] US Ctr Dis Control &amp; Prevent, Atlanta, GA USA; [Cheraghian, Bahman] Ahvaz Jundishapur Univ Med Sci, Ahvaz, Iran; [Chetrit, Angela] Gertner Inst Epidemiol &amp; Hlth Policy Res, Ramat Gan, Israel; [Chikova-Iscener, Ekaterina] Natl Ctr Publ Hlth &amp; Analyses, Sofia, Bulgaria; [Chinapaw, Mai J. M.] Vrije Univ Amsterdam Med Ctr, Amsterdam, Netherlands; [Chinnock, Anne] Univ Costa Rica, San Jose, Costa Rica; [Chiolero, Arnaud] Univ Fribourg, Fribourg, Switzerland; [Chirita-Emandi, Adela] Victor Babes Univ Med &amp; Pharm Timisoara, Timisoara, Romania; [Chirlaque, Maria-Dolores] CIBERESP, Madrid, Spain; [Chong, Chean Lin] RIPAS Hosp, Bandar Seri Begawan, Brunei; [Christofaro, Diego G.] Univ Estadual Paulista, Rio Claro, SP, Brazil; [Chudek, Jerzy] Med Univ Silesia, Katowice, Poland; [Cifkova, Renata] Charles Univ Prague, Prague, Czech Republic; [Cifkova, Renata] Thomayer Univ Hosp, Prague, Czech Republic; [Cirillo, Massimo] Univ Salerno, Fisciano, Italy; [Claessens, Frank] Katholieke Univ Leuven, Leuven, Belgium; [Clare, Philip] Univ Sydney, Sydney, NSW, Australia; [Cohen, Emmanuel] UMR, CNRS, MNHN 7206, Paris, France; [Confortin, Susana C.] Univ Extreme South Santa Catarina, Criciuma, SC, Brazil; [Coppinger, Tara C.] Munster Technol Univ, Munster, Ireland; [Cortes, Lilia Yadira] Pontificia Univ Javeriana, Bogota, Colombia; [Cosmin, Cojocaru R.] Carol Davila Univ Med &amp; Pharm, Bucharest, Romania; [Costanzo, Simona] IRCCS Neuromed, Pozzilli, Italy; [Cowan, Melanie J.] WHO, Geneva, Switzerland; [Cowell, Chris] Univ Sydney, Sydney, NSW, Australia; [Crampin, Amelia C.] Malawi Epidemiol &amp; Intervent Res Unit, Chilumba, Malawi; [Crujeiras, Ana B.] CIBEROBN, Madrid, Spain; [Cruz, Juan J.] Univ Autonoma Madrid, CIBERESP, Madrid, Spain; [Cucu, Alexandra M.] Natl Inst Publ Hlth, Bucharest, Romania; [Cucu, Alexandra M.] Univ Med &amp; Pharm, Bucharest, Romania; [Cureau, Felipe V.] Univ Fed Rio Grande do Norte, Natal, RN, Brazil; [Cuschieri, Sarah] Univ Malta, Msida, Malta; [D'Arrigo, Graziella] CNR, Calenzano, Italy; [d'Orsi, Eleonora] Univ Fed Santa Catarina, Florianopolis, SC, Brazil; [da Silva-Ferreira, Haroldo] Univ Fed Alagoas, Penedo, Brazil; [Dahm, Christina C.] Aarhus Univ, Aarhus, Denmark; [Dallongeville, Jean] Inst Pasteur, Lille, France; [Damasceno, Albertino] Eduardo Mondlane Univ, Maputo, Mozambique; [Dankner, Rachel] Gertner Inst Epidemiol &amp; Hlth Policy Res, Ramat Gan, Israel; [Davletov, Kairat] Asfendiyarov Kazakh Natl Med Univ, Alma Ata, Kazakhstan; [de Vasconcelos, Francisco de Assis Guedes] Univ Fed Santa Catarina, Florianopolis, SC, Brazil; [de Assis, Maria Alice Altenburg] Univ Fed Santa Catarina, Florianopolis, SC, Brazil; [De Bacquer, Dirk; De Bacquer, Jaco; De Henauw, Stefaan] Univ Ghent, Ghent, Belgium; [de Bont, Jeroen] Karolinska Inst, Solna, Sweden; [De Curtis, Amalia; de Gaetano, Giovanni] IRCCS Neuromed, Pozzilli, Italy; [Hinnig, Patricia de Fragas] Univ Fed Santa Catarina, Florianopolis, SC, Brazil; [De Miguel-Etayo, Pilar] CIBEROBN, Madrid, Spain; [De Miguel-Etayo, Pilar] Univ Zaragoza, Zaragoza, Spain; [de Oliveira, Paula Duarte] Univ Fed Pelotas, Pelotas, RS, Brazil; [de Paiva, Karina Mary] Univ Fed Santa Catarina, Florianopolis, SC, Brazil; [De Ridder, Karin; Demarest, Stefaan] Sciensano, Ixelles, Belgium; [Correia Junior, Marco Aurelio de Valois] Univ Pernambuco, Recife, PE, Brazil; [Deepa, Mohan] Madras Diabet Res Fdn, Madras, Tamil Nadu, India; [DeGennaro, Vincent Jr] Innovating Hlth Int, Port Au Prince, Haiti; [Dennison, Elaine] Univ Southampton, Southampton, Hants, England; [Deschamps, Valerie] Natl Publ Hlth Agcy, Paris, France; [Dhimal, Meghnath] Nepal Hlth Res Council, Kathmandu, Nepal; [Ripolles, Maria Pilar Diez] Consejeria Salud Gobierno Rioja, Logrono, Spain; [Dika, Zivka] Univ Zagreb, Zagreb, Croatia; [Djalalinia, Shirin] Minist Hlth &amp; Med Educ, Tehran, Iran; [Dominguez, Liria] Inst Invest Nutr, La Molina, Peru; [Donati, Maria Benedetta] IRCCS Neuromed, Pozzilli, Italy; [Donfrancesco, Chiara] Ist Superiore Sanita, Rome, Italy; [Dong, Guanghui] Sun Yat Sen Univ, Guangzhou, Guangdong, Peoples R China; [Donoso, Silvana P.] Univ Cuenca, Cuenca, Ecuador; [Dorobantu, Maria] Carol Davila Univ Med &amp; Pharm, Bucharest, Romania; [Doerr, Marcus] Univ Med Greifswald, Greifswald, Germany; [Dragano, Nico] Univ Hosp Dusseldorf, Dusseldorf, Germany; [Drygas, Wojciech] Med Univ Lodz, Lodz, Poland; [Drygas, Wojciech] Calisia Univ, Kalisz, Poland; [Du, Shufa] Univ North Carolina, Chapel Hill, NC USA; [Duante, Charmaine A.] Food &amp; Nutr Res Inst, Taguig, Philippines; [Duboz, Priscilla] IRL 3189, ESS, Paris, France; [Duda, Rosemary B.] Beth Israel Deaconess Med Ctr, Boston, MA USA; [Duda, Rosemary B.] Harvard Med Sch, Boston, MA USA; [Duleva, Vesselka L.] Natl Ctr Publ Hlth &amp; Analyses, Sofia, Bulgaria; [Dushpanova, Anar] Scuola Superiore St Anna, Pisa, Italy; [Dushpanova, Anar] Al Farabi Kazakh Natl Univ, Alma Ata, Kazakhstan; [Dyussupova, Azhar] Semey Med Univ, Semey, Kazakhstan; [Dziankowska-Zaborszczyk, Elzbieta] Med Univ Lodz, Lodz, Poland; [Ebrahimi, Narges] Non Communicable Dis Res Ctr, Neyshabur, Iran; [Echeverria, Guadalupe] Pontificia Univ Catolica Chile, Santiago, Chile; [Eddie, Ricky] Minist Hlth &amp; Med Serv, Honiara, Solomon Islands; [Eftekhar, Ebrahim] Hormozgan Univ Med Sci, Bandar Abbas, Iran; [Efthymiou, Vasiliki] Natl &amp; Kapodistrian Univ Athens, Athina, Greece; [Egbagbe, Eruke E.] Univ Benin, Benin, Nigeria; [Eghtesad, Sareh] Univ Tehran Med Sci, Tehran, Iran; [Ekelund, Ulf] Norwegian Sch Sport Sci, Oslo, Norway; [El-Khateeb, Mohammad] Natl Ctr Diabet Endocrinol &amp; Genet, Amman, Jordan; [El Ati, Jalila] Natl Inst Nutr &amp; Food Technol, Tunis, Tunisia; [Elosua, Roberto] Inst Hosp Mar Invest Med, Barcelona, Spain; [Elosua, Roberto] CIBERCV, Madrid, Spain; [Enang, Ofem] Univ Calabar, Calabar, Nigeria; [Erasmus, Rajiv T.] Univ Stellenbosch, Stellenbosch, South Africa; [Erem, Cihangir] Karadeniz Tech Univ, Trabzon, Turkiye; [Ergor, Gul] Dokuz Eylul Univ, Izmir, Turkiye; [Eriksen, Louise] Univ Southern Denmark, Odense, Denmark; [Eriksson, Johan G.] Univ Helsinki, Helsinki, Finland; [Escobedo-de la Pena, Jorge] Inst Mexicano Seguro Social, Coahuila, Mexico; [Esmaeili, Ali] Rafsanjan Univ Med Sci, Rafsanjan, Iran; [Evans, Roger G.] Monash Univ, Clayton, Vic, Australia; [Fakhradiyev, Ildar] Kazakh Natl Med Univ, Alma Ata, Kazakhstan; [Fakhretdinova, Albina A.] Ufa Eye Res Inst, Ufa, Russia; [Fall, Caroline H.] Univ Southampton, Southampton, Hants, England; [Faramarzi, Elnaz] Tabriz Univ Med Sci, Tabriz, Iran; [Farjam, Mojtaba] Fasa Univ Med Sci, Fasa, Iran; [Farzadfar, Farshad; Farzi, Yosef] Non Communicable Dis Res Ctr, Neyshabur, Iran; [Fattahi, Mohammad Reza] Shiraz Univ Med Sci, Shiraz, Iran; [Fawwad, Asher] Baqai Med Univ, Karachi, Pakistan; [Felix-Redondo, Francisco J.] Ctr Salud Villanueva Norte, Villanueva De La Serena, Spain; [Ferguson, Trevor S.] Univ West Indies, Kingston, Jamaica; [Fernandes, Romulo A.] Univ Estadual Paulista, Rio Claro, Brazil; [Fernandez-Berges, Daniel] Hosp Don Benito Villanueva Serena, Badajoz, Spain; [Fernando, Desha R.] Univ Colombo, Colombo, Sri Lanka; [Ferrante, Daniel] Minist Hlth, Buenos Aires, DF, Argentina; [Ferrari, Gerson] Univ Santiago Chile, Santiago, Chile; [Ferrari, Marika] Council Agr Res &amp; Econ, Bologna, Italy; [Ferreccio, Catterina] Pontificia Univ Catolica Chile, Santiago, Chile; [Ferrer, Eldridge] Food &amp; Nutr Res Inst, Manila, Philippines; [Figueiro, Thamara Hubler] Univ Fed Santa Catarina, Florianopolis, SC, Brazil; [Fijalkowska, Anna] Inst Mother &amp; Child Hlth, Warsaw, Poland; [Fink, Gunther] Swiss Trop &amp; Publ Hlth Inst, Allschwil, Switzerland; [Fink, Gunther] Univ Basel, Basel, Switzerland; [Fisberg, Mauro] Hosp Infantil Sabara, Sao Paulo, Brazil; [Forsner, Maria] Umea Univ, Umea, Sweden; [Fouad, Heba M.] WHO, Reg Off Eastern Mediterranean, Cairo, Egypt; [Francis, Damian K.] Univ West Indies, Kingston, Jamaica; [Frontera, Guillermo] Hosp Univ Son Espases, Palma De Mallorca, Spain; [Fuchs, Flavio D.] Hosp Clin Porto Alegre, Porto Alegre, RS, Brazil; [Fuchs, Sandra C.] Fed Univ Rio Grande, Porto Alegre, RS, Brazil; [Furdela, Viktoriya] Ternopil Natl Med Univ, Ternopol, Ukraine; [Furusawa, Takuro] Kyoto Univ, Kyoto, Japan; [Gabriela, Stefan Adela] Calafat Municipal Hosp, Calafat, Romania; [Gaciong, Zbigniew] Med Univ Warsaw, Warsaw, Poland; [Cuesta, Manuel Galan] Consejeria Sanidad Gobierno Cantabria, Cantabria, Spain; [Galbarczyk, Andrzej] Jagiellonian Univ Med Coll, Krakow, Poland; [Galcheva, Sonya V.] Med Univ Varna, Varna, Bulgaria; [Galfo, Myriam] Council Agr Res &amp; Econ, Rome, Italy; [Garcia-de-la-Hera, Manoli; Gasull, Magda] CIBERESP, Madrid, Spain; [Garcia, Pablo] Wuqu Kawoq, Tecpan, Guatemala; [Garnett, Sarah P.] Univ Sydney, Sydney, NSW, Australia; [Gazzinelli, Andrea] Univ Fed Minas Gerais, Belo Horizonte, MG, Brazil; [Gehring, Ulrike] Univ Utrecht, Utrecht, Netherlands; [Gerdts, Eva] Univ Bergen, Bergen, Norway; [Ghaderi, Ebrahim] Kurdistan Univ Med Sci, Sanandaj, Iran; [Ghamari, Seyyed-Hadi] Non Communicable Dis Res Ctr, Neyshabur, Iran; [Ghasemi, Erfan] Non Communicable Dis Res Ctr, Neyshabur, Iran; [Gheorghe-Fronea, Oana-Florentina] Carol Davila Univ Med &amp; Pharm, Bucharest, Romania; [Ghimire, Anup] BP Koirala Inst Hlth Sci, Dharan, Nepal; [Gialluisi, Alessandro] IRCCS Neuromed, Pozzilli, Italy; [Gialluisi, Alessandro] Giuseppe Degennaro LUM Univ, Casamassima, Italy; [Giampaoli, Simona] Ist Superiore Sanita, Rome, Italy; [Gianfagna, Francesco] Univ Insubria, Varese, Italy; [Gianfagna, Francesco] Mediterranea Cardiocentro, Ragusa, Italy; [Gironella, Glen] Food &amp; Nutr Res Inst, Manila, Philippines; [Giwercman, Aleksander] Lund Univ, Lund, Sweden; [Gkiouras, Konstantinos] Aristotle Univ Thessaloniki, Thessaloniki, Greece; [Glushkova, Natalya] Al Farabi Kazakh Natl Univ, Alma Ata, Kazakhstan; [Glushkova, Natalya] Asfendiyarov Kazakh Natl Med Univ, Alma Ata, Kazakhstan; [Godara, Ramesh] Cent Univ Kerala, Periye, Kerala, India; [Godos, Justyna] Univ Catania, Catania, Italy; [Goldberg, Marcel] Inst Natl Sante &amp; Rech Med, Paris, France; [Goldberg, Marcel] Paris Cite Univ, Paris, France; [Gomez, Georgina] Univ Costa Rica, San Jose, Costa Rica; [Gomez, Jesus Humberto Gomez] Inst Murciano Invest Biosanitaria Virgen Arrixaca, Murcia, Spain; [Gomez, Luis F.] Pontificia Univ Javeriana, Bogota, Colombia; [Gomez, Santiago F.] Gasol Fdn, Barcelona, Spain; [Gomez, Santiago F.] Univ Lleida, Lleida, Spain; [Gomula, Aleksandra] PASs Hirszfeld Inst Immunol &amp; Expt Therapy, Wroclaw, Poland; [da Silva, Bruna Goncalves Cordeiro] Univ Fed Pelotas, Pelotas, RS, Brazil; [Goncalves, Helen] Univ Fed Pelotas, Pelotas, RS, Brazil; [Goncalves, Mauer] Univ Agostinho Neto, Luanda, Angola; [Gonzalez-Alvarez, Ana D.] Kansas State Univ, Manhattan, KS USA; [Gonzalez-Chica, David A.] Univ Adelaide, Adelaide, SA, Australia; [Gonzalez-Gil, Esther M.] Univ Zaragoza, Zaragoza, Spain; [Gonzalez-Gross, Marcela] Univ Politecn Madrid, Madrid, Spain; [Gonzalez-Rivas, Juan P.] Int Clin Res Ctr, Brno, Czech Republic; [Gonzalez, Angel R.] Univ Autonoma Santo Domingo, Santo Domingo, Dominican Rep; [Gottrand, Frederic] Univ Lille, Lille, France; [Grafnetter, Dusan] Inst Clin &amp; Expt Med, Prague, Czech Republic; [Grajda, Aneta; Gurzkowska, Beata] Childrens Mem Hlth Inst, Warsaw, Poland; [Grammatikopoulou, Maria G.] Univ Thessaly, Volos, Greece; [Grodzicki, Tomasz] Jagiellonian Univ Med Coll, Krakow, Poland; [Groholt, Else Karin] Norwegian Inst Publ Hlth, Oslo, Norway; [Grontved, Anders] Univ Southern Denmark, Odense, Denmark; [Guajardo, Viviana] Int Life Sci Inst, Buenos Aires, DF, Argentina; [Guerchet, Maelenn] French Natl Res Inst Sustainable Dev, Marseille, France; [Guerrero, Ramiro] Univ ICESI, Cali, Colombia; [Guimaraes, Andre L.] Univ Estadual Montes Claros, Montes Claros, MG, Brazil; [Gupta, Rajeev] Eternal Heart Care Ctr &amp; Res Inst, Jaipur, Rajasthan, India; [Gureje, Oye] Univ Ibadan, Ibadan, Nigeria; [Gurinovic, Mirjana A.] Capac Dev Network Nutr Cent &amp; Eastern Europe, Belgrade, Serbia; [Gutierrez, Laura] Inst Clin Effectiveness &amp; Hlth Policy, Buenos Aires, DF, Argentina; [Hakimi, Hamid] Rafsanjan Univ Med Sci, Rafsanjan, Iran; [Halkjaer, Jytte] Danish Canc Inst, Copenhagen, Denmark; [Hambleton, Ian R.] Univ West Indies, West Indies, Barbados; [Hamzeh, Behrooz] Kermanshah Univ Med Sci, Kermanshah, Iran; [Hanekom, Willem A.; Wong, Emily B.] Africa Hlth Res Inst, Durban, South Africa; [Hanif, Abu A. M.] BRAC James P Grant Sch Publ Hlth, Dhaka, Bangladesh; [Hantunen, Sari; Kauhanen, Jussi; Mursu, Jaakko; Tuomainen, Tomi-Pekka; Virtanen, Jyrki K.; Voutilainen, Ari] Univ Eastern Finland, Joensuu, Finland; [Hao, Jie; Wang, Ya Xing; Wei, Wenbin] Capital Med Univ, Beijing, Peoples R China; [Hardman, Carla Meneses] Univ Fed Pernambuco, Recife, PE, Brazil; [Harooni, Javad] Yasuj Univ Med Sci, Yasuj, Iran; [Hashemi-Shahr, Seyed Mohammad] Zahedan Univ Med Sci, Zahedan, Iran; [Hassapidou, Maria; Pagkalos, Ioannis; Papadopoulou, Sousana K.; Tsintavis, Panagiotis] Int Hellen Univ, Thessaloniki, Greece; [Hata, Jun; Ninomiya, Toshiharu; Sakata, Satoko] Kyushu Univ, Fukuoka, Japan; [Aryal, Krishna K.; Gerdts, Eva; Haugsgjerd, Teresa; Igland, Jannicke; Sulo, Gerhard; Tell, Grethe S.] Univ Bergen, Bergen, Norway; [Hendriks, Marleen Elisabeth] Joep Lange Inst, Amsterdam, Netherlands; [Henrique, Rafael dos Santos] Univ Fed Pernambuco, Recife, PE, Brazil; [Henriques, Ana] Univ Porto, Inst Publ Hlth, Porto, Portugal; [Cadena, Leticia Hernandez; Monterrubio-Flores, Eric; Rojas-Martinez, Rosalba; Martinez, Eduardo Salazar; Shamah-Levy, Teresa; Villalpando, Salvador] Natl Inst Publ Hlth, Cuernavaca, Morelos, Mexico; [Herrala, Sauli] Oulu Univ Hosp, Oulu, Finland; [Herrera-Cuenca, Marianella] Cent Univ Venezuela, Caracas, Venezuela; [Herrera, Victor M.] Univ Autonoma Bucaramanga, Bucaramanga, Colombia; [Herter-Aeberli, Isabelle] Swiss Fed Inst Technol, Zurich, Switzerland; [Herzig, Karl-Heinz] Oulu Univ Hosp, Oulu, Finland; [Heshmat, Ramin] Chron Dis Res Ctr, Tehran, Iran; [Ho, Sai Yin; Leung, Gabriel M.; Ni, Michael Y.] Univ Hong Kong, Hong Kong, Peoples R China; [Holdsworth, Michelle] French Natl Res Inst Sustainable Dev, Marseille, France; [Homayounfar, Reza; Khalili, Davood; Kheiri, Bahareh; Momenan, Amirabbas; Sabbaghi, Hamideh; Safi, Sare] Shahid Beheshti Univ Med Sci, Tehran, Iran; [Gomez, Santiago F.; Homs, Clara] Gasol Fdn, Barcelona, Spain; [Homs, Clara] Univ Ramon Llull, Barcelona, Spain; [Hoogendijk, Emiel O.] Vrije Univ Amsterdam Med Ctr, Amsterdam, Netherlands; [Horimoto, Andrea R. V. R.] Univ Sao Paulo, Sao Paulo, Brazil; [Hormiga, Claudia M.] Fundac Oftalmol Santander, Santander, Spain; [Assuncao, Maria Cecilia F.; Barros, Aluisio J. D.; de Oliveira, Paula Duarte; da Silva, Bruna Goncalves Cordeiro; Goncalves, Helen; Horta, Bernardo L.; Menezes, Ana Maria B.; Santos, Ina S.] Univ Fed Pelotas, Pelotas, Brazil; [Houti, Leila; Benchekor, Sounnia Mediene] Univ Oran 1, Es Senia, Algeria; [Htay, Thein Thein] Independent Publ Hlth Specialist, Yangon, Myanmar; [Htet, Aung Soe] Univ Oslo, Oslo, Norway; [Htike, Maung Maung Than] Minist Hlth &amp; Sports, Naypyidaw, Myanmar; [Huiart, Laetitia] Sante Publ France, St Maurice, France; [Huisman, Martijn; Van Schoor, Natasja M.; Visser, Marjolein] Vrije Univ Amsterdam, Amsterdam, Netherlands; [Husseini, Abdullatif] Birzeit Univ, Birzeit, Israel; [Huybrechts, Inge] Int Agcy Res Canc, Paris, France; [Hwalla, Nahla; Sibai, Abla M.] Amer Univ Beirut, Lebanon, NH USA; [Bikbov, Mukharram M.; Fakhretdinova, Albina A.; Kazakbaeva, Gyulli M.; Rusakova, Iuliia A.; Tuliakova, Azaliia M.] Ufa Eye Res Inst, Ufa, Russia; [Rusek, Wojciech] Rehamed Ctr, Tajecina, Poland; [Rust, Petra] Univ Vienna, Vienna, Austria; [Ikeda, Nayu] Natl Inst Biomed Innovat Hlth &amp; Nutr, Osaka, Japan; [Iotova, Violeta] Med Univ Varna, Varna, Bulgaria; [Ishida, Takafumi] Univ Tokyo, Tokyo, Japan; [Isiguzo, Godsent C.] Alex Ekwueme Fed Univ Teaching Hosp, Ebonyi, Nigeria; [Islam, Muhammad] Hosp Sick Children, Toronto, ON, Canada; [Islam, Sheikh Mohammed Shariful] Deakin Univ, Burwood, Vic, Australia; [Ittermann, Till] Univ Med Greifswald, Greifswald, Germany; [Ivanova-Pandourska, Ivaila Y.] Bulgarian Acad Sci, Sofia, Bulgaria; [Iwasaki, Masanori] Hokkaido Univ, Sapporo, Hokkaido, Japan; [Jaaskelainen, Tuija] Finnish Inst Hlth &amp; Welf, Helsinki, Finland; [Jackson, Rod T.] Univ Auckland, Auckland, New Zealand; [Jaddou, Hashem Y.] Jordan Univ Sci &amp; Technol, Ar Ramtha, Jordan; [Jadoul, Michel] Catholic Univ Louvain, Louvain, Belgium; [Jafar, Tazeen] Duke NUS Med Sch, Singapore, Singapore; [Jan, Natasa] Slovenian Heart Fdn, Ljubljana, Slovenia; [Janszky, Imre] Norwegian Univ Sci &amp; Technol, Trondheim, Norway; [Janus, Edward] Univ Melbourne, Melbourne, Vic, Australia; [Jarani, Juel] Sports Univ Tirana, Tirana, Albania; [Jarnig, Gerald] Graz Univ, Graz, Austria; [Jasienska, Grazyna] Jagiellonian Univ Med Coll, Krakow, Poland; [Jelakovic, Ana] Univ Hosp Ctr Zagreb, Zagreb, Croatia; [Jelakovic, Bojan] Univ Zagreb, Zagreb, Croatia; [Jha, Anjani Kumar] Nepal Hlth Res Council, Kathmandu, Nepal; [Jimenez, Ramon O.] Univ Eugenio Maria Hostos, Santo Domingo, Dominican Rep; [Joeckel, Karl-Heinz] Univ Duisburg Essen, Essen, Germany; [Joffres, Michel] Simon Fraser Univ, Burnaby, BC, Canada; [Jonas, Jost B.] Inst Mol &amp; Clin Ophthalmol Basel, Basel, Switzerland; [Joshi, Pradeep] World Hlth Org Country Off, Raiganj, India; [Josipovic, Josipa] Univ Hosp Ctr Zagreb, Zagreb, Croatia; [Joukar, Farahnaz] Guilan Univ Med Sci, Rasht, Iran; [Jozwiak, Jacek J.] Univ Opole, Opole, Poland; [Juolevi, Anne] Finnish Inst Hlth &amp; Welf, Helsinki, Finland; [Juresa, Vesna] Univ Zagreb, Zagreb, Croatia; [Kaaks, Rudolf] German Canc Res Ctr, Heidelberg, Germany; [Kaducu, Felix O.] Gulu Univ, Gulu, Uganda; [Kadvan, Agnes L.] Capac Dev Network Nutr Cent &amp; Eastern Europe, Belgrade, Serbia; [Kafatos, Anthony] Univ Crete, Iraklion, Greece; [Kajantie, Eero O.] Finnish Inst Hlth &amp; Welf, Helsinki, Finland; [Kakutia, Natia] Natl Ctr Dis Control &amp; Publ Hlth, Tbilisi, Georgia; [Kallayova, Daniela] Minist Hlth, Bratislava, Slovakia; [Kalmatayeva, Zhanna] Al Farabi Kazakh Natl Univ, Alma Ata, Kazakhstan; [Kalte-Leibovici, Ofra] Gertner Inst Epidemiol &amp; Hlth Policy Res, Ramat Gan, Israel; [Kannan, Srinivasan] Sree Chitra Tirunal Inst Med Sci &amp; Technol, Thiruvananthapuram, Kerala, India; [Kapantais, Efthymios] Hellen Med Assoc Obes, Athens, Greece; [Karaglani, Eva] Harokopio Univ, Kallithea, Greece; [Karakosta, Argyro] Natl &amp; Kapodistrian Univ Athens, Athens, Greece; [Karki, Khem B.] Maharajgunj Med Campus, Kathmandu, Nepal; [Anicet, Adoubi Kassi] Univ Bouake, Bouake, Cote Ivoire; [Katibeh, Marzieh] Aarhus Univ, Aarhus, Denmark; [Katulanda, Prasad] Univ Colombo, Colombo, Sri Lanka; [Katzmarzyk, Peter T.] Pennington Biomed Res Ctr, Baton Rouge, LA USA; [Kelishadi, Roya] Isfahan Univ Med Sci, Esfahan, Iran; [Kengne, Andre P.] South African Med Res Council, Cape Town, South Africa; [Keramati, Maryam] Mashhad Univ Med Sci, Mashhad, Razavi Khorasan, Iran; [Kersting, Mathilde] Res Inst Child Nutr, Bochum, Germany; [Khader, Yousef Saleh] Jordan Univ Sci &amp; Technol, Ar Ramtha, Jordan; [Khaledifar, Arsalan] Shahrekord Univ Med Sci, Shahrekord, Iran; [Khalili, Davood] Shahid Beheshti Univ Med Sci, Tehran, Iran; ; </t>
  </si>
  <si>
    <t>Imperial College London; Bill &amp; Melinda Gates Foundation; Emory University; Royal College of Surgeons in Ireland - RCSI; University of Sydney; University of New South Wales Sydney; World Health Organization; Harvard University; Harvard T.H. Chan School of Public Health; University of Essex; Instituto Nacional de Ciencias Medicas y Nutricion Salvador Zubiran - Mexico; Kementerian Kesihatan Malaysia; University of Oxford; Eduardo Mondlane University; Norwegian University of Science &amp; Technology (NTNU); South African Medical Research Council; Seoul National University (SNU); University of Leicester; Indian Council of Medical Research (ICMR); ICMR - National Institute of Nutrition (NIN); Universiti Malaya; University of Gothenburg; Pontificia Universidad Catolica de Chile; University of Yaounde I; Brown University; Baker Heart and Diabetes Institute; Umea University; Instituto Nacional de Ciencias Medicas y Nutricion Salvador Zubiran - Mexico; University of Leicester; University of Ghana; Kementerian Kesihatan Malaysia; Qatar University; Birzeit University; Instituto Mexicano del Seguro Social; Qassim University; Mahidol University; Food &amp; Nutrition Research Institute - Philippines; Urmia University; University of Amsterdam; Kementerian Kesihatan Malaysia; Kementerian Kesihatan Malaysia; Shahrekord University Medical Sciences; Shahid Sadoughi University of Medical Sciences; Leibniz Association; Leibniz Institute for Prevention Research &amp; Epidemiology (BIPS); University of Jordan; Princess Nourah bint Abdulrahman University; King Abdulaziz University; World Health Organization; Egyptian Knowledge Bank (EKB); World Health Organization Egypt; Hashemite University; Dasman Diabetes Institute (DDI); King Saud Bin Abdulaziz University for Health Sciences; King Abdullah International Medical Research Center (KAIMRC); World Health Organization; Dasman Diabetes Institute (DDI); Hashemite University; Egyptian Knowledge Bank (EKB); World Health Organization; World Health Organization Egypt; Bombay Hospital &amp; Medical Research Centre; Centre National de la Recherche Scientifique (CNRS); Universite Paris Cite; Western Norway University of Applied Sciences; Norwegian School of Sport Sciences; University of Thessaly; Madras Diabetes Research Foundation; Kementerian Kesihatan Malaysia; University of Massachusetts System; University of Massachusetts Amherst; University of Bergen; University of Yaounde I; Asfendiyarov Kazakh National Medical University; Universidade Federal de Pelotas; University of Oulu; University of Oulu; Universidade do Porto; National &amp; Kapodistrian University of Athens; King Abdulaziz University; University of Sarajevo; University of Bergen; University of Yaounde I; Asfendiyarov Kazakh National Medical University; Universidade Federal de Pelotas; University of Oulu; University of Oulu; Universidade do Porto; National &amp; Kapodistrian University of Athens; King Abdulaziz University; University of Sarajevo; Indian Council of Medical Research (ICMR); ICMR - National Institute of Nutrition (NIN); Medical University Lodz; Fahrenheit Universities; Medical University Gdansk; Autonomous University of Madrid; CIBER - Centro de Investigacion Biomedica en Red; CIBERESP; University of Rzeszow; University of Palermo; Universidade Estadual do Ceara; University of Miami; University of Zagreb; University of Zagreb Hospital; Universidad del Valle; Universidade Federal de Pelotas; Universidade de Pernambuco (UPE); Baqai Medical University; Simon Fraser University; Jordan University of Science &amp; Technology; Universidade Federal do Maranhao; University of Sydney; Universite de Kinshasa; University College Dublin; Christian Medical College &amp; Hospital (CMCH) Vellore; Universite de Tunis-El-Manar; George Emil Palade University of Medicine, Pharmacy, Science, &amp; Technology of Targu Mures; Ministerio de Salud Publica y Bienstar Social; University of Agder; Sciensano; Norwegian Institute of Public Health (NIPH); Asfendiyarov Kazakh National Medical University; Universidad Cientifica del Sur (CIENTIFICA); Universidade de Sao Paulo; University of Yaounde I; Universidade de Pernambuco (UPE); B. J. Medical College &amp; Civil Hospital, Ahmedabad; Ufa Eye Research Institute; University of Montenegro; University of Southern Denmark; University of Oslo; Universidade Federal Rural do Rio de Janeiro (UFRRJ); Universidade Federal do Rio de Janeiro; Netherlands National Institute for Public Health &amp; the Environment; University of Turin; Liverpool John Moores University; Nanyang Technological University; Universidad de la Republica, Uruguay; Russian Academy of Medical Sciences; Endocrinology Research Centre; IRCCS Neuromed; KU Leuven; University of Cambridge; World Health Organization; Ghent University; University of London; King's College London; University of Central Venezuela; World Health Organization; Helmholtz Association; German Cancer Research Center (DKFZ); University of Amsterdam; University of Los Andes Venezuela; Carol Davila University of Medicine &amp; Pharmacy; University of Basel; Swiss Tropical &amp; Public Health Institute; University of Basel; Polytechnic Institute of Lisbon; Netherlands National Institute for Public Health &amp; the Environment; University College Copenhagen; KU Leuven; World Health Organization; Universidad de la Laguna; Pan American Health Organization; Istanbul University - Cerrahpasa; Universidade Federal de Juiz de Fora; Food &amp; Nutrition Research Institute - Philippines; National Institute of Public Health (SZU) - Czech Republic; Universidade de Sao Paulo; Karolinska Institutet; Universidade de Santiago de Compostela; CIBER - Centro de Investigacion Biomedica en Red; CIBERESP; Consiglio per la Ricerca in Agricoltura e L'analisi Dell'economia Agraria (CREA); Capital Institute of Pediatrics (CIP); Xiangtan University; University of Oxford; Centers for Disease Control &amp; Prevention - USA; Ahvaz Jundishapur University of Medical Sciences (AJUMS); Tel Aviv University; Vrije Universiteit Amsterdam; Amsterdam University Medical Center; Universidad Costa Rica; University of Fribourg; Victor Babes University of Medicine &amp; Pharmacy, Timisoara; CIBER - Centro de Investigacion Biomedica en Red; CIBERESP; Universidade Estadual Paulista; Medical University of Silesia; Charles University Prague; Thomayer Hospital; University of Salerno; KU Leuven; University of Sydney; Centre National de la Recherche Scientifique (CNRS); Universite Paris Cite; Pontificia Universidad Javeriana; Carol Davila University of Medicine &amp; Pharmacy; IRCCS Neuromed; World Health Organization; University of Sydney; Malawi Epidemiology and Intervention Research Unit; CIBER - Centro de Investigacion Biomedica en Red; CIBEROBN; Autonomous University of Madrid; CIBER - Centro de Investigacion Biomedica en Red; CIBERESP; Carol Davila University of Medicine &amp; Pharmacy; Universidade Federal do Rio Grande do Norte; University of Malta; Consiglio Nazionale delle Ricerche (CNR); Universidade Federal de Santa Catarina (UFSC); Universidade Federal de Alagoas; Aarhus University; Universite de Lille; Pasteur Network; Institut Pasteur Lille; Eduardo Mondlane University; Tel Aviv University; Asfendiyarov Kazakh National Medical University; Universidade Federal de Santa Catarina (UFSC); Universidade Federal de Santa Catarina (UFSC); Ghent University; Karolinska Institutet; IRCCS Neuromed; Universidade Federal de Santa Catarina (UFSC); CIBER - Centro de Investigacion Biomedica en Red; CIBEROBN; University of Zaragoza; Universidade Federal de Pelotas; Universidade Federal de Santa Catarina (UFSC); Sciensano; Universidade de Pernambuco (UPE); Madras Diabetes Research Foundation; University of Southampton; University of Zagreb; Ministry of Health &amp; Medical Education (MOHME); IRCCS Neuromed; Istituto Superiore di Sanita (ISS); Sun Yat Sen University; Universidad de Cuenca; Carol Davila University of Medicine &amp; Pharmacy; Universitat Greifswald; Greifswald Medical School; Heinrich Heine University Dusseldorf; Heinrich Heine University Dusseldorf Hospital; Medical University Lodz; Calisia University; University of North Carolina; University of North Carolina Chapel Hill; Harvard University; Harvard University Medical Affiliates; Beth Israel Deaconess Medical Center; Harvard University; Harvard Medical School; Farabi University; Semey State Medical University; Medical University Lodz; Pontificia Universidad Catolica de Chile; National &amp; Kapodistrian University of Athens; University of Benin; Tehran University of Medical Sciences; Norwegian School of Sport Sciences; University of Jordan; Universite de Tunis-El-Manar; Institut National de Nutrition Technologie Alimentaire; CIBER - Centro de Investigacion Biomedica en Red; CIBERCV; University of Calabar; Stellenbosch University; Karadeniz Technical University; Dokuz Eylul University; University of Southern Denmark; University of Helsinki; Instituto Mexicano del Seguro Social; Monash University; Asfendiyarov Kazakh National Medical University; Ufa Eye Research Institute; University of Southampton; Tabriz University of Medical Science; Shiraz University of Medical Science; Baqai Medical University; University West Indies Mona Jamaica; Universidade Estadual Paulista; University of Colombo; Universidad de Santiago de Chile; Consiglio per la Ricerca in Agricoltura e L'analisi Dell'economia Agraria (CREA); Pontificia Universidad Catolica de Chile; Food &amp; Nutrition Research Institute - Philippines; Universidade Federal de Santa Catarina (UFSC); University of Basel; Swiss Tropical &amp; Public Health Institute; University of Basel; Umea University; World Health Organization; Egyptian Knowledge Bank (EKB); World Health Organization Egypt; University West Indies Mona Jamaica; Hospital Universitari Son Espases; Hospital de Clinicas de Porto Alegre; Universidade Federal do Rio Grande; Universidade Federal do Rio de Janeiro; Universidade Federal do Rio Grande do Sul; I. Horbachevsky Ternopil State Medical University; Kyoto University; Medical University of Warsaw; Jagiellonian University; Collegium Medicum Jagiellonian University; Medical University Varna; Consiglio per la Ricerca in Agricoltura e L'analisi Dell'economia Agraria (CREA); CIBER - Centro de Investigacion Biomedica en Red; CIBERESP; University of Sydney; Universidade Federal de Minas Gerais; Utrecht University; University of Bergen; Kurdistan University of Medical Sciences; Carol Davila University of Medicine &amp; Pharmacy; B.P. Koirala Institute of Health Sciences; IRCCS Neuromed; Istituto Superiore di Sanita (ISS); University of Insubria; Food &amp; Nutrition Research Institute - Philippines; Lund University; Aristotle University of Thessaloniki; Farabi University; Asfendiyarov Kazakh National Medical University; Central University of Kerala; University of Catania; Institut National de la Sante et de la Recherche Medicale (Inserm); Universite Paris Cite; Universidad Costa Rica; Hospital Clinico Universitario Virgen de la Arrixaca; Pontificia Universidad Javeriana; Universitat de Lleida; Universidade Federal de Pelotas; Universidade Federal de Pelotas; University Agostinho Neto; Kansas State University; Adelaide University; University of Adelaide; University of Zaragoza; Universidad Politecnica de Madrid; St. Anne's University Hospital Brno (FNUSA); St. Anne's University Hospital Brno (FNUSA-ICRC); Universidad Autonoma de Santo Domingo; Universite de Lille; Institute for Clinical &amp; Experimental Medicine (IKEM); Children's Memorial Health Institute; University of Thessaly; Jagiellonian University; Collegium Medicum Jagiellonian University; Norwegian Institute of Public Health (NIPH); University of Southern Denmark; Universidad ICESI; Universidade Estadual de Montes Claros; Eternal Heart Care Centre &amp; Research Institute; University of Ibadan; Kermanshah University of Medical Sciences; Africa Health Research Institute; Bangladesh Rural Advancement Committee BRAC; BRAC University; University of Eastern Finland; Capital Medical University; Universidade Federal de Pernambuco; Yasouj University; Zahedan University of Medical Sciences; International Hellenic University; Kyushu University; University of Bergen; Universidade Federal de Pernambuco; Universidade do Porto; Instituto Nacional de Salud Publica; University of Oulu; University of Central Venezuela; Universidad Autonoma de Bucaramanga; Swiss Federal Institutes of Technology Domain; ETH Zurich; University of Oulu; University of Hong Kong; Shahid Beheshti University Medical Sciences; Universitat Ramon Llull; Vrije Universiteit Amsterdam; Amsterdam University Medical Center; Universidade de Sao Paulo; Universidade Federal de Pelotas; University of Oslo; Sante publique France; Vrije Universiteit Amsterdam; Birzeit University; World Health Organization; International Agency for Research on Cancer (IARC); American University of Beirut; Ufa Eye Research Institute; University of Vienna; Medical University Varna; University of Tokyo; University of Toronto; Hospital for Sick Children (SickKids); Deakin University; Universitat Greifswald; Greifswald Medical School; Bulgarian Academy of Sciences; Hokkaido University; University of Auckland; Jordan University of Science &amp; Technology; Universite Catholique Louvain; National University of Singapore; Norwegian University of Science &amp; Technology (NTNU); University of Melbourne; University of Graz; Jagiellonian University; Collegium Medicum Jagiellonian University; University of Zagreb; University of Zagreb Hospital; University of Zagreb; University of Duisburg Essen; Simon Fraser University; World Health Organization; University of Zagreb; University of Zagreb Hospital; Guilan University of Medical Sciences; University of Opole; University of Zagreb; Helmholtz Association; German Cancer Research Center (DKFZ); Gulu University; University of Crete; National Center for Disease Control &amp; Public Health - Georgia; Farabi University; Tel Aviv University; Department of Science &amp; Technology (India); Sree Chitra Tirunal Institute for Medical Sciences Technology (SCTIMST); Harokopio University Athens; National &amp; Kapodistrian University of Athens; Universite Alassane Ouattara; Aarhus University; University of Colombo; Louisiana State University System; Louisiana State University; Pennington Biomedical Research Center; Isfahan University of Medical Sciences; South African Medical Research Council; Mashhad University of Medical Sciences; Jordan University of Science &amp; Technology; Shahrekord University Medical Sciences; Shahid Beheshti University Medical Sciences; Seoul National University (SNU); Shahid Beheshti University Medical Sciences; Mazandaran University of Medical Sciences; Medical University of Innsbruck; Medical University of Innsbruck; Yonsei University; Yonsei University Health System; Thaksin University; Masaryk University; Jagiellonian University; Collegium Medicum Jagiellonian University; Medical University of Innsbruck; Ulm University; B.P. Koirala Institute of Health Sciences; Norwegian School of Sport Sciences; Ghent University; University of Vienna; University of Oulu; University of Tartu; University of Zagreb; University of Zagreb Hospital; Institut National de Sante Publique de Cote d'Ivoire (INSP); Pontificia Universidad Catolica Argentina; National Institute of Public Health (SZU) - Czech Republic; Ulm University; University of Zurich; University of Southern Denmark; Institute of Nutrition of Central America &amp; Panama (INCAP); Norwegian University of Science &amp; Technology (NTNU); North West University - South Africa; South African Medical Research Council; North West University - South Africa; Jozef Pilsudski University Physical Education in Warsaw; National Institute of Public Health (SZU) - Czech Republic; University of Jyvaskyla; Farabi University; Asfendiyarov Kazakh National Medical University; University of Essex; Institute of Cardiology - Poland; African Population &amp; Health Research Centre; Hanoi University of Public Health; Stellenbosch University; University of Limpopo; Ghent University; University Brunei Darussalam; University of Central Venezuela; Institute for Clinical &amp; Experimental Medicine (IKEM); University of Gothenburg; Tehran University of Medical Sciences; Medical University Varna; Universidad Peruana Cayetano Heredia; Luxembourg Institute of Health; Tampere University; Tampere University Hospital; Tampere University; University Brunei Darussalam; University of Rzeszow; University of Hong Kong; Harvard University; Harvard T.H. Chan School of Public Health; National Institute for Health Development - Estonia; National University of Singapore; National University of Singapore; Fundacao Oswaldo Cruz; National Taiwan University; Uppsala University; Children's Memorial Health Institute; Beijing Center for Disease Prevention &amp; Control; Zhengzhou University; CIBER - Centro de Investigacion Biomedica en Red; Autonomous University of Madrid; CIBERESP; Universidad de Las Americas - Ecuador; Universidad de San Martin de Porres; Lithuanian University of Health Sciences; Universidade do Porto; Charles University Prague; National Institute of Public Health (SZU) - Czech Republic; Universite de Kinshasa; Universidade Federal de Ouro Preto; Universidade de Coimbra; Aix-Marseille Universite; Centre National de la Recherche Scientifique (CNRS); Universite Bordeaux-Montaigne; CNRS - Institute of Ecology &amp; Environment (INEE); University of Oslo; University of Texas System; University of Texas Rio Grande Valley; Consiglio Nazionale delle Ricerche (CNR); Istituto di Neuroscienze (IN-CNR); Baker Heart and Diabetes Institute; IRCCS Neuromed; Agricultural University of Athens; Christian Medical College &amp; Hospital (CMCH) Vellore; Tehran University of Medical Sciences; Shiraz University of Medical Science; Tehran University of Medical Sciences; Harokopio University Athens; University of Otago; Guilan University of Medical Sciences; University of Padua; Universite de Kinshasa; Pontificia Universidad Catolica de Chile; Universitat Greifswald; Greifswald Medical School; Hellenic Mediterranean University; Fundacao Oswaldo Cruz; CIBER - Centro de Investigacion Biomedica en Red; CIBERCV; Paracelsus Private Medical University; Universidade Estadual do Centro Oeste; UiT The Arctic University of Tromso; Universidade de Sao Paulo; University of Rzeszow; Sefako Makgatho Health Sciences University; Ghent University; Harokopio University Athens; University of Yaounde I; Instituto Conmemorativo Gorgas de Estudios de la Salud; University West Indies Mona Jamaica; Brown University; University of Otago; University of Gothenburg; Shahid Sadoughi University of Medical Sciences; University of Texas System; University of Texas Rio Grande Valley; Universidad de los Andes (Colombia); Institute of Nutrition of Central America &amp; Panama (INCAP); Universidade Federal de Pelotas; Robert Koch Institute; Farabi University; University of Oslo; Capital Institute of Pediatrics (CIP); Jagiellonian University; Collegium Medicum Jagiellonian University; University of Otago; Pirogov Russian National Research Medical University; Universidade de Lisboa; Saveetha Institute of Medical &amp; Technical Science; Pontificia Universidad Catolica de Chile; University of Sydney; Shahid Sadoughi University of Medical Sciences; University of Zagreb; University of Catania; Grigore T Popa University of Medicine &amp; Pharmacy; University of Florence; Tehran University of Medical Sciences; Tehran University of Medical Sciences; Mashhad University of Medical Sciences; Madras Diabetes Research Foundation; Kementerian Kesihatan Malaysia; Urmia University of Medical Sciences; University of Southern Denmark; University of Pecs; Shahid Beheshti University Medical Sciences; Mulago National Referral Hospital; Universidad de San Carlos de Guatemala; Instituto Nacional de Salud Publica; University of Limpopo; Seoul National University (SNU); Mazandaran University of Medical Sciences; Kurdistan University of Medical Sciences; Universidade Federal do Rio Grande do Sul; Universidade Federal do Rio Grande; Universidade Federal do Rio de Janeiro; University of Zaragoza; CIBER - Centro de Investigacion Biomedica en Red; CIBEROBN; Royal College of Surgeons in Ireland - RCSI; La Trobe University; Universidad del Valle; Miedzynarodowy Instytut Biologii Molekularnej i Komorkowej; Egyptian Knowledge Bank (EKB); Ain Shams University; Tehran University of Medical Sciences; Ahvaz Jundishapur University of Medical Sciences (AJUMS); Instituto Conmemorativo Gorgas de Estudios de la Salud; Universidade de Pernambuco (UPE); Bangladesh Rural Advancement Committee BRAC; BRAC University; University of London; Queen Mary University London; University of Eastern Finland; Universiti Sains Malaysia; University of Zagreb; Makerere University; Universiti Kebangsaan Malaysia; Universite de Kinshasa; Kermanshah University of Medical Sciences; Jozef Pilsudski University Physical Education in Warsaw; Ghent University; Mahidol University; Jagiellonian University; Collegium Medicum Jagiellonian University; Pontificia Universidad Catolica de Chile; Robert Koch Institute; National University of Singapore; National Institute of Hygiene &amp; Epidemiology (NIHE); Hanoi Medical University; University of Hong Kong; Xi'an Jiaotong University; University of Turku; Kyushu University; Consiglio Nazionale delle Ricerche (CNR); Istituto di Neuroscienze (IN-CNR); Universidad de la Republica, Uruguay; Universidade de Coimbra; Adelaide University; University of South Australia; University of Palermo; Karadeniz Technical University; National Institute for Health Development - Estonia; Makerere University; University of London; London School of Hygiene &amp; Tropical Medicine; University of Manchester; Harvard University; Harvard T.H. Chan School of Public Health; Universidad de Cuenca; Tachikawa Hospital; Korea Disease Control &amp; Prevention Agency (KDCA); Baker Heart and Diabetes Institute; Kementerian Kesihatan Malaysia; Istanbul University; Utrecht University; Universidade Federal do Parana; University of Nigeria; Pan American Health Organization; Universidade da Madeira; University of Puerto Rico; Universidad Peruana Cayetano Heredia; University of Southampton; University of Novi Sad; University of Santander; University of Southern Denmark; University of Calabar; Aarhus University; Kwame Nkrumah University Science &amp; Technology; Universidade de Coimbra; International Hellenic University; National Institute for Health Development - Estonia; University of Wisconsin System; University of Wisconsin Madison; Istituto Superiore di Sanita (ISS); Academia Sinica - Taiwan; Universita degli Studi di Bari Aldo Moro; University of Los Andes Venezuela; International Hellenic University; Catholic University of Daegu; Korea Disease Control &amp; Prevention Agency (KDCA); University of Otago; Tehran University of Medical Sciences; George Emil Palade University of Medicine, Pharmacy, Science, &amp; Technology of Targu Mures; Universite Paris Cite; Centre National de la Recherche Scientifique (CNRS); I. Horbachevsky Ternopil State Medical University; Medical University of Innsbruck; University of Zagreb; University of Zagreb Hospital; Universidade de Sao Paulo; Griffith University; Universidad de los Andes (Colombia); University of Puerto Rico; Russian Academy of Medical Sciences; Endocrinology Research Centre; Ministry of Health &amp; Medical Education (MOHME); Universite de Limoges; University of London; University College London; UCL Institute of Education; University of Sarajevo; Masaryk University; Institute of Cardiology - Poland; Universidade do Porto; George Emil Palade University of Medicine, Pharmacy, Science, &amp; Technology of Targu Mures; University of North Carolina; University of North Carolina Chapel Hill; University of Montenegro; Ardabil University of Medical Sciences; Tehran University of Medical Sciences; Tehran University of Medical Sciences; Madras Diabetes Research Foundation; University of London; London School of Hygiene &amp; Tropical Medicine; University of London; University College London; UCL Institute of Education; University of Lausanne; Centre Hospitalier Universitaire Vaudois (CHUV); Victor Babes University of Medicine &amp; Pharmacy, Timisoara; University of Tartu; Alborz University of Medical Sciences; Instituto Superior de Ciencias da Saude Egas Moniz; Universidad de los Andes (Colombia); Leibniz Association; Leibniz Institute for Prevention Research &amp; Epidemiology (BIPS); Shiraz University of Medical Science; University of Turku; World Health Organization; Institute of Nutrition of Central America &amp; Panama (INCAP); Universiti Putra Malaysia; Universiti Malaya; University of Newcastle; Universidade de Pernambuco (UPE); Instituto Conmemorativo Gorgas de Estudios de la Salud; Universidade Federal de Santa Catarina (UFSC); University of Valencia; Slovak Academy of Sciences; University of Pecs; Universidad de San Martin de Porres; University of Otago; Tehran University of Medical Sciences; Shiraz University of Medical Science; Pontificia Universidad Catolica de Chile; World Health Organization; Uppsala University; Universidade Nove de Julho; Ministerio de Salud de la Republica de Panama; Consiglio per la Ricerca in Agricoltura e L'analisi Dell'economia Agraria (CREA); Autonomous University of Madrid; CIBER - Centro de Investigacion Biomedica en Red; CIBERESP; University of Duisburg Essen; Instituto Nacional de Salud Publica; Universidade do Minho; Sahlgrenska University Hospital; Fiji National University (FNU); Instituto Mexicano del Seguro Social; Luxembourg Institute of Health; CIBER - Centro de Investigacion Biomedica en Red; CIBERESP; Ufa Eye Research Institute; University of Vienna; Fahrenheit Universities; Medical University Gdansk; National Institute for Health Development - Estonia; Shahid Beheshti University Medical Sciences; Sitaram Bhartia Institute of Science &amp; Research; Tehran University of Medical Sciences; Shiraz University of Medical Science; Shahid Beheshti University Medical Sciences; Universite de Tunis-El-Manar; Kyushu University; Ahvaz Jundishapur University of Medical Sciences (AJUMS); University of Zagreb; Instituto Nacional de Salud Publica; Kazakhstan Academy of Preventive Medicine; University of Helsinki; Instituto Nacional de Salud - Peru; Hospital Clinico Universitario Virgen de la Arrixaca; Universidade de Lisboa; Universidade Federal de Pelotas; Universidade do Porto; Universidade Federal de Alagoas; Universidade de Lisboa; German Centre for Cardiovascular Research; Robert Koch Institute; Helmholtz Association; German Cancer Research Center (DKFZ); World Health Organization; Universidade Federal do Rio Grande; Universidade Federal do Rio de Janeiro; Universidade Federal do Rio Grande do Sul; Universidade de Sao Paulo; Universidade Federal do Rio Grande; Robert Koch Institute; Medical University of Vienna; Universitat Greifswald; Greifswald Medical School; University of London; University College London; UCL Institute of Education; University of Duisburg Essen; Universitat Greifswald; Greifswald Medical School; Helmholtz Association; German Cancer Research Center (DKFZ); University of Duisburg Essen; University of Southern Denmark; CIBER - Centro de Investigacion Biomedica en Red; CIBERESP; Hospital del Mar Research Institute; Hospital del Mar; University of Amsterdam; George Institute for Global Health; University of Oulu; Yasouj University; Tehran University of Medical Sciences; Ministerio de Salud Publica y Bienstar Social; Comenius University Bratislava; Human Sciences Research Council-South Africa; Instituto Nacional de Salud Publica; Tehran University of Medical Sciences; B.P. Koirala Institute of Health Sciences; Kazakhstan Academy of Preventive Medicine; Baker Heart and Diabetes Institute; Tehran University of Medical Sciences; Ahvaz Jundishapur University of Medical Sciences (AJUMS); National Center for Disease Control &amp; Public Health - Georgia; University of London; King's College London; Teikyo University; Finnish Institute of Occupational Health; Asfendiyarov Kazakh National Medical University; American University of Beirut; Rutgers University System; Rutgers University New Brunswick; Universidade Federal do Maranhao; Universidade de Pernambuco (UPE); Universidade Federal de Santa Catarina (UFSC); Universidade Federal de Santa Catarina (UFSC); National University of Singapore; National University of Singapore; Karolinska Institutet; Pirogov Russian National Research Medical University; Medical University Lodz; Miedzynarodowy Instytut Biologii Molekularnej i Komorkowej; University of London; London School of Hygiene &amp; Tropical Medicine; Anglia Ruskin University; Universidade de Pernambuco (UPE); University of Rzeszow; University of Yaounde I; University of Southern Denmark; Umea University; Diponegoro University; Universita degli Studi di Bari Aldo Moro; Tabriz University of Medical Science; Norwegian University of Science &amp; Technology (NTNU); University of Zagreb; University of Ljubljana; Universidad ICESI; Universite de Bordeaux; University Hohenheim; Saints Cyril &amp; Methodius University of Skopje; KU Leuven; University of Duisburg Essen; Norwegian School of Sport Sciences; University of Bonn; National &amp; Kapodistrian University of Athens; National Institute of Public Health (NIPH); Swansea University; University of Amsterdam; National Center for Disease Control &amp; Public Health - Georgia; Pontificia Universidad Javeriana; Ubon Ratchathani University; University of Bergen; Uppsala University; Mahidol University; University of Auckland; National Institute of Public Health (NIPH); National University of Singapore; National University of Singapore; National &amp; Kapodistrian University of Athens; Lithuanian University of Health Sciences; Norwegian School of Sport Sciences; Instituto Nacional de Salud - Peru; Universidade Estadual Paulista; University of Bergen; Universidad Peruana Cayetano Heredia; Amrita Vishwa Vidyapeetham; Amrita Vishwa Vidyapeetham Kochi; Aristotle University of Thessaloniki; Christian Medical College &amp; Hospital (CMCH) Vellore; Monash University; Comenius University Bratislava; Utrecht University; Utrecht University Medical Center; National Research &amp; Innovation Agency of Indonesia (BRIN); University of Southern Denmark; Karadeniz Technical University; Universidad Miguel Hernandez de Elche; National &amp; Kapodistrian University of Athens; Aristotle University of Thessaloniki; Sefako Makgatho Health Sciences University; International Hellenic University; Ufa Eye Research Institute; University West Indies Mona Jamaica; Addis Ababa University; University of Eastern Finland; Universite de Bordeaux; Karolinska Institutet; Meharry Medical College; Tampere University; Pontificia Universidad Catolica de Chile; Icahn School of Medicine at Mount Sinai; George Washington University; University of Amsterdam; Sciensano; Utrecht University; Ghent University; Hanoi University of Public Health; Vrije Universiteit Amsterdam; University of Amsterdam; KU Leuven; San Pablo CEU University; Pontificia Universidad Javeriana; University of Southampton; Universidade Federal do Rio Grande; Universidade Federal do Rio Grande do Sul; Universidade Federal do Rio de Janeiro; Universidade Federal de Minas Gerais; Ghent University; University of Insubria; Netherlands National Institute for Public Health &amp; the Environment; Institute of Tropical Medicine (ITM); Netherlands National Institute for Public Health &amp; the Environment; University of Agder; Universidad San Francisco de Quito; Instituto Nacional de Salud Publica; CIBER - Centro de Investigacion Biomedica en Red; CIBERESP; University of Eastern Finland; Vrije Universiteit Amsterdam; Universitat Greifswald; Greifswald Medical School; University of Eastern Finland; CIBER - Centro de Investigacion Biomedica en Red; CIBERESP; University of Witwatersrand; Universiti Sains Malaysia; Kementerian Kesihatan Malaysia; Universidade de Pernambuco (UPE); Zhengzhou University; Chinese Center for Disease Control &amp; Prevention; Capital Medical University; Xinjiang Medical University; Capital Medical University; University of London; University College London; UCL Institute of Education; University of Cambridge; Ulm University; University of Southern Denmark; Paracelsus Private Medical University; Capital Medical University; University of Southampton; University of London; World Health Organization; Medical University of Vienna; University of Indonesia; Medical University of Silesia; University West Indies Mona Jamaica; Medical University of Innsbruck; Medical University of Innsbruck; World Health Organization; UiT The Arctic University of Tromso; University of London; University College London; UCL Institute of Education; Africa Health Research Institute; University of Manchester; University of(data truncated to fit)</t>
  </si>
  <si>
    <t>Zhou, B (corresponding author), Imperial Coll London, London, England.</t>
  </si>
  <si>
    <t>Sepanlou, Sadaf/H-9343-2016; Lim, Charlie/GYJ-5009-2022; M'BUYAMBA-KABANGU, Jean/AAD-7736-2022; Rahim, Hanan/S-5987-2019; Chudek, Jerzy/I-2826-2019; Braithwaite, Tasanee/HZL-8579-2023; Quintana, Hedley/J-6562-2019; Enang, Ofem/AAQ-4396-2021; Santos, Ina/C-2001-2009; Monroy-Valle, Michele/W-2054-2018; Bugge, Anna/P-5100-2016; Cunha Soares, Fernanda/D-6483-2016; Malekpour, Mohammad-Reza/AFU-5793-2022; Hwalla, Nahla/MIO-6582-2025; Noboa, Oscar/Q-8150-2019; Schutte, Aletta/E-5126-2018; Uusitalo-Jarvinen, Hannele/KBA-8623-2024; Silva, Kelly/AAX-8307-2020; Khunti, Kamlesh/GQB-2573-2022; Kazakbaeva, Gyulli/ABA-6752-2021; Canete, Felicia/ABC-0960-2022; McLean, Rachael/AAF-7596-2019; Providencia, Rui/HTN-7692-2023; Rahimikazerooni, Salar/X-1326-2018; Galbarczyk, Andrzej/J-4657-2019; Velasquez-Melendez, Gustavo/ACO-7729-2022; Katibeh, Marzieh/AGP-8111-2022; Mohammadpourhodki, Reza/P-5260-2018; Pascanu, Maria/AAY-4174-2020; fakhradiyev, ildar/ABI-2183-2020; donfrancesco, chiara/K-1460-2016; landais, edwige/AAK-2356-2020; Ke, Calvin/K-6231-2016; /I-7205-2019; khader, yousef/AAE-9620-2019; Sedaghattalab, Moslem/AAG-2637-2021; Gonçalves, Mauer/LSK-9700-2024; Zainuddin, Ahmad/AAN-6675-2021; Ghanbari sorkhi, Ali/ABE-5079-2021; Stefan, Adela Gabriela/OFM-4875-2025; Davletov, Kairat/JDD-4419-2023; /AAB-8821-2019; Bettiol, Heloisa/B-4190-2013; Bacopoulou, Flora/AAH-1218-2019; Joukar, Farahnaz/P-9423-2016; Dennison, Elaine/HGU-3191-2022; Baretić, Maja/ITU-6886-2023; Valvi, Damaskini/ABE-6650-2020; Ergör, Gül/AAC-6457-2019; Gonçalves, Helen/M-1603-2017; Isiguzo, Godsent/AAD-8102-2022; Tambalis, Konstantinos/JWO-7031-2024; Dika, Živka/AAX-7621-2021; Berkinbayev, Salim/AAR-6370-2021; Pedro, Joao/A-6556-2013; dos Santos Henrique, Rafael/AAG-4636-2020; /ABE-7056-2020; Zaw, Ko-Ko/HGF-2385-2022; Rezaei, Negar/AAS-8147-2020; Al Hourani, Huda/AEQ-4615-2022; Assembekov, Batyrbek/K-6177-2018; Gonzalez Rivas, Juan Pablo/HZK-6756-2023; Ritti-Dias, Raphael/G-4200-2013; Wyszynska, Justyna/L-5315-2016; Adam, Ishag/GYQ-8990-2022; Gomez, Georgina/AAR-7272-2020; Dhimal, Meghnath/AAD-7261-2021; Zamani, Farhad/ABH-8503-2020; Dörr, Marcus/F-1919-2010; Smith, Lee/JPA-1418-2023; Grøntved, Anders/AAA-8025-2022; Mereke, Alibek/ABA-4469-2020; Masinaei, Masoud/AAE-2481-2022; Ferrari, Gerson/HHM-6173-2022; Cuschieri, Sarah/Y-2881-2019; Brinduse, Lacramioara/JGE-2820-2023; Brenner, Hermann/ABE-6383-2020; Guimaraes, Andre/OSJ-1146-2025; GHAFFAR, SUHAILA/AAG-1965-2019; Censi, Laura/AAN-1674-2020; Shariful Islam, Sheikh Mohammed/B-1219-2011; Cucu, Alexandra/MDT-5893-2025; Luksiene, Dalia/NJR-3024-2025; /G-7405-2014; de Assis, Maria/B-8125-2009; Schroder, Helmut/G-2586-2015; Kannan, Srinivasan/G-2896-2019; Mostafa, Aya/ITV-5153-2023; Batista, Rosangela/G-6808-2016; Nenko, Ilona/F-7410-2010; larijani, Bagher/ABE-3315-2020; Elosúa, M./E-3449-2018; Leong, Elvynna/GPC-8264-2022; Smeeth, Liam/X-5862-2018; Lehtimäki, Terho/JLL-2864-2023; Fattahi, Mohammad/C-2010-2018; Nagalla, Balakrishna/GRR-4393-2022; Breteler, Monique/J-5058-2014; Bikbov, Mukharram/AAO-7624-2021; Gunter, Marc/AAP-8621-2020; Bovet, Pascal/F-4477-2011; Farzi, Yosef/QIV-5943-2026; Khosravi, Alireza/GMX-2049-2022; Lustigova, Michala/AAR-1386-2021; Salkhanova, Akkumis/ADB-3872-2022; Schaffrath Rosario, Angelika/JQW-8470-2023; de Valois Correia Junior, Marco Aurélio/NGS-8387-2025; Cooper, Cyrus/ADV-7232-2022; Norton, Kevin/KPB-7404-2024; Bandosz, Piotr/E-4964-2017; Confortin, Susana/KPB-8397-2024; Moradpour, Farhad/HGA-9768-2022; Visser, Marjolein/AAP-3224-2020; Nie, Peng/AFO-4955-2022; Henriques, Ana/JDW-8699-2023; do Rosário, Helena/M-6077-2013; Motta, Jorge/ABI-6006-2020; Mohebbi, Iraj/G-1494-2017; Haghshenas, Rosa/JYP-8789-2024; Ochoa-Avilés, Angélica/A-8713-2014; Thirunavukkarasu, Sathish/ABM-9697-2022; Rohloff, Peter/P-8722-2017; Braeckman, lutgart/HJH-7657-2023; Topbas, Murat/AAT-1095-2020; C. Fuchs, Sandra/T-2670-2019; Misigoj-Durakovic, Marjeta/GRJ-4802-2022; Moslem, Alireza/AAL-1031-2021; Silva, Antonio Augusto/B-5410-2009; Najafi, Farid/I-3830-2015; Kim, Hyeon Chang/F-8796-2019; Martorell, Reynaldo/I-2539-2012; Stehle, Peter/ITU-6185-2023; Saki, Nader/Q-9926-2017; Żegleń, Magdalena/HKO-2884-2023; Rosu, Magda/HZI-4735-2023; Jääskeläinen, Tuija/HJP-9606-2023; Ho, Daniel/C-4307-2009; Vasconcelos, Francisco/I-9222-2016; Kulimbet, Mukhtar/AAR-3059-2021; Modesti, Pietro Amedeo/B-2638-2012; Efthymiou, Vasiliki/GWC-7978-2022; Huybrechts, Inge/ITT-7052-2023; /AAY-5495-2021; Fernandes, Romulo/MCJ-6459-2025; Chin A Paw, Mai/N-1665-2019; Scazufca, Marcia/K-7418-2012; Chaturvedi, Nishi/C-7761-2013; Manios, Yannis/AAM-8953-2021; Bel-Serrat, Silvia/AAN-8221-2020; Azzini, Elena/AAI-9125-2021; Katzmarzyk, Peter/N-1974-2017; wei, wei/PEX-1643-2025; Zhou, Ben/G-1850-2017; de Paiva, Karina/AAU-6776-2020; Criqui, Michael/AFT-6067-2022; Jonas, Jost/AEP-3841-2022; Spiroski, Igor/KYP-9785-2024; Saghi, Mohammad/P-3197-2017; Santos, Diana/H-9086-2013; Villalpando, Salvador/AAS-3874-2021; Menêses Hardman, Carla/ITT-9873-2023; Panza, Francesco/M-6804-2017; Stergiou, George/J-3083-2019; Vrijheid, Martine/H-2702-2014; Chan, Queenie/C-5017-2011; Horta, Bernardo/A-7604-2008; /ABE-8741-2020; Ferrreira, Haroldo/H-9513-2015; Heshmat, Ramin/S-7435-2017; Abdrakhmanova, Shynar/U-5619-2018; Söderberg, Stefan/AAG-3881-2019; Otero, Johanna/MGU-4434-2025; Liu, Liping/F-8852-2010; /C-1684-2015; Ostovar, Afshin/AAH-2450-2021; Perez-Londono, Agustin/QIU-8793-2026; Homayounfar, Reza/L-8813-2017; Pavlyshyn, Halyna/H-2220-2018; Kobel, Susanne/HTP-4072-2023; /N-9746-2019; Schmidt, Carsten Oliver/AAH-2778-2019; Agyemang, Charles/OAJ-5559-2025; López-Gil, José Francisco/AAN-5618-2020; Shaw, Jonathan/E-7388-2010; McGarvey, Stephen/I-1788-2014; Mistretta, Antonio/J-5770-2012; McFarlane, Shelly/AFU-7579-2022; Silva, Diego Augusto Santos/AAB-9249-2020; Rampal, Sanjay/B-9691-2010; REDON, JOSEP/E-1719-2019; de Bont, Jeroen/HZI-8523-2023; Meyer, Haakon/AAH-9333-2019; Schaan, Beatriz/I-7518-2017; Chamnan, Parinya/J-6712-2017; Aryal, Krishna/AFN-8677-2022; wang, junyang/OOJ-8760-2025; Mensink, Gert/B-2447-2009; Batista, Aline/Q-5353-2019; Mascarenhas, Luis/H-3465-2012; Lachat, Carl/AAH-9764-2020; Munroe, Patricia/HJP-3565-2023; Tell, Grethe/G-5639-2015; Barrera, Lena/AGL-6465-2022; Saieva, Calogero/AAC-2611-2019; Gianfagna, Francesco/K-4561-2016; AMOUGOU, Norbert/GXW-3348-2022; Husseini, Abdullatif/E-8377-2015; Bennett, James/AAS-5505-2021; ahmadi, naser/JCO-6978-2023; Meshram, Indrapal/AGD-7915-2022; van der Schouw, Yvonne/F-8327-2014; Iwasaki, Masanori/HTM-9059-2023; Thankappan, Kavumpurathu/ABC-9551-2021; Evans, Roger/N-8580-2019; motlagh, Mohammad/AAC-2653-2019; Ni, Michael/G-5209-2012; Chiolero, Arnaud/A-4322-2010; Dong, Guanghui/AAN-4630-2020; SOUMARE, AICHA/T-4739-2019; Sabbaghi, Hamideh/AAT-2398-2021; Dulskiene, Virginija/NHP-9462-2025; Widyahening, Indah/GNP-8450-2022; Woodward, Mark/L-6817-2017; Shalnova, Svetlana/D-3824-2016; Jelaković, Ana/HLH-2435-2023; delshad, delshad264/H-5571-2016; De Bacquer, Dirk/HGU-3191-2022; Quialheiro, Anna/IUN-2024-2023; Bjelica, Dusko/S-7633-2016; Hinnig, Patricia/Q-4262-2018; Ahmadi, Nastaran/AAW-1051-2020; Drygas, Wojciech/GLR-9863-2022; Shiri, Rahman/V-5826-2017; Khalili, Davood/T-2913-2017; Kruger, Herculina Salome/R-2476-2019; Mehlig, Kirsten/AAT-3468-2020; Lim, Lee-Ling/D-7697-2015; Mendez Paz, Fabian/LKK-5470-2024; /Y-5827-2019; Fischer, Krista/AFK-0237-2022; TRICHOPOULOU, Antonia/AEO-0065-2022; Guerchet, Maëlenn/ABB-5594-2020; Papadopoulou, Sousana/AAP-8678-2020; Padez, Cristina/B-3476-2012; Monterrubio Flores, Eric Alejandro/L-8073-2017; Ansari-Moghaddam, Alireza/J-2406-2017; Puiu, Maria/F-3138-2016; Kengne, Andre Pascal/AAE-9620-2019; Nalecz, Hanna/B-6788-2013; N, Skoblina/Y-8078-2018; Klimek, Magdalena/AAL-8318-2020; Matijasevich, Alicia/C-5576-2009; Clare, Philip/N-7884-2015; Assah, Felix/HTQ-6564-2023; Gulliford, Martin/I-8606-2018; van Dam, Rob/F-9674-2010; Iotova, Violeta/AAO-2387-2021; d'Orsi, Eleonora/D-1905-2015; Salomaa, Veikko/AEO-8209-2022; Schienkiewitz, Anja/A-8463-2019; Gonzalez-Gross, Marcela/W-8000-2018; Leung, Gabriel/C-4336-2009; Dushpanova, Anar/I-7583-2017; Kiechl, Stefan/GQP-0351-2022; Rangel Junior, João/HHN-8192-2022; Janus, Edward/AAU-8652-2020; Nguyen, Quang/C-9373-2011; /P-9524-2017; Rojas, Rosalba/C-8714-2014; Shiri, Rahman/ABB-1780-2021; popkin, barry/AFW-3930-2022; Tamosiunas, Abdonas/AAD-4274-2021; Huisman, Martijn/G-2873-2010; Echeverría, Guadalupe/GWV-3832-2022; Santos, Marcos/L-1761-2016; Branca, Francesco/NPI-9620-2025; Zins, Marie/AAX-6551-2021; Ikeda, Nayu/J-9890-2019; Shengelia, Lela/LJL-4964-2024; Crujeiras, Ana B/ABA-8866-2021; Garcia de la Hera, Manuela/N-8908-2019; Godos, Justyna/AAC-1302-2019; Esmaeili'Ofogh, Alireza/LFV-8457-2024; Maulik, Pallab Kumar/PIH-0758-2026; Figueiró, Thamara/AAE-8515-2019; Peixoto, Sérgio/AAK-7335-2021; Thrift, Amanda/I-6251-2012; Porta, Miquel/AAS-7928-2020; Rampal, Lekhraj/G-6117-2010; Schramm, Stine/X-3474-2019; Porta, Miquel/F-3037-2015; Abbasi-Kangevari, Mohsen/AAB-8908-2022; Furdela, Viktoriya/AAG-7081-2019; Sunyer, Jordi/G-6909-2014; SOUMARE, AICHA/AAR-6770-2021; Gureje, Oye/J-1183-2014; Crump, John/AAZ-6412-2020; Baran, Rafal/OAJ-3083-2025; Boehm, Bernhard/F-8750-2015; van Valkengoed, Irene/B-2974-2013; Marques, Larissa/AAJ-8457-2020; Zdrojewski, Tomasz/AAA-8875-2020; Mridha, Malay Kanti/AAJ-5539-2020; Tjonneland, Anne/AGU-0320-2022; Sorić, Maroje/AAR-6770-2021; de Wit, Tobias/A-1224-2013; Alkhatib, Buthaina/GWY-3175-2022; Litwin, Mieczyslaw/L-4648-2017; Yaacob, Nor/L-5709-2016; Michels, Nathalie/C-2819-2012; Bekbolat, Zholdin/ABL-0799-2022; Ekelund, Ulf/AAE-8471-2019; Bonaccio, Marialaura/K-7678-2016; /AAS-2086-2020; Dyussupova, Azhar/F-2302-2017; Can, Günay/AAB-1669-2020; Sharafkhah, Maryam/JQW-6917-2023; Moschonis, George/AAM-9616-2021; Magriplis, Emmanuela/A-1466-2015; Salaj, Sanja/V-5962-2018; Kruger, Ruan/N-7618-2015; Safarpour, Ali Reza/U-3953-2017; Korzycka, Magdalena/AAG-1778-2021; Schramm, Sara/B-5415-2014; Somi, Mohammad/B-1875-2009; Chen, Zhengming/OYE-3847-2025; Hoogendijk, Emiel/ABA-2749-2020; Gerdts, Eva/Q-8849-2018; Tzourio, Christophe/B-4015-2009; Poudyal, Anil/IVH-4823-2023; Al-Hazzaa, Hazzaa/R-6909-2019; Pikhart, Hynek/J-1651-2018; Miranda, J. Jaime/A-8482-2008; Farjam, Mojtaba/O-3475-2017; , Alireza/AAE-4134-2022; Lukrafka, Janice Luisa/KAM-1968-2024; Laatikainen, Tiina/ABD-6622-2021; shayesteh, ali/R-1791-2017; Alkandari, Abdullah/AAI-5745-2021; Carlsson, Axel C/L-9217-2013; Boggia, Jose/LHA-0190-2024; Glushkova, Natalya/GPT-0503-2022; Van Lippevelde, Wendy/AAM-6490-2021; Jarani, Juel/Y-4621-2018; Cohen, Emmanuel/ABE-1916-2021; Lachat, Carl/AAP-2547-2020; Zhou, Bin/E-4102-2017; De Miguel-Etayo, Pilar/B-5258-2014; Hoang, Minh/AET-0962-2022; Markaki, Anastasia/D-3492-2013; Hambleton, Ian/AAP-3519-2020; DOROBANTU, MARIA/AAS-2934-2020; Kozieł, Sławomir/AAE-1003-2022; Barros, Aluisio/A-7417-2008; Sidossis, Labros/AAN-9546-2021; TELLO, TANIA/GWZ-3894-2022; khaledifar, rsalan/N-3117-2017; Cirillo, Massimo/G-5480-2018; Banach, Maciej/A-1271-2009; Dahm, Christina/G-9787-2014; Santos, Maria Paula/L-7533-2013; Bobak, Martin/K-2489-2013; Gómez, Santiago Felipe/H-9478-2017; Bloch, Katia/GLN-2877-2022; González Gil, Esther María/AAA-8040-2020; ATI, Jalila/Y-5467-2018; Moosazadeh, Mahmood/F-3730-2017; Huerta, José María/N-8654-2015; Machado-Coelho, George Luiz/ABA-4312-2021; Pilav, Aida/GLR-8893-2022; Kengne, Andre Pascal/ABB-3696-2020; Mini, GK/ACE-7458-2022; Niiranen, Teemu/R-1507-2017; AlBuhairan, Fadia/JFS-8212-2023; Bo, Simona/AAC-1110-2019; Rech, Cassiano/AAU-4340-2020; Molnár, Dénes/AAB-6820-2022; Miquel, Juan/K-6310-2014; Rivera, Juan/AGG-2060-2022; Sakata, Satoko/JCO-7023-2023; Renner, Jane Dagmar Pollo/J-3772-2016; MOON, JIN SOO/C-2321-2009; Qorbani, Mostafa/M-8171-2017; Vargas, Luz/AAB-4258-2020; Grøntved, Anders/G-7370-2015; Danaei, Goodarz/B-6085-2008; Hamzeh, Behrooz/S-6852-2017; Pourfarzi, Farhad/ABD-2450-2021; /AAA-7153-2019; Bjertness, Espen/LBH-4851-2024; Ong, Sok King/AAA-5791-2021; Onland-Moret, N. Charlotte/G-9185-2011; dos Santos Henrique, Rafael/GOP-3290-2022; Ghamari, Seyyed-Hadi/AGX-1965-2022; Pradeepa, Rajendra/ADN-8398-2022; Wedderkopp, Niels/L-9810-2019; Barbosa Filho, Valter/F-9025-2011; Zimmet, Paul/H-7635-2013; Sobek, Grzegorz/KRP-8739-2024; Moreno Aznar, Luis A/S-1780-2019; Wade, Alisha/E-3859-2010; Mocanu, Veronica/AAQ-6285-2020; Schmidt, Amand Floriaan/G-6602-2017; Mansour-Ghanaei, Fariborz/ABC-0170-2022; Musa, Kamarul Imran/N-3198-2015; Guallar-Castillon, Pilar/F-1533-2016; Gonzalez-Chica, David/L-5316-2019; Stein, Aryeh/J-9831-2012; Raitakari, Olli/AAQ-7389-2021; Hanif, Abu Abdullah Mohammad/AAG-4636-2020; Escobedo, Jorge/AAH-3917-2020; Morejón Giraldoni, Alain/AAS-4280-2020; Cheng, Yiling/A-6547-2009; van den Born, Bert-Jan/IUQ-0970-2023; Aekplakorn, Wichai/AAK-6867-2021; Galcheva, Sonya/PXB-9595-2026; Santos, Santiago/H-9478-2017; Makdisse, Marcia/AAY-9814-2020; Fuchs, Flávio/L-5078-2016; Ferguson, Trevor/Q-7209-2019; Chirlaque, Maria-Dolores/KCL-3322-2024; Mosquera, Mildrey/AGK-3087-2022; Peterkova, Valentina/B-1344-2017; Al-Raddadi, Rajaa/F-8337-2010; mirjalili, mohammad/C-8543-2019; Mehrparvar, Amirhoushang/HGE-7320-2022; Giordani Vasques, Daniel/B-6578-2013; Ueda, Peter/AGH-9915-2022; Goldberg, Marcel/I-7834-2012; Verdot, Charlotte/F-3050-2017; Tebar, William/S-7523-2018; Erem, Cihangir/PLS-0040-2026; Rodriguez-Villamizar, Laura Andrea/GWC-8446-2022; Sewpaul, Ronel/QXJ-8524-2026; Gialluisi, Alessandro/K-1195-2018; /K-7831-2017; Donati, Maria/K-6606-2016; Weghuber, Daniel/AAN-1422-2020; Galvano, Fabio/JSL-7451-2023; Mohammadifard, Noushin/M-2244-2018; Bahijri, Suhad/AAF-4141-2020; Howitt, Christina/MIK-9677-2025; Piler, Pavel/IAM-3933-2023; /F-6353-2016; Deschamps, Valérie/F-3061-2017; Peres, Marco Aurelio/D-1623-2013; Matłosz, Piotr/E-7053-2018; Fernandez-Berges, Daniel/R-5998-2019; Huiart, Laetitia/LXA-7410-2024; Mostafavi, Seyed-Ali/AAG-9898-2019; Reynolds, Andrew/AAC-6282-2019; Dankner, Rachel/Q-5245-2019; Masoudi, Sahar/AEY-5492-2022; Noto, Davide/AAA-9208-2019; Sardinha, Luis/F-2641-2013; Ortiz, Pedro/LPP-8332-2024; Lopez-Garcia, Esther/A-8894-2019; Bastos, Joao/AAG-4560-2019; Riboli, Elio/A-4357-2009; Christofaro, Diego/C-3312-2014; Pizarro, Andreia/AEG-1728-2022; , Margus Punab/KXS-1159-2024; bajramovic, izet/GLU-5580-2022; Virtanen, Jyrki/G-5149-2013; Safi, Sare/AAW-4651-2020; Peykari, Niloofar/L-4521-2016; Wang, Jin/GYA-2019-2022; Popovic, Stevo/S-7125-2016; Nejatizadeh, Azim/M-2608-2017; cheraghian, bahman/L-8808-2017; Maestre, Gladys/L-5092-2015; Karki, Khem/AAM-8242-2021; Mansournia, Mohammad/AFA-8899-2022; Noale, Marianna/IXD-2540-2023; De Ridder, Karin/KFB-0647-2024; Cífková, Renata/O-5731-2017; Melgarejo, Jesus/NAZ-7351-2025; Morejón Giraldoni, Alain Francisco/AAS-4280-2020; khader, yousef/ABB-3696-2020; Alieva, Anna/AAK-1734-2020; Kristensen, Peter Lund/B-4218-2009; Lopez-Garcia, Esther/ABE-3779-2021; Pikhart, Hynek/E-3074-2010; Garnett, Sarah/D-8067-2012; /A-3313-2015; de Barros, Mauro/B-8983-2014; Sharman, Almaz/AGJ-4693-2022; NISHI, NOBUO/S-6195-2019; Jasienska, Grazyna/E-4901-2011; Mustafa, Norlaila/AAL-6310-2020; Pudule, Iveta/C-3663-2018; Rakovac, Ivo/A-7678-2013; Herter-Aeberli, Isabelle/C-8580-2013; Gujral, Unjali/W-2640-2019; Herrera, Víctor/ABB-4480-2020; Vioque, Jesus/A-1066-2008; Chirita-Emandi, Adela/G-5574-2016; Lukrafka, Janice/ADS-5520-2022; Cortes, Lilia Yadira/AAF-2960-2019; Koenig, juergen/I-8130-2014; Stokwiszewski, Jakub/A-1065-2011; Theodoridis, Xenophon/AGS-2767-2022; kheradmand, Motahareh/R-9818-2018; Menezes, Ana/G-7266-2012; Iacoviello, Licia/AGX-7071-2022</t>
  </si>
  <si>
    <t>Chudek, Jerzy/0000-0002-6367-7794; Braithwaite, Tasanee/0000-0002-3025-4066; Bugge, Anna/0000-0002-8345-1434; Cunha Soares, Fernanda/0000-0001-6465-3164; Schutte, Aletta/0000-0001-9217-4937; Khunti, Kamlesh/0000-0003-2343-7099; fakhradiyev, ildar/0000-0003-0528-3874; Zhecheva, Yanitsa/0000-0002-6028-7440; khader, yousef/0000-0002-7830-6857; Sueamran, Phalakorn/0000-0002-4421-0427; Gujral, Unjali/0000-0002-0352-813X; Gonçalves, Mauer/0000-0001-7937-7430; Dennison, Elaine/0000-0002-3048-4961; Baretić, Maja/0000-0002-7242-8407; Valvi, Damaskini/0000-0003-4633-229X; Tambalis, Konstantinos/0000-0002-5817-9395; Møller, Niels Christian/0000-0001-5842-5595; dos Santos Henrique, Rafael/0000-0003-3912-5559; Quiroga Padilla, Pedro José/0000-0001-9532-8284; Grøntved, Anders/0000-0003-1584-679X; Sousa-Poza, Alfonso/0000-0002-6524-9654; Bjerregaard, Peter/0000-0001-7153-8447; Guimaraes, Andre/0000-0002-3162-3206; BARCELO, ALBERTO/0000-0002-5258-6299; Nyirenda, Moffat/0000-0003-2120-4806; Schroder, Helmut/0000-0003-2231-5081; Van der Heyden, Johan/0000-0002-6796-642X; Mostafa, Aya/0000-0002-2803-2608; Jain, Lakshya/0000-0001-8345-761X; AlBuhairan, Fadia/0000-0002-7377-503X; Al Asfoor, Deena/0000-0002-7973-1935; Lehtimäki, Terho/0000-0002-2555-4427; Nagalla, Balakrishna/0000-0002-5613-0942; Salkhanova, Akkumis/0000-0001-8159-6501; de Valois Correia Junior, Marco Aurélio/0000-0003-0386-5256; Norton, Kevin/0000-0002-0973-7012; Wang, Junyang/0000-0001-8334-4009; Nie, Peng/0000-0002-5322-6324; Henriques, Ana/0000-0001-9484-1887; Gaciong, Zbigniew/0000-0002-6666-3734; Mariño, Joany/0000-0002-4657-3758; Haghshenas, Rosa/0000-0001-8453-8446; Pérez, Cynthia M/0000-0003-2529-7042; C. Fuchs, Sandra/0000-0001-6351-9588; Kim, Hyeon Chang/0000-0001-7867-1240; Gowri, Mahasampath/0000-0002-0251-0763; Rosu, Magda/0009-0000-1009-9305; Kulimbet, Mukhtar/0000-0003-4399-700X; Karaglani, Eva/0000-0001-5395-7023; Modesti, Pietro Amedeo/0000-0002-9511-2173; Dziankowska-Zaborszczyk, Elzbieta/0000-0001-8423-9606; Sheffer, Kate/0000-0001-7075-9918; Menêses Hardman, Carla/0000-0002-4355-0112; Coppinger, Tara/0000-0002-7251-4516; Rach, Stefan/0000-0001-5241-0253; Pavlyshyn, Halyna/0000-0003-4106-2235; Schmidt, Carsten Oliver/0000-0001-5266-9396; López-Gil, José Francisco/0000-0002-7412-7624; Odili, Augustine/0000-0002-4564-1587; Silva, Diego Augusto Santos/0000-0002-0489-7906; de Bont, Jeroen/0000-0001-9924-5961; Chamnan, Parinya/0000-0002-5202-4149; Carlsson, Axel C/0000-0001-6113-0472; Puder, Jardena/0000-0002-0460-7614; Lachat, Carl/0000-0002-1389-8855; Gianfagna, Francesco/0000-0003-4615-0816; Iwasaki, Masanori/0000-0002-5739-2936; D'ARRIGO, GRAZIELLA/0000-0003-1831-7340; Le Coroller, Gwenaëlle/0000-0002-3744-3572; De Bacquer, Dirk/0000-0002-3202-7238; Quialheiro, Anna/0000-0002-4168-6585; Ahmadi, Nastaran/0000-0001-9885-0326; Drygas, Wojciech/0000-0002-4351-6459; Shiri, Rahman/0000-0002-9312-3100; Kruger, Herculina Salome/0000-0002-5365-1777; Mendez Paz, Fabian/0000-0002-5201-8822; Stokwiszewski, Jakub/0000-0002-9328-4924; Monterrubio Flores, Eric Alejandro/0000-0003-1417-9243; Kengne, Andre Pascal/0000-0002-5183-131X; Nalecz, Hanna/0000-0003-0384-6469; N, Skoblina/0000-0001-7348-9984; Klimek, Magdalena/0000-0002-2396-7519; Clare, Philip/0000-0002-2009-7386; Galcheva, Sonya/0000-0002-3043-6740; Shiri, Rahman/0000-0002-9312-3100; Raay, Sheena/0000-0002-0391-9704; Tolstrup, Janne/0000-0002-9796-3967; Shengelia, Lela/0000-0001-9091-0494; Musa Asy’arie, Musa Asy’arie/0009-0005-8845-0915; Maulik, Pallab Kumar/0000-0001-6835-6175; Porta, Miquel/0000-0003-1684-7428; Shengelia, Lela/0000-0001-9091-0494; Porta, Miquel/0000-0003-1684-7428; Abbasi-Kangevari, Mohsen/0000-0001-8405-7482; Furdela, Viktoriya/0000-0003-2030-4071; SOUMARE, AICHA/0000-0002-0178-6506; Rayner, Archie/0009-0005-6902-3635; Mridha, Malay Kanti/0000-0001-9226-457X; Magliano, Dianna Josephine/0000-0002-9507-6096; Sorić, Maroje/0000-0001-6835-1438; Alkhatib, Buthaina/0000-0002-6105-0680; Gupta, Rajeev/0000-0002-8356-3137; Michels, Nathalie/0000-0002-3069-7254; Musić Milanović, Sanja/0000-0003-4643-1052; Yankova Ivanova-Pandourska, Ivaila/0009-0001-6637-705X; Baur, Louise/0000-0002-4521-9482; Kruger, Ruan/0000-0001-7680-2032; Safarpour, Ali Reza/0000-0002-9880-0043; vanderschueren, dirk/0000-0003-1395-0104; Schramm, Sara/0000-0001-6493-6009; MOON, JIN SOO/0000-0001-9760-297X; Pikhart, Hynek/0000-0001-5277-4049; Lukrafka, Janice Luisa/0000-0002-9218-9204; Karakosta, Argyro/0000-0002-4264-2250; Alkandari, Abdullah/0000-0002-9452-7000; Carlsson, Axel C/0000-0001-6113-0472; Glushkova, Natalya/0000-0003-1400-8436; Lachat, Carl/0000-0002-1389-8855; Zhou, Bin/0000-0002-1741-8628; De Miguel-Etayo, Pilar/0000-0001-6173-5850; Markaki, Anastasia/0000-0001-8125-3015; Cirillo, Massimo/0000-0002-6409-3504; Gómez, Santiago Felipe/0000-0003-3352-2510; González Gil, Esther María/0000-0003-2005-8229; Moosazadeh, Mahmood/0000-0002-5452-514X; Huerta, José María/0000-0002-9637-3869; Kengne, Andre Pascal/0000-0002-5183-131X; Tolstrup, Janne/0000-0002-9796-3967; Niiranen, Teemu/0000-0002-7394-7487; AlBuhairan, Fadia/0000-0002-7377-503X; Bo, Simona/0000-0001-6862-8628; Nowak-Szczepanska, Natalia/0000-0003-2774-992X; Renner, Jane Dagmar Pollo/0000-0003-0649-7081; Mohammadi, Zahra/0000-0003-0197-1186; MOON, JIN SOO/0000-0001-9760-297X; Grøntved, Anders/0000-0003-1584-679X; Ong, Sok King/0000-0001-8176-8561; Onland-Moret, N. Charlotte/0000-0002-2360-913X; dos Santos Henrique, Rafael/0000-0003-3912-5559; Ghamari, Seyyed-Hadi/0000-0001-6028-3303; Wedderkopp, Niels/0000-0002-9660-6618; Barbosa Filho, Valter/0000-0002-4769-4068; Sobek, Grzegorz/0000-0003-2504-0562; Moreno Aznar, Luis A/0000-0003-0454-653X; Joshi, Pradeep/0000-0002-6759-9236; Ottendahl, Charlotte Brandstrup/0000-0002-9285-3099; Wade, Alisha/0000-0002-1158-2523; Mocanu, Veronica/0000-0002-9330-1691; Schmidt, Amand Floriaan/0000-0003-1327-0424; Mansour-Ghanaei, Fariborz/0000-0001-6747-0232; Gonzalez-Chica, David/0000-0002-7153-2878; Godara, Ramesh/0000-0001-5395-2767; Hanif, Abu Abdullah Mohammad/0000-0001-6274-5612; Rangelova, Lalka/0000-0003-3754-3319; Westbury, Leo/0009-0008-5853-8096; Knoflach, Michael/0000-0001-5576-6562; Mosquera, Mildrey/0000-0003-0783-5839; Al-Raddadi, Rajaa/0000-0002-4188-0169; Giordani Vasques, Daniel/0000-0001-8955-9676; Verdot, Charlotte/0000-0002-7383-1222; Tebar, William/0000-0002-6192-4667; Rodriguez-Villamizar, Laura Andrea/0000-0002-5551-2586; Gialluisi, Alessandro/0000-0002-7388-4463; Dennison, Elaine/0000-0002-3048-4961; Howitt, Christina/0000-0003-0002-4734; Horimoto, Andrea/0000-0002-8573-5158; Gkiouras, Konstantinos/0000-0002-6407-8494; Peres, Marco Aurelio/0000-0002-8329-2808; Matłosz, Piotr/0000-0002-7388-5722; Sodemann, Morten/0000-0001-8992-2500; Reynolds, Andrew/0000-0001-8952-3892; Dankner, Rachel/0000-0001-6454-6000; Noto, Davide/0000-0002-5346-2829; Sardinha, Luis/0000-0002-6230-6027; Lopez-Garcia, Esther/0000-0001-6202-4970; Riboli, Elio/0000-0001-6795-6080; Heinen, Mirjam/0009-0002-4254-7138; Ornelas, Rui/0000-0003-3737-7402; Peykari, Niloofar/0000-0003-3219-3751; Popovic, Stevo/0000-0002-6633-3575; magnacca, sara/0000-0003-0379-040X; Osmond, Clive/0000-0002-9054-4655; Morejón Giraldoni, Alain Francisco/0000-0002-4652-1771; khader, yousef/0000-0002-7830-6857; Alieva, Anna/0000-0002-4921-4494; Kristensen, Peter Lund/0000-0002-5666-9614; Lopez-Garcia, Esther/0000-0001-6202-4970; Pikhart, Hynek/0000-0001-5277-4049; Wade, Alisha/0000-0002-1158-2523; Sharman, Almaz/0000-0003-3977-3636; de curtis, amalia/0000-0001-5104-0318; Cortes, Lilia Yadira/0000-0003-2789-3219; Stokwiszewski, Jakub/0000-0002-9328-4924; Carrillo-Larco, Rodrigo M/0000-0002-2090-1856; Rust, Petra/0000-0002-6477-8407; Iacoviello, Licia/0000-0003-0514-5885</t>
  </si>
  <si>
    <t>UK Medical Research Council; UK Research and Innovation (Innovate UK)</t>
  </si>
  <si>
    <t>UK Medical Research Council(UK Research &amp; Innovation (UKRI)Medical Research Council UK (MRC)); UK Research and Innovation (Innovate UK)(UK Research &amp; Innovation (UKRI)Innovate UK)</t>
  </si>
  <si>
    <t>UK Medical Research Council and UK Research and Innovation (Innovate UK)</t>
  </si>
  <si>
    <t>AUG 31</t>
  </si>
  <si>
    <t>10.1016/S0140-6736(24)01405-3</t>
  </si>
  <si>
    <t>G0X6B</t>
  </si>
  <si>
    <t>WOS:001313954500001</t>
  </si>
  <si>
    <t>Lazarus, JV; Romero, D; Kopka, CJ; Karim, SA; Abu-Raddad, LJ; Almeida, G; Baptista-Leite, R; Barocas, JA; Barreto, ML; Bar-Yam, Y; Bassat, Q; Batista, C; Bazilian, M; Chiou, ST; del Rio, C; Dore, GJ; Gao, GF; Gostin, LO; Hellard, M; Jimenez, JL; Kang, G; Lee, N; Maticic, M; McKee, M; Nsanzimana, S; Oliu-Barton, M; Pradelski, B; Pyzik, O; Rabin, K; Raina, S; Rashid, SF; Rathe, M; Saenz, R; Singh, S; Trock-Hempler, M; Villapol, S; Yap, P; Binagwaho, A; Kamarulzaman, A; El-Mohandes, A; Abdulla, S; Addleman, S; Aghayeva, G; Agius, R; Ahmed, M; Ramy, MA; Aide, P; Aleman, S; Alfred, JP; Ali, S; Aliaga, J; Aloudat, T; Alqahtani, SA; Al-Salman, J; Amuasi, JH; Agrawal, A; Anwar, W; Araujo-Jorge, T; Artaza, O; Asadi, L; Awuku, Y; Baker, M; Barberia, L; Bascolo, E; Belcher, P; Bell, L; Benzaken, A; Bergholtz, E; Bhadelia, N; Bhan, A; Bilodeau, S; Bitrán, R; Bluyssen, P; Bosman, A; Bozza, FA; Brinkmann, MM; Brown, A; Mellado, B; Bukusi, E; Bullen, C; Buonanno, G; Burgess, R; Butler, M; Byakika-Kibwika, P; Cabieses, B; Carlsson, G; Cascini, F; Chabala, C; Chakroun, M; Cheng, KK; Chetty, A; Chumachenko, D; Consalves, G; Morris, AC; Cordie, A; Corrah, T; Crabtree-Ramírez, B; Dashdorj, N; Davidovitch, N; de Souza, LE; Dhariwal, AC; Druica, E; Ergonul, O; Erondu, NA; Essar, MY; Ewing, A; Fanjul, G; Feierstein, D; Feigl-Ding, E; Figueroa, R; Figueroa, JP; Fisher, D; Flores, W; Forero-Peña, DA; Frumkin, H; Gamkrelidze, A; Gandhi, M; Garcia, P; Garcia-Basteiro, AL; García-Sastre, A; Garg, S; Gbeasor-Komlanvi, FA; Gershenson, C; Gilada, I; Giovanella, L; González, M; Green, MS; Greenhalgh, T; Griffin, P; Griffin, S; Grinsztejn, B; Anand, T; Guerra, G; Guinto, R; Gujski, M; Guner, R; Hamdy, A; Hâncean, MG; Haniffa, A; Hartigan-Go, KY; Hassan, HK; Hay, SI; Heino, MTJ; Hel, Z; Hotez, P; Hu, J; Hukic, M; IJsselmuiden, C; Iroko, D; Iskarous, M; Izugbara, C; Jacobs, C; Jadad, AR; Jehan, F; Jordan, A; Jroundi, I; Kain, K; Kamberi, F; Karamov, E; Karan, A; Katz, R; Katzourakis, A; Kazembe, A; Khamis, F; Khamzayev, K; Khanyola, J; Khunti, K; Kiguli-Malwadde, E; Kim, WJ; Kirenga, BJ; Klimovsky, D; Kmush, BL; Knaul, F; Kogevinas, M; Kristensen, F; Kumar, D; Kumar, R; Kvalsvig, A; Lacerda, MV; Lal, A; Lawton, T; Lemery, J; Leonardi, AJ; Li, YG; Löttvall, J; Lounis, M; Maceira, D; MacIntyre, CR; Madani, A; Magiorkinis, G; Malekzadeh, R; Choisy, M; Marcelin, JR; Marks, GB; Marr, L; Marrazzo, J; Martina, A; Martín-Moreno, JM; Mateos, C; Mayxay, M; Mazarati, JB; Mboup, S; McDonald, J; McMillan, F; Mechili, E; Medici, A; Davis, SLM; Meier, P; Memish, ZA; Menon, J; Menon, P; Mesiano-Crookston, J; Michie, S; Mikolasevic, I; Milicevic, O; Mishra, AK; Mohamed, R; Mokdad, AH; Monroy-Valle, M; Morawska, L; Moschos, SA; Motawea, K; Mousavi, SH; Mumtaz, G; Munene, PK; Almagro, CM; Muriuki, J; Muyingo, S; Naniche, D; Naylor, CD; Ndembi, N; Nemec, J; Nesteruk, I; Ngaruiya, C; Nguyen, H; Nikolova, D; Nitzan, D; Norheim, O; Noushad, M; Ntoumi, F; Nyborg, GA; Ochodo, E; Odabasi, Z; Okwen, MP; Olivia, K; Ong, DSY; Opara, I; Orozco, M; Oshitani, H; Pagel, C; Pai, M; Pálsdóttir, B; Papatheodoridis, G; Paraskevis, D; Leigh, JP; Pécoul, B; Peichl, A; Perez-Then, E; Duc, PP; Philippe, C; Rojas, AP; Pladsen, C; Pozniak, A; Quiroga, R; Qureshi, H; Rampal, S; Ranney, M; Rathe, L; Ratzan, S; Raventos, H; Rees, H; Reis, R; Ricciardi, W; Rizk, N; Robalo, M; Robertson, E; Robinson, L; Rokx, C; Ros, T; Rottingen, JA; Rubin, M; Ruxrungtam, K; Sadirova, S; Saha, S; Salgado, N; Sanchez, L; Sangaramoorthy, T; Santamaria-Ulloa, C; Santos, R; Sawaf, B; Schneider, MF; Schooley, RT; Sener, A; Sepulveda, J; Shah, J; Shibani, M; Shoib, S; Sikazwe, I; Simaitis, A; Gill, AS; Skhvitaridze, N; Sokolovic, M; Solomon, R; Solórzano, X; Springer, SA; Srol, J; Staines, A; Stelfox, HT; Strathdee, S; Sulaiman, LH; Sutton, B; Svanæs, D; Swed, S; Sypsa, V; Sorensen, K; Tajudeen, R; Tan, A; Tang, J; Tanner, M; Sethi, T; Temmerman, M; Than, KK; Tinto, H; Tomètissi, SP; Torres, I; Tshering, KP; Tsiodras, S; Tsofa, B; Vahlne, A; Vargas, JR; Bernal, IDV; Ventura, D; Vilasanjuan, R; Vipond, J; Wamala-Andersson, S; Wargocki, P; West, R; Weyand, A; White, TM; Wolff, G; Yao, MS; Yates, CA; Yeboah, G; Yee-Sin, L; Yi, SY; Teo, YY; Yong, P; Zamora-Mesía, V; Ovrehus, A</t>
  </si>
  <si>
    <t>Lazarus, Jeffrey, V; Romero, Diana; Kopka, Christopher J.; Karim, Salim Abdool; Abu-Raddad, Laith J.; Almeida, Gisele; Baptista-Leite, Ricardo; Barocas, Joshua A.; Barreto, Mauricio L.; Bar-Yam, Yaneer; Bassat, Quique; Batista, Carolina; Bazilian, Morgan; Chiou, Shu-Ti; del Rio, Carlos; Dore, Gregory J.; Gao, George F.; Gostin, Lawrence O.; Hellard, Margaret; Jimenez, Jose L.; Kang, Gagandeep; Lee, Nancy; Maticic, Mojca; McKee, Martin; Nsanzimana, Sabin; Oliu-Barton, Miquel; Pradelski, Bary; Pyzik, Oksana; Rabin, Kenneth; Raina, Sunil; Rashid, Sabina Faiz; Rathe, Magdalena; Saenz, Rocio; Singh, Sudhvir; Trock-Hempler, Malene; Villapol, Sonia; Yap, Peiling; Binagwaho, Agnes; Kamarulzaman, Adeeba; El-Mohandes, Ayman; Abdulla, Salim; Addleman, Sarah; Aghayeva, Gulnara; Agius, Raymond; Ahmed, Mohammed; Ramy, Mohamed Ahmed; Aide, Pedro; Aleman, Soo; Alfred, Jean-Patrick; Ali, Shamim; Aliaga, Jorge; Aloudat, Tammam; Alqahtani, Saleh A.; Al-Salman, Jameela; Amuasi, John H.; Agrawal, Anurag; Anwar, Wagida; Araujo-Jorge, Tania; Artaza, Osvaldo; Asadi, Leyla; Awuku, Yaw; Baker, Michael; Barberia, Lorena; Bascolo, Ernesto; Belcher, Paul; Bell, Lizett; Benzaken, Adele; Bergholtz, Emil; Bhadelia, Nahid; Bhan, Anant; Bilodeau, Stephane; Bitran, Ricardo; Bluyssen, Philomena; Bosman, Arnold; Bozza, Fernando A.; Brinkmann, Melanie M.; Brown, Andrew; Mellado, Bruce; Bukusi, Elizabeth; Bullen, Chris; Buonanno, Giorgio; Burgess, Rochelle; Butler, Matthew; Byakika-Kibwika, Pauline; Cabieses, Baltica; Carlsson, Gunilla; Cascini, Fidelia; Chabala, Chishala; Chakroun, Mohamed; Cheng, K. K.; Chetty, Agnes; Chumachenko, Dmytro; Consalves, Gregg; Morris, Andrew Conway; Cordie, Ahmed; Corrah, Tumani; Crabtree-Ramirez, Brenda; Dashdorj, Naranjargal; Davidovitch, Nadav; de Souza, Luis Eugenio; Dhariwal, Akshay Chand; Druica, Elena; Ergonul, Onder; Erondu, Ngozi A.; Essar, Mohammad Yasir; Ewing, Andrew; Fanjul, Gonzalo; Feierstein, Daniel; Feigl-Ding, Eric; Figueroa, Ramon; Figueroa, John Peter; Fisher, Dale; Flores, Walter; Forero-Pena, David A.; Frumkin, Howard; Gamkrelidze, Amiran; Gandhi, Monica; Garcia, Patricia; Garcia-Basteiro, Alberto L.; Garcia-Sastre, Adolfo; Garg, Suneela; Gbeasor-Komlanvi, F. A.; Gershenson, Carlos; Gilada, Ishwar; Giovanella, Ligia; Gonzalez, Marino; Green, Manfred S.; Greenhalgh, Trisha; Griffin, Paul; Griffin, Stephen; Grinsztejn, Beatriz; Anand, Tanu; Guerra, German; Guinto, Renzo; Gujski, Mariusz; Guner, Rahmet; Hamdy, Adam; Hancean, Marian-Gabriel; Haniffa, Abusayeed; Hartigan-Go, Kenneth Y.; Hassan, Hoda K.; Hay, Simon I.; Heino, Matti T. J.; Hel, Zdenek; Hotez, Peter; Hu, Jia; Hukic, Mirsada; IJsselmuiden, Carel; Iroko, Davidson; Iskarous, Maged; Izugbara, Chimaraoke; Jacobs, Choolwe; Jadad, Alejandro R.; Jehan, Fyezah; Jordan, Ayana; Jroundi, Imane; Kain, Kevin; Kamberi, Fatjona; Karamov, Eduard; Karan, Abraar; Katz, Rebecca; Katzourakis, Aris; Kazembe, Abigail; Khamis, Faryal; Khamzayev, Komiljon; Khanyola, Judy; Khunti, Kamlesh; Kiguli-Malwadde, Elsie; Kim, Woo Joo; Kirenga, Bruce J.; Klimovsky, Daniel; Kmush, Brittany L.; Knaul, Felicia; Kogevinas, Manolis; Kristensen, Frederik; Kumar, Dinesh; Kumar, Raman; Kvalsvig, Amanda; Lacerda, Marcus V.; Lal, Arush; Lawton, Tom; Lemery, Jay; Leonardi, Anthony J.; Li, Yuguo; Loettvall, Jan; Lounis, Mohamed; Maceira, Daniel; MacIntyre, C. Raina; Madani, Azzeddine; Magiorkinis, Gkikas; Malekzadeh, Reza; Choisy, Marc; Marcelin, Jasmine R.; Marks, Guy B.; Marr, Linsey; Marrazzo, Jeanne; Martina, Antonieta; Martin-Moreno, Jose M.; Mateos, Carlos; Mayxay, Mayfong; Mazarati, Jean Bapiste; Mboup, Souleymane; McDonald, Jennifer; McMillan, Faye; Mechili, Enkeleint; Medici, Andre; Davis, Sarah L. M.; Meier, Petra; Memish, Ziad A.; Menon, Jaideep; Menon, Purnima; Mesiano-Crookston, Jonathan; Michie, Susan; Mikolasevic, Ivana; Milicevic, Ognjen; Mishra, Asit Kumar; Mohamed, Rahma; Mokdad, Ali H.; Monroy-Valle, Michele; Morawska, Lidia; Moschos, Sterghios A.; Motawea, Karam; Mousavi, Sayed Hamid; Mumtaz, Ghina; Munene, Peter K.; Almagro, Carmen Munoz; Muriuki, Janet; Muyingo, Sylvia; Naniche, Denise; Naylor, C. David; Ndembi, Nicaise; Nemec, Juraj; Nesteruk, Igor; Ngaruiya, Christine; Nguyen, Hung; Nikolova, Dafina; Nitzan, Dorit; Norheim, Ole; Noushad, Mohammed; Ntoumi, Francine; Nyborg, Gunhild Alvik; Ochodo, Eleanor; Odabasi, Zekaver; Okwen, Mbah Patrick; Olivia, Keiser; Ong, David S. Y.; Opara, Ijeoma; Orozco, Miguel; Oshitani, Hitoshi; Pagel, Christina; Pai, Madhukar; Palsdottir, Bjoerg; Papatheodoridis, Georgios; Paraskevis, Dimitrios; Leigh, Jeanna Parsons; Pecoul, Bernard; Peichl, Andreas; Perez-Then, Eddy; Phuc Pham Duc; Philippe, Cecile; Rojas, Andrea Pineda; Pladsen, Courtney; Pozniak, Anton; Quiroga, Rodrigo; Qureshi, Huma; Rampal, Sanjay; Ranney, Megan; Rathe, Laura; Ratzan, Scott; Raventos, Henriette; Rees, Helen; Reis, Renata; Ricciardi, Walter; Rizk, Nesrine; Robalo, Magda; Robertson, Eleanor; Robinson, Leanne; Rokx, Casper; Ros, Tamsin; Rottingen, John-Arne; Rubin, Meir; Ruxrungtam, Kiat; Sadirova, Shakhlo; Saha, Senjuti; Salgado, Nelly; Sanchez, Lizet; Sangaramoorthy, Thurka; Santamaria-Ulloa, Carolina; Santos, Renata; Sawaf, Bisher; Schneider, Matthias F.; Schooley, Robert T.; Sener, Alper; Sepulveda, Jaime; Shah, Jaffer; Shibani, Mosa; Shoib, Sheikh; Sikazwe, Izukanji; Simaitis, Aistis; Gill, Amandeep Singh; Skhvitaridze, Natia; Sokolovic, Milka; Solomon, Roma; Solorzano, Xavier; Springer, Sandra A.; Srol, Jakub; Staines, Anthony; Stelfox, Henry T.; Strathdee, Steffanie; Sulaiman, Lokman Hakim; Sutton, Brett; Svanaes, Dag; Swed, Sarya; Sypsa, Vana; Sorensen, Kristine; Tajudeen, Raji; Tan, Amy; Tang, Julian; Tanner, Marcel; Sethi, Tavpritesh; Temmerman, Marleen; Than, Kyu Kyu; Tinto, Halidou; Tometissi, Senoude Pacome; Torres, Irene; Tshering, K. P.; Tsiodras, Sotirios; Tsofa, Benjamin; Vahlne, Anders; Vargas, Juan Rafael; Bernal, Ivan Dario Velez; Ventura, Deisy; Vilasanjuan, Rafael; Vipond, Joe; Wamala-Andersson, Sarah; Wargocki, Pawel; West, Robert; Weyand, Angela; White, Trenton M.; Wolff, Guntram; Yao, Maosheng; Yates, Christian A.; Yeboah, Georgina; Yee-Sin, Leo; Yi, Siyan; Teo, Yik-Ying; Yong, Poovorawan; Zamora-Mesia, Victor; Ovrehus, Anne</t>
  </si>
  <si>
    <t>COVID-19 Consensus Statement Panel</t>
  </si>
  <si>
    <t>A multinational Delphi consensus to end the COVID-19 public health threat</t>
  </si>
  <si>
    <t>VACCINE HESITANCY; PANDEMICS; IMPACT; COUNT</t>
  </si>
  <si>
    <t>Despite notable scientific and medical advances, broader political, socioeconomic and behavioural factors continue to undercut the response to the COVID-19 pandemic(1,2). Here we convened, as part of this Delphi study, a diverse, multidisciplinary panel of 386 academic, health, non-governmental organization, government and other experts in COVID-19 response from 112 countries and territories to recommend specific actions to end this persistent global threat to public health. The panel developed a set of 41 consensus statements and 57 recommendations to governments, health systems, industry and other key stakeholders across six domains: communication; health systems; vaccination; prevention; treatment and care; and inequities. In the wake of nearly three years of fragmented global and national responses, it is instructive to note that three of the highest-ranked recommendations call for the adoption of whole-of-society and whole-of-government approaches(1), while maintaining proven prevention measures using a vaccines-plus approach(2) that employs a range of public health and financial support measures to complement vaccination. Other recommendations with at least 99% combined agreement advise governments and other stakeholders to improve communication, rebuild public trust and engage communities(3) in the management of pandemic responses. The findings of the study, which have been further endorsed by 184 organizations globally, include points of unanimous agreement, as well as six recommendations with &gt;5% disagreement, that provide health and social policy actions to address inadequacies in the pandemic response and help to bring this public health threat to an end.</t>
  </si>
  <si>
    <t>[Lazarus, Jeffrey, V; Bassat, Quique] Barcelona Inst Global Hlth ISGlobal, Barcelona, Spain; [Lazarus, Jeffrey, V] Univ Barcelona, Fac Med &amp; Hlth Sci, Barcelona, Spain; [Lazarus, Jeffrey, V; Romero, Diana; Rabin, Kenneth; El-Mohandes, Ayman] CUNY, Grad Sch Publ Hlth &amp; Hlth Policy CUNY SPH, New York, NY 10017 USA; [Karim, Salim Abdool] Univ KwaZulu Natal, Durban, South Africa; [Karim, Salim Abdool] Ctr AIDS Program Res South Africa CAPRISA, Durban, South Africa; [Abu-Raddad, Laith J.] Cornell Univ, Weill Cornell Med, Ithaca, NY USA; [Abu-Raddad, Laith J.] Cornell Univ, Qatar Fdn Educ City, Weill Cornell Med Qatar, Doha, Qatar; [Almeida, Gisele] Pan Amer Hlth Org, Washington, DC USA; [Baptista-Leite, Ricardo] UNITE Global Parliamentarians Network, Lisbon, Portugal; [Baptista-Leite, Ricardo] Maastricht Univ, Fac Hlth Med &amp; Life Sci, Maastricht, Netherlands; [Baptista-Leite, Ricardo] Catholic Univ Portugal, Inst Hlth Sci CIIS, Lisbon, Portugal; [Barocas, Joshua A.] Univ Colorado, Sch Med, Aurora, CO USA; [Barreto, Mauricio L.] Oswaldo Cruz Fdn Fiocruz, Rio De Janeiro, Brazil; [Barreto, Mauricio L.] Univ Bahia, Salvador, BA, Brazil; [Bar-Yam, Yaneer] New England Complex Syst Inst, Cambridge, MA USA; [Bassat, Quique] Manhica Hlth Res Ctr CISM, Maputo, Mozambique; [Bassat, Quique] Catalan Inst Res &amp; Adv Studies ICREA, Barcelona, Spain; [Bassat, Quique] Univ Barcelona, Pediat Dept, Hosp St de Joan, Barcelona, Spain; [Bassat, Quique] Biomed Res Consortium Epidemiol &amp; Publ Hlth CIBER, Madrid, Spain; [Batista, Carolina] Doctors Borders MSF, Geneva, Switzerland; [Batista, Carolina] Baraka Impact Finance, Geneva, Switzerland; [Bazilian, Morgan] Colorado Sch Mines, Payne Inst, Golden, CO 80401 USA; [Chiou, Shu-Ti] Natl Yang Ming Chiao Tung Univ, Taipei, Taiwan; [del Rio, Carlos] Emory Sch Med, Atlanta, GA USA; [Dore, Gregory J.] Univ New South Wales UNSW Sydney, Sydney, NSW, Australia; [Gao, George F.] Chinese Ctr Dis Control &amp; Prevent, Beijing, Peoples R China; [Gostin, Lawrence O.] Georgetown Univ, ONeill Inst Natl &amp; Global Hlth Law, Washington, DC USA; [Hellard, Margaret] Burnet Inst, Melbourne, Vic, Australia; [Jimenez, Jose L.] Univ Colorado, Dept Chem, Boulder, CO 80309 USA; [Jimenez, Jose L.] Univ Colorado Boulder, Cooperat Inst Res Environm Sci CIRES, Boulder, CO USA; [Kang, Gagandeep] Christian Med Coll CMC, Vellore, Tamil Nadu, India; [Lee, Nancy] Wilton Pk, Steyning, England; [Maticic, Mojca] Univ Med Ctr, Clin Infect Dis &amp; Febrile Illnesses, Ljubljana, Slovenia; [Maticic, Mojca] Univ Ljubljana, Fac Med, Ljubljana, Slovenia; [McKee, Martin] London Sch Hyg &amp; Trop Med, London, England; [Nsanzimana, Sabin] Univ Teaching Hosp Butare, Butare, Rwanda; [Oliu-Barton, Miquel] Paris Dauphine Univ PSL, Paris, France; [Pradelski, Bary] French Natl Ctr Sci Res CNRS, Grenoble, France; [Pyzik, Oksana] Univ Coll London UCL, London, England; [Raina, Sunil] Dr Rajendra Prasad Govt Med Coll, Kangra, Himachal Prades, India; [Rashid, Sabina Faiz] BRAC Univ, James P Grant Sch Publ Hlth, Dhaka, Bangladesh; [Rathe, Magdalena] Plenitud Fdn, Santo Domingo, Dominican Rep; [Saenz, Rocio] Univ Costa Rica, San Jose, Costa Rica; [Singh, Sudhvir] Univ Auckland, Fac Med &amp; Hlth Sci, Auckland, New Zealand; [Villapol, Sonia] Houston Methodist Res Inst, Dept Neurosurg, Houston, TX USA; [Yap, Peiling] Int Digital Hlth &amp; AI Res Collaborat I DAIR, Geneva, Switzerland; [Binagwaho, Agnes] Univ Global Hlth Equ, Kigali, Rwanda; [Kamarulzaman, Adeeba] Univ Malaya, Kuala Lumpur, Malaysia; [Abdulla, Salim] Ifakara Hlth Inst, Dar Es Salaam, Tanzania; [Addleman, Sarah; McDonald, Jennifer] Univ Ottawa, Ottawa, ON, Canada; [Aghayeva, Gulnara] Baku Hlth Ctr, Baku, Azerbaijan; [Agius, Raymond] Univ Manchester, Manchester, Lancs, England; [Ahmed, Mohammed] Mogadishu Univ, Mogadishu, Somalia; [Ramy, Mohamed Ahmed] Generat Hlth, Madrid, Spain; [Aleman, Soo] Karolinska Univ Hosp, Stockholm, Sweden; [Alfred, Jean-Patrick] Minist Hlth &amp; Populat, Port Au Prince, Haiti; [Ali, Shamim] Moi Univ, Eldoret, Kenya; [Aliaga, Jorge] Hurlingham Natl Univ, Hurlingham, Argentina; [Davis, Sarah L. M.] Grad Inst Int &amp; Dev Studies, Geneva, Switzerland; [Alqahtani, Saleh A.] King Faisal Specialist Hosp &amp; Res Ctr, Riyadh, Saudi Arabia; [Al-Salman, Jameela] Salmaniya Med Complex, Manama, Bahrain; [Amuasi, John H.] Kwame Nkrumah Univ Sci &amp; Technol, Kumasi, Ghana; [Agrawal, Anurag] Ashoka Univ, Trivedi Sch Biosci, Sonepat, India; [Anwar, Wagida] Ain Shams Univ, Dept Community Med, Fac Med, Cairo, Egypt; [Artaza, Osvaldo] Amer Univ, Fac Hlth &amp; Social Sci, Santiago, Chile; [Asadi, Leyla] Univ Alberta, Edmonton, AB, Canada; [Awuku, Yaw; Iroko, Davidson] Univ Hlth &amp; Allied Sci, Ho, Volta, Ghana; [Baker, Michael] Univ Otago, Wellington, New Zealand; [Barberia, Lorena; Ventura, Deisy] Univ Sao Paulo, Sao Paulo, SP, Brazil; [Belcher, Paul; Sokolovic, Milka] European Publ Hlth Alliance, Brussels, Belgium; [Bell, Lizett] Minist Hlth &amp; Wellness Belize, Belmopan, Belize; [Benzaken, Adele] Aids Healthcare Fdn, Sao Paulo, SP, Brazil; [Bergholtz, Emil] Stockholm Univ, Dept Phys, Stockholm, Sweden; [Bhadelia, Nahid] Boston Univ, Ctr Emerging Infect Dis Policy &amp; Res CEID, Boston, MA 02215 USA; [Bhan, Anant] Yenepoya Univ, Ctr Eth, Mangaluru, India; [Bilodeau, Stephane] Smart Phases, Plattsburgh, NY USA; [Bitran, Ricardo] Bitran &amp; Asociados, Santiago, Chile; [Bluyssen, Philomena] Delft Univ Technol, Delft, Netherlands; [Bosman, Arnold] Transmissible, Houten, Netherlands; [Brinkmann, Melanie M.] Tech Univ Carolo Wilhelmina Braunschweig, Inst Genet, Braunschweig, Germany; [Brown, Andrew] Management Sci Hlth, Medford, MA USA; [Mellado, Bruce; Rees, Helen] Univ Witwatersrand, Johannesburg, South Africa; [Bukusi, Elizabeth; Ochodo, Eleanor; Tsofa, Benjamin] Kenya Govt Med Res Ctr, Nairobi, Kenya; [Buonanno, Giorgio] Univ Cassino &amp; So Lazio, Cassino, Italy; [Butler, Matthew] Kings Coll London, London, England; [Byakika-Kibwika, Pauline; Kirenga, Bruce J.] Makerere Univ, Dept Med, Coll Hlth Sci, Kampala, Uganda; [Cabieses, Baltica] Univ Desarrollo, Santiago, Chile; [Carlsson, Gunilla] Global Fund, Geneva, Switzerland; [Cascini, Fidelia; Ricciardi, Walter] Univ Cattolica Sacro Cuore, Rome, Italy; [Chabala, Chishala; Jacobs, Choolwe] Univ Zambia, Lusaka, Zambia; [Chakroun, Mohamed] Fattouma Bourguiba Teaching Hosp, Monastir, Tunisia; [Cheng, K. K.] Univ Birmingham, Inst Appl Hlth Res, Birmingham, W Midlands, England; [Chetty, Agnes] Minist Hlth Seychelles, Victoria, Seychelles; [Chumachenko, Dmytro] Natl Aerosp Univ, Kharkiv Aviat Inst, Kharkiv, Ukraine; [Consalves, Gregg] Yale Sch Publ Hlth, New Haven, CT USA; [Morris, Andrew Conway] Univ Cambridge, Cambridge, England; [Cordie, Ahmed; Mohamed, Rahma] Cairo Univ Hosp, Cairo, Egypt; [Corrah, Tumani] Africa Res Excellence Fund AREF, London, England; [Crabtree-Ramirez, Brenda] Inst Nacl Ciencias Med &amp; Nutr Salvador Zubiran, Mexico City, DF, Mexico; [Dashdorj, Naranjargal] Onom Fdn, Ulaanbaatar, Mongolia; [Davidovitch, Nadav; Nitzan, Dorit] Ben Gurion Univ Negev, Beer Sheva, Israel; [Dhariwal, Akshay Chand] Govt India, Natl Ctr Dis Control, Delhi, India; [Dhariwal, Akshay Chand] Govt India, Natl Vector Borne Dis Control Programme, Delhi, India; [Druica, Elena; Hancean, Marian-Gabriel] Univ Bucharest, Bucharest, Romania; [Ergonul, Onder] Koc Univ, Isbank Ctr Infect Dis, Istanbul, Turkiye; [Essar, Mohammad Yasir] Kabul Univ Med Sci, Kabul, Afghanistan; [Ewing, Andrew; Loettvall, Jan] Univ Gothenburg, Gothenburg, Sweden; [Feierstein, Daniel] Natl Univ Tres Febrero, CONICET, Caseros, Argentina; [Feigl-Ding, Eric] Fed Amer Scientists, Washington, DC USA; [Figueroa, Ramon] Social Secur Board, Belize City, Belize; [Figueroa, John Peter] Univ W Indies, Kingston, Jamaica; [Fisher, Dale; Yi, Siyan; Teo, Yik-Ying] Natl Univ Singapore, Singapore, Singapore; [Flores, Walter] Ctr Study Equ &amp; Governance Hlth Syst, Guatemala City, Guatemala; [Forero-Pena, David A.] Biomed Res &amp; Therapeut Vaccines Inst, Ciudad Bolivar, Venezuela; [Frumkin, Howard; Hay, Simon I.; Mokdad, Ali H.] Univ Washington, Dept Hlth Metr Sci, Seattle, WA 98195 USA; [Gamkrelidze, Amiran; Skhvitaridze, Natia] Natl Ctr Dis Control &amp; Publ Hlth Georgia, Tbilisi, Georgia; [Gandhi, Monica; Sepulveda, Jaime] UCSF, San Francisco, CA USA; [Garcia, Patricia] Cayetano Heredia Univ, Sch Publ Hlth, Lima, Peru; [Garcia-Sastre, Adolfo] Icahn Sch Med Mt Sinai, New York, NY 10029 USA; [Garg, Suneela] MAMC &amp; Associated Hosp New Delhi, New Delhi, India; [Gbeasor-Komlanvi, F. A.] Univ Lome, Lome, Togo; [Gershenson, Carlos] Univ Nacl Autonoma Mexico, Mexico City, DF, Mexico; [Gilada, Ishwar] Organised Med Acad Guild OMAG, Mumbai, Maharashtra, India; [Gonzalez, Marino] Univ Simon Bolivar, Caracas, Venezuela; [Green, Manfred S.] Univ Haifa, Haifa, Israel; [Greenhalgh, Trisha; Katzourakis, Aris] Univ Oxford, Oxford, England; [Griffin, Paul] Univ Queensland, Brisbane, Qld, Australia; [Griffin, Stephen] Univ Leeds, Leeds, W Yorkshire, England; [Grinsztejn, Beatriz] Natl Inst Infectol Evandro Chagas Fiocruz, Rio De Janeiro, Brazil; [Anand, Tanu] Indian Council Med Res, New Delhi, India; [Guerra, German] Natl Inst Publ Hlth, Cuernavaca, Morelos, Mexico; [Guinto, Renzo] St Lukes Med Ctr, Coll Med, Quezon City, Philippines; [Gujski, Mariusz] Med Univ Warsaw, Dept Publ Hlth, Warsaw, Poland; [Guner, Rahmet] Ankara City Hosp Infect Dis &amp; Clin Mirobiol, Ankara, Turkiye; [Haniffa, Abusayeed] Minist Hlth, Colombo, Sri Lanka; [Hartigan-Go, Kenneth Y.] Ateneo Sch Govt, Quezon City, Philippines; [Heino, Matti T. J.] Univ Helsinki, Helsinki, Finland; [Hel, Zdenek; Marrazzo, Jeanne] Univ Alabama Birmingham, Birmingham, AL USA; [Hotez, Peter] Baylor Coll Med, Natl Sch Trop Med, Houston, TX 77030 USA; [Hu, Jia] 19 Zero, Calgary, AB, Canada; [Hukic, Mirsada] Acad Sci &amp; Arts Bosnia &amp; Herzegovina, Ctr Dis Control &amp; Geohlth Studies, Sarajevo, Bosnia &amp; Herceg; [IJsselmuiden, Carel] COHRED, Geneva, Switzerland; [Izugbara, Chimaraoke] Int Ctr Res Women, Washington, DC USA; [Jadad, Alejandro R.] Ctr Digital Therapeut, Toronto, ON, Canada; [Jehan, Fyezah] Aga Khan Univ, Karachi, Pakistan; [Jordan, Ayana] NYU Grossman Sch Med, New York, NY USA; [Jroundi, Imane] Univ Mohammed 5, Sch Med &amp; Pharm, Rabat, Morocco; [Kain, Kevin; Naylor, C. David] Univ Toronto, Toronto, ON, Canada; [Kamberi, Fatjona; Mechili, Enkeleint] Univ Vlore Ismail Qemali Albania, Fac Hlth, Res Ctr Publ Hlth, Vlore, Albania; [Karamov, Eduard] Minist Hlth Russian Federat, Gamaleya Natl Res Ctr Epidemiol &amp; Microbiol, Moscow, Russia; [Karan, Abraar] Stanford Univ, Div Infect Dis &amp; Geog Med, Stanford, CA 94305 USA; [Kazembe, Abigail] Kamuzu Univ Hlth Sci, Blantyre, Malawi; [Khamis, Faryal; Tang, Julian] Royal Hosp, Minist Hlth, Muscat, Oman; [Khamzayev, Komiljon] Tashkent Pediat Med Inst, Tashkent, Uzbekistan; [Khunti, Kamlesh] Univ Leicester, Leicester, Leics, England; [Kiguli-Malwadde, Elsie] African Ctr Global Hlth &amp; Social Transformat, Kampala, Uganda; [Kim, Woo Joo] Korea Univ, Coll Med, Div Infect Dis, Guro Hosp, Seoul, South Korea; [Klimovsky, Daniel] Comenius Univ, Bratislava, Slovakia; [Kmush, Brittany L.] Syracuse Univ, Syracuse, NY USA; [Knaul, Felicia] Univ Miami, Inst Adv Study Amer, Coral Gables, FL 33124 USA; [Kristensen, Frederik] Coalit Epidem Preparedness Innovat CEPI, Oslo, Norway; [Kumar, Raman] Inst Family Med &amp; Primary Care, Greater Noida, India; [Lal, Arush] London Sch Econ &amp; Polit Sci, London, England; [Lawton, Tom] Bradford Inst Hlth Res, Bradford, W Yorkshire, England; [Lawton, Tom] Bradford Teaching Hosp NHS Fdn Trust, Bradford, W Yorkshire, England; [Leonardi, Anthony J.] St Georges Univ London, London, England; [Li, Yuguo] Univ Hong Kong, Hong Kong, Peoples R China; [Lounis, Mohamed] Univ Ziane Achour Djelfa, Djelfa, Algeria; [Maceira, Daniel] Univ Buenos Aires, Hlth Syst Global, Buenos Aires, DF, Argentina; [Madani, Azzeddine] Khemis Miliana Univ, Fac Social &amp; Human Sci, Khemis Miliana, Algeria; [Magiorkinis, Gkikas; Papatheodoridis, Georgios; Paraskevis, Dimitrios; Sypsa, Vana; Tsiodras, Sotirios] Natl &amp; Kapodistrian Univ Athens, Athens, Greece; [Malekzadeh, Reza] Univ Tehran Med Sci, Digest Dis Res Inst, Tehran, Iran; [Choisy, Marc] Univ Oxford, Nuffield Dept Med, Ctr Trop Med &amp; Global Hlth, Oxford, England; [Marcelin, Jasmine R.] Univ Nebraska Med Ctr, Omaha, NE USA; [Marr, Linsey] Virginia Tech, Blacksburg, VA USA; [Martina, Antonieta] Univ Cabo Verde, Praia, Cape Verde; [Martin-Moreno, Jose M.] Univ Valencia, Dept Prevent Med &amp; Publ Hlth, Valencia, Spain; [Martin-Moreno, Jose M.] Univ Valencia, INCLIVA, Valencia, Spain; [Mateos, Carlos] Inst SaludsinBulos, Madrid, Spain; [Mayxay, Mayfong] Univ Hlth Sci, Minist Hlth, Viangchan, Laos; [Mazarati, Jean Bapiste] Fdn Innovat New Diagnost, Geneva, Switzerland; [Mboup, Souleymane] Inst Hlth Res Epidemiol Surveillance &amp; Trainings, Dakar, Senegal; [Medici, Andre] Universal Hlth Monitor, Bethesda, MD USA; [Meier, Petra] Univ Glasgow, Glasgow, Lanark, Scotland; [Memish, Ziad A.] Minist Hlth, King Saud Med City, Riyadh, Saudi Arabia; [Memish, Ziad A.] Alfaisal Univ, Coll Med, Riyadh, Saudi Arabia; [Menon, Jaideep] Amrita Inst Med Sci, Kochi, India; [Menon, Purnima] Int Food Policy Res Inst, New Delhi, India; [Mesiano-Crookston, Jonathan] Goldman Hine LLP, Toronto, ON, Canada; [Mikolasevic, Ivana] Univ Hosp Ctr Riejka, Dept Gastroeterol, Riejka, Croatia; [Milicevic, Ognjen] Univ Belgrade, Sch Med, Belgrade, Serbia; [Mishra, Asit Kumar] Univ Galway, Ryan Inst, MaREI Ctr, Galway, Ireland; [Mishra, Asit Kumar] Univ Galway, Sch Engn, Galway, Ireland; [Monroy-Valle, Michele] Univ Saskatchewan, Saskatoon, SK, Canada; [Morawska, Lidia] Queensland Univ Technol, Brisbane, Qld, Australia; [Moschos, Sterghios A.] Northumbria Univ, Fac Hlth &amp; Life Sci, Dept Appl Sci, Newcastle Upon Tyne, Tyne &amp; Wear, England; [Motawea, Karam] Alexandria Univ, Fac Med, Alexandria, Egypt; [Mousavi, Sayed Hamid; Shah, Jaffer] New York State Dept Hlth, Albany, NY USA; [Mumtaz, Ghina; Rizk, Nesrine] Amer Univ Beirut, Beirut, Lebanon; [Munene, Peter K.] Faith Act Network, Nairobi, Kenya; [Almagro, Carmen Munoz] Univ Int Catalunya, Barcelona, Spain; [Muriuki, Janet] IntraHlth Int, Nairobi, Kenya; [Muyingo, Sylvia] African Populat &amp; Hlth Res Ctr, Nairobi, Kenya; [Ndembi, Nicaise] Africa Ctr Dis Control &amp; Prevent Africa CDC, Addis Ababa, Ethiopia; [Nemec, Juraj] Masaryk Univ, Brno, Czech Republic; [Nesteruk, Igor] Natl Acad Sci Ukraine, Inst Hydromech, Kiev, Ukraine; [Ngaruiya, Christine; Springer, Sandra A.] Yale Sch Med, New Haven, CT USA; [Nguyen, Hung] Int Livestock Res Inst, Nairobi, Kenya; [Nikolova, Dafina] Univ Ss Cyril &amp; Methodius, Univ Clin Gastroenterohepatol, Fac Med, Skopje, North Macedonia; [Norheim, Ole] Univ Bergen, Bergen, Norway; [Noushad, Mohammed] Dar Al Uloom Univ, Coll Dent, Riyadh, Saudi Arabia; [Ntoumi, Francine] Congolese Fdn Med Res, Brazzaville, Rep Congo; [Ntoumi, Francine] Univ Tubingen, Inst Trop Med, Tubingen, Germany; [Nyborg, Gunhild Alvik] World Hlth Network, Covid Act Grp, Son, Norway; [Odabasi, Zekaver] Marmara Univ, Sch Med, Dept Infect Dis, Internal Med, Istanbul, Turkiye; [Okwen, Mbah Patrick] Effect Basic Serv eBASE Africa, Bamenda, Cameroon; [Olivia, Keiser] Univ Geneva, Inst Global Hlth, Geneva, Switzerland; [Ong, David S. Y.] Franciscus Gasthuis Vlietland, Rotterdam, Netherlands; [Opara, Ijeoma] Wayne State Univ, Sch Med, Detroit, MI USA; [Orozco, Miguel] Int Independent Expert Hlth Syst, Managua, Nicaragua; [Oshitani, Hitoshi] Tohoku Univ, Grad Sch Med, Sendai, Miyagi, Japan; [Pai, Madhukar] McGill Sch Populat &amp; Global Hlth, Montreal, PQ, Canada; [Palsdottir, Bjoerg] Training Hlth Equ Network THEnet, New York, NY USA; [Leigh, Jeanna Parsons] Dalhousie Univ, Halifax, NS, Canada; [Pecoul, Bernard] Drugs Neglected Dis Initiat, Geneva, Switzerland; [Peichl, Andreas] Univ Munich, Ifo Inst, Munich, Germany; [Perez-Then, Eddy] Two Oceans Hlth, Santo Domingo, Dominican Rep; [Phuc Pham Duc] Hanoi Univ Publ Hlth HUPH, Vietnam Hlth Univ Network VOHUN 1, Hanoi, Vietnam; [Philippe, Cecile] Molinari Econ Inst, Paris, France; [Rojas, Andrea Pineda] Univ Buenos Aires, UMI IFAECI CNRS, CIMA, FCEyN,CONICET, Buenos Aires, DF, Argentina; [Pladsen, Courtney] Natl Hlth Care Homeless Council, Nashville, TN USA; [Pozniak, Anton] Chelsea &amp; Westminster Hosp, London, England; [Quiroga, Rodrigo] Natl Univ Cordoba, INFIQC CONICET, Cordoba, Argentina; [Qureshi, Huma] Univ Chakwal, Dept Bot, Chakwal, Pakistan; [Ranney, Megan] Brown Univ, Providence, RI 02912 USA; [Robalo, Magda] Inst Global Hlth &amp; Dev, Bissau, Guinea Bissau; [Robertson, Eleanor] NHS Greater Glasgow &amp; Clyde, Glasgow, Lanark, Scotland; [Rokx, Casper] Erasmus MC, Rotterdam, Netherlands; [Ros, Tamsin] Africa Europe Fdn, Brussels, Belgium; [Rottingen, John-Arne] Norwegian Inst Publ Hlth, Oslo, Norway; [Rubin, Meir] Kohelet Policy Forum, Jerusalem, Israel; [Ruxrungtam, Kiat; Yong, Poovorawan] Chulalongkorn Univ, Bangkok, Thailand; [Sadirova, Shakhlo] Minist Hlth Uzbekistan, Res Inst Virol, Tashkent, Uzbekistan; [Saha, Senjuti] Child Hlth Res Fdn, Dhaka, Bangladesh; [Salgado, Nelly] Natl Inst Publ Hlth, Mexico City, DF, Mexico; [Sanchez, Lizet] Ctr Mol Immunol, Havana, Cuba; [Sangaramoorthy, Thurka] Univ Maryland, College Pk, MD 20742 USA; [Sawaf, Bisher] Hamad Med Corp, Dept Internal Med, Doha, Qatar; [Schneider, Matthias F.] Tech Univ Dortmund, Dortmund, Germany; [Schooley, Robert T.; Strathdee, Steffanie] Univ Calif San Diego, San Diego, CA 92103 USA; [Sener, Alper] Izmir Katip Celebi Univ, Dept Infect Dis, Ataturk Training &amp; Res Hosp, Izmir, Turkiye; [Shibani, Mosa] Syrian Private Univ, Fac Med, Damascus, Syria; [Shoib, Sheikh] Jawahar Lal Nehru Mem Hosp, Dept Psychiat, Srinagar, India; [Sikazwe, Izukanji] Ctr Infect Dis Res Zambia CIDRZ, Lusaka, Zambia; [Simaitis, Aistis] Off Govt Republic Lithuania, Vilnius, Lithuania; [Solomon, Roma] CORE Grp Polio Project India, Delhi, India; [Srol, Jakub] Slovak Acad Sci, Ctr Social &amp; Psychol Sci, Inst Expt Psychol, Bratislava, Slovakia; [Staines, Anthony] Dublin City Univ, Dublin, Ireland; [Stelfox, Henry T.; Vipond, Joe] Univ Calgary, Calgary, AB, Canada; [Sulaiman, Lokman Hakim] Int Med Univ, Inst Res Dev &amp; Innovat, Kuala Lumpur, Malaysia; [Sutton, Brett] Dept Hlth, Melbourne, Vic, Australia; [Svanaes, Dag] Norwegian Univ Sci &amp; Technol, Trondheim, Norway; [Swed, Sarya] Aleppo Univ, Fac Med, Aleppo, Syria; [Sorensen, Kristine] Global Hlth Literacy Acad, Risskov, Denmark; [Tajudeen, Raji] African Union, Addis Ababa, Ethiopia; [Tan, Amy] Univ British Columbia, Vancouver, BC, Canada; [Tanner, Marcel] Swiss Acad Arts &amp; Sci, Bern, Switzerland; [Sethi, Tavpritesh] Indraprastha Inst Informat Technol, Delhi, India; [Temmerman, Marleen] Aga Khan Univ, Ctr Excellence Women &amp; Child Hlth, Nairobi, Kenya; [Than, Kyu Kyu] Burnet Inst Myanmar, Yangon, Myanmar; [Tinto, Halidou] Inst Hlth Sci Res CNRST IRSS, Nanoro, Burkina Faso; [Tometissi, Senoude Pacome] Peoples Hlth Movement, Abomey Calavi, Benin; [Torres, Irene] Fdn Octaedro, Quito, Ecuador; [Tshering, K. P.] Khesar Gyalpo Univ Med Sci Bhutan, Thimphu, Bhutan; [Bernal, Ivan Dario Velez] Univ Antioquia, Medellin, Colombia; [Wamala-Andersson, Sarah] Malardalens Univ, Malardalens, Sweden; [Wargocki, Pawel] Tech Univ Denmark, Kongens Lyngby, Denmark; [Weyand, Angela] Univ Michigan, Sch Med, Ann Arbor, MI USA; [White, Trenton M.] Univ Barcelona, Hosp Clin, Barcelona, Spain; [Wolff, Guntram] Bruegel Free Univ Brussels, Brussels, Belgium; [Yao, Maosheng] Peking Univ, Coll Environm Sci &amp; Engn, Beijing, Peoples R China; [Yates, Christian A.] Univ Bath, Bath, Avon, England; [Yeboah, Georgina] African Forum Res &amp; Educ Hlth, Kumasi, Ghana; [Yee-Sin, Leo] Natl Ctr Infect Dis, Singapore, Singapore; [Zamora-Mesia, Victor] Gobierna Consulting Firm, Lima, Peru; [Ovrehus, Anne] Odense Univ Hosp, Dept Infect Dis, Odense, Denmark</t>
  </si>
  <si>
    <t>ISGlobal; University of Barcelona; City University of New York (CUNY) System; University of Kwazulu Natal; Cornell University; Weill Cornell Medicine; Qatar Foundation (QF); Weill Cornell Medical College Qatar; Pan American Health Organization; Maastricht University; Maastricht University Medical Centre (MUMC); Universidade Catolica Portuguesa; University of Colorado System; University of Colorado Anschutz; Fundacao Oswaldo Cruz; Centro de Investigacao em Saude de Manhica; ICREA; University of Barcelona; Colorado School of Mines; National Yang Ming Chiao Tung University; Emory University; University of New South Wales Sydney; Chinese Center for Disease Control &amp; Prevention; Georgetown University; Burnet Institute; University of Colorado System; University of Colorado Boulder; University of Colorado System; University of Colorado Boulder; Christian Medical College &amp; Hospital (CMCH) Vellore; University Medical Centre Ljubljana; University of Ljubljana; University of London; London School of Hygiene &amp; Tropical Medicine; Centre National de la Recherche Scientifique (CNRS); University of London; University College London; Bangladesh Rural Advancement Committee BRAC; BRAC University; Universidad Costa Rica; University of Auckland; Houston Methodist; Universiti Malaya; Ifakara Health Institute; University of Ottawa; University of Manchester; Karolinska Institutet; Karolinska University Hospital; Moi University; King Faisal Specialist Hospital &amp; Research Center; Kwame Nkrumah University Science &amp; Technology; Ashoka University; Egyptian Knowledge Bank (EKB); Ain Shams University; Universidad de Las Americas - Chile; University of Alberta; University of Otago; Universidade de Sao Paulo; Stockholm University; Boston University; Yenepoya (Deemed to be University); Delft University of Technology; Braunschweig University of Technology; University of Witwatersrand; Kenya Medical Research Institute; University of Cassino; University of London; King's College London; Makerere University; Universidad del Desarrollo; Catholic University of the Sacred Heart; IRCCS Policlinico Gemelli; University of Zambia; Universite de Monastir; Hopital Fattouma Bourguiba; University of Birmingham; Ministry of Education &amp; Science of Ukraine; National Aerospace University Kharkiv Aviation Institute; Yale University; University of Cambridge; Egyptian Knowledge Bank (EKB); Cairo University; Cairo University Hospital; Instituto Nacional de Ciencias Medicas y Nutricion Salvador Zubiran - Mexico; Ben-Gurion University of the Negev; National Centre for Disease Control (NCDC); University of Bucharest; Koc University; University of Gothenburg; Consejo Nacional de Investigaciones Cientificas y Tecnicas (CONICET); University West Indies Mona Jamaica; National University of Singapore; University of Washington; University of Washington Seattle; National Center for Disease Control &amp; Public Health - Georgia; University of California System; University of California San Francisco; Universidad Peruana Cayetano Heredia; Icahn School of Medicine at Mount Sinai; University of Lome; Universidad Nacional Autonoma de Mexico; Simon Bolivar University; University of Haifa; University of Oxford; University of Queensland; University of Leeds; Indian Council of Medical Research (ICMR); Instituto Nacional de Salud Publica; Saint Lukes Medical Center - Philippines; Medical University of Warsaw; University of Helsinki; University of Alabama System; University of Alabama Birmingham; Baylor College of Medicine; Aga Khan University; Mohammed V University in Rabat; University of Toronto; Ministry of Health of the Russian Federation; Russian Academy of Medical Sciences; Gamaleya National Research Center for Epidemiology &amp; Microbiology, RAMS; Stanford Medicine; Stanford University; The Royal Hospital, Sultanate of Oman; Tashkent State Medical University; University of Leicester; Korea University; Korea University Medicine (KU Medicine); Comenius University Bratislava; Syracuse University; University of Miami; University of London; London School Economics &amp; Political Science; City St Georges, University of London; University of Hong Kong; Universite de Djelfa; University of Buenos Aires; Universite de Khemis Miliana; National &amp; Kapodistrian University of Athens; Tehran University of Medical Sciences; University of Oxford; University of Nebraska System; University of Nebraska Medical Center; Virginia Polytechnic Institute &amp; State University; University of Cape Verde; University of Valencia; University of Valencia; Foundation For Innovative New Diagnostics; University of Glasgow; Ministry of Health - Saudi Arabia; King Saud Medical City; Alfaisal University; Amrita Vishwa Vidyapeetham; Amrita Vishwa Vidyapeetham Kochi; CGIAR; International Food Policy Research Institute (IFPRI); University of Belgrade; Ollscoil na Gaillimhe-University of Galway; Ollscoil na Gaillimhe-University of Galway; University of Saskatchewan; Queensland University of Technology (QUT); Northumbria University; Egyptian Knowledge Bank (EKB); Alexandria University; State University of New York (SUNY) System; American University of Beirut; Universitat Internacional de Catalunya (UIC); African Population &amp; Health Research Centre; Masaryk University; National Academy of Sciences Ukraine; Institute of Hydromechanics of the National Academy of Sciences Ukraine; Yale University; CGIAR; International Livestock Research Institute (ILRI); Saints Cyril &amp; Methodius University of Skopje; University of Bergen; Dar Al Uloom University; Eberhard Karls University of Tubingen; Eberhard Karls University Hospital; Marmara University; Swiss School of Public Health (SSPH+); University of Geneva; Franciscus Gasthuis; Wayne State University; Tohoku University; Dalhousie University; University of Munich; Leibniz Association; Ifo Institut; University of Buenos Aires; Consejo Nacional de Investigaciones Cientificas y Tecnicas (CONICET); Cima; Imperial College London; Consejo Nacional de Investigaciones Cientificas y Tecnicas (CONICET); National University of Cordoba; Brown University; Erasmus University Rotterdam; Erasmus MC; Norwegian Institute of Public Health (NIPH); Chulalongkorn University; Instituto Nacional de Salud Publica; University System of Maryland; University of Maryland College Park; Hamad Medical Corporation; Dortmund University of Technology; University of California System; University of California San Diego; Izmir Katip Celebi University; Izmir Ataturk Training &amp; Research Hospital; Slovak Academy of Sciences; Centre of Social &amp; Psychological Sciences, SAS; Institute of Experimental Psychology, CSPS SAS; Dublin City University; Western University (University of Western Ontario); University of Calgary; University Western Ontario Hospital; IMU University; Norwegian University of Science &amp; Technology (NTNU); University of Aleppo; African Union (AU); University of British Columbia; Indraprastha Institute of Information Technology Delhi; Aga Khan University; University of Abomey Calavi; Universidad de Antioquia; Malardalen University; Technical University of Denmark; University of Michigan System; University of Michigan; University of Barcelona; Hospital Clinic de Barcelona; Peking University; University of Bath; National Centre for Infectious Diseases Singapore; University of Southern Denmark; Odense University Hospital</t>
  </si>
  <si>
    <t>Lazarus, JV (corresponding author), Barcelona Inst Global Hlth ISGlobal, Barcelona, Spain.;Lazarus, JV (corresponding author), Univ Barcelona, Fac Med &amp; Hlth Sci, Barcelona, Spain.;Lazarus, JV (corresponding author), CUNY, Grad Sch Publ Hlth &amp; Hlth Policy CUNY SPH, New York, NY 10017 USA.</t>
  </si>
  <si>
    <t>Jeffrey.Lazarus@isglobal.org</t>
  </si>
  <si>
    <t>Bhadelia, Nahid/HCH-3580-2022; Guinto, Renzo/ADP-8487-2022; Ndembi, Nicaise/KHZ-0115-2024; Yates, Christian/A-8863-2014; Barberia, Lorena/F-3174-2010; Alqahtani, Saleh/HRD-7110-2023; Abdool Karim, Salim/AAE-7118-2019; Nemec, Juraj/M-5467-2013; Torres, Irene/AAK-8602-2020; Aleman, Soo/HKV-7462-2023; Mokdad, Ali/AAD-1232-2022; McKee, Martin/E-6673-2018; shoib, sheikh/AAQ-5795-2020; Lawton, Tom/Q-6443-2019; /AFI-8517-2022; Karan, Abraar/AAD-7967-2022; White, Trenton M/AHE-2231-2022; Knaul, Felicia/AIB-5894-2022; Feierstein, Daniel/MIU-1060-2025; Nyborg, Gunhild/OUJ-7695-2025; Cordie, Ahmed/IVH-9106-2023; Ventura, Deisy/D-1619-2012; Dashdorj, Naranjargal/HHS-4536-2022; Memish, Ziad/AEJ-9424-2022; Parsons-Leigh, Jeanna/AAT-1642-2020; Oshitani, Hitoshi/AAE-4349-2019; Schooley, Robert/JGM-1707-2023; Frumkin, Howard/JAN-8135-2023; Gao, George/ABD-5229-2021; Kamberi, Fatjona/A-3224-2019; Griffin, Paul/L-4696-2014; Swed, Sarya/ABA-9762-2021; Hancean, Marian-Gabriel/B-7145-2019; /HSC-7055-2023; Springer, Sandra/ABC-4569-2020; Madani, Azzeddine/AEV-4157-2022; del Rio, Carlos/B-3763-2012; Maceira, Daniel/IST-7057-2023; MacIntyre, C Raina/D-4182-2011; Rathe, Magdalena/HLQ-7635-2023; Bosman, Arnold/G-9107-2016; Lazarus, Jeffrey V/R-6248-2018; Meier, Petra/P-7504-2019; Cabieses, Baltica/V-5024-2017; Sulaiman, Lokman Hakim/GYD-6287-2022; Essar, Mohammad Yasir/AGD-2397-2022; Dore, Gregory/ABD-5665-2021; Asadi, Leyla/H-3282-2016; Hel, Zdenek/KIH-9452-2024; /O-5329-2019; Michie, Susan/A-1745-2010; Gujski, Mariusz/A-3222-2019; Marr, Linsey/C-9698-2010; Šrol, Jakub/AAT-1429-2020; Agrawal, Anurag/GZL-5821-2022; Hay, Simon/F-8967-2015; /D-8771-2018; Morris, Andrew/B-8644-2012; Sawaf, Bisher/AAM-9732-2020; Jimenez, Jose L/A-5294-2008; LOUNIS, Mohamed/ABA-1926-2021; Moschos, Sterghios/AAD-8848-2022; Morawska, Lidia/B-4140-2011; Bassat, Quique/P-2341-2016; Bozza, Fernando Augusto/A-2618-2013; Martin-Moreno, Jose M/HNJ-0379-2023; Norheim, Ole F/AAC-8771-2020; Hotez, Peter/L-9546-2015; /Y-8546-2019; Lal, Arush/AFN-1236-2022; Rokx, Casper/ABG-2016-2021; Shibani, Mosa/AAN-5782-2020; Bilodeau, Stephane/GRF-5643-2022; Garcia-Basteiro, Alberto/AEO-1385-2022; Abu-Raddad, Laith/AAY-1441-2020; Chumachenko, Dmytro/I-8520-2018; El-Mohandes, Ayman/JNR-9980-2023; Garcia-Sastre, Adolfo/ABF-3070-2021; Kogevinas, Manolis/C-3918-2017; Chabala, Chishala/KLB-9720-2024</t>
  </si>
  <si>
    <t>Singh, Sudhvir/0000-0002-9915-6755; Yates, Christian/0000-0003-0461-7297; Barberia, Lorena/0000-0001-6319-543X; Abdool Karim, Salim/0000-0002-4986-2133; MENON, JAIDEEP/0000-0002-0786-8123; Aleman, Soo/0000-0003-0461-4870; McKee, Martin/0000-0002-0121-9683; Burgess, Rochelle/0000-0001-9749-7065; Øvrehus, Anne Lindebo Holm/0000-0002-2594-6500; Pagel, Christina/0000-0002-2857-1628; White, Trenton M/0000-0002-0633-4445; Butler, Matt/0000-0002-9734-6539; Feierstein, Daniel/0000-0002-7215-3335; Brown, Andrew/0000-0002-7256-5997; Khunti, Kamlesh/0000-0003-2343-7099; Kamberi, Fatjona/0000-0003-4793-9384; Hancean, Marian-Gabriel/0000-0001-9358-5287; Baker, Michael/0000-0002-1865-1536; MacIntyre, C Raina/0000-0002-3060-0555; Rathe, Magdalena/0000-0002-5095-748X; Bosman, Arnold/0000-0002-8662-7773; Lazarus, Jeffrey V/0000-0001-9618-2299; Sadirova, Shakhlo/0009-0005-5055-8031; Asadi, Leyla/0000-0001-7441-0895; Ngaruiya, Christine/0000-0002-4583-0986; Villapol, Sonia/0000-0002-6174-4113; Kazembe, Abigail/0000-0002-5471-7299; Michie, Susan/0000-0003-0063-6378; Gujski, Mariusz/0000-0002-2938-4795; Šrol, Jakub/0000-0002-1168-2639; Agrawal, Anurag/0000-0002-0340-5252; Hay, Simon/0000-0002-0611-7272; Tomètissi, Sênoudé Pacôme/0009-0005-4660-0225; Jimenez, Jose L/0000-0001-6203-1847; LOUNIS, Mohamed/0000-0003-0421-2919; Morawska, Lidia/0000-0002-0594-9683; Bassat, Quique/0000-0003-0875-7596; Bozza, Fernando Augusto/0000-0003-4878-0256; Norheim, Ole F/0000-0002-5748-5956; Lal, Arush/0000-0002-5085-582X; Batista, Carolina/0000-0001-8069-4097; Rokx, Casper/0000-0002-1904-6450; Rashid, Sabina Faiz/0000-0003-0916-2631; Heino, Matti/0000-0003-0094-2455; Romero, Diana/0000-0002-4832-9564; Abu-Raddad, Laith/0000-0003-0790-0506; Chumachenko, Dmytro/0000-0003-2623-3294; Temmerman, Marleen/0009-0009-3535-4582;</t>
  </si>
  <si>
    <t>Spanish Ministry of Science, Innovation and Universities [CEX2018-000806-S]; Government of Catalonia; MRC [MR/T008768/1] Funding Source: UKRI</t>
  </si>
  <si>
    <t>Spanish Ministry of Science, Innovation and Universities; Government of Catalonia; MRC(UK Research &amp; Innovation (UKRI)Medical Research Council UK (MRC))</t>
  </si>
  <si>
    <t>The chairs and core author group thank all of the panellists who completed the surveys, including for their thousands of helpful comments. They specifically thank the few panellists who are not co-authors but did actively participate in the survey rounds: K. Adolf, N. Alwan, I. Araujo, M. Brookman-Amissah, C. Caceres, M. Childs, S. Duckett, F. Farzadfar, A. Glassman, H. Hopkins, M. Kall, M. Paule Kieny, M. Malebona Precious, K. Prather, V. Priesemann, P. Ananth Tambyah, K. Yaw and S. Zhan. They further thank ISGlobal research assistants L. van Selm, C. Pujol Martinez and R. Freiheit for support, and L. Ansley Hobbs (CUNY SPH) for technical support with the QualtricsXM platform. J.V.L., Q.B., A.L.G.-B., G.F., M.K., D.N., R.V. and T.M.W. acknowledge support to ISGlobal from the Spanish Ministry of Science, Innovation and Universities through the Centro de Excelencia Severo Ochoa 2019-2023 Programme (CEX2018-000806-S), and from the Government of Catalonia, Spain, through the CERCA Programme. J.S. acknowledges support from J. Waller for his contributions. No funding was received for this manuscript. We thank Wilton Park for hosting and sponsoring the virtual consensus meeting on 16 March 2022.</t>
  </si>
  <si>
    <t>NOV 10</t>
  </si>
  <si>
    <t>10.1038/s41586-022-05398-2</t>
  </si>
  <si>
    <t>6H0KM</t>
  </si>
  <si>
    <t>WOS:000878444000001</t>
  </si>
  <si>
    <t>Pös, O; Radvanszky, J; Buglyó, G; Pös, Z; Rusnakova, D; Nagy, B; Szemes, T</t>
  </si>
  <si>
    <t>Pos, Ondrej; Radvanszky, Jan; Buglyo, Gergely; Pos, Zuzana; Rusnakova, Diana; Nagy, Balint; Szemes, Tomas</t>
  </si>
  <si>
    <t>DNA copy number variation: Main characteristics, evolutionary significance, and pathological aspects</t>
  </si>
  <si>
    <t>BIOMEDICAL JOURNAL</t>
  </si>
  <si>
    <t>Copy number variants; Structural variation; Human genome; CNV formation; Evolution; Genetic diseases</t>
  </si>
  <si>
    <t>CONTAINING SEGMENTAL DUPLICATIONS; GENOME-WIDE ASSOCIATION; STRUCTURAL VARIATION; MYOTONIC-DYSTROPHY; MICROSATELLITE INSTABILITY; HOMOZYGOUS DELETIONS; MOLECULAR-MECHANISMS; INTEGRATED ANALYSIS; GENE; VARIANTS</t>
  </si>
  <si>
    <t>Copy number variants (CNVs) were the subject of extensive research in the past years. They are common features of the human genome that play an important role in evolution, contribute to population diversity, development of certain diseases, and influence host-microbiome interactions. CNVs have found application in the molecular diagnosis of many diseases and in non-invasive prenatal care, but their full potential is only emerging. CNVs are expected to have a tremendous impact on screening, diagnosis, prognosis, and monitoring of several disorders, including cancer and cardiovascular disease. Here, we comprehensively review basic definitions of the term CNV, outline mechanisms and factors involved in CNV formation, and discuss their evolutionary and pathological aspects. We suggest a need for better defined distinguishing criteria and boundaries between known types of CNVs.</t>
  </si>
  <si>
    <t>[Pos, Ondrej; Pos, Zuzana; Rusnakova, Diana; Szemes, Tomas] Comenius Univ, Dept Mol Biol, Fac Nat Sci, Bratislava, Slovakia; [Pos, Ondrej; Radvanszky, Jan; Pos, Zuzana; Rusnakova, Diana; Szemes, Tomas] Geneton Sro, Bratislava, Slovakia; [Radvanszky, Jan; Pos, Zuzana] Slovak Acad Sci, Biomed Res Ctr, Inst Clin &amp; Translat Res, Dubravska Cesta 9, Bratislava 84505, Slovakia; [Radvanszky, Jan; Szemes, Tomas] Comenius Univ, Sci Pk, Bratislava, Slovakia; [Buglyo, Gergely; Nagy, Balint] Univ Debrecen, Fac Med, Dept Human Genet, Egyetter 1, Debrecen, Hungary</t>
  </si>
  <si>
    <t>Comenius University Bratislava; Slovak Academy of Sciences; Institute of Clinical &amp; Translational Research, SAS; Biomedical Research Center, SAS; Comenius University Bratislava; University of Debrecen</t>
  </si>
  <si>
    <t>Radvanszky, J (corresponding author), Slovak Acad Sci, Biomed Res Ctr, Inst Clin &amp; Translat Res, Dubravska Cesta 9, Bratislava 84505, Slovakia.;Nagy, B (corresponding author), Univ Debrecen, Fac Med, Dept Human Genet, Egyetter 1, Debrecen, Hungary.</t>
  </si>
  <si>
    <t>jradvanszky@gmail.com; nagy.balint@med.unideb.hu</t>
  </si>
  <si>
    <t>; Buglyó, Gergely/J-3537-2019; Pös, Onej/AAI-6140-2020; Nagy, Balint/AFQ-2814-2022; Radvanszky, Jan/E-7874-2018</t>
  </si>
  <si>
    <t>Rusnakova, Diana/0000-0002-6462-714X; Buglyó, Gergely/0000-0001-5994-2658; Nagy, Balint/0000-0002-0295-185X; Szemes, Tomas/0000-0002-0900-2534; Pös, Onej/0000-0003-2491-2285; Pös, Zuzana/0000-0001-6572-4809; Radvanszky, Jan/0000-0001-9657-1198</t>
  </si>
  <si>
    <t>European Regional Development Fund [ITMS: 313011V578]; Slovak Research and Development Agency [APVV-18-0319]; PANGAIA project H2020-MSCA-RISE-2019 under H2020-EU.1.3.3. Programme [872539]</t>
  </si>
  <si>
    <t>European Regional Development Fund(European Union (EU)); Slovak Research and Development Agency(Slovak Research and Development Agency); PANGAIA project H2020-MSCA-RISE-2019 under H2020-EU.1.3.3. Programme</t>
  </si>
  <si>
    <t>This work was supported by the OP Integrated Infrastructure for the project [ITMS: 313011V578] co-financed by the Euro-pean Regional Development Fund; the Slovak Research and Development Agency [Grant ID: APVV-18-0319] ; and the PANGAIA project H2020-MSCA-RISE-2019 [Grant agreement ID: 872539] funded under H2020-EU.1.3.3. Programme.</t>
  </si>
  <si>
    <t>2319-4170</t>
  </si>
  <si>
    <t>2320-2890</t>
  </si>
  <si>
    <t>BIOMED J</t>
  </si>
  <si>
    <t>Biomed. J.</t>
  </si>
  <si>
    <t>OCT</t>
  </si>
  <si>
    <t>10.1016/j.bj.2021.02.003</t>
  </si>
  <si>
    <t>NOV 2021</t>
  </si>
  <si>
    <t>Biochemistry &amp; Molecular Biology; Medicine, Research &amp; Experimental</t>
  </si>
  <si>
    <t>Biochemistry &amp; Molecular Biology; Research &amp; Experimental Medicine</t>
  </si>
  <si>
    <t>YJ0MY</t>
  </si>
  <si>
    <t>WOS:000744234600004</t>
  </si>
  <si>
    <t>Gil, EC; Kleimenova, A; Minucci, E; Padolski, S; Petrov, P; Shaikhiev, A; Volpe, R; Numao, T; Petrov, Y; Velghe, B; Bryman, D; Fu, J; Husek, T; Jerhot, J; Kampf, K; Zamkovsky, M; Aliberti, R; Khoriauli, G; Kunze, J; Lomidze, D; Peruzzo, L; Vormstein, M; Wanke, R; Dalpiaz, P; Fiorini, M; Neri, I; Norton, A; Petrucci, F; Wahl, H; Ramusino, AC; Gianoli, A; Iacopini, E; Latino, G; Lenti, M; Parenti, A; Bizzeti, A; Bucci, F; Antonelli, A; Georgiev, G; Kozhuharov, V; Lanfranchi, G; Martellotti, S; Moulson, M; Spadaro, T; Ambrosino, F; Capussela, T; Corvino, M; Di Filippo, D; Massarotti, P; Mirra, M; Napolitano, M; Saracino, G; Anzivino, G; Brizioli, F; Imbergamo, E; Lollini, R; Piandani, R; Santoni, C; Barbanera, M; Cenci, P; Checcucci, B; Lubrano, P; Lupi, M; Pepe, M; Piccini, M; Costantini, F; Di Lella, L; Doble, N; Giorgi, M; Giudici, S; Lamanna, G; Lari, E; Pedreschi, E; Sozzi, M; Cerri, C; Fantechi, R; Pontisso, L; Spinella, F; Mannelli, I; D'Agostini, G; Raggi, M; Biagioni, A; Leonardi, E; Lonardo, A; Valente, P; Vicini, P; Ammendola, R; Bonaiuto, V; Fucci, A; Salamon, A; Sargeni, F; Arcidiacono, R; Bloch-Devaux, B; Boretto, M; Menichetti, E; Migliore, E; Soldi, D; Biino, C; Filippi, A; Marchetto, F; Engelfried, J; Estrada-Tristan, N; Bragadireanu, AM; Ghinescu, SA; Hutanu, OE; Baeva, A; Baigarashev, D; Emelyanov, D; Enik, T; Falaleev, V; Kekelidze, V; Korotkova, A; Litov, L; Madigozhin, D; Misheva, M; Molokanova, N; Movchan, S; Polenkevich, I; Potrebenikov, Y; Shkarovskiy, S; Zinchenko, A; Fedotov, S; Gushchin, E; Khotyantsev, A; Kudenko, Y; Kurochka, V; Medvedeva, M; Mefodev, A; Kholodenko, S; Kurshetsov, V; Obraztsov, V; Ostankov, A; Semenov, V; Sugonyaev, V; Yushchenko, O; Bician, L; Blazek, T; Cerny, V; Kucerova, Z; Bernhard, J; Ceccucci, A; Danielsson, H; De Simone, N; Duval, F; Döbrich, B; Federici, L; Gamberini, E; Gatignon, L; Guida, R; Hahn, F; Holzer, EB; Jenninger, B; Koval, M; Laycock, P; Miotto, GL; Lichard, P; Mapelli, A; Marchevski, R; Massri, K; Noy, M; Palladino, V; Perrin-Terrin, M; Pinzino, J; Ryjov, V; Schuchmann, S; Venditti, S; Bache, T; Brunetti, MB; Duk, V; Fascianelli, V; Fry, JR; Gonnella, F; Goudzovski, E; Henshaw, J; Iacobuzio, L; Lazzeroni, C; Lurkin, N; Newson, F; Parkinson, C; Romano, A; Sergi, A; Sturgess, A; Swallow, J; Heath, H; Page, R; Trilov, S; Angelucci, B; Britton, D; Graham, C; Protopopescu, D; Carmignani, J; Dainton, JB; Jones, RWL; Ruggiero, G; Fulton, L; Hutchcroft, D; Maurice, E; Wrona, B; Conovaloff, A; Cooper, P; Coward, D; Rubin, P</t>
  </si>
  <si>
    <t>Gil, E. Cortina; Kleimenova, A.; Minucci, E.; Padolski, S.; Petrov, P.; Shaikhiev, A.; Volpe, R.; Numao, T.; Petrov, Y.; Velghe, B.; Bryman, D.; Fu, J.; Husek, T.; Jerhot, J.; Kampf, K.; Zamkovsky, M.; Aliberti, R.; Khoriauli, G.; Kunze, J.; Lomidze, D.; Peruzzo, L.; Vormstein, M.; Wanke, R.; Dalpiaz, P.; Fiorini, M.; Neri, I.; Norton, A.; Petrucci, F.; Wahl, H.; Ramusino, A. Cotta; Gianoli, A.; Iacopini, E.; Latino, G.; Lenti, M.; Parenti, A.; Bizzeti, A.; Bucci, F.; Antonelli, A.; Georgiev, G.; Kozhuharov, V.; Lanfranchi, G.; Martellotti, S.; Moulson, M.; Spadaro, T.; Ambrosino, F.; Capussela, T.; Corvino, M.; Di Filippo, D.; Massarotti, P.; Mirra, M.; Napolitano, M.; Saracino, G.; Anzivino, G.; Brizioli, F.; Imbergamo, E.; Lollini, R.; Piandani, R.; Santoni, C.; Barbanera, M.; Cenci, P.; Checcucci, B.; Lubrano, P.; Lupi, M.; Pepe, M.; Piccini, M.; Costantini, F.; Di Lella, L.; Doble, N.; Giorgi, M.; Giudici, S.; Lamanna, G.; Lari, E.; Pedreschi, E.; Sozzi, M.; Cerri, C.; Fantechi, R.; Pontisso, L.; Spinella, F.; Mannelli, I.; D'Agostini, G.; Raggi, M.; Biagioni, A.; Leonardi, E.; Lonardo, A.; Valente, P.; Vicini, P.; Ammendola, R.; Bonaiuto, V.; Fucci, A.; Salamon, A.; Sargeni, F.; Arcidiacono, R.; Bloch-Devaux, B.; Boretto, M.; Menichetti, E.; Migliore, E.; Soldi, D.; Biino, C.; Filippi, A.; Marchetto, F.; Engelfried, J.; Estrada-Tristan, N.; Bragadireanu, A. M.; Ghinescu, S. A.; Hutanu, O. E.; Baeva, A.; Baigarashev, D.; Emelyanov, D.; Enik, T.; Falaleev, V.; Kekelidze, V.; Korotkova, A.; Litov, L.; Madigozhin, D.; Misheva, M.; Molokanova, N.; Movchan, S.; Polenkevich, I.; Potrebenikov, Yu.; Shkarovskiy, S.; Zinchenko, A.; Fedotov, S.; Gushchin, E.; Khotyantsev, A.; Kudenko, Y.; Kurochka, V.; Medvedeva, M.; Mefodev, A.; Kholodenko, S.; Kurshetsov, V.; Obraztsov, V.; Ostankov, A.; Semenov, V.; Sugonyaev, V.; Yushchenko, O.; Bician, L.; Blazek, T.; Cerny, V.; Kucerova, Z.; Bernhard, J.; Ceccucci, A.; Danielsson, H.; De Simone, N.; Duval, F.; Dobrich, B.; Federici, L.; Gamberini, E.; Gatignon, L.; Guida, R.; Hahn, F.; Holzer, E. B.; Jenninger, B.; Koval, M.; Laycock, P.; Miotto, G. Lehmann; Lichard, P.; Mapelli, A.; Marchevski, R.; Massri, K.; Noy, M.; Palladino, V.; Perrin-Terrin, M.; Pinzino, J.; Ryjov, V.; Schuchmann, S.; Venditti, S.; Bache, T.; Brunetti, M. B.; Duk, V.; Fascianelli, V.; Fry, J. R.; Gonnella, F.; Goudzovski, E.; Henshaw, J.; Iacobuzio, L.; Lazzeroni, C.; Lurkin, N.; Newson, F.; Parkinson, C.; Romano, A.; Sergi, A.; Sturgess, A.; Swallow, J.; Heath, H.; Page, R.; Trilov, S.; Angelucci, B.; Britton, D.; Graham, C.; Protopopescu, D.; Carmignani, J.; Dainton, J. B.; Jones, R. W. L.; Ruggiero, G.; Fulton, L.; Hutchcroft, D.; Maurice, E.; Wrona, B.; Conovaloff, A.; Cooper, P.; Coward, D.; Rubin, P.</t>
  </si>
  <si>
    <t>NA64 Collaborat</t>
  </si>
  <si>
    <t>Measurement of the very rare K+→π+νν decay</t>
  </si>
  <si>
    <t>JOURNAL OF HIGH ENERGY PHYSICS</t>
  </si>
  <si>
    <t>FCNC Interaction; Flavour Changing Neutral Currents; Rare decay; Fixed target experiments; Flavor physics</t>
  </si>
  <si>
    <t>CP CONSERVATION; PI-NU(NU)OVER-BAR</t>
  </si>
  <si>
    <t>The NA62 experiment reports the branching ratio measurement BRK+-&gt; pi+nu nu =10.6-3.4+4.0stat+/- 0.9systx10-11 at 68% CL, based on the observation of 20 signal candidates with an expected background of 7.0 events from the total data sample collected at the CERN SPS during 2016-2018. This provides evidence for the very rare K+-&gt; pi+nu nu decay, observed with a significance of 3.4 sigma. The experiment achieves a single event sensitivity of (0.839 +/- 0.054) x 10(-11), corresponding to 10.0 events assuming the Standard Model branching ratio of (8.4 +/- 1.0) x 10(-11). This measurement is also used to set limits on BR(K+-&gt; pi X+), where X is a scalar or pseudo-scalar particle. Details are given of the analysis of the 2018 data sample, which corresponds to about 80% of the total data sample.</t>
  </si>
  <si>
    <t>[Gil, E. Cortina; Kleimenova, A.; Minucci, E.; Padolski, S.; Petrov, P.; Shaikhiev, A.; Volpe, R.; Jerhot, J.; Perrin-Terrin, M.; Lurkin, N.; Parkinson, C.] Catholic Univ Louvain, B-1348 Louvain La Neuve, Belgium; [Numao, T.; Petrov, Y.; Velghe, B.; Bryman, D.] TRIUMF, Vancouver, BC V6T 2A3, Canada; [Bryman, D.; Fu, J.] Univ British Columbia, Vancouver, BC, Canada; [Husek, T.; Jerhot, J.; Kampf, K.; Zamkovsky, M.; Koval, M.] Charles Univ Prague, Prague 11636 1, Czech Republic; [Aliberti, R.; Khoriauli, G.; Kunze, J.; Lomidze, D.; Peruzzo, L.; Vormstein, M.; Wanke, R.; Wahl, H.; Di Lella, L.; Doble, N.; Marchevski, R.; Schuchmann, S.] Johannes Gutenberg Univ Mainz, Inst Phys, D-55099 Mainz, Germany; [Aliberti, R.; Khoriauli, G.; Kunze, J.; Lomidze, D.; Peruzzo, L.; Vormstein, M.; Wanke, R.; Wahl, H.; Di Lella, L.; Doble, N.; Marchevski, R.; Schuchmann, S.] Johannes Gutenberg Univ Mainz, PRISMA Cluster Excellence, D-55099 Mainz, Germany; [Dalpiaz, P.; Fiorini, M.; Neri, I.; Norton, A.; Petrucci, F.; Wahl, H.] Univ Ferrara, Dipartimento Fis &amp; Sci Terra, Ferrara, Italy; [Dalpiaz, P.; Fiorini, M.; Neri, I.; Norton, A.; Petrucci, F.; Wahl, H.; Ramusino, A. Cotta; Gianoli, A.] INFN, Sez Ferrara, Ferrara, Italy; [Iacopini, E.; Latino, G.; Lenti, M.; Parenti, A.; Ruggiero, G.] Univ Sesto Fiorentino, Dipartimento Fis &amp; Astron, I-50019 Sesto Fiorentino, Italy; [Iacopini, E.; Latino, G.; Lenti, M.; Parenti, A.; Bizzeti, A.; Bucci, F.; Ruggiero, G.] INFN, Sez Firenze, Sesto Fiorentino, Italy; [Minucci, E.; Antonelli, A.; Georgiev, G.; Kozhuharov, V.; Lanfranchi, G.; Martellotti, S.; Moulson, M.; Spadaro, T.] Lab Nazl Frascati, I-00044 Frascati, Italy; [Ambrosino, F.; Capussela, T.; Corvino, M.; Di Filippo, D.; Massarotti, P.; Mirra, M.; Napolitano, M.; Saracino, G.] Dipartimento Fis Ettore Pancini, Naples, Italy; [Ambrosino, F.; Capussela, T.; Corvino, M.; Di Filippo, D.; Massarotti, P.; Mirra, M.; Napolitano, M.; Saracino, G.] INFN, Sez Napoli, Naples, Italy; [Anzivino, G.; Brizioli, F.; Imbergamo, E.; Lollini, R.; Piandani, R.; Santoni, C.] Univ Perugia, Dipartimento Fis &amp; Geol, Perugia, Italy; [Anzivino, G.; Brizioli, F.; Imbergamo, E.; Lollini, R.; Piandani, R.; Santoni, C.; Barbanera, M.; Cenci, P.; Checcucci, B.; Lubrano, P.; Lupi, M.; Pepe, M.; Piccini, M.; Duk, V.] INFN, Sez Perugia, I-06100 Perugia, Italy; [Costantini, F.; Di Lella, L.; Doble, N.; Giorgi, M.; Giudici, S.; Lamanna, G.; Lari, E.; Pedreschi, E.; Sozzi, M.] Univ Pisa, Dipartimento Fis, Pisa, Italy; [Costantini, F.; Di Lella, L.; Doble, N.; Giorgi, M.; Giudici, S.; Lamanna, G.; Lari, E.; Pedreschi, E.; Sozzi, M.; Cerri, C.; Fantechi, R.; Pontisso, L.; Spinella, F.; Mannelli, I.; Pinzino, J.] INFN, Sez Pisa, I-56100 Pisa, Italy; [Mannelli, I.] Scuola Normale Super Pisa, Pisa, Italy; [D'Agostini, G.; Raggi, M.] Sapienza Univ Roma, Dipartimento Fis, Rome, Italy; [D'Agostini, G.; Raggi, M.] INFN, Sez Roma, Rome, Italy; [Biagioni, A.; Leonardi, E.; Lonardo, A.; Valente, P.; Vicini, P.] INFN, Sez Roma 1, Rome, Italy; [Ammendola, R.; Bonaiuto, V.; Fucci, A.; Salamon, A.; Sargeni, F.] INFN, Sez Roma Tor Vergata, Rome, Italy; [Arcidiacono, R.; Bloch-Devaux, B.; Boretto, M.; Menichetti, E.; Migliore, E.; Soldi, D.] Univ Torino, Dipartimento Fis, Turin, Italy; [Arcidiacono, R.; Bloch-Devaux, B.; Boretto, M.; Menichetti, E.; Migliore, E.; Soldi, D.; Biino, C.; Filippi, A.; Marchetto, F.] INFN, Sez Torino, Turin, Italy; [Engelfried, J.; Estrada-Tristan, N.] Univ Autonoma San Luis Potosi, Inst Fis, San Luis Potosi, San Luis Potosi, Mexico; [Bragadireanu, A. M.; Ghinescu, S. A.; Hutanu, O. E.] Horia Hulubei Natl Inst Phys R&amp;D Phys &amp; Nucl Engn, Bucharest, Romania; [Shaikhiev, A.; Baeva, A.; Baigarashev, D.; Emelyanov, D.; Enik, T.; Falaleev, V.; Kekelidze, V.; Korotkova, A.; Litov, L.; Madigozhin, D.; Misheva, M.; Molokanova, N.; Movchan, S.; Polenkevich, I.; Potrebenikov, Yu.; Shkarovskiy, S.; Zinchenko, A.] Joint Inst Nucl Res, Dubna, Russia; [Shaikhiev, A.; Fedotov, S.; Gushchin, E.; Khotyantsev, A.; Kudenko, Y.; Kurochka, V.; Medvedeva, M.; Mefodev, A.] Russian Acad Sci, Inst Nucl Res, Moscow 117312, Russia; [Kholodenko, S.; Kurshetsov, V.; Obraztsov, V.; Ostankov, A.; Semenov, V.; Sugonyaev, V.; Yushchenko, O.] State Res Ctr Russian Federat, Inst High Energy Phys, Protvino, Russia; [Volpe, R.; Bician, L.; Blazek, T.; Cerny, V.; Kucerova, Z.] Comenius Univ, Fac Math Phys &amp; Informat, Bratislava 84248, Slovakia; [Minucci, E.; Corvino, M.; Boretto, M.; Bician, L.; Bernhard, J.; Ceccucci, A.; Danielsson, H.; De Simone, N.; Duval, F.; Dobrich, B.; Federici, L.; Gamberini, E.; Gatignon, L.; Guida, R.; Hahn, F.; Holzer, E. B.; Jenninger, B.; Koval, M.; Laycock, P.; Miotto, G. Lehmann; Lichard, P.; Mapelli, A.; Marchevski, R.; Massri, K.; Noy, M.; Palladino, V.; Perrin-Terrin, M.; Pinzino, J.; Ryjov, V.; Schuchmann, S.; Venditti, S.] European Org Nucl Res, CERN, CH-1211 Geneva 23, Switzerland; [Bache, T.; Brunetti, M. B.; Duk, V.; Fascianelli, V.; Fry, J. R.; Gonnella, F.; Goudzovski, E.; Henshaw, J.; Iacobuzio, L.; Lazzeroni, C.; Lurkin, N.; Newson, F.; Parkinson, C.; Romano, A.; Sergi, A.; Sturgess, A.; Swallow, J.] Univ Birmingham, Birmingham, W Midlands, England; [Heath, H.; Page, R.; Trilov, S.] Univ Bristol, Bristol, Avon, England; [Norton, A.; Angelucci, B.; Britton, D.; Graham, C.; Protopopescu, D.] Univ Glasgow, Glasgow G12 8QQ, Lanark, Scotland; [Gatignon, L.; Carmignani, J.; Dainton, J. B.; Jones, R. W. L.; Ruggiero, G.] Univ Lancaster, Lancaster LA1 4YW, England; [Fulton, L.; Hutchcroft, D.; Maurice, E.; Wrona, B.] Univ Liverpool, Liverpool, Merseyside, England; [Conovaloff, A.; Cooper, P.; Coward, D.; Rubin, P.] George Mason Univ, Fairfax, VA 22030 USA; [Padolski, S.; Laycock, P.] Brookhaven Natl Lab, Upton, NY 11973 USA; [Husek, T.] Lund Univ, Dept Astron &amp; Theoret Phys, SE-22362 Lund, Sweden; [Aliberti, R.] Johannes Gutenberg Univ Mainz, Inst Kernphys, D-55099 Mainz, Germany; [Aliberti, R.] Johannes Gutenberg Univ Mainz, Helmholtz Inst Mainz, D-55099 Mainz, Germany; [Khoriauli, G.] Univ Wurzburg, D-97070 Wurzburg, Germany; [Lomidze, D.] European XFEL GmbH, D-22761 Hamburg, Germany; [Bizzeti, A.] Univ Modena &amp; Reggio Emilia, Dipartimento Fis, I-41125 Modena, Italy; [Georgiev, G.; Kozhuharov, V.; Litov, L.] Univ Sofia, Fac Phys, BG-1164 Sofia, Bulgaria; [Piandani, R.] Univ Chinese Acad Sci, Beijing 100049, Peoples R China; [Lupi, M.] Goethe Univ, Inst Fachbereich Informat &amp; Math, D-60323 Frankfurt, Germany; [Bonaiuto, V.] Univ Roma Tor Vergata, Dept Ind Engn, I-00173 Rome, Italy; [Sargeni, F.] Univ Roma Tor Vergata, Dept Elect Engn, I-00173 Rome, Italy; [Arcidiacono, R.] Univ Piemonte Orientale, I-13100 Vercelli, Italy; [Estrada-Tristan, N.] Univ Guanajuato, Guanajuato, Mexico; [Misheva, M.] Bulgarian Acad Sci INRNE BAS, Inst Nucl Res &amp; Nucl Energy, BG-1784 Sofia, Bulgaria; [Kudenko, Y.] Natl Res Nucl Univ MEPhI, Moscow 115409, Russia; [Kudenko, Y.] Moscow Inst Phys &amp; Technol, Moscow 141701, Moscow Region, Russia; [De Simone, N.] DESY, D-15738 Zeuthen, Germany; [Palladino, V.] Imperial Coll London, Phys Dept, London SW7 2BW, England; [Perrin-Terrin, M.] Aix Marseille Univ, CNRS, IN2P3, CPPM, F-13288 Marseille, France; [Brunetti, M. B.] Univ Warwick, Dept Phys, Coventry CV4 7AL, W Midlands, England; [Fascianelli, V.] Columbia Univ, Ctr Theoret Neurosci, New York, NY 10027 USA; [Sergi, A.] Univ Genoa, Dipartimento Fis, I-16146 Genoa, Italy; [Sergi, A.] INFN, Sez Genova, I-16146 Genoa, Italy; [Maurice, E.] Lab Leprince Ringuet, F-91120 Palaiseau, France; [Coward, D.] Stanford Univ, SLAC Natl Accelerator Lab, Menlo Pk, CA 94025 USA</t>
  </si>
  <si>
    <t>Universite Catholique Louvain; University of British Columbia; University of British Columbia; Charles University Prague; Johannes Gutenberg University of Mainz; Johannes Gutenberg University of Mainz; University of Ferrara; Istituto Nazionale di Fisica Nucleare (INFN); Istituto Nazionale di Fisica Nucleare (INFN); Istituto Nazionale di Fisica Nucleare (INFN); University of Perugia; Istituto Nazionale di Fisica Nucleare (INFN); University of Pisa; Istituto Nazionale di Fisica Nucleare (INFN); Scuola Normale Superiore di Pisa; Sapienza University Rome; Istituto Nazionale di Fisica Nucleare (INFN); Istituto Nazionale di Fisica Nucleare (INFN); Istituto Nazionale di Fisica Nucleare (INFN); University of Turin; Istituto Nazionale di Fisica Nucleare (INFN); Universidad Autonoma de San Luis Potosi; Joint Institute for Nuclear Research - Russia; Russian Academy of Sciences; Institute for Nuclear Research of the Russian Academy of Sciences; National Research Centre - Kurchatov Institute; Institute of High Energy Physics - IHEP; Comenius University Bratislava; European Organization for Nuclear Research (CERN); University of Birmingham; University of Bristol; University of Glasgow; Lancaster University; University of Liverpool; George Mason University; United States Department of Energy (DOE); Brookhaven National Laboratory; Lund University; Johannes Gutenberg University of Mainz; Johannes Gutenberg University of Mainz; University of Wurzburg; European XFEL; Universita di Modena e Reggio Emilia; University of Sofia; Chinese Academy of Sciences; University of Chinese Academy of Sciences, CAS; Goethe University Frankfurt; University of Rome Tor Vergata; University of Rome Tor Vergata; University of Eastern Piedmont Amedeo Avogadro; Universidad de Guanajuato; Bulgarian Academy of Sciences; National Research Nuclear University MEPhI (Moscow Engineering Physics Institute); Moscow Institute of Physics &amp; Technology; Helmholtz Association; Deutsches Elektronen-Synchrotron (DESY); Imperial College London; Aix-Marseille Universite; Centre National de la Recherche Scientifique (CNRS); CNRS - National Institute of Nuclear and Particle Physics (IN2P3); University of Warwick; Columbia University; University of Genoa; Istituto Nazionale di Fisica Nucleare (INFN); Institut Polytechnique de Paris; Ecole Polytechnique; United States Department of Energy (DOE); Stanford University; SLAC National Accelerator Laboratory</t>
  </si>
  <si>
    <t>Marchevski, R (corresponding author), Johannes Gutenberg Univ Mainz, Inst Phys, D-55099 Mainz, Germany.;Marchevski, R (corresponding author), Johannes Gutenberg Univ Mainz, PRISMA Cluster Excellence, D-55099 Mainz, Germany.;Ruggiero, G (corresponding author), Univ Sesto Fiorentino, Dipartimento Fis &amp; Astron, I-50019 Sesto Fiorentino, Italy.;Ruggiero, G (corresponding author), INFN, Sez Firenze, Sesto Fiorentino, Italy.;Brizioli, F (corresponding author), Univ Perugia, Dipartimento Fis &amp; Geol, Perugia, Italy.;Brizioli, F (corresponding author), INFN, Sez Perugia, I-06100 Perugia, Italy.;Marchevski, R (corresponding author), European Org Nucl Res, CERN, CH-1211 Geneva 23, Switzerland.;Ruggiero, G (corresponding author), Univ Lancaster, Lancaster LA1 4YW, England.</t>
  </si>
  <si>
    <t>francesco.brizioli@cern.ch; radoslav.marchevski@cern.ch; giuseppe.ruggiero@cern.ch</t>
  </si>
  <si>
    <t>Brizioli, Francesco/GZG-2963-2022; Baigarashev, Dosbol/AAV-1294-2021; Sargeni, Fausto/ABD-1785-2020; Pontisso, Luca/AAI-1413-2021; Lonardo, Alessandro/G-9758-2011; Kucerova, Zuzana/QTS-5573-2026; Volpe, Roberta/AAR-4100-2021; Kozhuharov, Venelin/AAL-1658-2021; Lanfranchi, Gaia/P-5174-2015; Gianoli, Alberto/H-5544-2015; gushchin, evgeny/J-3648-2014; Bician, Lubos/HJZ-2039-2023; Martellotti, Silvia/AAF-9596-2020; Khotjantsev, Alexei/AAG-9758-2021; Lollini, Riccardo/AAL-4194-2021; spinella, franco/AFU-9188-2022; Valente, Paolo/A-6640-2010; Blazek, Thomas/V-4376-2019; Britton, David/F-2602-2010; Mirra, Marco/KFB-5400-2024; Madigozhin, Dmitry/Y-7426-2018; Lomidze, David/OYE-6033-2025; Sozzi, Marco/H-1674-2011; Salamon, Andrea/AGN-6159-2022; Jones, Roger/H-5578-2011; Enik, Temur/Y-3140-2019; Fascianelli, Valeria/KEI-2530-2024; Bonaiuto, Vincenzo/J-5331-2017; Spadaro, Tommaso/A-8471-2010; Cenci, Patrizia/A-4071-2012; Bucci, Francesca/LSK-6670-2024; Kampf, Karol/P-1430-2017; Protopopescu, Dan/D-5645-2012; Koval, Michal/U-5104-2019; Fedotov, Sergei/AAC-2468-2021; Obraztsov, Vladimir/AAV-2815-2021; Ghinescu, Stefan/AAS-9839-2021; Bryman, Douglas/MSZ-1119-2025; Sergi, Antonino/F-3326-2011; Laycock, Paul/AAL-8261-2021; Lubrano, Pasquale/F-7269-2012; Maurice, Emilie/G-3292-2014; Piccini, Mauro/G-7163-2012; Cotta Ramusino, Angelo/JDX-0075-2023; Parkinson, Christopher John/AAA-4740-2021; Fiorini, Massimiliano/A-5354-2015; Swallow, Joel/GPT-0013-2022; Georgiev, Georgi St/AHH-3902-2022; Ammendola, Roberto/AAG-8353-2020; Shaikhiev, Artur/N-7594-2016; Latino, Giuseppe/AAE-7434-2019; Palladino, Vito/AAA-5328-2020; Barbanera, Mattia/QIU-4110-2026; Arcidiacono, Roberta/ABF-3918-2020; Filippi, Alessandra/JHU-4272-2023; Shkarovskiy, Sergey/PHF-6610-2026; Fu, Jie/W-4434-2019; Husek, Tomáš/C-6411-2017</t>
  </si>
  <si>
    <t>Brizioli, Francesco/0000-0002-2047-441X; Menichetti, Ezio/0000-0001-7143-8200; Kudenko, Yury/0000-0003-3204-9426; Wanke, Rainer/0000-0002-3636-360X; Baigarashev, Dosbol/0000-0001-6101-317X; Kholodenko, Sergei/0000-0002-0260-6570; Raggi, Mauro/0000-0002-7448-9481; Goudzovski, Evgueni/0000-0001-9398-4237; Lonardo, Alessandro/0000-0002-5909-6508; Massri, Karim/0000-0001-7533-6295; Gianoli, Alberto/0000-0002-2456-8667; Bician, Lubos/0000-0001-9318-0116; Baeva, Aigul/0000-0001-5841-970X; Martellotti, Silvia/0000-0002-4363-7816; Lamanna, Gianluca/0000-0001-7452-8498; Peruzzo, Letizia/0000-0002-4752-6160; Bernhard, Johannes/0000-0001-9256-971X; Valente, Paolo/0000-0002-5413-0068; Britton, David/0000-0001-9998-4342; Mirra, Marco/0000-0002-1190-2961; Madigozhin, Dmitry/0000-0001-8524-3455; Lomidze, David/0000-0003-3936-6942; Kekelidze, Vladimir/0000-0001-8122-5065; Boretto, Marco/0000-0001-5012-4480; Cortina Gil, Eduardo/0000-0001-9627-699X; Enik, Temur/0000-0002-2761-9730; Litov, Leandar/0000-0002-8511-6883; Bloch-Devaux, Brigitte/0000-0002-2463-1232; Jerhot, Jan/0000-0002-3236-1471; Fascianelli, Valeria/0000-0002-0485-5984; Bucci, Francesca/0000-0003-1726-3838; Kampf, Karol/0000-0003-1096-667X; Pinzino, Jacopo/0000-0002-7418-0636; Protopopescu, Dan/0000-0002-8047-6513; Lichard, Peter/0000-0003-2223-9373; Graham, Connor/0000-0001-9121-460X; Koval, Michal/0000-0002-6027-317X; Fedotov, Sergei/0000-0002-7495-6860; Obraztsov, Vladimir/0000-0002-0994-3641; Petrov, Yevgeniy/0000-0003-2643-8740; Kleimenova, Alina/0000-0002-9129-4985; Aliberti, Riccardo/0000-0003-3500-4012; Mapelli, Alessano/0000-0002-4128-1019; Döbrich, Babette/0000-0002-6008-8601; Ghinescu, Stefan/0000-0003-3716-9857; Corvino, Michele/0000-0002-2401-412X; Pedreschi, Elena/0000-0001-7631-3933; piandani, roberto/0000-0003-2226-8924; Bryman, Douglas/0000-0002-9691-0775; Lupi, Matteo/0000-0001-9770-6197; Sergi, Antonino/0000-0001-9495-6115; Laycock, Paul/0000-0002-8572-5339; Carmignani, Joseph/0000-0002-1705-1061; Engelfried, Jurgen/0000-0001-5478-0602; Perrin-Terrin, Mathieu/0000-0002-3568-1956; Piccini, Mauro/0000-0001-8659-4409; Zamkovsky, Michal/0000-0002-5067-4789; Parkinson, Christopher John/0000-0003-0344-7361; Swallow, Joel/0000-0002-1521-0911; Parenti, Andrea/0000-0002-6132-5680; Trilov, Stoyan/0000-0003-0267-6402; Hutchcroft, David/0000-0002-4174-6509; Georgiev, Georgi St/0000-0001-6884-3942; Ceccucci, Augusto/0000-0002-9506-866X; Shaikhiev, Artur/0000-0003-2921-8743; Marchevski, Radoslav/0000-0003-3410-0918; Migliore, Ernesto/0000-0002-2271-5192; Lurkin, Nicolas/0000-0002-9440-5927; Palladino, Vito/0000-0002-9786-9620; Barbanera, Mattia/0000-0002-3616-3341; Filippi, Alessandra/0000-0003-4715-8748; Fu, Jie/0000-0002-5489-2732; Husek, Tomáš/0000-0002-7208-9150; Velghe, Bob/0000-0002-0797-8381; Shkarovskiy, Sergey/0000-0003-2059-219X</t>
  </si>
  <si>
    <t>F.R.S.-FNRS (Fonds de la Recherche Scientifique-FNRS), Belgium; NSERC (Natural Sciences and Engineering Research Council), Canada [SAPPJ-2018-0017]; BMBF (Bundesministerium fur Bildung und Forschung), Germany [05H12UM5, 05H15UMCNA, 05H18UMCNA]; INFN (Istituto Nazionale di Fisica Nucleare), Italy; MIUR (Ministero dell'Istruzione, dell'Universita e della Ricerca), Italy; CONACyT (Consejo Nacional de Ciencia y Tecnologia), Mexico; IFA (Institute of Atomic Physics) Romanian CERN-RO, Romania [1/16.03.2016]; INR-RAS (Institute for Nuclear Research of the Russian Academy of Sciences), Moscow, Russia; JINR (Joint Institute for Nuclear Research), Dubna, Russia; NRC (National Research Center) Kurchatov Institute, Russia; MESRS (Ministry of Education, Science, Research and Sport), Slovakia; CERN (European Organization for Nuclear Research), Switzerland; STFC (Science and Technology Facilities Council), United Kingdom; NSF (National Science Foundation), U.S.A. [1506088, 1806430]; ERC (European Research Council), Europe [268062, 336581]; Charles University Research Center, Czech Republic [UNCE/SCI/013]; Ministry of Education, Universities and Research (MIUR Futuro in ricerca 2012 grant), Italy [RBFR12JF2Z]; Russian Science Foundation, Russia [RSF 19-72-10096]; Royal Society, United Kingdom [UF100308, UF0758946]; ERC [268062, 336581, 802836]; EU Horizon 2020 (Marie Sklodowska-Curie grants) [701386, 754496, 842407, 893101]; STFC [ST/J00412X/1, ST/M005798/1]; MEYS (Ministry of Education, Youth and Sports), Czech Republic; IFA (Institute of Atomic Physics) Nucleus Programme, Romania [PN 19 06 01 04]; MESRF (Ministry of Education and Science of the Russian Federation), Russia; Royal Society [UF0758946, UF100308] Funding Source: Royal Society; Science and Technology Facilities Council [ST/S000879/1, ST/J00412X/1, ATLAS, ST/M005798/1] Funding Source: researchfish; Division Of Physics; Direct For Mathematical &amp; Physical Scien [1806430] Funding Source: National Science Foundation; European Research Council (ERC) [802836, 268062] Funding Source: European Research Council (ERC); Marie Curie Actions (MSCA) [701386, 842407, 893101] Funding Source: Marie Curie Actions (MSCA)</t>
  </si>
  <si>
    <t>F.R.S.-FNRS (Fonds de la Recherche Scientifique-FNRS), Belgium(Fonds de la Recherche Scientifique - FNRS); NSERC (Natural Sciences and Engineering Research Council), Canada(Natural Sciences and Engineering Research Council of Canada (NSERC)); BMBF (Bundesministerium fur Bildung und Forschung), Germany(Federal Ministry of Education &amp; Research (BMBF)); INFN (Istituto Nazionale di Fisica Nucleare), Italy(Istituto Nazionale di Fisica Nucleare (INFN)); MIUR (Ministero dell'Istruzione, dell'Universita e della Ricerca), Italy(Ministry of Education, Universities and Research (MIUR)); CONACyT (Consejo Nacional de Ciencia y Tecnologia), Mexico(Consejo Nacional de Ciencia y Tecnologia (CONACyT)); IFA (Institute of Atomic Physics) Romanian CERN-RO, Romania; INR-RAS (Institute for Nuclear Research of the Russian Academy of Sciences), Moscow, Russia; JINR (Joint Institute for Nuclear Research), Dubna, Russia; NRC (National Research Center) Kurchatov Institute, Russia; MESRS (Ministry of Education, Science, Research and Sport), Slovakia; CERN (European Organization for Nuclear Research), Switzerland; STFC (Science and Technology Facilities Council), United Kingdom; NSF (National Science Foundation), U.S.A.(National Science Foundation (NSF)); ERC (European Research Council), Europe(European Research Council (ERC)); Charles University Research Center, Czech Republic(Charles University Prague); Ministry of Education, Universities and Research (MIUR Futuro in ricerca 2012 grant), Italy(Ministry of Education, Universities and Research (MIUR)); Russian Science Foundation, Russia(Russian Science Foundation (RSF)); Royal Society, United Kingdom(Royal Society UK); ERC(European Research Council (ERC)); EU Horizon 2020 (Marie Sklodowska-Curie grants); STFC(UK Research &amp; Innovation (UKRI)Science &amp; Technology Facilities Council (STFC)); MEYS (Ministry of Education, Youth and Sports), Czech Republic; IFA (Institute of Atomic Physics) Nucleus Programme, Romania; MESRF (Ministry of Education and Science of the Russian Federation), Russia; Royal Society(Royal Society UK); Science and Technology Facilities Council(UK Research &amp; Innovation (UKRI)Science &amp; Technology Facilities Council (STFC)); Division Of Physics; Direct For Mathematical &amp; Physical Scien(National Science Foundation (NSF)NSF - Directorate for Mathematical &amp; Physical Sciences (MPS)); European Research Council (ERC); Marie Curie Actions (MSCA)(Marie Curie Actions)</t>
  </si>
  <si>
    <t>The cost of the experiment and its auxiliary systems was supported by the funding agencies of the Collaboration Institutes. We are particularly indebted to: F.R.S.-FNRS (Fonds de la Recherche Scientifique-FNRS), Belgium; NSERC (Natural Sciences and Engineering Research Council), funding SAPPJ-2018-0017 Canada; MEYS (Ministry of Education, Youth and Sports), Czech Republic; BMBF (Bundesministerium fur Bildung und Forschung) contracts 05H12UM5, 05H15UMCNA and 05H18UMCNA, Germany; INFN (Istituto Nazionale di Fisica Nucleare), Italy; MIUR (Ministero dell'Istruzione, dell'Universita e della Ricerca), Italy; CONACyT (Consejo Nacional de Ciencia y Tecnologia), Mexico; IFA (Institute of Atomic Physics) Romanian CERN-RO No.1/16.03.2016 and Nucleus Programme PN 19 06 01 04, Romania; INR-RAS (Institute for Nuclear Research of the Russian Academy of Sciences), Moscow, Russia; JINR (Joint Institute for Nuclear Research), Dubna, Russia; NRC (National Research Center) Kurchatov Institute and MESRF (Ministry of Education and Science of the Russian Federation), Russia; MESRS (Ministry of Education, Science, Research and Sport), Slovakia; CERN (European Organization for Nuclear Research), Switzerland; STFC (Science and Technology Facilities Council), United Kingdom; NSF (National Science Foundation) Award Numbers 1506088 and 1806430, U.S.A.; ERC (European Research Council) UniversaLepto advanced grant 268062, KaonLepton starting grant 336581, Europe. Individuals have received support from: Charles University Research Center (UNCE/SCI/013), Czech Republic; Ministry of Education, Universities and Research (MIUR Futuro in ricerca 2012 grant RBFR12JF2Z, Project GAP), Italy; Russian Science Foundation (RSF 19-72-10096), Russia; the Royal Society (grants UF100308, UF0758946), United Kingdom; STFC (Rutherford fellowships ST/J00412X/1, ST/M005798/1), United Kingdom; ERC (grants 268062, 336581 and starting grant 802836 AxScale); EU Horizon 2020 (Marie Sklodowska-Curie grants 701386, 754496, 842407, 893101).</t>
  </si>
  <si>
    <t>ONE NEW YORK PLAZA, SUITE 4600, NEW YORK, NY, UNITED STATES</t>
  </si>
  <si>
    <t>1029-8479</t>
  </si>
  <si>
    <t>J HIGH ENERGY PHYS</t>
  </si>
  <si>
    <t>J. High Energy Phys.</t>
  </si>
  <si>
    <t>JUN 15</t>
  </si>
  <si>
    <t>10.1007/JHEP06(2021)093</t>
  </si>
  <si>
    <t>Physics, Particles &amp; Fields</t>
  </si>
  <si>
    <t>SW9VG</t>
  </si>
  <si>
    <t>Green Submitted, Green Accepted, Green Published, gold</t>
  </si>
  <si>
    <t>WOS:000664860900005</t>
  </si>
  <si>
    <t>Aaboud, M; Aad, G; Abbott, B; Abdinov, O; Abeloos, B; Abhayasinghe, DK; Abidi, SH; AbouZeid, OS; Abraham, NL; Abramowicz, H; Abreu, H; Abulaiti, Y; Acharya, BS; Adachi, S; Adamczyk, L; Adelman, J; Adersberger, M; Adiguzel, A; Adye, T; Affolder, AA; Afik, Y; Agheorghiesei, C; Aguilar-Saavedra, JA; Ahmadov, F; Aielli, G; Akatsuka, S; Akesson, TPA; Akilli, E; Akimov, AV; Alberghi, GL; Albert, J; Albicocco, P; Verzini, MJA; Alderweireldt, S; Aleksa, M; Aleksandrov, IN; Alexa, C; Alexopoulos, T; Alhroob, M; Ali, B; Alimonti, G; Alison, J; Alkire, SP; Allaire, C; Allbrooke, BMM; Allen, BW; Allport, PP; Aloisio, A; Alonso, A; Alonso, F; Alpigiani, C; Alshehri, AA; Alstaty, MI; Gonzalez, BA; Piqueras, DA; Alviggi, MG; Amadio, BT; Coutinho, YA; Ambroz, L; Amelung, C; Amidei, D; Dos Santos, SPA; Amoroso, S; Amrouche, CS; Anastopoulos, C; Ancu, LS; Andari, N; Andeen, T; Anders, CF; Anders, JK; Anderson, KJ; Andreazza, A; Andrei, V; Anelli, CR; Angelidakis, S; Angelozzi, I; Angerami, A; Anisenkov, AV; Annovi, A; Antel, C; Anthony, MT; Antonelli, M; Antrim, DJA; Anulli, F; Aoki, M; Pozo, JAA; Bella, LA; Arabidze, G; Araque, JP; Ferraz, VA; Pereira, RA; Arce, ATH; Ardell, RE; Arduh, FA; Arguin, JF; Argyropoulos, S; Armbruster, AJ; Armitage, LJ; Armstrong, A; Arnaez, O; Arnold, H; Arratia, M; Arslan, O; Artamonov, A; Artoni, G; Artz, S; Asai, S; Asbah, N; Ashkenazi, A; Asimakopoulou, EM; Asquith, L; Assamagan, K; Astalos, R; Atkin, RJ; Atkinson, M; Atlay, NB; Augsten, K; Avolio, G; Avramidou, R; Ayoub, MK; Azuelos, G; Baas, AE; Baca, MJ; Bachacou, H; Bachas, K; Backes, M; Bagnaia, P; Bahmani, M; Bahrasemani, H; Bailey, AJ; Baines, JT; Bajic, M; Bakalis, C; Baker, OK; Bakker, PJ; Gupta, DB; Baldin, EM; Balek, P; Balli, F; Balunas, WK; Balz, J; Banas, E; Bandyopadhyay, A; Banerjee, S; Bannoura, AAE; Barak, L; Barbe, WM; Barberio, EL; Barberis, D; Barbero, M; Barillari, T; Barisits, MS; Barkeloo, J; Barklow, T; Barlow, N; Barnea, R; Barnes, SL; Barnett, BM; Barnett, RM; Barnovska-Blenessy, Z; Baroncelli, A; Barone, G; Barr, AJ; Navarro, LB; Barreiro, F; da Costa, JBG; Bartoldus, R; Barton, AE; Bartos, P; Basalaev, A; Bassalat, A; Bates, RL; Batista, SJ; Batlamous, S; Batley, JR; Battaglia, M; Bauce, M; Bauer, F; Bauer, KT; Bawa, HS; Beacham, JB; Beau, T; Beauchemin, PH; Bechtle, P; Beck, HC; Beck, HP; Becker, K; Becker, M; Becot, C; Beddall, A; Beddall, AJ; Bednyakov, VA; Bedognetti, M; Bee, CP; Beermann, TA; Begalli, M; Begel, M; Behera, A; Behr, JK; Bell, AS; Bella, G; Bellagamba, L; Bellerive, A; Bellomo, M; Bellos, P; Belotskiy, K; Belyaev, NL; Benary, O; Benchekroun, D; Bender, M; Benekos, N; Benhammou, Y; Noccioli, EB; Benitez, J; Benjamin, DP; Benoit, M; Bensinger, JR; Bentvelsen, S; Beresford, L; Beretta, M; Berge, D; Kuutmann, EB; Berger, N; Bergsten, LJ; Beringer, J; Berlendis, S; Bernard, NR; Bernardi, G; Bernius, C; Bernlochner, FU; Berry, T; Berta, P; Bertella, C; Bertoli, G; Bertram, IA; Besjes, GJ; Bylund, OB; Bessner, M; Besson, N; Bethani, A; Bethke, S; Betti, A; Bevan, AJ; Beyer, J; Bianchi, RM; Biebel, O; Biedermann, D; Bielski, R; Bierwagen, K; Biesuz, NV; Biglietti, M; Billoud, TRV; Bindi, M; Bingul, A; Bini, C; Biondi, S; Birman, M; Bisanz, T; Biswal, JP; Bittrich, C; Bjergaard, DM; Black, JE; Black, KM; Blazek, T; Bloch, I; Blocker, C; Blue, A; Blumenschein, U; Blunier, D; Bobbink, GJ; Bobrovnikov, VS; Bocchetta, SS; Bocci, A; Boerner, D; Bogavac, D; Bogdanchikov, AG; Bohm, C; Boisvert, V; Bokan, P; Bold, T; Boldyrev, AS; Bolz, AE; Bomben, M; Bona, M; Bonilla, JS; Boonekamp, M; Borisov, A; Borissov, G; Bortfeldt, J; Bortoletto, D; Bortolotto, V; Boscherini, D; Bosman, M; Sola, JDB; Bouaouda, K; Boudreau, J; Bouhova-Thacker, EV; Boumediene, D; Bourdarios, C; Boutle, SK; Boveia, A; Boyd, J; Boye, D; Boyko, IR; Bozson, AJ; Bracinik, J; Brahimi, N; Brandt, A; Brandt, G; Brandt, O; Braren, F; Bratzler, U; Brau, B; Brau, JE; Madden, WDB; Brendlinger, K; Brennan, AJ; Brenner, L; Brenner, R; Bressler, S; Brickwedde, B; Briglin, DL; Britton, D; Britzger, D; Brock, I; Brock, R; Brooijmans, G; Brooks, T; Brooks, WK; Brost, E; Broughton, JH; de Renstrom, PAB; Bruncko, D; Bruni, A; Bruni, G; Bruni, LS; Bruno, S; Brunt, BH; Bruschi, M; Bruscino, N; Bryant, P; Bryngemark, L; Buanes, T; Buat, Q; Buchholz, P; Buckley, AG; Budagov, IA; Bugge, MK; Bührer, F; Bulekov, O; Bullock, D; Burch, TJ; Burdin, S; Burgard, CD; Burger, AM; Burghgrave, B; Burka, K; Burke, S; Burmeister, I; Burr, JTP; Büscher, D; Büscher, V; Buschmann, E; Bussey, P; Butler, JM; Buttar, CM; Butterworth, JM; Butti, P; Buttinger, W; Buzatu, A; Buzykaev, AR; Cabras, G; Urbán, SC; Caforio, D; Cai, H; Cairo, VMM; Cakir, O; Calace, N; Calafiura, P; Calandri, A; Calderini, G; Calfayan, P; Callea, G; Caloba, LP; Lopez, SC; Calvet, D; Calvet, S; Calvet, TP; Calvetti, M; Toro, RC; Camarda, S; Camarri, P; Cameron, D; Armadans, RC; Camincher, C; Campana, S; Campanelli, M; Camplani, A; Campoverde, A; Canale, V; Bret, MC; Cantero, J; Cao, T; Cao, Y; Garrido, MDMC; Caprini, I; Caprini, M; Capua, M; Carbone, RM; Cardarelli, R; Cardillo, FC; Carli, I; Carli, T; Carlino, G; Carlson, BT; Carminati, L; Carney, RMD; Caron, S; Carquin, E; Carrá, S; Carrillo-Montoya, GD; Casadei, D; Casado, MP; Casha, AF; Casper, DW; Castelijn, R; Castillo, FL; Gimenez, VC; Castro, NF; Catinaccio, A; Catmore, JR; Cattai, A; Caudron, J; Cavaliere, V; Cavallaro, E; Cavalli, D; Cavalli-Sforza, M; Cavasinni, V; Celebi, E; Ceradini, F; Alberich, LC; Cerqueira, AS; Cerri, A; Cerrito, L; Cerutti, F; Cervelli, A; Cetin, SA; Chafaq, A; Chakraborty, D; Chan, SK; Chan, WS; Chan, YL; Chapman, JD; Chargeishvili, B; Charlton, DG; Chau, CC; Barajas, CAC; Che, S; Chegwidden, A; Chekanov, S; Chekulaev, SV; Chelkov, GA; Chelstowska, MA; Chen, C; Chen, H; Chen, J; Chen, J; Chen, S; Chen, SJ; Chen, X; Chen, Y; Chen, YH; Cheng, HC; Cheng, HJ; Cheplakov, A; Cheremushkina, E; El Moursli, RC; Cheu, E; Cheung, K; Chevalier, L; Chiarella, V; Chiarelli, G; Chiodini, G; Chisholm, AS; Chitan, A; Chiu, I; Chiu, YH; Chizhov, MV; Choi, K; Chomont, AR; Chouridou, S; Chow, YS; Christodoulou, V; Chu, MC; Chudoba, J; Chuinard, AJ; Chwastowski, JJ; Chytka, L; Cinca, D; Cindro, V; Cioara, IA; Ciocio, A; Cirotto, F; Citron, ZH; Citterio, M; Clark, A; Clark, MR; Clark, PJ; Clement, C; Coadou, Y; Cobal, M; Coccaro, A; Cochran, J; Cohen, H; Coimbra, AEC; Colasurdo, L; Cole, B; Colijn, AP; Collot, J; Muiño, PC; Coniavitis, E; Connell, SH; Connelly, IA; Constantinescu, S; Conventi, F; Cooper-Sarkar, AM; Cormier, F; Cormier, KJR; Corpe, LD; Corradi, M; Corrigan, EE; Corriveau, F; Cortes-Gonzalez, A; Costa, MJ; Costanzo, D; Cottin, G; Cowan, G; Cox, BE; Crane, J; Cranmer, K; Crawley, SJ; Creager, RA; Cree, G; Crépé-Renaudin, S; Crescioli, F; Cristinziani, M; Croft, V; Crosetti, G; Cueto, A; Donszelmann, TC; Cukierman, AR; Cúth, J; Czekierda, S; Czodrowski, P; De Sousa, MJDS; Da Via, C; Dabrowski, W; Dado, T; Dahbi, S; Dai, T; Dallaire, F; Dallapiccola, C; Dam, M; D'amen, G; Damp, J; Dandoy, JR; Daneri, MF; Dang, NP; Dann, ND; Danninger, M; Dao, V; Darbo, G; Darmora, S; Dartsi, O; Dattagupta, A; Daubney, T; D'Auria, S; Davey, W; David, C; Davidek, T; Davis, DR; Dawe, E; Dawson, I; De, K; De Asmundis, R; De Benedetti, A; De Beurs, M; De Castro, S; De Cecco, S; De Groot, N; de Jong, P; De la Torre, H; De Lorenzi, F; De Maria, A; De Pedis, D; De Salvo, A; De Sanctis, U; De Santis, M; De Santo, A; Corga, KD; De Regie, JBD; Debenedetti, C; Dedovich, DV; Dehghanian, N; Gaudio, MD; Del Peso, J; Diaz, YD; Delgove, D; Deliot, F; Delitzsch, CM; Della Pietra, M; Della Volpe, D; Dell'Acqua, A; Dell'Asta, L; Delmastro, M; Delporte, C; Delsart, PA; DeMarco, DA; Demers, S; Demichev, M; Denisov, SP; Denysiuk, D; D'Eramo, L; Derendarz, D; Derkaoui, JE; Derue, F; Dervan, P; Desch, K; Deterre, C; Dette, K; Devesa, MR; Deviveiros, PO; Dewhurst, A; Dhaliwal, S; Di Bello, FA; Di Ciaccio, A; Di Ciaccio, L; Di Clemente, WK; Di Donato, C; Di Girolamo, A; Di Micco, B; Di Nardo, R; Di Petrillo, KF; Di Sipio, R; Di Valentino, D; Diaconu, C; Diamond, M; Dias, FA; Do Vale, TD; Diaz, MA; Dickinson, J; Diehl, EB; Dietrich, J; Cornell, SD; Dimitrievska, A; Dingfelder, J; Dittus, F; Djama, F; Djobava, T; Djuvsland, JI; Do Vale, MAB; Dobre, M; Dodsworth, D; Doglioni, C; Dolejsi, J; Dolezal, Z; Donadelli, M; Donini, J; D'onofrio, A; D'Onofrio, M; Dopke, J; Doria, A; Dova, MT; Doyle, AT; Drechsler, E; Dreyer, E; Dreyer, T; Du, Y; Duarte-Campderros, J; Dubinin, F; Dubovsky, M; Dubreuil, A; Duchovni, E; Duckeck, G; Ducourthial, A; Ducu, OA; Duda, D; Dudarev, A; Dudder, AC; Duffield, EM; Duflot, L; Dührssen, M; Dülsen, C; Dumancic, M; Dumitriu, AE; Duncan, AK; Dunford, M; Duperrin, A; Yildiz, HD; Düren, M; Durglishvili, A; Duschinger, D; Dutta, B; Duvnjak, D; Dyndal, M; Dysch, S; Dziedzic, BS; Eckardt, C; Ecker, KM; Edgar, RC; Eifert, T; Eigen, G; Einsweiler, K; Ekelof, T; El Kacimi, M; El Kosseifi, R; Ellajosyula, V; Ellert, M; Ellinghaus, F; Elliot, AA; Ellis, N; Elmsheuser, J; Elsing, M; Emeliyanov, D; Enari, Y; Ennis, JS; Epland, MB; Erdmann, J; Ereditato, A; Errede, S; Escalier, M; Escobar, C; Pastor, OE; Etienvre, AI; Etzion, E; Evans, H; Ezhilov, A; Ezzi, M; Fabbri, F; Fabbri, L; Fabiani, V; Facini, G; Pereira, RMFR; Fakhrutdinov, RM; Falciano, S; Falke, PJ; Falke, S; Faltova, J; Fang, Y; Fanti, M; Farbin, A; Farilla, A; Farina, EM; Farooque, T; Farrell, S; Farrington, SM; Farthouat, P; Fassi, F; Fassnacht, P; Fassouliotis, D; Giannelli, MF; Favareto, A; Fawcett, WJ; Fayard, L; Fedin, OL; Fedorko, W; Feickert, M; Feigl, S; Feligioni, L; Feng, C; Feng, EJ; Feng, M; Fenton, MJ; Fenyuk, AB; Feremenga, L; Ferrando, J; Ferrari, A; Ferrari, P; Ferrari, R; de Lima, DEF; Ferrer, A; Ferrere, D; Ferretti, C; Fiedler, F; Filipcic, A; Filthaut, F; Finelli, KD; Fiolhais, MCN; Fiorini, L; Fischer, C; Fisher, WC; Flaschel, N; Fleck, I; Fleischmann, P; Fletcher, RRM; Flick, T; Flierl, BM; Flores, LM; Castillo, LRF; Follega, FM; Fomin, N; Forcolin, GT; Formica, A; Förster, FA; Forti, AC; Foster, AG; Fournier, D; Fox, H; Fracchia, S; Francavilla, P; Franchini, M; Franchino, S; Francis, D; Franconi, L; Franklin, M; Frate, M; Fraternali, M; Freeborn, D; Fressard-Batraneanu, SM; Freund, B; Freund, WS; Frizzell, DC; Froidevaux, D; Frost, JA; Fukunaga, C; Torregrosa, EF; Fusayasu, T; Fuster, J; Gabizon, O; Gabrielli, A; Gabrielli, A; Gach, GP; Gadatsch, S; Gadow, P; Gagliardi, G; Gagnon, LG; Galea, C; Galhardo, B; Gallas, EJ; Gallop, BJ; Gallus, P; Galster, G; Goni, RG; Gan, KK; Ganguly, S; Gao, J; Gao, Y; Gao, YS; García, C; Navarro, JEG; Pascual, JAG; Garcia-Sciveres, M; Gardner, RW; Garelli, N; Garonne, V; Gasnikova, K; Gaudiello, A; Gaudio, G; Gavrilenko, IL; Gavrilyuk, A; Gay, C; Gaycken, G; Gazis, EN; Gee, CNP; Geisen, J; Geisen, M; Geisler, MP; Gellerstedt, K; Gemme, C; Genest, MH; Geng, C; Gentile, S; George, S; Gerbaudo, D; Gessner, G; Ghasemi, S; Bostanabad, MG; Ghneimat, M; Giacobbe, B; Giagu, S; Giangiacomi, N; Giannetti, P; Giannini, A; Gibson, SM; Gignac, M; Gillberg, D; Gilles, G; Gingrich, DM; Giordani, MP; Giorgi, FM; Giraud, PF; Giromini, P; Giugliarelli, G; Giugni, D; Giuli, F; Giulini, M; Gkaitatzis, S; Gkialas, I; Gkougkousis, EL; Gkountoumis, P; Gladilin, LK; Glasman, C; Glatzer, J; Glaysher, PCF; Glazov, A; Goblirsch-Kolb, M; Godlewski, J; Goldfarb, S; Golling, T; Golubkov, D; Gomes, A; Gama, RG; Gonçalo, R; Gonella, G; Gonella, L; Gongadze, A; Gonnella, F; Gonski, JL; de la Hoz, SG; Gonzalez-Sevilla, S; Goossens, L; Gorbounov, PA; Gordon, HA; Gorini, B; Gorini, E; Gorisek, A; Goshaw, AT; Gössling, C; Gostkin, MI; Gottardo, CA; Goudet, CR; Goujdami, D; Goussiou, AG; Govender, N; Goy, C; Gozani, E; Grabowska-Bold, I; Gradin, POJ; Graham, EC; Gramling, J; Gramstad, E; Grancagnolo, S; Gratchev, V; Gravila, PM; Gravili, FG; Gray, C; Gray, HM; Greenwood, ZD; Grefe, C; Gregersen, K; Gregor, IM; Grenier, P; Grevtsov, K; Grieser, NA; Griffiths, J; Grillo, AA; Grimm, K; Grinstein, S; Gris, P; Grivaz, JF; Groh, S; Gross, E; Grosse-Knetter, J; Grossi, GC; Grout, ZJ; Grud, C; Grummer, A; Guan, L; Guan, W; Guenther, J; Guerguichon, A; Guescini, F; Guest, D; Gugel, R; Gui, B; Guillemin, T; Guindon, S; Gul, U; Gumpert, C; Guo, J; Guo, W; Guo, Y; Guo, Z; Gupta, R; Gurbuz, S; Gustavino, G; Gutelman, BJ; Gutierrez, P; Gutschow, C; Guyot, C; Guzik, MP; Gwenlan, C; Gwilliam, CB; Haas, A; Haber, C; Hadavand, HK; Haddad, N; Hadef, A; Hageböck, S; Hagihara, M; Hakobyan, H; Haleem, M; Haley, J; Halladjian, G; Hallewell, GD; Hamacher, K; Hamal, P; Hamano, K; Hamilton, A; Hamity, GN; Han, K; Han, L; Han, S; Hanagaki, K; Hance, M; Handl, DM; Haney, B; Hankache, R; Hanke, P; Hansen, E; Hansen, JB; Hansen, JD; Hansen, MC; Hansen, PH; Hara, K; Hard, AS; Harenberg, T; Harkusha, S; Harrison, PF; Hartmann, NM; Hasegawa, Y; Hasib, A; Hassani, S; Haug, S; Hauser, R; Hauswald, L; Havener, LB; Havranek, M; Hawkes, CM; Hawkings, RJ; Hayden, D; Hayes, C; Hays, CP; Hays, JM; Hayward, HS; Haywood, SJ; Heath, MP; Hedberg, V; Heelan, L; Heer, S; Heidegger, KK; Heilman, J; Heim, S; Heim, T; Heinemann, B; Heinrich, JJ; Heinrich, L; Heinz, C; Hejbal, J; Helary, L; Held, A; Hellesund, S; Hellman, S; Helsens, C; Henderson, RCW; Heng, Y; Henkelmann, S; Correia, AMH; Herbert, GH; Herde, H; Herget, V; Jiménez, YH; Herr, H; Herrmann, MG; Herten, G; Hertenberger, R; Hervas, L; Herwig, TC; Hesketh, GG; Hessey, NP; Hetherly, JW; Higashino, S; Higón-Rodriguez, E; Hildebrand, K; Hill, E; Hill, JC; Hill, KK; Hiller, KH; Hillier, SJ; Hils, M; Hinchliffe, I; Hirose, M; Hirschbuehl, D; Hiti, B; Hladik, O; Hlaluku, DR; Hoad, X; Hobbs, J; Hod, N; Hodgkinson, MC; Hoecker, A; Hoeferkamp, MR; Hoenig, F; Hohn, D; Hohov, D; Holmes, TR; Holzbock, M; Homann, M; Honda, S; Honda, T; Hong, TM; Hönle, A; Hooberman, BH; Hopkins, WH; Horii, Y; Horn, P; Horton, AJ; Horyn, LA; Hostachy, JY; Hostiuc, A; Hou, S; Hoummada, A; Howarth, J; Hoya, J; Hrabovsky, M; Hrdinka, J; Hristova, I; Hrivnac, J; Hrynevich, A; Hryn'ova, T; Hsu, PJ; Hsu, SC; Hu, Q; Hu, S; Huang, Y; Hubacek, Z; Hubaut, F; Huebner, M; Huegging, F; Huffman, TB; Hughes, EW; Huhtinen, M; Hunter, RFH; Huo, P; Hupe, AM; Huseynov, N; Huston, J; Huth, J; Hyneman, R; Hyrych, S; Iacobucci, G; Iakovidis, G; Ibragimov, I; Iconomidou-Fayard, L; Idrissi, Z; Iengo, P; Ignazzi, R; Igonkina, O; Iguchi, R; Iizawa, T; Ikegami, Y; Ikeno, M; Iliadis, D; Ilic, N; Iltzsche, F; Introzzi, G; Iodice, M; Iordanidou, K; Ippolito, V; Isacson, MF; Ishijima, N; Ishino, M; Ishitsuka, M; Islam, W; Issever, C; Istin, S; Ito, F; Ponce, JMI; Iuppa, R; Ivina, A; Iwasaki, H; Izen, JM; Izzo, V; Jacka, P; Jackson, P; Jacobs, RM; Jain, V; Jäkel, G; Jakobi, KB; Jakobs, K; Jakobsen, S; Jakoubek, T; Jamin, DO; Jana, DK; Jansky, R; Janssen, J; Janus, M; Janus, PA; Jarlskog, G; Javadov, N; Javurek, T; Javurkova, M; Jeanneau, F; Jeanty, L; Jejelava, J; Jelinskas, A; Jenni, P; Jeong, J; Jézéquel, S; Ji, H; Jia, J; Jiang, H; Jiang, Y; Jiang, Z; Jiggins, S; Morales, FAJ; Pena, JJ; Jin, S; Jinaru, A; Jinnouchi, O; Jivan, H; Johansson, P; Johns, KA; Johnson, CA; Johnson, WJ; Jon-And, K; Jones, RWL; Jones, SD; Jones, S; Jones, TJ; Jongmanns, J; Jorge, PM; Jovicevic, J; Ju, X; Junggeburth, JJ; Rozas, AJ; Kaczmarska, A; Kado, M; Kagan, H; Kagan, M; Kaji, T; Kajomovitz, E; Kalderon, CW; Kaluza, A; Kama, S; Kamenshchikov, A; Kanjir, L; Kano, Y; Kanzaki, J; Kaplan, B; Kaplan, LS; Kar, D; Kareem, MJ; Karentzos, E; Karpov, SN; Karpova, ZM; Kartvelishvili, V; Karyukhin, AN; Kashif, L; Kass, RD; Kastanas, A; Kataoka, Y; Kato, C; Katzy, J; Kawade, K; Kawagoe, K; Kawamoto, T; Kawamura, G; Kay, EF; Kazanin, VF; Keeler, R; Kehoe, R; Keller, JS; Kellermann, E; Kempster, JJ; Kendrick, J; Kepka, O; Kersten, S; Kersevan, BP; Keyes, RA; Khader, M; Khalil-Zada, F; Khanov, A; Kharlamov, AG; Kharlamova, T; Khoda, EE; Khodinov, A; Khoo, TJ; Khramov, E; Khubua, J; Kido, S; Kiehn, M; Kilby, CR; Kim, YK; Kimura, N; Kind, OM; King, BT; Kirchmeier, D; Kirk, J; Kiryunin, AE; Kishimoto, T; Kisielewska, D; Kitali, V; Kivernyk, O; Kladiva, E; Klapdor-Kleingrothaus, T; Klein, MH; Klein, M; Klein, U; Kleinknecht, K; Klimek, P; Klimentov, A; Klingenberg, R; Klingl, T; Klioutchnikova, T; Klitzner, FF; Kluit, P; Kluth, S; Kneringer, E; Knoops, EBFG; Knue, A; Kobayashi, A; Kobayashi, D; Kobayashi, T; Kobel, M; Kocian, M; Kodys, P; Koenig, PT; Koffas, T; Koffeman, E; Köhler, NM; Koi, T; Kolb, M; Koletsou, I; Kondo, T; Kondrashova, N; Köneke, K; König, AC; Kono, T; Konoplich, R; Konstantinides, V; Konstantinidis, N; Konya, B; Kopeliansky, R; Koperny, S; Korcyl, K; Kordas, K; Koren, G; Korn, A; Korolkov, I; Korolkova, EV; Korotkova, N; Kortner, O; Kortner, S; Kosek, T; Kostyukhin, VV; Kotwal, A; Koulouris, A; Kourkoumeli-Charalampidi, A; Kourkoumelis, C; Kourlitis, E; Kouskoura, V; Kowalewska, AB; Kowalewski, R; Kowalski, TZ; Kozakai, C; Kozanecki, W; Kozhin, AS; Kramarenko, VA; Kramberger, G; Krasnopevtsev, D; Krasny, MW; Krasznahorkay, A; Krauss, D; Kremer, JA; Kretzschmar, J; Krieger, P; Krizka, K; Kroeninger, K; Kroha, H; Kroll, J; Kroll, J; Krstic, J; Kruchonak, U; Krüger, H; Krumnack, N; Kruse, MC; Kubota, T; Kuday, S; Kuechler, JT; Kuehn, S; Kugel, A; Kuger, F; Kuhl, T; Kukhtin, V; Kukla, R; Kulchitsky, Y; Kuleshov, S; Kulinich, YP; Kuna, M; Kunigo, T; Kupco, A; Kupfer, T; Kuprash, O; Kurashige, H; Kurchaninov, LL; Kurochkin, YA; Kurova, A; Kurth, MG; Kuwertz, ES; Kuze, M; Kvita, J; Kwan, T; La Rosa, A; Navarro, JLL; La Rotonda, L; La Ruffa, F; Lacasta, C; Lacava, F; Lacey, J; Lack, DPJ; Lacker, H; Lacour, D; Ladygin, E; Lafaye, R; Laforge, B; Lagouri, T; Lai, S; Lammers, S; Lampl, W; Lançon, E; Landgraf, U; Landon, MPJ; Lanfermann, MC; Lang, VS; Lange, JC; Langenberg, RJ; Lankford, AJ; Lanni, F; Lantzsch, K; Lanza, A; Lapertosa, A; Laplace, S; Laporte, JF; Lari, T; Manghi, FL; Lassnig, M; Laudrain, A; Lavorgna, M; Law, AT; Laycock, P; Lazzaroni, M; Le, B; Le Dortz, O; Le Guirriec, E; Le Quilleuc, EP; LeBlanc, M; LeCompte, T; Ledroit-Guillon, F; Lee, CA; Lee, GR; Lee, L; Lee, SC; Lefebvre, B; Lefebvre, M; Legger, F; Leggett, C; Lehmann, K; Lehmann, N; Miotto, GL; Leight, WA; Leisos, A; Leite, MAL; Leitner, R; Lellouch, D; Lemmer, B; Leney, KJC; Lenz, T; Lenzi, B; Leone, R; Leone, S; Leonidopoulos, C; Lerner, G; Leroy, C; Les, R; Lesage, AAJ; Lester, CG; Levchenko, M; Levêque, J; Levin, D; Levinson, LJ; Lewis, D; Li, B; Li, CQ; Li, H; Li, L; Li, Q; Li, QY; Li, S; Li, X; Li, Y; Liang, Z; Liberti, B; Liblong, A; Lie, K; Liem, S; Limosani, A; Lin, CY; Lin, K; Lin, TH; Linck, RA; Lindon, JH; Lindquist, BE; Lionti, AL; Lipeles, E; Lipniacka, A; Lisovyi, M; Liss, TM; Lister, A; Litke, AM; Little, JD; Liu, B; Liu, BL; Liu, HB; Liu, H; Liu, JB; Liu, JKK; Liu, K; Liu, M; Liu, P; Liu, Y; Liu, YL; Liu, YW; Livan, M; Lleres, A; Merino, JL; Lloyd, SL; Lo, CY; Sterzo, FL; Lobodzinska, EM; Loch, P; Lohse, T; Lohwasser, K; Lokajicek, M; Long, BA; Long, JD; Long, RE; Longo, L; Looper, KA; Lopez, JA; Paz, IL; Solis, AL; Lorenz, J; Martinez, NL; Losada, M; Lösel, PJ; Lösle, A; Lou, X; Lou, X; Lounis, A; Love, J; Love, PA; Bahilo, JJL; Lu, H; Lu, M; Lu, N; Lu, YJ; Lubatti, HJ; Luci, C; Lucotte, A; Luedtke, C; Luehring, F; Luise, I; Luminari, L; Lund-Jensen, B; Lutz, MS; Luzi, PM; Lynn, D; Lysak, R; Lytken, E; Lyu, F; Lyubushkin, V; Ma, H; Ma, LL; Ma, Y; Maccarrone, G; Macchiolo, A; Macdonald, CM; Miguens, JM; Madaffari, D; Madar, R; Mader, WF; Madsen, A; Madysa, N; Maeda, J; Maekawa, K; Maeland, S; Maeno, T; Maevskiy, AS; Magerl, V; Maidantchik, C; Maier, T; Maio, A; Majersky, O; Majewski, S; Makida, Y; Makovec, N; Malaescu, B; Malecki, P; Maleev, VP; Malek, F; Mallik, U; Malon, D; Malone, C; Maltezos, S; Malyukov, S; Mamuzic, J; Mancini, G; Mandic, I; Maneira, J; de Andrade, LM; Ramos, JM; Mankinen, KH; Mann, A; Manousos, A; Mansoulie, B; Mansour, JD; Mantoani, M; Manzoni, S; Marceca, G; March, L; Marchese, L; Marchiori, G; Marcisovsky, M; Marjanovic, M; Marley, DE; Marroquim, F; Marshall, Z; Martensson, MUF; Marti-Garcia, S; Martin, CB; Martin, TA; Martin, VJ; Latour, BMD; Martinez, M; Outschoorn, VIM; Martin-Haugh, S; Martoiu, VS; Martyniuk, AC; Marzin, A; Masetti, L; Mashimo, T; Mashinistov, R; Masik, J; Maslennikov, AL; Mason, LH; Massa, L; Massarotti, P; Mastrandrea, P; Mastroberardino, A; Masubuchi, T; Maettig, P; Maurer, J; Macek, B; Maxfield, SJ; Maximov, DA; Mazini, R; Maznas, I; Mazza, SM; McFadden, NC; McGoldrick, G; McKee, SP; McCarn, A; McCarthy, TG; McClymont, LI; McDonald, EF; Mcfayden, JA; Mchedlidze, G; Mckay, MA; McLean, KD; McMahon, SJ; McNamara, PC; McNicol, CJ; McPherson, RA; Mdhluli, JE; Meadows, ZA; Meehan, S; Megy, TM; Mehlhase, S; Mehta, A; Meideck, T; Meirose, B; Melini, D; Garcia, BRM; Mellenthin, JD; Melo, M; Meloni, F; Melzer, A; Menary, SB; Gouveia, EDM; Meng, L; Meng, XT; Mengarelli, A; Menke, S; Meoni, E; Mergelmeyer, S; Merlassino, C; Mermod, P; Merola, L; Meroni, C; Merritt, FS; Messina, A; Metcalfe, J; Mete, AS; Meyer, C; Meyer, J; Meyer, JP; Theenhausen, HMZ; Miano, F; Middleton, RP; Mijovic, L; Mikenberg, G; Mikestikova, M; Mikuz, M; Milesi, M; Milic, A; Millar, DA; Miller, DW; Milov, A; Milstead, DA; Minaenko, AA; Moya, MM; Minashvili, IA; Mincer, AI; Mindur, B; Mineev, M; Minegishi, Y; Ming, Y; Mir, LM; Mirto, A; Mistry, KP; Mitani, T; Mitrevski, J; Mitsou, VA; Miucci, A; Miyagawa, PS; Mizukami, A; Mjoernmark, JU; Mkrtchyan, T; Mlynarikova, M; Moa, T; Mochizuki, K; Mogg, P; Mohapatra, S; Molander, S; Moles-Valls, R; Mondragon, MC; Moenig, K; Monk, J; Monnier, E; Montalbano, A; Berlingen, JM; Monticelli, F; Monzani, S; Morange, N; Moreno, D; Llacer, M; Morettini, P; Morgenstern, M; Morgenstern, S; Mori, D; Morii, M; Morinaga, M; Morisbak, V; Morley, AK; Mornacchi, G; Morris, AP; Morris, JD; Morvaj, L; Moschovakos, P; Mosidze, M; Moss, HJ; Moss, J; Motohashi, K; Mount, R; Mountricha, E; Moyse, EJW; Muanza, S; Mueller, F; Mueller, J; Mueller, RSP; Muenstermann, D; Mullier, GA; Sanchez, FJM; Murray, WJ; Murrone, A; Muskinja, M; Mwewa, C; Myagkov, AG; Myers, J; Myska, M; Nachman, BP; Nackenhorst, O; Nagai, K; Nagano, K; Nagasaka, Y; Nagel, M; Nagy, E; Nairz, AM; Nakahama, Y; Nakamura, K; Nakamura, T; Nakano, I; Nanjo, H; Napolitano, F; Garcia, RFN; Narayan, R; Villar, DIN; Naryshkin, I; Naumann, T; Navarro, G; Nayyar, R; Neal, HA; Nechaeva, PY; Neep, TJ; Negri, A; Negrini, M; Nektarijevic, S; Nellist, C; Nelson, ME; Nemecek, S; Nemethy, P; Nessi, M; Neubauer, MS; Neumann, M; Newman, PR; Ng, TY; Ng, YS; Nguyen, HDN; Manh, TN; Nibigira, E; Nickerson, RB; Nicolaidou, R; Nielsen, J; Nikiforou, N; Nikolaenko, V; Nikolic-Audit, I; Nikolopoulos, K; Nilsson, P; Ninomiya, Y; Nisati, A; Nishu, N; Nisius, R; Nitsche, I; Nitta, T; Nobe, T; Noguchi, Y; Nomachi, M; Nomidis, I; Nomura, MA; Nooney, T; Nordberg, M; Norjoharuddeen, N; Novak, T; Novgorodova, O; Novotny, R; Nozka, L; Ntekas, K; Nurse, E; Nuti, F; Oakham, FG; Oberlack, H; Obermann, T; Ocariz, J; Ochi, A; Ochoa, I; Ochoa-Ricoux, JP; O'Connor, K; Oda, S; Odaka, S; Oerdek, S; Oh, A; Oh, SH; Ohm, CC; Oide, H; Ojeda, ML; Okawa, H; Okazaki, Y; Okumura, Y; Okuyama, T; Olariu, A; Seabra, LFO; Pino, SAO; Damazio, DO; Oliver, JL; Olsson, MJR; Olszewski, A; Olszowska, J; O'Neil, DC; Onofre, A; Onogi, K; Onyisi, PUE; Oppen, H; Oreglia, MJ; Oren, Y; Orestano, D; Orgill, EC; Orlando, N; O'Rourke, AA; Orr, RS; Osculati, B; O'Shea, V; Ospanov, R; Garzon, GY; Otono, H; Ouchrif, M; Ould-Saada, F; Ouraou, A; Ouyang, Q; Owen, M; Owen, RE; Ozcan, VE; Ozturk, N; Pacalt, J; Pacey, HA; Pachal, K; Pages, AP; Rodriguez, LP; Aranda, CP; Griso, SP; Paganini, M; Palacino, G; Palazzo, S; Palestini, S; Palka, M; Pallin, D; Panagoulias, I; Pandini, CE; Vazquez, JGP; Pani, P; Panizzo, G; Paolozzi, L; Papadopoulou, TD; Papageorgiou, K; Paramonov, A; Hernandez, DP; Saenz, SRP; Parida, B; Parker, AJ; Parker, KA; Parker, MA; Parodi, F; Parsons, JA; Parzefall, U; Pascuzzi, VR; Pasner, JMP; Pasqualucci, E; Passaggio, S; Pastore, F; Pasuwan, P; Pataraia, S; Pater, JR; Pathak, A; Pauly, T; Pearson, B; Pedersen, M; Diaz, LP; Pedro, R; Peleganchuk, SV; Penc, O; Peng, C; Peng, H; Peralva, BS; Perego, MM; Peixoto, APP; Perepelitsa, DV; Peri, F; Perini, L; Pernegger, H; Perrella, S; Peshekhonov, VD; Peters, K; Peters, RFY; Petersen, BA; Petersen, TC; Petit, E; Petridis, A; Petridou, C; Petroff, P; Petrov, M; Petrucci, F; Pettee, M; Pettersson, NE; Peyaud, A; Pezoa, R; Pham, T; Phillips, FH; Phillips, PW; Piacquadio, G; Pianori, E; Picazio, A; Pickering, MA; Pickles, RH; Piegaia, R; Pilcher, JE; Pilkington, AD; Pinamonti, M; Pinfold, JL; Pitt, M; Pleier, MA; Pleskot, V; Plotnikova, E; Pluth, D; Podberezko, P; Poettgen, R; Poggi, R; Poggioli, L; Pogrebnyak, I; Pohl, D; Pokharel, I; Polesello, G; Poley, A; Policicchio, A; Polifka, R; Polini, A; Pollard, CS; Polychronakos, V; Ponomarenko, D; Pontecorvo, L; Popeneciu, GA; Quintero, DMP; Pospisil, S; Potamianos, K; Potrap, IN; Potter, CJ; Potti, H; Poulsen, T; Poveda, J; Powell, TD; Astigarraga, MEP; Pralavorio, P; Prell, S; Price, D; Primavera, M; Prince, S; Proklova, N; Prokofiev, K; Prokoshin, F; Protopopescu, S; Proudfoot, J; Przybycien, M; Puri, A; Puzo, P; Pyatiizbyantseva, D; Qian, J; Qin, Y; Quadt, A; Queitsch-Maitland, M; Racko, M; Qureshi, A; Rados, P; Ragusa, F; Rahal, G; Raine, JA; Rajagopalan, S; Morales, AR; Rashid, T; Raspopov, S; Ratti, MG; Rauch, DM; Rauscher, F; Rave, S; Ravina, B; Ravinovich, I; Rawling, JH; Raymond, M; Read, AL; Readioff, NP; Reale, M; Rebuzzi, DM; Redelbach, A; Redlinger, G; Reece, R; Reed, RG; Reeves, K; Rehnisch, L; Reichert, J; Reiss, A; Rembser, C; Ren, H; Rescigno, M; Resconi, S; Resseguie, ED; Rettie, S; Reynolds, E; Rezanova, OL; Reznicek, P; Ricci, E; Richter, R; Richter, S; Richter-Was, E; Ricken, O; Ridel, M; Rieck, P; Riegel, CJ; Rifki, O; Rijssenbeek, M; Rimoldi, A; Rimoldi, M; Rinaldi, L; Ripellino, G; Ristic, B; Ritsch, E; Riu, I; Vergara, JCR; Rizatdinova, F; Rizvi, E; Rizzi, C; Roberts, RT; Robertson, SH; Robinson, D; Robinson, JEM; Robson, A; Rocco, E; Roda, C; Rodina, Y; Bosca, SR; Perez, AR; Rodriguez, DR; Vera, AMR; Roe, S; Rogan, CS; Rohne, O; Röhrig, R; Roland, CPA; Roloff, J; Romaniouk, A; Romano, M; Rompotis, N; Ronzani, M; Roos, L; Rosati, S; Rosbach, K; Rose, P; Rosien, NA; Rossi, E; Rossi, E; Rossi, LP; Rossini, L; Rosten, JHN; Rosten, R; Rotaru, M; Rothberg, J; Rousseau, D; Roy, D; Rozanov, A; Rozen, Y; Ruan, X; Rubbo, F; Rühr, F; Ruiz-Martinez, A; Rurikova, Z; Rusakovich, NA; Russell, HL; Rutherfoord, JP; Rüttinger, EM; Ryabov, YF; Rybar, M; Rybkin, G; Ryu, S; Ryzhov, A; Rzehorz, GF; Sabatini, P; Sabato, G; Sacerdoti, S; Sadrozinski, HFW; Sadykov, R; Tehrani, FS; Saha, P; Sahinsoy, M; Sahu, A; Saimpert, M; Saito, M; Saito, T; Sakamoto, H; Sakharov, A; Salamani, D; Salamanna, G; Loyola, JES; Salek, D; De Bruin, PHS; Salihagic, D; Salnikov, A; Salt, J; Salvatore, D; Salvatore, F; Salvucci, A; Salzburger, A; Samarati, J; Sammel, D; Sampsonidis, D; Sampsonidou, D; Sanchez, J; Pineda, AS; Sandaker, H; Sander, CO; Sandhoff, M; Sandoval, C; Sankey, DPC; Sannino, M; Sano, Y; Sansoni, A; Santoni, C; Santos, H; Castillo, IS; Santra, A; Sapronov, A; Saraiva, JG; Sasaki, O; Sato, K; Sauvan, E; Savard, P; Savic, N; Sawada, R; Sawyer, C; Sawyer, L; Sbarra, C; Sbrizzi, A; Scanlon, T; Schaarschmidt, J; Schacht, P; Schachtner, BM; Schaefer, D; Schaefer, L; Schaeffer, J; Schaepe, S; Schäfer, U; Schaffer, AC; Schaile, D; Schamberger, RD; Scharmberg, N; Schegelsky, VA; Scheirich, D; Schenck, F; Schernau, M; Schiavi, C; Schier, S; Schildgen, LK; Schillaci, ZM; Schioppa, EJ; Schioppa, M; Schleicher, KE; Schlenker, S; Schmidt-Sommerfeld, KR; Schmieden, K; Schmitt, C; Schmitt, S; Schmitz, S; Schmoeckel, JC; Schnoor, U; Schoeffel, L; Schoening, A; Schopf, E; Schott, M; Schouwenberg, JFP; Schovancova, J; Schramm, S; Schulte, A; Schultz-Coulon, HC; Schumacher, M; Schumm, BA; Schune, P; Schwartzman, A; Schwarz, TA; Schweiger, H; Schwemling, P; Schwienhorst, R; Sciandra, A; Sciolla, G; Scornajenghi, M; Scuri, F; Scutti, F; Scyboz, LM; Searcy, J; Sebastiani, CD; Seema, P; Seidel, SC; Seiden, A; Seiss, T; Seixas, JM; Sekhniaidze, G; Sekhon, K; Sekula, SJ; Semprini-Cesari, N; Sen, S; Senkin, S; Serfon, C; Serin, L; Serkin, L; Sessa, M; Severini, H; Sforza, F; Sfyrla, A; Shabalina, E; Shahinian, JD; Shaikh, NW; Shan, LY; Shang, R; Shank, JT; Shapiro, M; Sharma, AS; Sharma, A; Shatalov, PB; Shaw, K; Shaw, SM; Shcherbakova, A; Shen, Y; Sherafati, N; Sherman, AD; Sherwood, P; Shi, L; Shimizu, S; Shimmin, CO; Shimojima, M; Shipsey, IPJ; Shirabe, S; Shiyakova, M; Shlomi, J; Shmeleva, A; Saadi, DS; Shochet, MJ; Shojaii, S; Shope, DR; Shrestha, S; Shulga, E; Sicho, P; Sickles, AM; Sidebo, PE; Haddad, ES; Sidiropoulou, O; Sidoti, A; Siegert, F; Sijacki, D; Silva, J; Silva, M Jr; Oliveira, MVS; Silverstein, SB; Simic, L; Simion, S; Simioni, E; Simon, M; Simoniello, R; Sinervo, P; Sinev, NB; Sioli, M; Siragusa, G; Siral, I; Sivoklokov, SY; Sjölin, J; Skubic, P; Slater, M; Slavicek, T; Slawinska, M; Sliwa, K; Slovak, R; Smakhtin, V; Smart, BH; Smiesko, J; Smirnov, N; Smirnov, SY; Smirnov, Y; Smirnova, LN; Smirnova, O; Smith, JW; Smith, MNK; Smizanska, M; Smolek, K; Smykiewicz, A; Snesarev, AA; Snyder, IM; Snyder, S; Sobie, R; Soffa, AM; Soffer, A; Sogaard, A; Soh, DA; Sokhrannyi, G; Sanchez, CAS; Solar, M; Soldatov, EY; Soldevila, U; Solodkov, AA; Soloshenko, A; Solovyanov, OV; Solovyev, V; Sommer, P; Son, H; Song, W; Song, WY; Sopczak, A; Sosa, D; Sotiropoulou, CL; Sottocornola, S; Soualah, R; Soukharev, AM; South, D; Sowden, BC; Spagnolo, S; Spalla, M; Spangenberg, M; Spanò, F; Sperlich, D; Spettel, F; Spieker, TM; Spighi, R; Spigo, G; Spiller, LA; Spiteri, DP; Spousta, M; Stabile, A; Stamen, R; Stamm, S; Stanecka, E; Stanek, RW; Stanescu, C; Stanislaus, B; Stanitzki, MM; Stapf, B; Stapnes, S; Starchenko, EA; Stark, GH; Stark, J; Stark, SH; Staroba, P; Starovoitov, P; Stärz, S; Staszewski, R; Stegler, M; Steinberg, P; Stelzer, B; Stelzer, HJ; Stelzer-Chilton, O; Stenzel, H; Stevenson, TJ; Stewart, GA; Stockton, MC; Stoicea, G; Stolte, P; Stonjek, S; Straessner, A; Strandberg, J; Strandberg, S; Strauss, M; Strizenec, P; Ströhmer, R; Strom, DM; Stroynowski, R; Strubig, A; Stucci, SA; Stugu, B; Stupak, J; Styles, NA; Su, D; Su, J; Suchek, S; Sugaya, Y; Suk, M; Sulin, VV; Sultan, DMS; Sultansoy, S; Sumida, T; Sun, S; Sun, X; Suruliz, K; Suster, CJE; Sutton, MR; Suzuki, S; Svatos, M; Swiatlowski, M; Swift, SP; Sydorenko, A; Sykora, I; Sykora, T; Ta, D; Tackmann, K; Taenzer, J; Taffard, A; Tafirout, R; Tahirovic, E; Taiblum, N; Takai, H; Takashima, R; Takasugi, EH; Takeda, K; Takeshita, T; Takubo, Y; Talby, M; Talyshev, AA; Tanaka, J; Tanaka, M; Tanaka, R; Tannenwald, BB; Araya, ST; Tapprogge, S; Mohamed, ATA; Tarem, S; Tarna, G; Tartarelli, GF; Tas, P; Tasevsky, M; Tashiro, T; Tassi, E; Delgado, AT; Tayalati, Y; Taylor, AC; Taylor, AJ; Taylor, GN; Taylor, PTE; Taylor, W; Tee, AS; Teixeira-Dias, P; Ten Kate, H; Teng, PK; Teoh, JJ; Tepel, F; Terada, S; Terashi, K; Terron, J; Terzo, S; Testa, M; Teuscher, RJ; Thais, SJ; Theveneaux-Pelzer, T; Thiele, F; Thomas, DW; Thomas, JP; Thompson, AS; Thompson, PD; Thomsen, LA; Thomson, E; Tian, Y; Torres, RET; Tikhomirov, VO; Tikhonov, YA; Timoshenko, S; Tipton, P; Tisserant, S; Todome, K; Todorova-Nova, S; Todt, S; Tojo, J; Tokár, S; Tokushuku, K; Tolley, E; Tomiwa, KG; Tomoto, M; Tompkins, L; Toms, K; Tong, B; Tornambe, P; Torrence, E; Torres, H; Pastor, ET; Tosciri, C; Toth, J; Touchard, F; Tovey, DR; Treado, CJ; Trefzger, T; Tresoldi, F; Tricoli, A; Trigger, IM; Trincaz-Duvoid, S; Tripiana, MF; Trischuk, W; Trocmé, B; Trofymov, A; Troncon, C; Trovatelli, M; Truong, L; Trzebinski, M; Trzupek, A; Tsai, F; Tseng, JCL; Tsiareshka, PV; Tsirigotis, A; Tsirintanis, N; Tsiskaridze, V; Tskhadadze, EG; Tsukerman, II; Tsulaia, V; Tsuno, S; Tsybychev, D; Tu, Y; Tudorache, A; Tudorache, V; Tulbure, TT; Tuna, AN; Turchikhin, S; Turgeman, D; Cakir, IT; Turra, R; Tuts, PM; Tzovara, E; Ucchielli, G; Ueda, I; Ughetto, M; Ukegawa, F; Unal, G; Undrus, A; Unel, G; Ungaro, FC; Unno, Y; Uno, K; Urban, J; Urquijo, P; Urrejola, P; Usai, G; Usui, J; Vacavant, L; Vacek, V; Vachon, B; Vadla, KOH; Vaidya, A; Valderanis, C; Santurio, EV; Valente, M; Valentinetti, S; Valero, A; Valery, L; Vallier, A; Ferrer, JA; Daalen, TR; Der Graaf, H; Gemmeren, P; Nieuwkoop, J; Van Vulpen, I; Vanadia, M; Vandelli, W; Vaniachine, A; Vankov, P; Vari, R; Varnes, EW; Varni, C; Varol, T; Varouchas, D; Varvell, KE; Vasquez, GA; Vasquez, JG; Vazeille, F; Furelos, DV; Schroeder, TV; Veatch, J; Vecchio, V; Veloce, LM; Veloso, F; Veneziano, S; Ventura, A; Venturi, M; Venturi, N; Vercesi, V; Verducci, M; Infante, CMV; Vergis, C; Verkerke, W; Vermeulen, AT; Vermeulen, JC; Vetterli, MC; Maira, NV; Pinto, MVB; Vichou, I; Vickey, T; Boeriu, OEV; Viehhauser, GHA; Viel, S; Vigani, L; Villa, M; Perez, MV; Vi(data truncated to fit)</t>
  </si>
  <si>
    <t>Aaboud, M.; Aad, G.; Abbott, B.; Abdinov, O.; Abeloos, B.; Abhayasinghe, D. K.; Abidi, S. H.; AbouZeid, O. S.; Abraham, N. L.; Abramowicz, H.; Abreu, H.; Abulaiti, Y.; Acharya, B. S.; Adachi, S.; Adamczyk, L.; Adelman, J.; Adersberger, M.; Adiguzel, A.; Adye, T.; Affolder, A. A.; Afik, Y.; Agheorghiesei, C.; Aguilar-Saavedra, J. A.; Ahmadov, F.; Aielli, G.; Akatsuka, S.; Akesson, T. P. A.; Akilli, E.; Akimov, A. V.; Alberghi, G. L.; Albert, J.; Albicocco, P.; Verzini, M. J. Alconada; Alderweireldt, S.; Aleksa, M.; Aleksandrov, I. N.; Alexa, C.; Alexopoulos, T.; Alhroob, M.; Ali, B.; Alimonti, G.; Alison, J.; Alkire, S. P.; Allaire, C.; Allbrooke, B. M. M.; Allen, B. W.; Allport, P. P.; Aloisio, A.; Alonso, A.; Alonso, F.; Alpigiani, C.; Alshehri, A. A.; Alstaty, M. I.; Gonzalez, B. Alvarez; Alvarez Piqueras, D.; Alviggi, M. G.; Amadio, B. T.; Coutinho, Y. Amaral; Ambroz, L.; Amelung, C.; Amidei, D.; Amor Dos Santos, S. P.; Amoroso, S.; Amrouche, C. S.; Anastopoulos, C.; Ancu, L. S.; Andari, N.; Andeen, T.; Anders, C. F.; Anders, J. K.; Anderson, K. J.; Andreazza, A.; Andrei, V.; Anelli, C. R.; Angelidakis, S.; Angelozzi, I.; Angerami, A.; Anisenkov, A. V.; Annovi, A.; Antel, C.; Anthony, M. T.; Antonelli, M.; Antrim, D. J. A.; Anulli, F.; Aoki, M.; Aparisi Pozo, J. A.; Aperio Bella, L.; Arabidze, G.; Araque, J. P.; Araujo Ferraz, V.; Araujo Pereira, R.; Arce, A. T. H.; Ardell, R. E.; Arduh, F. A.; Arguin, J-F.; Argyropoulos, S.; Armbruster, A. J.; Armitage, L. J.; Armstrong, A.; Arnaez, O.; Arnold, H.; Arratia, M.; Arslan, O.; Artamonov, A.; Artoni, G.; Artz, S.; Asai, S.; Asbah, N.; Ashkenazi, A.; Asimakopoulou, E. M.; Asquith, L.; Assamagan, K.; Astalos, R.; Atkin, R. J.; Atkinson, M.; Atlay, N. B.; Augsten, K.; Avolio, G.; Avramidou, R.; Ayoub, M. K.; Azuelos, G.; Baas, A. E.; Baca, M. J.; Bachacou, H.; Bachas, K.; Backes, M.; Bagnaia, P.; Bahmani, M.; Bahrasemani, H.; Bailey, A. J.; Baines, J. T.; Bajic, M.; Bakalis, C.; Baker, O. K.; Bakker, P. J.; Gupta, D. Bakshi; Baldin, E. M.; Balek, P.; Balli, F.; Balunas, W. K.; Balz, J.; Banas, E.; Bandyopadhyay, A.; Banerjee, S.; Bannoura, A. A. E.; Barak, L.; Barbe, W. M.; Barberio, E. L.; Barberis, D.; Barbero, M.; Barillari, T.; Barisits, M-S.; Barkeloo, J.; Barklow, T.; Barlow, N.; Barnea, R.; Barnes, S. L.; Barnett, B. M.; Barnett, R. M.; Barnovska-Blenessy, Z.; Baroncelli, A.; Barone, G.; Barr, A. J.; Barranco Navarro, L.; Barreiro, F.; Barreiro Guimaraes da Costa, J.; Bartoldus, R.; Barton, A. E.; Bartos, P.; Basalaev, A.; Bassalat, A.; Bates, R. L.; Batista, S. J.; Batlamous, S.; Batley, J. R.; Battaglia, M.; Bauce, M.; Bauer, F.; Bauer, K. T.; Bawa, H. S.; Beacham, J. B.; Beau, T.; Beauchemin, P. H.; Bechtle, P.; Beck, H. C.; Beck, H. P.; Becker, K.; Becker, M.; Becot, C.; Beddall, A.; Beddall, A. J.; Bednyakov, V. A.; Bedognetti, M.; Bee, C. P.; Beermann, T. A.; Begalli, M.; Begel, M.; Behera, A.; Behr, J. K.; Bell, A. S.; Bella, G.; Bellagamba, L.; Bellerive, A.; Bellomo, M.; Bellos, P.; Belotskiy, K.; Belyaev, N. L.; Benary, O.; Benchekroun, D.; Bender, M.; Benekos, N.; Benhammou, Y.; Benhar Noccioli, E.; Benitez, J.; Benjamin, D. P.; Benoit, M.; Bensinger, J. R.; Bentvelsen, S.; Beresford, L.; Beretta, M.; Berge, D.; Bergeaas Kuutmann, E.; Berger, N.; Bergsten, L. J.; Beringer, J.; Berlendis, S.; Bernard, N. R.; Bernardi, G.; Bernius, C.; Bernlochner, F. U.; Berry, T.; Berta, P.; Bertella, C.; Bertoli, G.; Bertram, I. A.; Besjes, G. J.; Bessidskaia Bylund, O.; Bessner, M.; Besson, N.; Bethani, A.; Bethke, S.; Betti, A.; Bevan, A. J.; Beyer, J.; Bianchi, R. M.; Biebel, O.; Biedermann, D.; Bielski, R.; Bierwagen, K.; Biesuz, N. V.; Biglietti, M.; Billoud, T. R. V.; Bindi, M.; Bingul, A.; Bini, C.; Biondi, S.; Birman, M.; Bisanz, T.; Biswal, J. P.; Bittrich, C.; Bjergaard, D. M.; Black, J. E.; Black, K. M.; Blazek, T.; Bloch, I.; Blocker, C.; Blue, A.; Blumenschein, U.; Blunier, Dr.; Bobbink, G. J.; Bobrovnikov, V. S.; Bocchetta, S. S.; Bocci, A.; Boerner, D.; Bogavac, D.; Bogdanchikov, A. G.; Bohm, C.; Boisvert, V.; Bokan, P.; Bold, T.; Boldyrev, A. S.; Bolz, A. E.; Bomben, M.; Bona, M.; Bonilla, J. S.; Boonekamp, M.; Borisov, A.; Borissov, G.; Bortfeldt, J.; Bortoletto, D.; Bortolotto, V.; Boscherini, D.; Bosman, M.; Bossio Sola, J. D.; Bouaouda, K.; Boudreau, J.; Bouhova-Thacker, E. V.; Boumediene, D.; Bourdarios, C.; Boutle, S. K.; Boveia, A.; Boyd, J.; Boye, D.; Boyko, I. R.; Bozson, A. J.; Bracinik, J.; Brahimi, N.; Brandt, A.; Brandt, G.; Brandt, O.; Braren, F.; Bratzler, U.; Brau, B.; Brau, J. E.; Madden, W. D. Breaden; Brendlinger, K.; Brennan, A. J.; Brenner, L.; Brenner, R.; Bressler, S.; Brickwedde, B.; Briglin, D. L.; Britton, D.; Britzger, D.; Brock, I.; Brock, R.; Brooijmans, G.; Brooks, T.; Brooks, W. K.; Brost, E.; Broughton, J. H.; Bruckman de Renstrom, P. A.; Bruncko, D.; Bruni, A.; Bruni, G.; Bruni, L. S.; Bruno, S.; Brunt, B. H.; Bruschi, M.; Bruscino, N.; Bryant, P.; Bryngemark, L.; Buanes, T.; Buat, Q.; Buchholz, P.; Buckley, A. G.; Budagov, I. A.; Bugge, M. K.; Buehrer, F.; Bulekov, O.; Bullock, D.; Burch, T. J.; Burdin, S.; Burgard, C. D.; Burger, A. M.; Burghgrave, B.; Burka, K.; Burke, S.; Burmeister, I.; Burr, J. T. P.; Buescher, D.; Buescher, V.; Buschmann, E.; Bussey, P.; Butler, J. M.; Buttar, C. M.; Butterworth, J. M.; Butti, P.; Buttinger, W.; Buzatu, A.; Buzykaev, A. R.; Cabras, G.; Cabrera Urban, S.; Caforio, D.; Cai, H.; Cairo, V. M. M.; Cakir, O.; Calace, N.; Calafiura, P.; Calandri, A.; Calderini, G.; Calfayan, P.; Callea, G.; Caloba, L. P.; Calvente Lopez, S.; Calvet, D.; Calvet, S.; Calvet, T. P.; Calvetti, M.; Toro, R. Camacho; Camarda, S.; Camarri, P.; Cameron, D.; Armadans, R. Caminal; Camincher, C.; Campana, S.; Campanelli, M.; Camplani, A.; Campoverde, A.; Canale, V.; Bret, M. Cano; Cantero, J.; Cao, T.; Cao, Y.; Capeans Garrido, M. D. M.; Caprini, I.; Caprini, M.; Capua, M.; Carbone, R. M.; Cardarelli, R.; Cardillo, F. C.; Carli, I.; Carli, T.; Carlino, G.; Carlson, B. T.; Carminati, L.; Carney, R. M. D.; Caron, S.; Carquin, E.; Carra, S.; Carrillo-Montoya, G. D.; Casadei, D.; Casado, M. P.; Casha, A. F.; Casper, D. W.; Castelijn, R.; Castillo, F. L.; Castillo Gimenez, V.; Castro, N. F.; Catinaccio, A.; Catmore, J. R.; Cattai, A.; Caudron, J.; Cavaliere, V.; Cavallaro, E.; Cavalli, D.; Cavalli-Sforza, M.; Cavasinni, V.; Celebi, E.; Ceradini, F.; Cerda Alberich, L.; Cerqueira, A. S.; Cerri, A.; Cerrito, L.; Cerutti, F.; Cervelli, A.; Cetin, S. A.; Chafaq, A.; Chakraborty, D.; Chan, S. K.; Chan, W. S.; Chan, Y. L.; Chapman, J. D.; Chargeishvili, B.; Charlton, D. G.; Chau, C. C.; Barajas, C. A. Chavez; Che, S.; Chegwidden, A.; Chekanov, S.; Chekulaev, S. V.; Chelkov, G. A.; Chelstowska, M. A.; Chen, C.; Chen, H.; Chen, J.; Chen, J.; Chen, S.; Chen, S. J.; Chen, X.; Chen, Y.; Chen, Y-H.; Cheng, H. C.; Cheng, H. J.; Cheplakov, A.; Cheremushkina, E.; El Moursli, R. Cherkaoui; Cheu, E.; Cheung, K.; Chevalier, L.; Chiarella, V.; Chiarelli, G.; Chiodini, G.; Chisholm, A. S.; Chitan, A.; Chiu, I.; Chiu, Y. H.; Chizhov, M. V.; Choi, K.; Chomont, A. R.; Chouridou, S.; Chow, Y. S.; Christodoulou, V.; Chu, M. C.; Chudoba, J.; Chuinard, A. J.; Chwastowski, J. J.; Chytka, L.; Cinca, D.; Cindro, V.; Cioara, I. A.; Ciocio, A.; Cirotto, F.; Citron, Z. H.; Citterio, M.; Clark, A.; Clark, M. R.; Clark, P. J.; Clement, C.; Coadou, Y.; Cobal, M.; Coccaro, A.; Cochran, J.; Cohen, H.; Coimbra, A. E. C.; Colasurdo, L.; Cole, B.; Colijn, A. P.; Collot, J.; Muino, P. Conde; Coniavitis, E.; Connell, S. H.; Connelly, I. A.; Constantinescu, S.; Conventi, F.; Cooper-Sarkar, A. M.; Cormier, F.; Cormier, K. J. R.; Corpe, L. D.; Corradi, M.; Corrigan, E. E.; Corriveau, F.; Cortes-Gonzalez, A.; Costa, M. J.; Costanzo, D.; Cottin, G.; Cowan, G.; Cox, B. E.; Crane, J.; Cranmer, K.; Crawley, S. J.; Creager, R. A.; Cree, G.; Crepe-Renaudin, S.; Crescioli, F.; Cristinziani, M.; Croft, V.; Crosetti, G.; Cueto, A.; Donszelmann, T. Cuhadar; Cukierman, A. R.; Cuth, J.; Czekierda, S.; Czodrowski, P.; Da Cunha Sargedas De Sousa, M. J.; Da Via, C.; Dabrowski, W.; Dado, T.; Dahbi, S.; Dai, T.; Dallaire, F.; Dallapiccola, C.; Dam, M.; D'amen, G.; Damp, J.; Dandoy, J. R.; Daneri, M. F.; Dang, N. P.; Dann, N. D.; Danninger, M.; Dao, V.; Darbo, G.; Darmora, S.; Dartsi, O.; Dattagupta, A.; Daubney, T.; D'Auria, S.; Davey, W.; David, C.; Davidek, T.; Davis, D. R.; Dawe, E.; Dawson, I.; De, K.; De Asmundis, R.; De Benedetti, A.; De Beurs, M.; De Castro, S.; De Cecco, S.; De Groot, N.; de Jong, P.; De la Torre, H.; De Lorenzi, F.; De Maria, A.; De Pedis, D.; De Salvo, A.; De Sanctis, U.; De Santis, M.; De Santo, A.; Corga, K. De Vasconcelos; De Regie, J. B. De Vivie; Debenedetti, C.; Dedovich, D. V.; Dehghanian, N.; Gaudio, M. Del; Del Peso, J.; Diaz, Y. Delabat; Delgove, D.; Deliot, F.; Delitzsch, C. M.; Della Pietra, M.; Della Volpe, D.; Dell'Acqua, A.; Dell'Asta, L.; Delmastro, M.; Delporte, C.; Delsart, P. A.; DeMarco, D. A.; Demers, S.; Demichev, M.; Denisov, S. P.; Denysiuk, D.; D'Eramo, L.; Derendarz, D.; Derkaoui, J. E.; Derue, F.; Dervan, P.; Desch, K.; Deterre, C.; Dette, K.; Devesa, M. R.; Deviveiros, P. O.; Dewhurst, A.; Dhaliwal, S.; Di Bello, F. A.; Di Ciaccio, A.; Di Ciaccio, L.; Di Clemente, W. K.; Di Donato, C.; Di Girolamo, A.; Di Micco, B.; Di Nardo, R.; Di Petrillo, K. F.; Di Sipio, R.; Di Valentino, D.; Diaconu, C.; Diamond, M.; Dias, F. A.; Do Vale, T. Dias; Diaz, M. A.; Dickinson, J.; Diehl, E. B.; Dietrich, J.; Diez Cornell, S.; Dimitrievska, A.; Dingfelder, J.; Dittus, F.; Djama, F.; Djobava, T.; Djuvsland, J. I.; Do Vale, M. A. B.; Dobre, M.; Dodsworth, D.; Doglioni, C.; Dolejsi, J.; Dolezal, Z.; Donadelli, M.; Donini, J.; D'onofrio, A.; D'Onofrio, M.; Dopke, J.; Doria, A.; Dova, M. T.; Doyle, A. T.; Drechsler, E.; Dreyer, E.; Dreyer, T.; Du, Y.; Duarte-Campderros, J.; Dubinin, F.; Dubovsky, M.; Dubreuil, A.; Duchovni, E.; Duckeck, G.; Ducourthial, A.; Ducu, O. A.; Duda, D.; Dudarev, A.; Dudder, A. C.; Duffield, E. M.; Duflot, L.; Duehrssen, M.; Duelsen, C.; Dumancic, M.; Dumitriu, A. E.; Duncan, A. K.; Dunford, M.; Duperrin, A.; Yildiz, H. Duran; Dueren, M.; Durglishvili, A.; Duschinger, D.; Dutta, B.; Duvnjak, D.; Dyndal, M.; Dysch, S.; Dziedzic, B. S.; Eckardt, C.; Ecker, K. M.; Edgar, R. C.; Eifert, T.; Eigen, G.; Einsweiler, K.; Ekelof, T.; El Kacimi, M.; El Kosseifi, R.; Ellajosyula, V.; Ellert, M.; Ellinghaus, F.; Elliot, A. A.; Ellis, N.; Elmsheuser, J.; Elsing, M.; Emeliyanov, D.; Enari, Y.; Ennis, J. S.; Epland, M. B.; Erdmann, J.; Ereditato, A.; Errede, S.; Escalier, M.; Escobar, C.; Estrada Pastor, O.; Etienvre, A. I.; Etzion, E.; Evans, H.; Ezhilov, A.; Ezzi, M.; Fabbri, F.; Fabbri, L.; Fabiani, V.; Facini, G.; Pereira, R. M. Faisca Rodrigues; Fakhrutdinov, R. M.; Falciano, S.; Falke, P. J.; Falke, S.; Faltova, J.; Fang, Y.; Fanti, M.; Farbin, A.; Farilla, A.; Farina, E. M.; Farooque, T.; Farrell, S.; Farrington, S. M.; Farthouat, P.; Fassi, F.; Fassnacht, P.; Fassouliotis, D.; Giannelli, M. Faucci; Favareto, A.; Fawcett, W. J.; Fayard, L.; Fedin, O. L.; Fedorko, W.; Feickert, M.; Feigl, S.; Feligioni, L.; Feng, C.; Feng, E. J.; Feng, M.; Fenton, M. J.; Fenyuk, A. B.; Feremenga, L.; Ferrando, J.; Ferrari, A.; Ferrari, P.; Ferrari, R.; de Lima, D. E. Ferreira; Ferrer, A.; Ferrere, D.; Ferretti, C.; Fiedler, F.; Filipcic, A.; Filthaut, F.; Finelli, K. D.; Fiolhais, M. C. N.; Fiorini, L.; Fischer, C.; Fisher, W. C.; Flaschel, N.; Fleck, I.; Fleischmann, P.; Fletcher, R. R. M.; Flick, T.; Flierl, B. M.; Flores, L. M.; Castillo, L. R. Flores; Follega, F. M.; Fomin, N.; Forcolin, G. T.; Formica, A.; Foerster, F. A.; Forti, A. C.; Foster, A. G.; Fournier, D.; Fox, H.; Fracchia, S.; Francavilla, P.; Franchini, M.; Franchino, S.; Francis, D.; Franconi, L.; Franklin, M.; Frate, M.; Fraternali, M.; Freeborn, D.; Fressard-Batraneanu, S. M.; Freund, B.; Freund, W. S.; Frizzell, D. C.; Froidevaux, D.; Frost, J. A.; Fukunaga, C.; Fullana Torregrosa, E.; Fusayasu, T.; Fuster, J.; Gabizon, O.; Gabrielli, A.; Gabrielli, A.; Gach, G. P.; Gadatsch, S.; Gadow, P.; Gagliardi, G.; Gagnon, L. G.; Galea, C.; Galhardo, B.; Gallas, E. J.; Gallop, B. J.; Gallus, P.; Galster, G.; Goni, R. Gamboa; Gan, K. K.; Ganguly, S.; Gao, J.; Gao, Y.; Gao, Y. S.; Garcia, C.; Garcia Navarro, J. E.; Garcia Pascual, J. A.; Garcia-Sciveres, M.; Gardner, R. W.; Garelli, N.; Garonne, V.; Gasnikova, K.; Gaudiello, A.; Gaudio, G.; Gavrilenko, I. L.; Gavrilyuk, A.; Gay, C.; Gaycken, G.; Gazis, E. N.; Gee, C. N. P.; Geisen, J.; Geisen, M.; Geisler, M. P.; Gellerstedt, K.; Gemme, C.; Genest, M. H.; Geng, C.; Gentile, S.; George, S.; Gerbaudo, D.; Gessner, G.; Ghasemi, S.; Bostanabad, M. Ghasemi; Ghneimat, M.; Giacobbe, B.; Giagu, S.; Giangiacomi, N.; Giannetti, P.; Giannini, A.; Gibson, S. M.; Gignac, M.; Gillberg, D.; Gilles, G.; Gingrich, D. M.; Giordani, M. P.; Giorgi, F. M.; Giraud, P. F.; Giromini, P.; Giugliarelli, G.; Giugni, D.; Giuli, F.; Giulini, M.; Gkaitatzis, S.; Gkialas, I.; Gkougkousis, E. L.; Gkountoumis, P.; Gladilin, L. K.; Glasman, C.; Glatzer, J.; Glaysher, P. C. F.; Glazov, A.; Goblirsch-Kolb, M.; Godlewski, J.; Goldfarb, S.; Golling, T.; Golubkov, D.; Gomes, A.; Gama, R. Goncalves; Goncalo, R.; Gonella, G.; Gonella, L.; Gongadze, A.; Gonnella, F.; Gonski, J. L.; Gonzalez de la Hoz, S.; Gonzalez-Sevilla, S.; Goossens, L.; Gorbounov, P. A.; Gordon, H. A.; Gorini, B.; Gorini, E.; Gorisek, A.; Goshaw, A. T.; Goessling, C.; Gostkin, M. I.; Gottardo, C. A.; Goudet, C. R.; Goujdami, D.; Goussiou, A. G.; Govender, N.; Goy, C.; Gozani, E.; Grabowska-Bold, I.; Gradin, P. O. J.; Graham, E. C.; Gramling, J.; Gramstad, E.; Grancagnolo, S.; Gratchev, V.; Gravila, P. M.; Gravili, F. G.; Gray, C.; Gray, H. M.; Greenwood, Z. D.; Grefe, C.; Gregersen, K.; Gregor, I. M.; Grenier, P.; Grevtsov, K.; Grieser, N. A.; Griffiths, J.; Grillo, A. A.; Grimm, K.; Grinstein, S.; Gris, Ph.; Grivaz, J. -F.; Groh, S.; Gross, E.; Grosse-Knetter, J.; Grossi, G. C.; Grout, Z. J.; Grud, C.; Grummer, A.; Guan, L.; Guan, W.; Guenther, J.; Guerguichon, A.; Guescini, F.; Guest, D.; Gugel, R.; Gui, B.; Guillemin, T.; Guindon, S.; Gul, U.; Gumpert, C.; Guo, J.; Guo, W.; Guo, Y.; Guo, Z.; Gupta, R.; Gurbuz, S.; Gustavino, G.; Gutelman, B. J.; Gutierrez, P.; Gutschow, C.; Guyot, C.; Guzik, M. P.; Gwenlan, C.; Gwilliam, C. B.; Haas, A.; Haber, C.; Hadavand, H. K.; Haddad, N.; Hadef, A.; Hageboeck, S.; Hagihara, M.; Hakobyan, H.; Haleem, M.; Haley, J.; Halladjian, G.; Hallewell, G. D.; Hamacher, K.; Hamal, P.; Hamano, K.; Hamilton, A.; Hamity, G. N.; Han, K.; Han, L.; Han, S.; Hanagaki, K.; Hance, M.; Handl, D. M.; Haney, B.; Hankache, R.; Hanke, P.; Hansen, E.; Hansen, J. B.; Hansen, J. D.; Hansen, M. C.; Hansen, P. H.; Hara, K.; Hard, A. S.; Harenberg, T.; Harkusha, S.; Harrison, P. F.; Hartmann, N. M.; Hasegawa, Y.; Hasib, A.; Hassani, S.; Haug, S.; Hauser, R.; Hauswald, L.; Havener, L. B.; Havranek, M.; Hawkes, C. M.; Hawkings, R. J.; Hayden, D.; Hayes, C.; Hays, C. P.; Hays, J. M.; Hayward, H. S.; Haywood, S. J.; Heath, M. P.; Hedberg, V.; Heelan, L.; Heer, S.; Heidegger, K. K.; Heilman, J.; Heim, S.; Heim, T.; Heinemann, B.; Heinrich, J. J.; Heinrich, L.; Heinz, C.; Hejbal, J.; Helary, L.; Held, A.; Hellesund, S.; Hellman, S.; Helsens, C.; Henderson, R. C. W.; Heng, Y.; Henkelmann, S.; Henriques Correia, A. M.; Herbert, G. H.; Herde, H.; Herget, V.; Jimenez, Y. Hernandez; Herr, H.; Herrmann, M. G.; Herten, G.; Hertenberger, R.; Hervas, L.; Herwig, T. C.; Hesketh, G. G.; Hessey, N. P.; Hetherly, J. W.; Higashino, S.; Higon-Rodriguez, E.; Hildebrand, K.; Hill, E.; Hill, J. C.; Hill, K. K.; Hiller, K. H.; Hillier, S. J.; Hils, M.; Hinchliffe, I.; Hirose, M.; Hirschbuehl, D.; Hiti, B.; Hladik, O.; Hlaluku, D. R.; Hoad, X.; Hobbs, J.; Hod, N.; Hodgkinson, M. C.; Hoecker, A.; Hoeferkamp, M. R.; Hoenig, F.; Hohn, D.; Hohov, D.; Holmes, T. R.; Holzbock, M.; Homann, M.; Honda, S.; Honda, T.; Hong, T. M.; Hoenle, A.; Hooberman, B. H.; Hopkins, W. H.; Horii, Y.; Horn, P.; Horton, A. J.; Horyn, L. A.; Hostachy, J-Y.; Hostiuc, A.; Hou, S.; Hoummada, A.; Howarth, J.; Hoya, J.; Hrabovsky, M.; Hrdinka, J.; Hristova, I.; Hrivnac, J.; Hrynevich, A.; Hryn'ova, T.; Hsu, P. J.; Hsu, S. -C.; Hu, Q.; Hu, S.; Huang, Y.; Hubacek, Z.; Hubaut, F.; Huebner, M.; Huegging, F.; Huffman, T. B.; Hughes, E. W.; Huhtinen, M.; Hunter, R. F. H.; Huo, P.; Hupe, A. M.; Huseynov, N.; Huston, J.; Huth, J.; Hyneman, R.; Hyrych, S.; Iacobucci, G.; Iakovidis, G.; Ibragimov, I.; Iconomidou-Fayard, L.; Idrissi, Z.; Iengo, P.; Ignazzi, R.; Igonkina, O.; Iguchi, R.; Iizawa, T.; Ikegami, Y.; Ikeno, M.; Iliadis, D.; Ilic, N.; Iltzsche, F.; Introzzi, G.; Iodice, M.; Iordanidou, K.; Ippolito, V.; Isacson, M. F.; Ishijima, N.; Ishino, M.; Ishitsuka, M.; Islam, W.; Issever, C.; Istin, S.; Ito, F.; Ponce, J. M. Iturbe; Iuppa, R.; Ivina, A.; Iwasaki, H.; Izen, J. M.; Izzo, V.; Jacka, P.; Jackson, P.; Jacobs, R. M.; Jain, V.; Jaekel, G.; Jakobi, K. B.; Jakobs, K.; Jakobsen, S.; Jakoubek, T.; Jamin, D. O.; Jana, D. K.; Jansky, R.; Janssen, J.; Janus, M.; Janus, P. A.; Jarlskog, G.; Javadov, N.; Javurek, T.; Javurkova, M.; Jeanneau, F.; Jeanty, L.; Jejelava, J.; Jelinskas, A.; Jenni, P.; Jeong, J.; Jezequel, S.; Ji, H.; Jia, J.; Jiang, H.; Jiang, Y.; Jiang, Z.; Jiggins, S.; Morales, F. A. Jimenez; Jimenez Pena, J.; Jin, S.; Jinaru, A.; Jinnouchi, O.; Jivan, H.; Johansson, P.; Johns, K. A.; Johnson, C. A.; Johnson, W. J.; Jon-And, K.; Jones, R. W. L.; Jones, S. D.; Jones, S.; Jones, T. J.; Jongmanns, J.; Jorge, P. M.; Jovicevic, J.; Ju, X.; Junggeburth, J. J.; Rozas, A. Juste; Kaczmarska, A.; Kado, M.; Kagan, H.; Kagan, M.; Kaji, T.; Kajomovitz, E.; Kalderon, C. W.; Kaluza, A.; Kama, S.; Kamenshchikov, A.; Kanjir, L.; Kano, Y.; Kanzaki, J.; Kaplan, B.; Kaplan, L. S.; Kar, D.; Kareem, M. J.; Karentzos, E.; Karpov, S. N.; Karpova, Z. M.; Kartvelishvili, V.; Karyukhin, A. N.; Kashif, L.; Kass, R. D.; Kastanas, A.; Kataoka, Y.; Kato, C.; Katzy, J.; Kawade, K.; Kawagoe, K.; Kawamoto, T.; Kawamura, G.; Kay, E. F.; Kazanin, V. F.; Keeler, R.; Kehoe, R.; Keller, J. S.; Kellermann, E.; Kempster, J. J.; Kendrick, J.; Kepka, O.; Kersten, S.; Kersevan, B. P.; Keyes, R. A.; Khader, M.; Khalil-Zada, F.; Khanov, A.; Kharlamov, A. G.; Kharlamova, T.; Khoda, E. E.; Khodinov, A.; Khoo, T. J.; Khramov, E.; Khubua, J.; Kido, S.; Kiehn, M.; Kilby, C. R.; Kim, Y. K.; Kimura, N.; Kind, O. M.; King, B. T.; Kirchmeier, D.; Kirk, J.; Kiryunin, A. E.; Kishimoto, T.; Kisielewska, D.; Kitali, V.; Kivernyk, O.; Kladiva, E.; Klapdor-Kleingrothaus, T.; Klein, M. H.; Klein, M.; Klein, U.; Kleinknecht, K.; Klimek, P.; Klimentov, A.; Klingenberg, R.; Klingl, T.; Klioutchnikova, T.; Klitzner, F. F.; Kluit, P.; Kluth, S.; Kneringer, E.; Knoops, E. B. F. G.; Knue, A.; Kobayashi, A.; Kobayashi, D.; Kobayashi, T.; Kobel, M.; Kocian, M.; Kodys, P.; Koenig, P. T.; Koffas, T.; Koffeman, E.; Koehler, N. M.; Koi, T.; Kolb, M.; Koletsou, I.; Kondo, T.; Kondrashova, N.; Koeneke, K.; Koenig, A. C.; Kono, T.; Konoplich, R.; Konstantinides, V.; Konstantinidis, N.; Konya, B.; Kopeliansky, R.; Koperny, S.; Korcyl, K.; Kordas, K.; Koren, G.; Korn, A.; Korolkov, I.; Korolkova, E. V.; Korotkova, N.; Kortner, O.; Kortner, S.; Kosek, T.; Kostyukhin, V. V.; Kotwal, A.; Koulouris, A.; Kourkoumeli-Charalampidi, A.; Kourkoumelis, C.; Kourlitis, E.; Kouskoura, V.; Kowalewska, A. B.; Kowalewski, R.; Kowalski, T. Z.; Kozakai, C.; Kozanecki, W.; Kozhin, A. S.; Kramarenko, V. A.; Kramberger, G.; Krasnopevtsev, D.; Krasny, M. W.; Krasznahorkay, A.; Krauss, D.; Kremer, J. A.; Kretzschmar, J.; Krieger, P.; Krizka, K.; Kroeninger, K.; Kroha, H.; Kroll, J.; Kroll, J.; Krstic, J.; Kruchonak, U.; Krueger, H.; Krumnack, N.; Kruse, M. C.; Kubota, T.; Kuday, S.; Kuechler, J. T.; Kuehn, S.; Kugel, A.; Kuger, F.; Kuhl, T.; Kukhtin, V.; Kukla, R.; Kulchitsky, Y.; Kuleshov, S.; Kulinich, Y. P.; Kuna, M.; Kunigo, T.; Kupco, A.; Kupfer, T.; Kuprash, O.; Kurashige, H.; Kurchaninov, L. L.; Kurochkin, Y. A.; Kurova, A.; Kurth, M. G.; Kuwertz, E. S.; Kuze, M.; Kvita, J.; Kwan, T.; La Rosa, A.; Navarro, J. L. La Rosa; La Rotonda, L.; La Ruffa, F.; Lacasta, C.; Lacava, F.; Lacey, J.; Lack, D. P. J.; Lacker, H.; Lacour, D.; Ladygin, E.; Lafaye, R.; Laforge, B.; Lagouri, T.; Lai, S.; Lammers, S.; Lampl, W.; Lancon, E.; Landgraf, U.; Landon, M. P. J.; Lanfermann, M. C.; Lang, V. S.; Lange, J. C.; Langenberg, R. J.; Lankford, A. J.; Lanni, F.; Lantzsch, K.; Lanza, A.; Lapertosa, A.; Laplace, S.; Laporte, J. F.; Lari, T.; Manghi, F. Lasagni; Lassnig, M.; Laudrain, A.; Lavorgna, M.; Law, A. T.; Laycock, P.; Lazzaroni, M.; Le, B.; Le Dortz, O.; Le Guirriec, E.; Le Quilleuc, E. P.; LeBlanc, M.; LeCompte, T.; Ledroit-Guillon, F.; Lee, C. A.; Lee, G. R.; Lee, L.; Lee, S. C.; Lefebvre, B.; Lefebvre, M.; Legger, F.; Leggett, C.; Lehmann, K.; Lehmann, N.; Miotto, G. Lehmann; Leight, W. A.; Leisos, A.; Leite, M. A. L.; Leitner, R.; Lellouch, D.; Lemmer, B.; Leney, K. J. C.; Lenz, T.; Lenzi, B.; Leone, R.; Leone, S.; Leonidopoulos, C.; Lerner, G.; Leroy, C.; Les, R.; Lesage, A. A. J.; Lester, C. G.; Levchenko, M.; Leveque, J.; Levin, D.; Levinson, L. J.; Lewis, D.; Li, B.; Li, C-Q.; Li, H.; Li, L.; Li, Q.; Li, Q. Y.; Li, S.; Li, X.; Li, Y.; Liang, Z.; Liberti, B.; Liblong, A.; Lie, K.; Liem, S.; Limosani, A.; Lin, C. Y.; Lin, K.; Lin, T. H.; Linck, R. A.; Lindon, J. H.; Lindquist, B. E.; Lionti, A. L.; Lipeles, E.; Lipniacka, A.; Lisovyi, M.; Liss, T. M.; Lister, A.; Litke, A. M.; Little, J. D.; Liu, B.; Liu, B. L.; Liu, H. B.; Liu, H.; Liu, J. B.; Liu, J. K. K.; Liu, K.; Liu, M.; Liu, P.; Liu, Y.; Liu, Y. L.; Liu, Y. W.; Livan, M.; Lleres, A.; Merino, J. Llorente; Lloyd, S. L.; Lo, C. Y.; Sterzo, F. Lo; Lobodzinska, E. M.; Loch, P.; Lohse, T.; Lohwasser, K.; Lokajicek, M.; Long, B. A.; Long, J. D.; Long, R. E.; Longo, L.; Looper, K. A.; Lopez, J. A.; Paz, I. Lopez; Solis, A. Lopez; Lorenz, J.; Martinez, N. Lorenzo; Losada, M.; Loesel, P. J.; Loesle, A.; Lou, X.; Lou, X.; Lounis, A.; Love, J.; Love, P. A.; Lozano Bahilo, J. J.; Lu, H.; Lu, M.; Lu, N.; Lu, Y. J.; Lubatti, H. J.; Luci, C.; Lucotte, A.; Luedtke, C.; Luehring, F.; Luise, I.; Luminari, L.; Lund-Jensen, B.; Lutz, M. S.; Luzi, P. M.; Lynn, D.; Lysak, R.; Lytken, E.; Lyu, F.; Lyubushkin, V.; Ma, H.; Ma, L. L.; Ma, Y.; Maccarrone, G.; Macchiolo, A.; Macdonald, C. M.; Miguens, J. Machado; Madaffari, D.; Madar, R.; Mader, W. F.; Madsen, A.; Madysa, N.; Maeda, J.; Maekawa, K.; Maeland, S.; Maeno, T.; Maevskiy, A. S.; Magerl, V.; Maidantchik, C.; Maier, T.; Maio, A.; Majersky, O.; Majewski, S.; Makida, Y.; Makovec, N.; Malaescu, B.; Malecki, Pa.; Maleev, V. P.; Malek, F.; Mallik, U.; Malon, D.; Malone, C.; Maltezos, S.; Malyukov, S.; Mamuzic, J.; Mancini, G.; Mandic, I.; Maneira, J.; Manhaes de Andrade Filho, L.; Manjarres Ramos, J.; Mankinen, K. H.; Mann, A.; Manousos, A.; Mansoulie, B.; Mansour, J. D.; Mantoani, M.; Manzoni, S.; Marceca, G.; March, L.; Marchese, L.; Marchiori, G.; Marcisovsky, M.; Marjanovic, M.; Marley, D. E.; Marroquim, F.; Marshall, Z.; Martensson, M. U. F.; Marti-Garcia, S.; Martin, C. B.; Martin, T. A.; Martin, V. J.; Latour, B. Martin Dit; Martinez, M.; Outschoorn, V. I. Martinez; Martin-Haugh, S.; Martoiu, V. S.; Martyniuk, A. C.; Marzin, A.; Masetti, L.; Mashimo, T.; Mashinistov, R.; Masik, J.; Maslennikov, A. L.; Mason, L. H.; Massa, L.; Massarotti, P.; Mastrandrea, P.; Mastroberardino, A.; Masubuchi, T.; Maettig, P.; Maurer, J.; Macek, B.; Maxfield, S. J.; Maximov, D. A.; Mazini, R.; Maznas, I.; Mazza, S. M.; McFadden, N. C.; McGoldrick, G.; McKee, S. P.; McCarn, A.; McCarthy, T. G.; McClymont, L. I.; McDonald, E. F.; Mcfayden, J. A.; Mchedlidze, G.; McKay, M. A.; McLean, K. D.; McMahon, S. J.; McNamara, P. C.; McNicol, C. J.; McPherson, R. A.; Mdhluli, J. E.; Meadows, Z. A.; Meehan, S.; Megy, T. M.; Mehlhase, S.; Mehta, A.; Meideck, T.; Meirose, B.; Melini, D.; Garcia, B. R. Mellado; Mellenthin, J. D.; Melo, M.; Meloni, F.; Melzer, A.; Menary, S. B.; Gouveia, E. D. Mendes; Meng, L.; Meng, X. T.; Mengarelli, A.; Menke, S.; Meoni, E.; Mergelmeyer, S.; Merlassino, C.; Mermod, P.; Merola, L.; Meroni, C.; Merritt, F. S.; Messina, A.; Metcalfe, J.; Mete, A. S.; Meyer, C.; Meyer, J.; Meyer, J-P.; Theenhausen, H. Meyer Zu; Miano, F.; Middleton, R. P.; Mijovic, L.; Mikenberg, G.; Mikestikova, M.; Mikuz, M.; Milesi, M.; Milic, A.; Millar, D. A.; Miller, D. W.; Milov, A.; Milstead, D. A.; Minaenko, A. A.; Moya, M. Minano; Minashvili, I. A.; Mincer, A. I.; Mindur, B.; Mineev, M.; Minegishi, Y.; Ming, Y.; Mir, L. M.; Mirto, A.; Mistry, K. P.; Mitani, T.; Mitrevski, J.; Mitsou, V. A.; Miucci, A.; Miyagawa, P. S.; Mizukami, A.; Mjoernmark, J. U.; Mkrtchyan, T.; Mlynarikova, M.; Moa, T.; Mochizuki, K.; Mogg, P.; Mohapatra, S.; Molander, S.; Moles-Valls, R.; Mondragon, M. C.; Moenig, K.; Monk, J.; Monnier, E.; Montalbano, A.; Berlingen, J. Montejo; Monticelli, F.; Monzani, S.; Morange, N.; Moreno, D.; Moreno Llacer, M.; Morettini, P.; Morgenstern, M.; Morgenstern, S.; Mori, D.; Morii, M.; Morinaga, M.; Morisbak, V.; Morley, A. K.; Mornacchi, G.; Morris, A. P.; Morris, J. D.; Morvaj, L.; Moschovakos, P.; Mosidze, M.; Moss, H. J.; Moss, J.; Motohashi, K.; Mount, R.; Mountricha, E.; Moyse, E. J. W.; Muanza, S.; Mueller, F.; Mueller, J.; Mueller, R. S. P.; Muenstermann, D.; Mullier, G. A.; Sanchez, F. J. Munoz; Murray, W. J.; Murrone, A.; Muskinja, M.; Mwewa, C.; Myagkov, A. G.; Myers, J.; Myska, M.; Nachman, B. P.; Nackenhorst, O.; Nagai, K.; Nagano, K.; Nagasaka, Y.; Nagel, M.; Nagy, E.; Nairz, A. M.; Nakahama, Y.; Nakamura, K.; Nakamura, T.; Nakano, I.; Nanjo, H.; Napolitano, F.; Garcia, R. F. Naranjo; Narayan, R.; Villar, D. I. Narrias; Naryshkin, I.; Naumann, T.; Navarro, G.; Nayyar, R.; Neal, H. A.; Nechaeva, P. Y.; Neep, T. J.; Negri, A.; Negrini, M.; Nektarijevic, S.; Nellist, C.; Nelson, M. E.; Nemecek, S.; Nemethy, P.; Nessi, M.; Neubauer, M. S.; Neumann, M.; Newman, P. R.; Ng, T. Y.; Ng, Y. S.; Nguyen, H. D. N.; Manh, T. Nguyen; Nibigira, E.; Nickerson, R. B.; Nicolaidou, R.; Nielsen, J.; Nikiforou, N.; Nikolaenko, V.; Nikolic-Audit, I.; Nikolopoulos, K.; Nilsson, P.; Ninomiya, Y.; Nisati, A.; Nishu, N.; Nisius, R.; Nitsche, I.; Nitta, T.; Nobe, T.; Noguchi, Y.; Nomachi, M.; Nomidis, I.; Nomura, M. A.; Nooney, T.; Nordberg, M.; Norjoharuddeen, N.; Novak, T.; Novgorodova, O.; Novotny, R.; Nozka, L.; Ntekas, K.; Nurse, E.; Nuti, F.; Oakham, F. G.; Oberlack, H.; Obermann, T.; Ocariz, J.; Ochi, A.; Ochoa, I.; Ochoa-Ricoux, J. P.; O'Connor, K.; Oda, S.; Odaka, S.; Oerdek, S.; Oh, A.; Oh, S. H.; Ohm, C. C.; Oide, H.; Ojeda, M. L.; Okawa, H.; Okazaki, Y.; Okumura, Y.; Okuyama, T.; Olariu, A.; Seabra, L. F. Oleiro; Pino, S. A. Olivares; Damazio, D. Oliveira; Oliver, J. L.; Olsson, M. J. R.; Olszewski, A.; Olszowska, J.; O'Neil, D. C.; Onofre, A.; Onogi, K.; Onyisi, P. U. E.; Oppen, H.; Oreglia, M. J.; Oren, Y.; Orestano, D.; Orgill, E. C.; Orlando, N.; O'Rourke, A. A.; Orr, R. S.; Osculati, B.; O'Shea, V.; Ospanov, R.; Otero y Garzon, G.; Otono, H.; Ouchrif, M.; Ould-Saada, F.; Ouraou, A.; Ouyang, Q.; Owen, M.; Owen, R. E.; Ozcan, V. E.; Ozturk, N.; Pacalt, J.; Pacey, H. A.; Pachal, K.; Pages, A. Pacheco; Rodriguez, L. Pacheco; Aranda, C. Padilla; Griso, S. Pagan; Paganini, M.; Palacino, G.; Palazzo, S.; Palestini, S.; Palka, M.; Pallin, D.; Panagoulias, I.; Pandini, C. E.; Vazquez, J. G. Panduro; Pani, P.; Panizzo, G.; Paolozzi, L.; Papadopoulou, T. D.; Papageorgiou, K.; Paramonov, A.; Hernandez, D. Paredes; Saenz, S. R. Paredes; Parida, B.; Parker, A. J.; Parker, K. A.; Parker, M. A.; Parodi, F.; Parsons, J. A.; Parzefall, U.; Pascuzzi, V. R.; Pasner, J. M. P.; Pasqualucci, E.; Passaggio, S.; Pastore, F.; Pasuwan, P.; Pataraia, S.; Pater, J. R.; Pathak, A.; Pauly, T.; Pearson, B.; Pedersen, M.; Diaz, L. Pedraza; Pedro, R.; Peleganchuk, S. V.; Penc, O.; Peng, C.; Peng, H.; Peralva, B. S.; Perego, M. M.; Peixoto, A. P. Pereira; Perepelitsa, D. V.; Peri, F.; Perini, L.; Pernegger, H.; Perrella, S.; Peshekhonov, V. D.; Peters, K.; Peters, R. F. Y.; Petersen, B. A.; Petersen, T. C.; Petit, E.; Petridis, A.; Petridou, C.; Petroff, P.; Petrov, M.; Petrucci, F.; Pettee, M.; Pettersson, N. E.; Peyaud, A.; Pezoa, R.; Pham, T.; Phillips, F. H.; Phillips, P. W.; Piacquadio, G.; Pianori, E.; Picazio, A.; Pickering, M. A.; Pickles, R. H.; Piegaia, R.; Pilcher, J. E.; Pilkington, A. D.; Pinamonti, M.; Pinfold, J. L.; Pitt, M.; Pleier, M. -A.; Pleskot, V.; Plotnikova, E.; Pluth, D.; Podberezko, P.; Poettgen, R.; Poggi, R.; Poggioli, L.; Pogrebnyak, I.; Pohl, D.; Pokharel, I.; Polesello, G.; Poley, A.; Policicchio, A.; Polifka, R.; Polini, A.; Pollard, C. S.; Polychronakos, V.; Ponomarenko, D.; Pontecorvo, L.; Popeneciu, G. A.; Quintero, D. M. Portillo; Pospisil, S.; Potamianos, K.; Potrap, I. N.; Potter, C. J.; Potti, H.; Poulsen, T.; Poveda, J.; Powell, T. D.; Astigarraga, M. E. Pozo; Pralavorio, P.; Prell, S.; Price, D.; Primavera, M.; Prince, S.; Proklova, N.; Prokofiev, K.; Prokoshin, F.; Protopopescu, S.; Proudfoot, J.; Przybycien, M.; Puri, A.; Puzo, P.; Pyatiizbyantseva, D.; Qian, J.; Qin, Y.; Quadt, A.; Queitsch-Maitland, M.; Racko, M.; Qureshi, A.; Rados, P.; Ragusa, F.; Rahal, G.; Raine, J. A.; Rajagopalan, S.; Morales, A. Ramirez; Rashid, T.; Raspopov, S.; Ratti, M. G.; Rauch, D. M.; Rauscher, F.; Rave, S.; Ravina, B.; Ravinovich, I.; Rawling, J. H.; Raymond, M.; Read, A. L.; Readioff, N. P.; Reale, M.; Rebuzzi, D. M.; Redelbach, A.; Redlinger, G.; Reece, R.; Reed, R. G.; Reeves, K.; Rehnisch, L.; Reichert, J.; Reiss, A.; Rembser, C.; Ren, H.; Rescigno, M.; Resconi, S.; Resseguie, E. D.; Rettie, S.; Reynolds, E.; Rezanova, O. L.; Reznicek, P.; Ricci, E.; Richter, R.; Richter, S.; Richter-Was, E.; Ricken, O.; Ridel, M.; Rieck, P.; Riegel, C. J.; Rifki, O.; Rijssenbeek, M.; Rimoldi, A.; Rimoldi, M.; Rinaldi, L.; Ripellino, G.; Ristic, B.; Ritsch, E.; Riu, I.; Vergara, J. C. Rivera; Rizatdinova, F.; Rizvi, E.; Rizzi, C.; Roberts, R. T.; Robertson, S. H.; Robinson, D.; Robinson, J. E. M.; Robson, A.; Rocco, E.; Roda, C.; Rodina, Y.; Rodriguez Bosca, S.; Perez, A. Rodriguez; Rodriguez Rodriguez, D.; Vera, A. M. Rodriguez; Roe, S.; Rogan, C. S.; Rohne, O.; Roehrig, R.; Roland, C. P. A.; Roloff, J.; Romaniouk, A.; Romano, M.; Rompotis, N.; Ronzani, M.; Roos, L.; Rosati, S.; Rosbach, K.; Rose, P.; Rosien, N-A.; Rossi, E.; Rossi, E.; Rossi, L. P.; Rossini, L.; Rosten, J. H. N.; Rosten, R.; Rotaru, M.; Rothberg, J.; Rousseau, D.; Roy, D.; Rozanov, A.; Rozen, Y.; Ruan, X.; Rubbo, F.; Ruehr, F.; Ruiz-Martinez, A.; Rurikova, Z.; Rusakovich, N. A.; Russell, H. L.; Rutherfoord, J. P.; Ruettinger, E. M.; Ryabov, Y. F.; Rybar, M.; Rybkin, G.; Ryu, S.; Ryzhov, A.; Rzehorz, G. F.; Sabatini, P.; Sabato, G.; Sacerdoti, S.; Sadrozinski, H. F-W.; Sadykov, R.; Tehrani, F. Safai; Saha, P.; Sahinsoy, M.; Sahu, A.; Saimpert, M.; Saito, M.; Saito, T.; Sakamoto, H.; Sakharov, A.; Salamani, D.; Salamanna, G.; Loyola, J. E. Salazar; Salek, D.; De Bruin, P. H. Sales; Salihagic, D.; Salnikov, A.; Salt, J.; Salvatore, D.; Salvatore, F.; Salvucci, A.; Salzburger, A.; Samarati, J.; Sammel, D.; Sampsonidis, D.; Sampsonidou, D.; Sanchez, J.; Pineda, A. Sanchez; Sandaker, H.; Sander, C. O.; Sandhoff, M.; Sandoval, C.; Sankey, D. P. C.; Sannino, M.; Sano, Y.; Sansoni, A.; Santoni, C.; Santos, H.; Castillo, I. Santoyo; Santra, A.; Sapronov, A.; Saraiva, J. G.; Sasaki, O.; Sato, K.; Sauvan, E.; Savard, P.; Savic, N.; Sawada, R.; Sawyer, C.; Sawyer, L.; Sbarra, C.; Sbrizzi, A.; Scanlon, T.; Schaarschmidt, J.; Schacht, P.; Schachtner, B. M.; Schaefer, D.; Schaefer, L.; Schaeffer, J.; Schaepe, S.; Schaefer, U.; Schaffer, A. C.; Schaile, D.; Schamberger, R. D.; Scharmberg, N.; Schegelsky, V. A.; Scheirich, D.; Schenck, F.; Schernau, M.; Schiavi, C.; Schier, S.; Schildgen, L. K.; Schillaci, Z. M.; Schioppa, E. J.; Schioppa, M.; Schleicher, K. E.; Schlenker, S.; Schmidt-Sommerfeld, K. R.; Schmieden, K.; Schmitt, C.; Schmitt, S.; Schmitz, S.; Schmoeckel, J. C.; Schnoor, U.; Schoeffel, L.; Schoening, A.; Schopf, E.; Schott, M.; Schouwenberg, J. F. P.; Schovancova, J.; Schramm, S.; Schulte, A.; Schultz-Coulon, H-C.; Schumacher, M.; Schumm, B. A.; Schune, Ph.; Schwartzman, A.; Schwarz, T. A.; Schweiger, H.; Schwemling, Ph.; Schwienhorst, R.; Sciandra, A.; Sciolla, G.; Scornajenghi, M.; Scuri, F.; Scutti, F.; Scyboz, L. M.; Searcy, J.; Sebastiani, C. D.; Seema, P.; Seidel, S. C.; Seiden, A.; Seiss, T.; Seixas, J. M.; Sekhniaidze, G.; Sekhon, K.; Sekula, S. J.; Semprini-Cesari, N.; Sen, S.; Senkin, S.; Serfon, C.; Serin, L.; Serkin, L.; Sessa, M.; Severini, H.; Sforza, F.; Sfyrla, A.; Shabalina, E.; Shahinian, J. D.; Shaikh, N. W.; Shan, L. Y.; Shang, R.; Shank, J. T.; Shapiro, M.; Sharma, A. S.; Sharma, A.; Shatalov, P. B.; Shaw, K.; Shaw,(data truncated to fit)</t>
  </si>
  <si>
    <t>A search for the dimuon decay of the Standard Model Higgs boson with the ATLAS detector</t>
  </si>
  <si>
    <t>PHYSICS LETTERS B</t>
  </si>
  <si>
    <t>LEADING ORDER QCD; STRAHLUNG; PROGRAM; LIBRARY; FUSION; HDECAY; LHC</t>
  </si>
  <si>
    <t>A search for the dimuon decay of the Standard Model (SM) Higgs boson is performed using data corresponding to an integrated luminosity of 139 fb(-1) collected with the ATLAS detector in Run 2 pp collisions at root s = 13 TeV at the Large Hadron Collider. The observed (expected) significance over the background-only hypothesis for a Higgs boson with a mass of 125.09 GeV is 2.0 sigma (1.7 sigma). The observed upper limit on the cross section times branching ratio for pp -&gt; H -&gt; mu mu is 2.2 times the SM prediction at 95% confidence level, while the expected limit on a H -&gt; mu mu signal assuming the absence (presence) of a SM signal is 1.1(2.0). The best-fit value of the signal strength parameter, defined as the ratio of the observed signal yield to the one expected in the SM, is mu = 1.2 +/- 0.6. (C) 2020 The Author(s). Published by Elsevier B.V.</t>
  </si>
  <si>
    <t xml:space="preserve">[Banerjee, S.; Dang, N. P.; Duvnjak, D.; Jackson, P.; Oliver, J. L.; Petridis, A.; Qureshi, A.; Sharma, A. S.; White, M. J.] Univ Adelaide, Dept Phys, Adelaide, SA, Australia; [Cairo, V. M. M.; Jain, V.; Swift, S. P.] SUNY Albany, Dept Phys, Albany, NY 12222 USA; [Dehghanian, N.; Gingrich, D. M.; Pinfold, J. L.; Sun, X.; Wang, H.] Univ Alberta, Dept Phys, Edmonton, AB, Canada; [Cakir, O.; Yildiz, H. Duran] Ankara Univ, Dept Phys, Ankara, Turkey; [Kuday, S.; Cakir, I. Turk] Istanbul Aydin Univ, Istanbul, Turkey; [Sultansoy, S.] TOBB Univ Econ &amp; Technol, Div Phys, Ankara, Turkey; [Berger, N.; Burger, A. M.; Dartsi, O.; Delmastro, M.; Di Ciaccio, L.; Falke, P. J.; Falke, S.; Goy, C.; Guillemin, T.; Hryn'ova, T.; Jezequel, S.; Kivernyk, O.; Koletsou, I.; Lafaye, R.; Leveque, J.; Martinez, N. Lorenzo; Mastrandrea, P.; Raspopov, S.; Sauvan, E.; Smart, B. H.; Todorova-Nova, S.; Vallier, A.; Wingerter-Seez, I.] Univ Savoie Mt Blanc, Univ Grenoble Alpes, CNRS, LAPP,IN2P3, Annecy, France; [Abulaiti, Y.; Chekanov, S.; LeCompte, T.; Liu, B. L.; Love, J.; Malon, D.; Metcalfe, J.; Paramonov, A.; Proudfoot, J.; Ryu, S.; Stanek, R. W.; Van Gemmeren, P.; Wang, R.; Zhang, J.] Argonne Natl Lab, Div High Energy Phys, Argonne, IL 60439 USA; [Berlendis, S.; Cheu, E.; Johns, K. A.; Jones, S.; Lampl, W.; LeBlanc, M.; Leone, R.; Loch, P.; Nayyar, R.; Varnes, E. W.; Zhou, Y.] Univ Arizona, Dept Phys, Tucson, AZ 85721 USA; [Brandt, A.; Bullock, D.; Darmora, S.; De, K.; Farbin, A.; Feremenga, L.; Griffiths, J.; Hadavand, H. K.; Heelan, L.; Little, J. D.; Ozturk, N.; Usai, G.; White, A.; Yu, J.] Univ Texas Arlington, Dept Phys, POB 19059, Arlington, TX 76019 USA; [Bellos, P.; Delitzsch, C. M.; Fassouliotis, D.; Gkialas, I.; Kourkoumelis, C.; Papageorgiou, K.; Rutherfoord, J. P.; Tsirintanis, N.] Natl &amp; Kapodistrian Univ Athens, Phys Dept, Athens, Greece; [Alexopoulos, T.; Bakalis, C.; Benekos, N.; Gazis, E. N.; Gkountoumis, P.; Karentzos, E.; Koulouris, A.; Maltezos, S.; Moschovakos, P.; Panagoulias, I.; Papadopoulou, T. D.; Vlachos, S.; Zacharis, G.] Natl Tech Univ Athens, Phys Dept, Zografos, Greece; [Andeen, T.; Narayan, R.; Nikiforou, N.; Onyisi, P. U. E.; Potti, H.; Webb, A. F.] Univ Texas Austin, Dept Phys, Austin, TX 78712 USA; [Beddall, A. J.] Bahcesehir Univ, Fac Engn &amp; Nat Sci, Istanbul, Turkey; [Celebi, E.; Cetin, S. A.; Kazanin, V. F.] Istanbul Bilgi Univ, Fac Engn &amp; Nat Sci, Istanbul, Turkey; [Adiguzel, A.; Gurbuz, S.; Istin, S.; Ozcan, V. E.] Bogazici Univ, Dept Phys, Istanbul, Turkey; [Beddall, A.; Bingul, A.] Gaziantep Univ, Dept Engn Phys, Gaziantep, Turkey; [Abdinov, O.; Ahmadov, F.; Huseynov, N.; Javadov, N.; Khalil-Zada, F.; Kroll, J.; Luise, I.] Azerbaijan Acad Sci, Inst Phys, Baku, Azerbaijan; [Bosman, M.; Casado, M. P.; Cavallaro, E.; Cavalli-Sforza, M.; Fischer, C.; Foerster, F. A.; Gerbaudo, D.; Gkougkousis, E. L.; Glatzer, J.; Grinstein, S.; Rozas, A. Juste; Lange, J. C.; Litke, A. M.; Paz, I. Lopez; Martinez, M.; Mir, L. M.; Pages, A. Pacheco; Aranda, C. Padilla; Riu, I.; Rizzi, C.; Perez, A. Rodriguez; Rosten, R.; Terzo, S.; Tripiana, M. F.; Van Daalen, T. R.; Vazquez Furelos, D.; Volpi, G.; Zaidan, R.] Barcelona Inst Sci &amp; Technol, IFAE, Barcelona, Spain; [Ayoub, M. K.; Barreiro Guimaraes da Costa, J.; Bertella, C.; Fang, Y.; Garcia Pascual, J. A.; Huang, Y.; Liang, Z.; Liu, Y.; Merino, J. Llorente; Lou, X.; Lyu, F.; Mansour, J. D.; Shan, L. Y.; Xu, D.; Zhu, H.; Zhuang, X.] Chinese Acad Sci, Inst High Energy Phys, Beijing, Peoples R China; [Chen, X.] Tsinghua Univ, Phys Dept, Beijing, Peoples R China; [Chen, S. J.; Jin, S.; Wang, W.; Zhang, H.; Zhang, L.; Zhang, P.] Nanjing Univ, Dept Phys, Nanjing, Jiangsu, Peoples R China; [Cheng, H. J.; Han, S.; Kurth, M. G.; Li, Q.; Peng, C.; Ren, H.; Zhang, Y.; Zhou, M. S.] UCAS, Beijing, Peoples R China; [Adachi, S.; Krstic, J.; Sijacki, Dj.; Vranjes, N.; Milosavljevic, M. Vranjes; Zivkovic, L.] Univ Belgrade, Inst Phys, Belgrade, Serbia; [Buanes, T.; Eigen, G.; Fomin, N.; Korolkov, I.; Lipniacka, A.; Maeland, S.; Latour, B. Martin Dit; Stugu, B.; Yang, Z.; Zalieckas, J.] Univ Bergen, Dept Phys &amp; Technol, Bergen, Norway; [Amadio, B. T.; Barnett, R. M.; Beringer, J.; Calafiura, P.; Cerutti, F.; Ciocio, A.; Dickinson, J.; Dimitrievska, A.; Duffield, E. M.; Einsweiler, K.; Farrell, S.; Gabrielli, A.; Garcia-Sciveres, M.; Gray, H. M.; Haber, C.; Heim, T.; Hinchliffe, I.; Jeanty, L.; Ju, X.; Krizka, K.; Leggett, C.; Liu, P.; Marshall, Z.; Nachman, B. P.; Griso, S. Pagan; Pianori, E.; Poley, A.; Shapiro, M.; Tsulaia, V.; Viel, S.; Wang, H.; Yang, H. T.; Yao, W-M.] Lawrence Berkeley Natl Lab, Phys Div, Berkeley, CA USA; [Amadio, B. T.; Barnett, R. M.; Beringer, J.; Calafiura, P.; Cerutti, F.; Ciocio, A.; Dickinson, J.; Dimitrievska, A.; Duffield, E. M.; Einsweiler, K.; Farrell, S.; Gabrielli, A.; Garcia-Sciveres, M.; Gray, H. M.; Haber, C.; Heim, T.; Hinchliffe, I.; Jeanty, L.; Ju, X.; Krizka, K.; Leggett, C.; Liu, P.; Marshall, Z.; Nachman, B. P.; Griso, S. Pagan; Pianori, E.; Poley, A.; Shapiro, M.; Tsulaia, V.; Viel, S.; Wang, H.; Yang, H. T.; Yao, W-M.] Univ Calif Berkeley, Berkeley, CA 94720 USA; [Biedermann, D.; Dietrich, J.; Grancagnolo, S.; Herbert, G. H.; Hristova, I.; Kind, O. M.; Lacker, H.; Lohse, T.; Mergelmeyer, S.; Ng, Y. S.; Peri, F.; Rehnisch, L.; Schenck, F.; Sperlich, D.; Stamm, S.; Nedden, M. Zur] Humboldt Univ, Inst Phys, Berlin, Germany; [Anders, J. K.; Beck, H. P.; Ereditato, A.; Haug, S.; Merlassino, C.; Miucci, A.; Mullier, G. A.; Rimoldi, M.; Weber, M. S.; Weston, T. D.] Univ Bern, Albert Einstein Ctr Fundamental Phys, Bern, Switzerland; [Anders, J. K.; Beck, H. P.; Ereditato, A.; Haug, S.; Merlassino, C.; Miucci, A.; Mullier, G. A.; Rimoldi, M.; Weber, M. S.; Weston, T. D.] Univ Bern, Lab High Energy Phys, Bern, Switzerland; [Allport, P. P.; Baca, M. J.; Bracinik, J.; Briglin, D. L.; Broughton, J. H.; Charlton, D. G.; Foster, A. G.; Gonella, L.; Gonnella, F.; Hawkes, C. M.; Hillier, S. J.; Kempster, J. J.; Kendrick, J.; Lindon, J. H.; Newman, P. R.; Nikolopoulos, K.; Owen, R. E.; Reynolds, E.; Slater, M.; Thomas, J. P.; Thompson, P. D.; Watkins, P. M.; Watson, A. T.; Watson, M. F.; Wilson, J. A.; Worm, S. D.] Univ Birmingham, Sch Phys &amp; Astron, Birmingham, W Midlands, England; [Losada, M.; Moreno, D.; Navarro, G.; Sandoval, C.] Univ Antonio Narino, Ctr Invest, Bogota, Colombia; [Alberghi, G. L.; Biondi, S.; Cabras, G.; Cervelli, A.; D'amen, G.; De Castro, S.; Fabbri, L.; Franchini, M.; Gabrielli, A.; Giangiacomi, N.; Manghi, F. Lasagni; Mengarelli, A.; Romano, M.; Sbrizzi, A.; Semprini-Cesari, N.; Sidoti, A.; Sioli, M.; Ucchielli, G.; Valentinetti, S.; Villa, M.; Vittori, C.; Zoccoli, A.] Univ Bologna, Dipartimento Fis &amp; Astron, Bologna, Italy; [Bellagamba, L.; Biondi, S.; Boscherini, D.; Bruni, A.; Bruni, G.; Bruschi, M.; Cabras, G.; Cervelli, A.; D'amen, G.; De Castro, S.; Fabbri, L.; Franchini, M.; Gabrielli, A.; Giacobbe, B.; Giangiacomi, N.; Giorgi, F. M.; Manghi, F. Lasagni; Mengarelli, A.; Negrini, M.; Polini, A.; Rinaldi, L.; Romano, M.; Sbarra, C.; Semprini-Cesari, N.; Sidoti, A.; Sioli, M.; Spighi, R.; Ucchielli, G.; Valentinetti, S.; Villa, M.; Vittori, C.; Zoccoli, A.] INFN, Sez Bologna, Bologna, Italy; [Arslan, O.; Bandyopadhyay, A.; Bechtle, P.; Bernlochner, F. U.; Betti, A.; Brock, I.; Caudron, J.; Cioara, I. A.; Cristinziani, M.; Davey, W.; Desch, K.; Dingfelder, J.; Gaycken, G.; Ghneimat, M.; Gottardo, C. A.; Grefe, C.; Hageboeck, S.; Hansen, M. C.; Heer, S.; Hohn, D.; Huebner, M.; Huegging, F.; Jacobs, R. M.; Janssen, J.; Klingl, T.; Koenig, P. T.; Kostyukhin, V. V.; Krueger, H.; Lantzsch, K.; Lenz, T.; Melzer, A.; Moles-Valls, R.; Obermann, T.; Pohl, D.; Ricken, O.; Schildgen, L. K.; Schopf, E.; Sciandra, A.; Seema, P.; Vergis, C.; Von Toerne, E.; Wagner, P.; Wermes, N.; Winter, B. T.; Yuen, S. P. Y.; Zhang, R.] Univ Bonn, Phys Inst, Bonn, Germany; [Black, K. M.; Butler, J. M.; Dell'Asta, L.; Finelli, K. D.; Long, B. A.; Shank, J. T.; Sherman, A. D.; Yan, Z.; Yigitbasi, E.] Boston Univ, Dept Phys, 590 Commonwealth Ave, Boston, MA 02215 USA; [Amelung, C.; Barone, G.; Bensinger, J. R.; Bergsten, L. J.; Blocker, C.; Dhaliwal, S.; Dodsworth, D.; Goblirsch-Kolb, M.; Herde, H.; O'Connor, K.; Schillaci, Z. M.; Sciolla, G.] Brandeis Univ, Dept Phys, Waltham, MA 02254 USA; [Tarna, G.; Tulbure, T. T.] Transilvania Univ Brasov, Brasov, Romania; [Alexa, C.; Caprini, I.; Caprini, M.; Chitan, A.; Constantinescu, S.; Dobre, M.; Ducu, O. A.; Dumitriu, A. E.; Galea, C.; Jinaru, A.; Martoiu, V. S.; Maurer, J.; Olariu, A.; Rotaru, M.; Stoicea, G.; Tudorache, A.; Tudorache, V.] Horia Hulubei Natl Inst Phys &amp; Nucl Engn, Bucharest, Romania; [Agheorghiesei, C.] Alexandru Ioan Cuza Univ, Dept Phys, Iasi, Romania; [Popeneciu, G. A.] Natl Inst Res &amp; Dev Isotop &amp; Mol Technol, Phys Dept, Cluj Napoca, Romania; Univ Politehn Bucuresti, Bucharest, Romania; [Gravila, P. M.] West Univ Timisoara, Timisoara, Romania; [Astalos, R.; Bartos, P.; Blazek, T.; Dado, T.; Dubovsky, M.; Hyrych, S.; Majersky, O.; Melo, M.; Racko, M.; Smiesko, J.; Sykora, I.; Tokar, S.; Zenis, T.] Comenius Univ, Fac Math Phys &amp; Informat, Bratislava, Slovakia; [Bruncko, D.; Kladiva, E.; Strizenec, P.; Urban, J.] Slovak Acad Sci, Inst Expt Phys, Dept Subnucl Phys, Kosice, Slovakia; [Assamagan, K.; Begel, M.; Cavaliere, V.; Chen, H.; Elmsheuser, J.; Gordon, H. A.; Hill, K. K.; Hu, Q.; Iakovidis, G.; Klimentov, A.; Kouskoura, V.; Lancon, E.; Lanni, F.; Lee, C. A.; Liu, H. B.; Lynn, D.; Ma, H.; Maeno, T.; Nilsson, P.; Nomachi, M.; Nomura, M. A.; Damazio, D. Oliveira; Perepelitsa, D. V.; Pleier, M. -A.; Polychronakos, V.; Protopopescu, S.; Rajagopalan, S.; Redlinger, G.; Snyder, S.; Steinberg, P.; Stucci, S. A.; Takai, H.; Tricoli, A.; Undrus, A.; Wenaus, T.; Xu, L.; Ye, S.] Brookhaven Natl Lab, Dept Phys, Upton, NY 11973 USA; [Bossio Sola, J. D.; Daneri, M. F.; Devesa, M. R.; Marceca, G.; Otero y Garzon, G.; Piegaia, R.; Morales, A. Ramirez] Univ Buenos Aires, Dept Fis, Buenos Aires, DF, Argentina; [Arratia, M.; Barlow, N.; Batley, J. R.; Brunt, B. H.; Chapman, J. D.; Cottin, G.; Fawcett, W. J.; Hill, J. C.; Lester, C. G.; Lin, C. Y.; Malone, C.; Pacey, H. A.; Parker, M. A.; Potter, C. J.; Robinson, D.; Rosten, J. H. N.; Ward, C. P.; Williams, S.] Univ Cambridge, Cavendish Lab, Cambridge, England; [Atkin, R. J.; Hamilton, A.; Mwewa, C.; Yacoob, S.] Univ Cape Town, Dept Phys, Cape Town, South Africa; [Boye, D.; Casadei, D.; Connell, S. H.; Truong, L.] Univ Johannesburg, Dept Mech Engn Sci, Johannesburg, South Africa; [Govender, N.; Jimenez, Y. Hernandez; Hlaluku, D. R.; Jivan, H.; Kar, D.; Mdhluli, J. E.; Garcia, B. R. Mellado; Reed, R. G.; Roy, D.; Ruan, X.; Haddad, E. Sideras; Tomiwa, K. G.] Univ Witwatersrand, Sch Phys, Johannesburg, South Africa; [Bellerive, A.; Chau, C. C.; Cree, G.; Di Valentino, D.; Gillberg, D.; Heilman, J.; Hunter, R. F. H.; Hupe, A. M.; Keller, J. S.; Koffas, T.; Oakham, F. G.; Sherafati, N.; Vincter, M. G.; Weber, S. A.] Carleton Univ, Dept Phys, Ottawa, ON, Canada; [Benchekroun, D.; Bouaouda, K.; Chafaq, A.; Hoummada, A.] Univ Hassan 2, Reseau Univ Phys Hautes Energies, Fac Sci Ain Chock, Casablanca, Morocco; Ctr Natl Energie Sci Tech Nucl CNESTEN, Rabat, Morocco; [El Kacimi, M.; Goujdami, D.] Univ Cadi Ayyad, LPHEA, Fac Sci Semlalia, Marrakech, Morocco; [Aaboud, M.; Derkaoui, J. E.; Ouchrif, M.] Univ Mohamed Premier, Fac Sci, Oujda, Morocco; [Aaboud, M.; Derkaoui, J. E.; Ouchrif, M.] LPTPM, Oujda, Morocco; [Batlamous, S.; El Moursli, R. Cherkaoui; Dahbi, S.; Ezzi, M.; Fassi, F.; Haddad, N.; Idrissi, Z.; Tayalati, Y.] Univ Mohammed 5, Fac Sci, Rabat, Morocco; [Aleksa, M.; Gonzalez, B. Alvarez; Aperio Bella, L.; Armbruster, A. J.; Avolio, G.; Barisits, M-S.; Beermann, T. A.; Bielski, R.; Bortfeldt, J.; Boyd, J.; Buat, Q.; Butti, P.; Buttinger, W.; Camarda, S.; Camincher, C.; Campana, S.; Capeans Garrido, M. D. M.; Carli, T.; Carrillo-Montoya, G. D.; Catinaccio, A.; Cattai, A.; Chelstowska, M. A.; Chisholm, A. S.; Cortes-Gonzalez, A.; Czodrowski, P.; Dao, V.; Dell'Acqua, A.; Deviveiros, P. O.; Di Girolamo, A.; Dittus, F.; Dudarev, A.; Duehrssen, M.; Eifert, T.; Ellis, N.; Elsing, M.; Farthouat, P.; Fassnacht, P.; Feng, E. J.; Francis, D.; Fressard-Batraneanu, S. M.; Froidevaux, D.; Goossens, L.; Gorini, B.; Guenther, J.; Guindon, S.; Gumpert, C.; Hawkings, R. J.; Helary, L.; Helsens, C.; Henriques Correia, A. M.; Hervas, L.; Hoecker, A.; Hrdinka, J.; Huhtinen, M.; Iengo, P.; Javurek, T.; Jenni, P.; Klioutchnikova, T.; Krasznahorkay, A.; Kuehn, S.; Kuwertz, E. S.; Langenberg, R. J.; Lassnig, M.; Miotto, G. Lehmann; Lenzi, B.; Malyukov, S.; Marzin, A.; Berlingen, J. Montejo; Moreno Llacer, M.; Morley, A. K.; Mornacchi, G.; Mountricha, E.; Nairz, A. M.; Nessi, M.; Nordberg, M.; Palestini, S.; Pandini, C. E.; Pani, P.; Pauly, T.; Pernegger, H.; Petersen, B. A.; Polifka, R.; Pontecorvo, L.; Poveda, J.; Astigarraga, M. E. Pozo; Raymond, M.; Rembser, C.; Ritsch, E.; Roe, S.; Salzburger, A.; Samarati, J.; Schaepe, S.; Schioppa, E. J.; Schlenker, S.; Schmieden, K.; Schovancova, J.; Sidiropoulou, O.; Sanchez, C. A. Solans; Spigo, G.; Staerz, S.; Stelzer, H. J.; Stewart, G. A.; Ten Kate, H.; Unal, G.; Vandelli, W.; Venturi, N.; Vuillermet, R.; Wells, P. S.; Wengler, T.; Wenig, S.; Werner, P.; Wilkens, H. G.; Wu, M.; Young, C. J. S.; Zanzi, D.; Zwalinski, L.] CERN, Geneva, Switzerland; [Alison, J.; Anderson, K. J.; Bryant, P.; Gardner, R. W.; Hildebrand, K.; Holmes, T. R.; Horyn, L. A.; Kim, Y. K.; Merritt, F. S.; Miller, D. W.; Olsson, M. J. R.; Oreglia, M. J.; Pilcher, J. E.; Schaefer, D.; Seiss, T.; Shochet, M. J.; Stark, G. H.; Swiatlowski, M.; Vukotic, I.; Zou, R.] Univ Chicago, Enrico Fermi Inst, 5640 S Ellis Ave, Chicago, IL 60637 USA; [Angelidakis, S.; Barbe, W. M.; Boumediene, D.; Calvet, D.; Calvet, S.; Donini, J.; Gris, Ph.; Morales, F. A. Jimenez; Madar, R.; Marjanovic, M.; Nibigira, E.; Pallin, D.; Santoni, C.; Senkin, S.; Vazeille, F.] Univ Clermont Auvergne, CNRS, IN2P3, LPC, Clermont Ferrand, France; [Angerami, A.; Brooijmans, G.; Carbone, R. M.; Chen, J.; Clark, M. R.; Cole, B.; Havener, L. B.; Hughes, E. W.; Iordanidou, K.; Mohapatra, S.; Ochoa, I.; Parsons, J. A.; Smith, M. N. K.; Tian, Y.; Tuts, P. M.] Columbia Univ, Nevis Lab, Irvington, NY USA; [AbouZeid, O. S.; Alonso, A.; Bajic, M.; Besjes, G. J.; Camplani, A.; Dam, M.; Dias, F. A.; Galster, G.; Hansen, J. B.; Hansen, J. D.; Hansen, P. H.; Ignazzi, R.; Monk, J.; Petersen, T. C.; Stark, S. H.; Thiele, F.; Wiglesworth, C.; Xella, S.] Univ Copenhagen, Niels Bohr Inst, Copenhagen, Denmark; [Callea, G.; Capua, M.; Crosetti, G.; Gaudio, M. Del; La Rotonda, L.; La Ruffa, F.; Mastroberardino, A.; Meoni, E.; Palazzo, S.; Salvatore, D.; Schioppa, M.; Scornajenghi, M.; Tassi, E.] Univ Calabria, Dipartimento Fis, Arcavacata Di Rende, Italy; [Callea, G.; Capua, M.; Crosetti, G.; Gaudio, M. Del; La Rotonda, L.; La Ruffa, F.; Mastroberardino, A.; Meoni, E.; Palazzo, S.; Salvatore, D.; Schioppa, M.; Scornajenghi, M.; Tassi, E.] INFN, Grp Coll Cosenza, Lab Nazl Frascati, Frascati, Italy; [Feickert, M.; Gupta, R.; Hetherly, J. W.; Kama, S.; Kehoe, R.; Sterzo, F. Lo; Sekula, S. J.; Stroynowski, R.; Varol, T.; Wang, P.; Ye, J.; Zhao, X.; Zhou, L.] Southern Methodist Univ, Phys Dept, Dallas, TX 75275 USA; [Izen, J. M.; Meirose, B.; Reeves, K.] Univ Texas Dallas, Phys Dept, Richardson, TX 75083 USA; [Bertoli, G.; Bohm, C.; Carney, R. M. D.; Clement, C.; Gellerstedt, K.; Hellman, S.; Milstead, D. A.; Moa, T.; Molander, S.; Pasuwan, P.; Shaikh, N. W.; Silverstein, S. B.; Sjoelin, J.; Strandberg, S.; Ughetto, M.; Santurio, E. Valdes; Wallangen, V.] Stockholm Univ, Dept Phys, Stockholm, Sweden; [Bertoli, G.; Carney, R. M. D.; Clement, C.; Hellman, S.; Jon-And, K.; Milstead, D. A.; Moa, T.; Molander, S.; Shaikh, N. W.; Sjoelin, J.; Strandberg, S.; Ughetto, M.; Santurio, E. Valdes; Wallangen, V.] Oskar Klein Ctr, Stockholm, Sweden; [Amoroso, S.; Becot, C.; Behr, J. K.; Berge, D.; Bessner, M.; Bloch, I.; Braren, F.; Brendlinger, K.; Brenner, L.; Bryngemark, L.; Chen, Y-H.; Daubney, T.; David, C.; Diaz, Y. Delabat; Deterre, C.; Diez Cornell, S.; Dutta, B.; Dyndal, M.; Eckardt, C.; Ferrando, J.; Flaschel, N.; Gasnikova, K.; Glaysher, P. C. F.; Glazov, A.; Gregor, I. M.; Grevtsov, K.; Heim, S.; Heinemann, B.; Hiller, K. H.; Jeong, J.; Katzy, J.; Kitali, V.; Kuhl, T.; Lacey, J.; Lang, V. S.; Leight, W. A.; Lobodzinska, E. M.; Lou, X.; Madsen, A.; Meloni, F.; Moenig, K.; Garcia, R. F. Naranjo; Naumann, T.; O'Rourke, A. A.; Parker, K. A.; Peters, K.; Pollard, C. S.; Potamianos, K.; Queitsch-Maitland, M.; Rauch, D. M.; Rifki, O.; Robinson, J. E. M.; Rossi, E.; Ruettinger, E. M.; Saimpert, M.; Sander, C. O.; Schmitt, S.; Schmoeckel, J. C.; South, D.; Stanitzki, M. M.; Stapf, B.; Stegler, M.; Styles, N. A.; Tackmann, K.; Theveneaux-Pelzer, T.; Tsai, F.; Valery, L.; Vishwakarma, A.; Wanotayaroj, C.; Yap, Y. C.; Zakharchuk, N.] DESY, Deutsch Elektronen Synchrotron, Hamburg, Germany; [Amoroso, S.; Becot, C.; Behr, J. K.; Berge, D.; Bessner, M.; Bloch, I.; Braren, F.; Brendlinger, K.; Brenner, L.; Bryngemark, L.; Chen, Y-H.; Daubney, T.; David, C.; Diaz, Y. Delabat; Deterre, C.; Diez Cornell, S.; Dutta, B.; Dyndal, M.; Eckardt, C.; Ferrando, J.; Flaschel, N.; Gasnikova, K.; Glaysher, P. C. F.; Glazov, A.; Gregor, I. M.; Grevtsov, K.; Heim, S.; Heinemann, B.; Hiller, K. H.; Jeong, J.; Katzy, J.; Kitali, V.; Kuhl, T.; Lacey, J.; Lang, V. S.; Leight, W. A.; Lobodzinska, E. M.; Lou, X.; Madsen, A.; Meloni, F.; Moenig, K.; Garcia, R. F. Naranjo; Naumann, T.; O'Rourke, A. A.; Parker, K. A.; Peters, K.; Pollard, C. S.; Potamianos, K.; Queitsch-Maitland, M.; Rauch, D. M.; Rifki, O.; Robinson, J. E. M.; Rossi, E.; Ruettinger, E. M.; Saimpert, M.; Sander, C. O.; Schmitt, S.; Schmoeckel, J. C.; South, D.; Stanitzki, M. M.; Stapf, B.; Stegler, M.; Styles, N. A.; Tackmann, K.; Theveneaux-Pelzer, T.; Tsai, F.; Valery, L.; Vishwakarma, A.; Wanotayaroj, C.; Yap, Y. C.; Zakharchuk, N.] DESY, Deutsch Elektronen Synchrotron, Zeuthen, Germany; [Burmeister, I.; Cinca, D.; Erdmann, J.; Gessner, G.; Goessling, C.; Homann, M.; Klingenberg, R.; Kroeninger, K.; Kupfer, T.; Nackenhorst, O.; Nitsche, I.; Weingarten, J.; Zeissner, S. V.] Tech Univ Dortmund, Lehrstuhl Expt Phys 4, Dortmund, Germany; [Bittrich, C.; Duschinger, D.; Hauswald, L.; Hils, M.; Iltzsche, F.; Kirchmeier, D.; Kobel, M.; Mader, W. F.; Madysa, N.; Manjarres Ramos, J.; Morgenstern, S.; Novgorodova, O.; Siegert, F.; Straessner, A.; Todt, S.; Torres, H.; Wahrmund, S.] Tech Univ Dresden, Inst Kern &amp; Teilchenphys, Dresden, Germany; [Arce, A. T. H.; Benjamin, D. P.; Bjergaard, D. M.; Bocci, A.; Davis, D. R.; Epland, M. B.; Feng, M.; Goshaw, A. T.; Kotwal, A.; Kruse, M. C.; Oh, S. H.; Sen, S.; Zhao, P.] Duke Univ, Dept Phys, Durham, NC 27706 USA; [Clark, P. J.; Giannelli, M. Faucci; Hasib, A.; Heath, M. P.; Hoad, X.; Leonidopoulos, C.; Martin, V. J.; Mijovic, L.; Sogaard, A.; Strubig, A.; Taylor, A. J.; Washbrook, A.; Wynne, B. M.] Univ Edinburgh, Sch Phys &amp; Astron, SUPA, Edinburgh, Midlothian, Scotland; [Albicocco, P.; Antonelli, M.; Beretta, M.; Chiarella, V.; Maccarrone, G.; Mancini, G.; Sansoni, A.; Testa, M.; Vilucchi, E.] INFN, Frascati, Italy; [Albicocco, P.; Antonelli, M.; Beretta, M.; Chiarella, V.; Maccarrone, G.; Mancini, G.; Sansoni, A.; Testa, M.; Vilucchi, E.] Lab Nazl Frascati, Frascati, Italy; [Becker, K.; Buehrer, F.; Buescher, D.; Coniavitis, E.; Gonella, G.; Gugel, R.; Heidegger, K. K.; Heinemann, B.; Herten, G.; Jakobs, K.; Javurkova, M.; Jenni, P.; Jiggins, S.; Klapdor-Kleingrothaus, T.; Knue, A.; Koeneke, K.; Landgraf, U.; Loesle, A.; Luedtke, C.; Magerl, V.; Megy, T. M.; Mogg, P.; Nagel, M.; Parzefall, U.; Rosbach, K.; Ruehr, F.; Rurikova, Z.; Sammel, D.; Schleicher, K. E.; Schnoor, U.; Schumacher, M.; Tornambe, P.; Weiser, C.; Wiik-Fuchs, L. A. M.; Zaffaroni, E.; Zimmermann, S.] Albert Ludwigs Univ Freiburg, Phys Inst, Freiburg, Germany; [Adiguzel, A.; Beck, H. C.; Bindi, M.; Bisanz, T.; Buschmann, E.; Dado, T.; De Maria, A.; Drechsler, E.; Dreyer, T.; Geisen, J.; Grosse-Knetter, J.; Janus, M.; Kawamura, G.; Lai, S.; Lemmer, B.; Mantoani, M.; Mchedlidze, G.; McKay, M. A.; Mellenthin, J. D.; Nellist, C.; Oerdek, S.; Ouyang, Q.; Pokharel, I.; Quadt, A.; Rosien, N-A.; Rzehorz, G. F.; Sabatini, P.; Shabalina, E.; Smith, J. W.; Stolte, P.; Torres, R. E. Ticse; Zoch, K.] Georg August Univ Gottingen, Phys Inst 2, Gottingen, Germany; [Akilli, E.; Amrouche, C. S.; Ancu, L. S.; Benoit, M.; Calace, N.; Clark, A.; Della Volpe, D.; Di Bello, F. A.; Dubreuil, A.; Ferrere, D.; Gadatsch, S.; Golling, T.; Gonzalez-Sevilla, S.; Iacobucci, G.; Iizawa, T.; Jansky, R.; Khoo, T. J.; Kiehn, M.; Lanfermann, M. C.; Lionti, A. L.; March, L.; Mermod, P.; Nessi, M.; Paolozzi, L.; Poggi, R.; Raine, J. A.; Salamani, D.; Schramm, S.; Sfyrla, A.; Sultan, D. M. S.; Valente, M.; Pinto, M. Vicente Barreto; Wu, X.] Univ Geneva, Dept Phys Nucl &amp; Corpusculaire, Geneva, Switzerland; [Barberis, D.; Coccaro, A.; Favareto, A.; Gagliardi, G.; Gaudiello, A.; Lapertosa, A.; Oide, H.; Osculati, B.; Parodi, F.; Sannino, M.; Schiavi, C.; Varni, C.] Univ Genoa, Dipartimento Fis, Genoa, Italy; [Barberis, D.; Coccaro, A.; Darbo, G.; Favareto, A.; Gagliardi, G.; Gaudiello, A.; Gemme, C.; Lapertosa, A.; Morettini, P.; Oide, H.; Osculati, B.; Parodi, F.; Passaggio, S.; Rossi, L. P.; Sannino, M.; Schiavi, C.; Varni, C.] INFN, Sez Genova, Genoa, Italy; [Dueren, M.; Heinz, C.; Stenzel, H.] Justus Liebig Univ Giessen, Phys Inst 2, Giessen, Germany; [Alshehri, A. A.; Bates, R. L.; Blue, A.; Boutle, S. K.; Madden, W. D. Breaden; Britton, D.; Buckley, A. G.; Bussey, P.; Buttar, C. M.; Crawley, S. J.; D'Auria, S.; Doyle, A. T.; Duncan, A. K.; Fabbri, F.; Fenton, M. J.; Gray, C.; Gul, U.; Hou, S.; O'Shea, V.; Owen, M.; Robson, A.; Shi, L.; Spiteri, D. P.; Thompson, A. S.; Wraight, K.; Zaripovas, D. R.] Univ Glasgow, Sch Phys &amp; Astron, SUPA, Glasgow, Lanark, Scotland; [Collot, J.; Crepe-Renaudin, S.; Delsart, P. A.; Genest, M. H.; Hostachy, J-Y.; Kuna, M.; Ledroit-Guillon, F.; Lleres, A.; Lucotte, A.; Malek, F.; Meideck, T.; Petit, E.; Readioff, N. P.; Stark, J.; Trocme, B.] Univ Grenoble Alpes, Grenoble INP, CNRS, LPSC,IN2P3, Grenoble, France; [Asbah, N.; Chan, S. K.; Di Petrillo, K. F.; Franklin, M.; Giromini, P.; Gonski, J. L.; Huth, J.; Lee, L.; Morii, M.; Rogan, C. S.; Roloff, J.; Tong, B.; Tuna, A. N.; Wang, A. M.; Zambito, S.] Harvard Univ, Lab Particle Phys &amp; Cosmol, Cambridge, MA 02138 USA; [Avramidou, R.; Barnovska-Blenessy, Z.; Chen, C.; Chen, J.; Gao, J.; Guo, Y.; Hadef, A.; Han, K.; Han, L.; Jiang, Y.; Krasnopevtsev, D.; Li, C-Q.; Li, Q. Y.; Liu, J. B.; Liu, M.; Liu, Y. L.; Liu, Y. W.; Lu, M.; Ospanov, R.; Peng, H.; Wang, R.; Wang, W. T.; Wang, W. X.; Wang, Y.; Weber, S. M.; Wu, Y.; Xu, H.; Zhang, G.; Zhang, L.; Zhang, R.; Zhao, Z.; Zhu, H. L.; Zhu, Y.] Univ Sci &amp; Technol China, Dept Modern Phys, Hefei, Anhui, Peoples R China; [Avramidou, R.; Barnovska-Blenessy, Z.; Chen, C.; Chen, J.; Gao, J.; Guo, Y.; Hadef, A.; Han, K.; Han, L.; Jiang, Y.; Krasnopevtsev, D.; Li, C-Q.; Li, Q. Y.; Liu, J. B.; Liu, M.; Liu, Y. L.; Liu, Y. W.; Lu, M.; Ospanov, R.; Peng, H.; Wang, R.; Wang, W. T.; Wang, W. X.; Wang, Y.; Weber, S. M.; Wu, Y.; Xu, H.; Zhang, G.; Zhang, L.; Zhang, R.; Zhao, Z.; Zhu, H. L.; Zhu, Y.] Univ Sci &amp; Technol China, State Key Lab Particle Detect &amp; Elect, Hefei, Anhui, Peoples R China; [Da Cunha Sargedas De Sousa, M. J.; Du, Y.; Feng, C.; Kondrashova, N.; Li, H.; Ma, L. L.; Ma, Y.; Wang, C.; Zhang, D. F.; Zhang, X.; Zhao, Y.; Zhu, C. G.] Shandong Univ, Inst Frontier &amp; Interdisciplinary Sci, Qingdao, Shandong, Peoples R China; [Da Cunha Sargedas De Sousa, M. J.; Du, Y.; Feng, C.; Kondrashova, N.; Li, H.; Ma, L. L.; Ma, Y.; Wang, C.; Zhang, D. F.; Zhang, X.; Zhao, Y.; Zhu, C. G.] Shandong Univ, Key Lab Particle Phys &amp; Particle Irradiat MOE, Qingdao, Shandong, Peoples R China; [Barnes, S. L.; Bret, M. Cano; Guo, J.; Hu, S.; Kato, C.; Li, L.; Li, S.; Li, X.; Nishu, N.; Parida, B.; Wang, Z.; Yang, H. J.; Yatsenko, E.; Zhou, N.] Shanghai Jiao Tong Univ, SKLPPC, KLPPAC MoE, Sch Phys &amp; Astron, Shanghai, Peoples R China; [Kato, C.; Li, S.; Yang, H. J.; Yatsenko, E.] Tsung Dao Lee Inst, Shanghai, Peoples R China; [Andrei, V.; Antel, C.; Baas, A. E.; Brandt, O.; Djuvsland, J. I.; Dunford, M.; Franchino, S.; Geisler, M. P.; Giulini, M.; Hanke, P.; Jongmanns, J.; Kugel, A.; Theenhausen, H. Meyer Zu; Napolitano, F.; Villar, D. I. Narrias; Sahinsoy, M.; Schultz-Coulon, H-C.; Spieker, T. M.; Stamen, R.; Starovoitov, P.; Suchek, S.; Wessels, M.; Yue, X.] Heidelberg Univ, Kirchhoff Inst Phys, Heidelberg, Germany; [Anders, C. F.; Bolz, A. E.; Britzger, D.; de Lima, D. E. Ferreira; Kolb, M.; Lisovyi, M.; Schoening, A.; Sosa, D.; Wang, J.] Heidelberg Univ, Phys Inst, Heidelberg, Germany; [Nagasaka, Y.] Hiroshima Inst Technol, Fac Appl Informat Sci, Hiroshima, Japan; [Chan, Y. L.; Chu, M. C.; Castillo, L. R. Flores; Ponce, J. M. Iturbe; Lo, C. Y.; Lu, H.; Salvucci, A.] Chinese Univ Hong Kong, Dept Phys, Shatin, Hong Kong, Peoples R China; [Orlando, N.; Hernandez, D. Paredes; Salvucci, A.; Tu, Y.] Univ Hong Kong, Dept Phys, Hong Kong, Peoples R China; [Lie, K.; Ng, T. Y.; Prokofiev, K.; Salvucci, A.] Hong Kong Univ Sci &amp; Technol, Dept Phys, Kowloon, Clear Water Bay, Hong Kong, Peoples R China; [Lie, K.; Ng, T. Y.; Prokofiev, K.; Salvucci, A.] Hong Kong Univ Sci &amp; Technol, Inst Adv Study, Kowloon, Clear Water Bay, Hong Kong, Peoples R China; [Cheung, K.; Hsu, P. J.; Lu, Y. J.] Natl Tsing Hua Univ, Dept Phys, Hsinchu, Taiwan; [Calfayan, P.; Choi, K.; Evans, H.; Johnson, C. A.; Kopeliansky, R.; Lammers, S.; Linck, R. A.; Luehring, F.; Palacino, G.; Roland, C. P. A.; Weinert, B.; Zieminska, D.] Indiana Univ, Dept Phys, Bloomington, IN 47405 USA; [Acharya, B. S.; Adiguzel, A.; Cobal, M.; Giordani, M. P.; Giugliarelli, G.; Kimura, N.; Panizzo, G.; Pineda, A. Sanchez; Serkin, L.; Soualah, R.] INFN, Grp Coll Udine, Sez Trieste, Udine, Italy; [Acharya, B. S.; Panizzo, G.; Serkin, L.] Abdus Salaam Int Ctr Theoret Phys, Trieste, Italy; [Cobal, M.; Giordani, M. P.; Giugliarelli, G.; Kimura, N.; Pineda, A. Sanchez; Soualah, R.] Univ Udine, Dipartimento Chim Fis &amp; Ambiente, Udine, Italy; [Bachas, K.; Chiodini, G.; Gorini, E.; Gravili, F. G.; Longo, L.; Mirto, A.; Primavera, M.; Spagnolo, S.; Ventura, A.] INFN, Sez Lecce, Lecce, Italy; [Bachas, K.; Gorini, E.; Gravili, F. G.; Longo, L.; Mirto, A.; Reale, M.; Spagnolo, S.; Ventura, A.] Univ Salento, Dipartimento Matemat &amp; Fis, Lecce, Italy; [Alimonti, G.; Andreazza, A.; Carminati, L.; Carra, S.; Cavalli, D.; Citterio, M.; Fanti, M.; Giugni, D.; Lari, T.; Lazzaroni, M.; Manzoni, S.; Meroni, C.; Monzani, S.; Murrone, A.; Perini, L.; Ragusa, F.; Ratti, M. G.; Resconi, S.; Rossini, L.; Stabile, A.; Tartarelli, G. F.; Troncon, C.; Turra, R.; Perez, M. Villaplana] INFN, Sez Milano, Milan, Italy; [Andreazza, A.; Carminati, L.; Carra, S.; Fanti, M.; Lazzaroni, M.; Manzoni, S.; Murrone, A.; Perini, L.; Ragusa, F.; Ratti, M. G.; Rossini, L.; Stabile, A.; Perez, M. Villaplana] Univ Milan, Dipartimento Fis, Milan, Italy; [Aloisio, A.; Alviggi, M. G.; Canale, V.; Carlino, G.; Cirotto, F.; Conventi, F.; De Asmundis, R.; Della Pietra, M.; Di Donato, C.; Doria, A.; Giannini, A.; Izzo, V.; Lavorgna, M.; Massarotti, P.; Merola, L.; Rossi, E.; Sekhniaidze, G.] INFN, Sez Napoli, Naples, Italy; [Aloisio, A.; Alviggi, M. G.; Canale, V.; Cirotto, F.; Della Pietra, M.; Di Donato, C.; Giannini, A.; Lavorgna, M.; Massarotti, P.; Merola, L.; Perrella, S.; Rossi, E.] Univ Napoli, Dipartimento Fis, Naples, Italy; [Farina, E. M.; Ferrari, R.; Fraternali, M.; Gaudio, G.; Introzzi, G.; Kourkoumeli-Charalampidi, A.; Lanza, A.; Livan, M.; Negri, A.; Polesello, G.; Rebuzzi, D. M.; Rimoldi, A.; Sottocornola, S.; Vercesi, V.] INFN, Sez Pavia, Pavia, Italy; [Farina, E. M.; Fraternali, M.; Introzzi, G.; Kourkoumeli-Charalampidi, A.; Livan, M.; Negri, A.; Rebuzzi, D. M.; Rimoldi, A.; Sottocornola, S.] Univ Pavia, Dipartimento Fis, Pavia, Italy; [Annovi, A.; Biesuz, N. V.; Calvetti, M.; Cavasinni, V.; Chiarelli, G.; Francavilla, P.; Giannetti, P.; Leone, S.; Roda, C.; Scuri, F.; Sotiropoulou, C. L.] INFN, Sez Pisa, Pisa, Italy; [Biesuz, N. V.; Calvetti, M.; Cavasinni, V.; De Maria, A.; Francavilla, P.; Roda, C.; Sotiropoulou, C. L.] Univ Pisa, Dipartimento Fis E Fermi, Pisa, Italy; [Anulli, F.; Bagnaia, P.; Bauce, M.; Bini, C.; Corradi, M.; De Cecco, S.; De Pedis, D.; De Salvo, A.; Falciano, S.; Gentile, S.; Giagu, S.; Ippolito, V.; Lacava, F.; Luci, C.; Luminari, L.; Messina, A.; Nisati, A.; Pasqualucci, E.; Policicchio, A.; Rescigno, M.; Rosati, S.; Tehrani, F. Safai; Sebastiani, C. D.; Vari, R.; Veneziano, S.] INFN, Sez Roma, Rome, Italy; [Bagnaia, P.; Bauce, M.; Bini, C.; Corradi, M.; De Cecco, S.; Gentile, S.; Giagu, S.; Ippolito, V.; Lacava, F.; Luci, C.; Messina, A.; Policicchio, A.; Sebastiani, C. D.] Sapienza Univ Roma, Dipartimento Fis, Rome, Italy; [Aielli, G.; Bortolotto, V.; Bruno, S.; Camarri, P.; Cardarelli, R.; Cerrito, L.; De Sanctis, U.; De Santis, M.; Di Ciaccio, A.; Liberti, B.; Massa, L.; Pinamonti, M.; Vanadia, M.] INFN, Sez Roma Tor Vergata, Rome, Italy; [Aielli, G.; Bortolotto, V.; Bruno, S.; Camarri, P.; Cerrito, L.; De Sanctis, U.; De Santis, M.; Di Ciaccio, A.; Massa, L.; Pinamonti, M.; Vanadia, M.] Univ Roma Tor Vergata, Dipartimento Fis, Rome, Italy; [Baroncelli, A.; Biglietti, M.; Ceradini, F.; Di Micco, B.; Farilla, A.; Iodice, M.; Orestano, D.; Petrucci, F.; Salamanna, G.; Sessa, M.; Stanescu, C.; Vecchio, V.; Verducci, M.] INFN, Sez Roma Tre, Rome, Italy; [Ceradini, F.; Di Micco, B.; Orestano, D.; Petrucci, F.; Salamanna, G.; Sessa, M.; Vecchio, V.; Verducci, M.] Univ Roma Tre, Dipartimento Matemat &amp; Fis, Rome, Italy; [Adiguzel, A.; Follega, F. M.; Iuppa, R.; Ricci, E.] INFN, TIFPA, Povo, Italy; [Follega, F. M.; Iuppa, R.; Ricci, E.] Univ Trento, Trento, Italy; [Jakobsen, S.; Kneringer, E.; Manousos, A.] Leopold Franzens Univ, Inst Astro &amp; Teilchenphys, Innsbruck, Austria; [Argyropoulos, S.; Benitez, J.; Mallik, U.; Yang, S.] Univ Iowa, Iowa City, IA USA; [Cochran, J.; De Lorenzi, F.; Jiang, H.; Krumnack, N.; Pluth, D.; Prell, S.; Infante, C. M. Vergel; Werner, M. D.] Iowa State Univ, Dept Phys &amp; Astron, Ames, IA USA; [Ahmadov, F.; Aleksandrov, I. N.; Bednyakov, V. A.; Boyko, I. R.; Budagov, I. A.; Chelkov, G. A.; Cheplakov, A.; Chizhov, M. V.; Dedovich, D. V.; Demichev, M.; Gongadze, A.; Gostkin, M. I.; Huseynov, N.; Javadov, N.; Karpov, S. N.; Karpova, Z. M.; Khramov, E.; Kruchonak, U.; Kukhtin, V.; Ladygin, E.; Lyubushkin, V.; Mineev, M.; Peshekhonov, V. D.; Plotnikova, E.; Potrap, I. N.; Sadykov, R.; Sapronov, A.; Shiyakova, M.; Simic, L.; Soloshenko, A.; Turchikhin, S.; Vinogradov, V. B.; Yeletskikh, I.; Zhemchugov, A.; Zimine, N. I.] Joint Inst Nucl Res, Dubna, Russia; [Cerqueira, A. S.; Do Vale, M. A. B.; Gama, R. Goncalves; Manhaes de Andrade Filho, L.; Peralva, B. S.; Oliveira, M. V. Silva] Univ Fed Juiz De Fora UFJF, Dept Engn Eletr, Juiz De Fora, Brazil; [Coutinho, Y. Amaral; Araujo Ferraz, V.; Araujo Pereira, R.; Begalli, M.; Caloba, L. P.; Freund, W. S.; Maidantchik, C.; Marroquim, F.; Seixas, J. M.] Univ Fed Rio De Janeiro, COPPE EE IF, Rio De Janeiro, Brazil; Univ Fed Sao Joao Del Rei UFSJ, Sao Joao Del Rei, Brazil; [Donadelli, M.; Navarro, J. L. La Rosa; Leite, M. A. L.] Univ Sao Paulo, Inst Fis, Sao Paulo, Brazil; [Aoki, M.; Hanagaki, K.; Higashino, S.; Ikegami, Y.; Ikeno, M.; Iwasaki, H.; Kondo, T.; Kono, T.; Makida, Y.; Mizukami, A.; Nagano, K.; Nakamura, K.; Ninomiya, Y.; Nomidis, I.; Odaka, S.; Okuyama, T.; Sasaki, O.; Shimizu, S.; Suzuki, S.; Takubo, Y.; Terada, S.; Tokushuku, K.; Tsuno, S.; Ueda, I.; Unno, Y.; Usui, J.; Yasu, Y.] High Energy Accelerator Res Org, KEK, Tsukuba, Ibaraki, Japan; [Chen, Y.; Kawade, K.; Kido, S.; Kurashige, H.; Maeda, J.; Ochi, A.; Takeda, K.; Wakamiya, K.; Yamane, F.; Yamazaki, Y.] Kobe Univ, Grad Sch Sci, Kobe, Hyogo, Japan; [Adamczyk, L.; Bold, T.; Dabrowski, W.; Gach, G. P.; Grabowska-Bold, I.; Guzik, M. P.; Janus, P. A.; Kisielewska, D.; Koperny, S.; Kowalski, T. Z.; Kremer, J. A.; Mindur, B.; Przybycien, M.] AGH Univ Sci &amp; Technol, Fac Phys &amp; Appl Comp Sci, Krakow, Poland; [Palka, M.; Richter-Was, E.] Jagiellonian Univ, Marian Smoluchowski Inst Phys, Krakow, Poland; [Bahmani, M.; Banas, E.; Bruckman de Renstrom, P. A.; Burka, K.; Chwastowski, J. J.; Czekierda, S.; Derendarz, D.; Dziedzic, B. S.; Godlewski, J.; Kaczmarska, A.; Korcyl, K.; Kowalewska, A. B.; Malecki, Pa.; Olszewski, A.; Olszowska, J.; Slawinska, M.; Smykiewicz, A.; Stanecka, E.; Staszewski, R.; Trzebinski, M.; Trzupek, A.; Wolter, M. W.; Wosiek, B. K.; Wozniak, K. W.; ; </t>
  </si>
  <si>
    <t>Adelaide University; University of Adelaide; University at Buffalo, SUNY; State University of New York (SUNY) System; University at Albany, SUNY; University of Alberta; Ankara University; Istanbul Aydin University; TOBB University of Economics &amp; Technology; Centre National de la Recherche Scientifique (CNRS); Communaute Universite Grenoble Alpes; Universite Savoie Mont Blanc; CNRS - National Institute of Nuclear and Particle Physics (IN2P3); Universite Grenoble Alpes (UGA); United States Department of Energy (DOE); Argonne National Laboratory; University of Arizona; University of Texas System; University of Texas Arlington; National &amp; Kapodistrian University of Athens; National Technical University of Athens; University of Texas System; University of Texas Austin; Bahcesehir University; Istanbul Bilgi University; Bogazici University; Gaziantep University; Azerbaijan National Academy of Sciences (ANAS); Institute of Physics of the Azerbaijan National Academy of Sciences; Barcelona Institute of Science &amp; Technology; Institute for High Energy Physics (IFAE); Chinese Academy of Sciences; Institute of High Energy Physics, CAS; Tsinghua University; Nanjing University; Chinese Academy of Sciences; University of Chinese Academy of Sciences, CAS; University of Belgrade; University of Bergen; United States Department of Energy (DOE); Lawrence Berkeley National Laboratory; University of California System; University of California Berkeley; Humboldt University of Berlin; University of Bern; Albert Einstein Center for Fundamental Physics; University of Bern; University of Birmingham; Universidad Antonio Narino; University of Bologna; Istituto Nazionale di Fisica Nucleare (INFN); University of Bonn; Boston University; Brandeis University; Transilvania University of Brasov; Horia Hulubei National Institute of Physics &amp; Nuclear Engineering; Alexandru Ioan Cuza University; National Institute for Research &amp; Development of Isotopic &amp; Molecular Technologies Cluj-Napoca; National University of Science &amp; Technology POLITEHNICA Bucharest; West University of Timisoara; Comenius University Bratislava; Slovak Academy of Sciences; United States Department of Energy (DOE); Brookhaven National Laboratory; University of Buenos Aires; University of Cambridge; University of Cape Town; University of Johannesburg; University of Witwatersrand; Carleton University; Hassan II University of Casablanca; Cadi Ayyad University of Marrakech; Mohammed First University of Oujda; Mohammed V University in Rabat; European Organization for Nuclear Research (CERN); University of Chicago; Universite Clermont Auvergne (UCA); Centre National de la Recherche Scientifique (CNRS); CNRS - National Institute of Nuclear and Particle Physics (IN2P3); Columbia University; University of Copenhagen; Niels Bohr Institute; University of Calabria; Istituto Nazionale di Fisica Nucleare (INFN); Southern Methodist University; University of Texas System; University of Texas Dallas; Stockholm University; Oskar Klein Centre; Helmholtz Association; Deutsches Elektronen-Synchrotron (DESY); Helmholtz Association; Deutsches Elektronen-Synchrotron (DESY); Dortmund University of Technology; Technische Universitat Dresden; Duke University; University of Edinburgh; Istituto Nazionale di Fisica Nucleare (INFN); University of Freiburg; University of Gottingen; University of Geneva; University of Genoa; Istituto Nazionale di Fisica Nucleare (INFN); Justus Liebig University Giessen; University of Glasgow; Centre National de la Recherche Scientifique (CNRS); Communaute Universite Grenoble Alpes; Universite Grenoble Alpes (UGA); CNRS - National Institute of Nuclear and Particle Physics (IN2P3); Institut National Polytechnique de Grenoble; Harvard University; Chinese Academy of Sciences; University of Science &amp; Technology of China, CAS; Chinese Academy of Sciences; University of Science &amp; Technology of China, CAS; Shandong University; Shandong University; Shanghai Jiao Tong University; Shanghai Jiao Tong University; Ruprecht Karls University Heidelberg; Ruprecht Karls University Heidelberg; Hiroshima Institute of Technology; Chinese University of Hong Kong; University of Hong Kong; Hong Kong University of Science &amp; Technology; Hong Kong University of Science &amp; Technology; National Tsing Hua University; Indiana University System; Indiana University Bloomington; Istituto Nazionale di Fisica Nucleare (INFN); Abdus Salam International Centre for Theoretical Physics (ICTP); University of Udine; Istituto Nazionale di Fisica Nucleare (INFN); University of Salento; Istituto Nazionale di Fisica Nucleare (INFN); University of Milan; Istituto Nazionale di Fisica Nucleare (INFN); University of Naples Federico II; Istituto Nazionale di Fisica Nucleare (INFN); University of Pavia; Istituto Nazionale di Fisica Nucleare (INFN); University of Pisa; Istituto Nazionale di Fisica Nucleare (INFN); Sapienza University Rome; Istituto Nazionale di Fisica Nucleare (INFN); University of Rome Tor Vergata; Istituto Nazionale di Fisica Nucleare (INFN); Roma Tre University; Istituto Nazionale di Fisica Nucleare (INFN); University of Trento; University of Innsbruck; University of Iowa; Iowa State University; Joint Institute for Nuclear Research - Russia; Universidade Federal de Juiz de Fora; Universidade Federal Rural do Rio de Janeiro (UFRRJ); Universidade Federal do Rio de Janeiro; Universidade Federal de Sao Joao del-Rei; Universidade de Sao Paulo; High Energy Accelerator Research Organization (KEK); Kobe University; AGH University of Krakow; Jagiellonian University; Polish Academy of Sciences; Institute of Nuclear Physics - Polish Academy of Sciences; Kyoto University; Kyoto University of Education; Kyushu University; Kyushu University; National University of La Plata; Consejo Nacional de Investigaciones Cientificas y Tecnicas (CONICET); Lancaster University; University of Liverpool; Slovenian Academy of Sciences &amp; Arts (SASA); University of Ljubljana; Jozef Stefan Institute; University of Ljubljana; University of London; Queen Mary University London; University College London; University of London; Royal Holloway University London; University of London; University College London; University of Louisiana System; Louisiana Technical University; Lund University; Centre National de la Recherche Scientifique (CNRS); CNRS - National Institute of Nuclear and Particle Physics (IN2P3); Autonomous University of Madrid; Autonomous University of Madrid; Johannes Gutenberg University of Mainz; University of Manchester; Aix-Marseille Universite; Centre National de la Recherche Scientifique (CNRS); CNRS - National Institute of Nuclear and Particle Physics (IN2P3); University of Massachusetts System; University of Massachusetts Amherst; McGill University; University of Melbourne; University of Michigan System; University of Michigan; Michigan State University; National Academy of Sciences of Belarus (NASB); B.I. Stepanov Institute of Physics of the National Academy of Sciences of Belarus; Belarusian State University; Universite de Montreal; Russian Academy of Sciences; Russian Academy of Science Lebedev Physical Institute; National Research Centre - Kurchatov Institute; Alikhanov Institute for Theoretical &amp; Experimental Physics; National Research Nuclear University MEPhI (Moscow Engineering Physics Institute); Lomonosov Moscow State University; University of Munich; Max Planck Society; Nagasaki Institute of Applied Science; Nagoya University; Nagoya University; University of New Mexico; Radboud University Nijmegen; FOM National Institute for Subatomic Physics; FOM National Institute for Subatomic Physics; University of Amsterdam; Northern Illinois University; Russian Academy of Sciences; Siberian Branch of the Russian Academy of Sciences; Budker Institute of Nuclear Physics; Novosibirsk State University; Russian Academy of Sciences; Siberian Branch of the Russian Academy of Sciences; Novosibirsk State University; National Research Centre - Kurchatov Institute; Institute of High Energy Physics - IHEP; New York University; University System of Ohio; Ohio State University; Okayama University; University of Oklahoma System; University of Oklahoma - Norman; Oklahoma State University System; Oklahoma State University - Stillwater; Palacky University Olomouc; University of Oregon; Universite Paris Saclay; Centre National de la Recherche Scientifique (CNRS); CNRS - National Institute of Nuclear and Particle Physics (IN2P3); University of Osaka; University of Oslo; University of Oxford; Sorbonne Universite; Centre National de la Recherche Scientifique (CNRS); Universite Paris Cite; CNRS - National Institute of Nuclear and Particle Physics (IN2P3); University of Pennsylvania; National Research Centre - Kurchatov Institute; Petersburg Nuclear Physics Institute; Pennsylvania Commonwealth System of Higher Education (PCSHE); University of Pittsburgh; Laboratorio de Instrumentacao e Fisica Experimental de Particulas; Universidade de Lisboa; Universidade de Coimbra; Universidade de Lisboa; Universidade do Minho; University of Granada; Universidade Nova de Lisboa; Universidade Nova de Lisboa; Czech Academy of Sciences; Institute of Physics of the Czech Academy of Sciences; Czech Technical University Prague; Charles University Prague; UK Research &amp; Innovation (UKRI); Science &amp; Technology Facilities Council (STFC); STFC Rutherford Appleton Laboratory; Universite Paris Saclay; CEA; University of California System; University of California Santa Cruz; Pontificia Universidad Catolica de Chile; Universidad de Tarapaca; Universidad Tecnica Federico Santa Maria; University of Washington; University of Washington Seattle; University of Sheffield; Shinshu University; Universitat Siegen; Simon Fraser University; United States Department of Energy (DOE); Stanford University; SLAC National Accelerator Laboratory; Royal Institute of Technology; State University of New York (SUNY) System; Stony Brook University; State University of New York (SUNY) System; Stony Brook University; University of Sussex; University of Sydney; Academia Sinica - Taiwan; Ivane Javakhishvili Tbilisi State University; Ivane Javakhishvili Tbilisi State University; Technion Israel Institute of Technology; Tel Aviv University; Aristotle University of Thessaloniki; University of Tokyo; University of Tokyo; Tokyo Metropolitan University; Institute of Science Tokyo; Tokyo Institute of Technology; Tomsk State University; University of Toronto; University of British Columbia; York University - Canada; University of Tsukuba; University of Tsukuba; Tufts University; University of California System; University of California Irvine; Uppsala University; University of Illinois System; University of Illinois Urbana-Champaign; University of Valencia; Consejo Superior de Investigaciones Cientificas (CSIC); CSIC - Instituto de Fisica Corpuscular (IFIC); University of British Columbia; University of Victoria; University of Wurzburg; University of Warwick; Waseda University; Weizmann Institute of Science; University of Wisconsin System; University of Wisconsin Madison; University of Wuppertal; Yale University; Yerevan Physics Institute; City University of New York (CUNY) System; California State University System; California State University East Bay; Council for Scientific &amp; Industrial Research (CSIR) - South Africa; Autonomous University of Barcelona; Universidade de Lisboa; University of Sharjah; University of Aegean; University of Louisville; California State University System; California State University Fresno; California State University System; California State University Sacramento; University of London; King's College London; Peter the Great St. Petersburg Polytechnic University; Stanford University; University of Fribourg; Giresun University; Hellenic Open University; ICREA; University of Hamburg; HUN-REN; HUN-REN Wigner Research Centre for Physics; Institute for Particle &amp; Nuclear Physics - HAS; Ilia State University; Consejo Superior de Investigaciones Cientificas (CSIC); Autonomous University of Madrid; CSIC - UAM - Institut de Fisica Teorica (IFT); Istanbul University; Manhattan University; Moscow Institute of Physics &amp; Technology; Near East University; Sun Yat Sen University; City University of New York (CUNY) System; Tsinghua University; Peking University; Collaborative Innovation Center of Quantum Matter; Parthenope University Naples</t>
  </si>
  <si>
    <t>Aaboud, M (corresponding author), Univ Mohamed Premier, Fac Sci, Oujda, Morocco.</t>
  </si>
  <si>
    <t>; Ye, Jixing/NJS-3236-2025; Gkountoumis, Panagiotis/HTQ-7910-2023; Marti-Garcia, Salvador/JUV-5162-2023; Chen, Chunhui/GNP-8341-2022; URQUIJO, PHILLIP/O-1929-2013; Maleev, Victor/R-4140-2016; Santpur, Sai Neha/AEE-4946-2022; Camarri, Paolo/AAF-9629-2020; Mijovic, Liza/H-1996-2014; Garcia Pascual, Juan/MGA-2366-2025; Chapman, John/PXY-1957-2026; Lokajicek, Milos/G-7800-2014; Leone, Raphael/AAA-2151-2022; Villaplana Perez, Miguel/B-5772-2014; Li, Liang/J-5187-2017; D'Eramo, Louis/Q-5816-2017; Longo, Luigi/OVY-7379-2025; Schenck, Ferdinand/GRY-3808-2022; Řezníček, Pavel/C-1989-2017; Della Volpe, Domenico/B-4482-2012; Gongadze, Alexi/T-9162-2017; Slovák, Radim/P-9217-2017; Kunigo, Takuto/KQU-9468-2024; Zhang, Lu/KHE-5879-2024; Lloyd, Stephen/AGP-3432-2022; Liu, Minghui/T-5279-2019; Gaudio, Gabriella/M-8260-2015; Gutschow, Christian/C-1161-2011; Boldyrev, Alexey/M-9684-2015; Mullier, Geoffrey/F-5073-2016; Farthouat, Philippe/LJK-6371-2024; Sato, Koji/HGB-0392-2022; gavrilyuk, alexander/E-8824-2010; Sessa, Marco/AAT-2850-2020; Vasile, Matei-Eugen/ADS-3975-2022; Poveda, Joaquin/PKQ-7660-2026; Madysa, Penny/PGS-7813-2026; Berge, David/P-2179-2017; de la Torre Perez, Hector/ABG-6942-2020; Sykora, Ivan/Q-3174-2017; Lyu, Fen/AAQ-5170-2020; Resconi, Silvia/AAJ-1523-2020; Rompotis, Nikolaos/ACW-0715-2022; Plotnikov, Evgenii/F-8333-2017; Chizhov, Mihail/CAI-8953-2022; Primavera, Margherita/AAZ-8345-2021; LIVAN, Michele/D-7531-2012; govender, nicolin/CAH-3245-2022; Kowalewski, Robert/AAZ-5138-2020; Bosman, Martine/J-9917-2014; Bona, Marcella/JPX-4062-2023; Dawson, Ian/K-6090-2013; Fassi, Farida/F-3571-2016; Martinelli, Luca/JUV-5162-2023; Schwartzman, Ariel/AAU-1153-2020; chevalier, laurent/M-6892-2014; Gonella, Laura/GLR-3838-2022; Svatos, Michal/G-8437-2014; Leitgeb, Clara Elisabeth/F-6686-2012; Varni, Carlo/ABI-8185-2020; Saraiva, Joao Gentil/D-1596-2017; Falke, Peter Johannes/H-3442-2012; Franchini, Matteo/HKE-1206-2023; Ezzi, Mohammed/F-9820-2017; Rosati, Stefano/AAF-6968-2019; Mastrandrea, Paolo/GRO-2401-2022; Barranco Navarro, Laura/D-9808-2012; La Rosa Navarro, Jose/K-4221-2016; Miagkov, Alexei/GQQ-2073-2022; Marchese, Luigi/KPY-5779-2024; Albert, Justin/J-4152-2017; Lawlor, Sean/N-3675-2015; Suster, Carl/L-3714-2016; Masik, Jiri/JVZ-7061-2024; Di Nardo, Roberto/J-1755-2012; Leight, William/AAJ-2351-2021; Noguchi, Yohei/S-3109-2018; Oide, Hideyuki/KOC-2483-2024; Costanzo, Davide/AFR-3846-2022; Wolters, Helmut/M-4154-2013; Soldatov, Evgeny/E-3990-2017; FLORES, LUCAS/AAC-9259-2021; Aielli, Giulio/PLB-9901-2026; Vittori, Camilla/MIJ-8039-2025; Kostyukhin, Vadim/F-3171-2019; Pinamonti, Matteo/ODK-1282-2025; Gustavino, Giuliano/AAK-6591-2020; Cetin, Serkant/AGF-0147-2022; Coccaro, Andrea/D-2357-2019; Sciandra, Andrea/JXY-8826-2024; Smirnov, Yury/F-1014-2011; Grabowska-Bold, Iwona/ABI-7829-2020; Istin, Serhat/HSB-5013-2023; Panizzo, Giancarlo/AAS-2986-2020; Cavaliere, Viviana/CAE-8597-2022; Terzo, Stefano/JAZ-0916-2023; Carli, Ina/C-2189-2017; Garcia-Argos, Carlos/AAS-9810-2020; Smirnov, Sergei/F-1014-2011; Carter, Joseph/AAB-3648-2019; Pater, Joleen/HZH-7944-2023; Xi, Zhaoxu/IZD-5841-2023; Zhou, Ning/D-1123-2017; Kurchaninov, Leonid/H-4916-2012; Rossi, Eleonora/A-3097-2011; Jeanty, Laura/PMG-7880-2026; Kupco, Alexander/G-9713-2014; Snesarev, Andrei/W-6236-2018; Fisher, Wade/N-4491-2013; Olszewski, Andrzej/AGV-6131-2022; Ancu, Lucian/F-1812-2010; Solovyev, Victor/I-4951-2015; Garrido, Marlucia/AAK-1001-2020; Tsai, Fang-Ying/N-2448-2018; Cervelli, Alberto/X-7416-2018; Barreiro, Fernando/D-9808-2012; Abramowicz, Halina/KUC-5630-2024; MEONI, Evelin/ABD-9498-2021; Ghasemi, Salar/MGU-2854-2025; Barberio, Elisabetta/A-4978-2010; Albert, Justin/AAG-4603-2020; Stucci, Stefania/I-7465-2018; Kawamura, Go/I-5214-2013; Schiavi, Carlo/PFZ-6162-2026; LeBlanc, Matt/JDV-5150-2023; de Groot, Nicolo/A-2675-2009; Nitta, Tatsumi/AAU-6572-2020; Messina, Andrea/C-2753-2013; Spanò, Francesco/OJU-9398-2025; Gray, Heather/HLP-6245-2023; Di Gregorio, Giulia/J-1755-2012; Berge, David/P-2179-2017; Donadelli, Marisilvia/H-3710-2016; Romano, Marino/ACW-0715-2022; Bobrovnikov, Victor/AAB-8328-2022; Koffas, Thomas/ABB-4747-2020; Khoda, Elham E/AAQ-5430-2020; Lassnig, Mario/JRX-4442-2023; Alberich, Leonor/ABG-8534-2020; Penc, Ondrej/H-3032-2014; Benchekroun, Driss/JCN-4659-2023; Karpova, Zoya/K-2312-2013; Maneira, Jose/D-8486-2011; Lehmann, Nico/NDG-5363-2025; Kruchonak, Uladzimir/AAN-4371-2020; Moreno Llácer, María/AAQ-7522-2020; Jakoubek, Tomas/G-8644-2014; Vittori, Camilla/G-8123-2015; Jiménez Peña, Javier/AFY-1817-2022; Newhouse, Robin/M-4984-2016; Dziedzic, Bartosz/AAB-1528-2020; Strom, David/ONI-5559-2025; Sliwa, Krzysztof/W-2551-2018; Alhroob, Muhammad/AAG-4603-2020; Torrence, Eric/PMQ-6687-2026; Dado, Tomas/AAS-3978-2021; Vranjes Milosavljevic, Marija/F-9847-2016; Lopez Paz, Ivan/AFQ-4280-2022; Vazquez Schroeder, Tamara/J-1610-2012; Brooijmans, Gustaaf/AGP-4843-2022; Betti, Alessandra/AAD-9964-2019; Tudorache, Valentina/O-1929-2013; Veneziano, Stefano/CAH-0226-2022; Beauchemin, Hugo/AAQ-4262-2021; Wang, Renjie/NRZ-0827-2025; Glasman, Claudia/Y-8858-2019; AGHEORGHIESEI, Catalin/B-8596-2014; Doležal, Zdeněk/K-6861-2017; Potter, Christina/AAZ-8345-2021; Gonella, Laura/GLR-3838-2022; Carrà, Sonia/NOF-5571-2025; Gurbuz, Saime/AAG-5583-2019; Smirnov, Nikita/W-6236-2018; Pearson, Brandon/LXV-5234-2024; Wermes, Norbert/L-8896-2014; ADACHI, SHUNSUKE/KXS-0782-2024; Tu, Yanjun/O-1929-2013; Gerbaudo, Davide/J-4536-2012; Stärz, Steffen/JAZ-0932-2023; Rompotis, Nikolaos/JYO-6120-2024; Vetterli, Michel/AAT-5715-2020; Sanchez, Javier/F-5073-2016; Iakovidis, George/AAR-7518-2020; Liu, Mingyi/T-5279-2019; Wermes, Norbert/L-8896-2014; Jamieson, Jonathan/G-8644-2014; Che, Shi/AAR-2323-2021; Lopez Solis, Alvaro/KCL-5505-2024; Roloff, Jennifer/JYO-6120-2024; Duperrin, Arnaud/AAN-3727-2021; Barisits, Martin/D-9808-2012; URQUIJO, PHILLIP/KXS-1100-2024; van Daalen, Tal/PII-7496-2026; Carrà, Sonia/AAB-3648-2019; Novak, Tadej/S-3109-2018; Rebuzzi, Daniela Marcella/D-9727-2018; Diaconu, Cristinel/J-1755-2012; Ducu, Otilia/JZT-8380-2024; McKee, Shawn/B-6435-2012; Gamboa Goni, Roigo/JAO-0983-2023; Mancini, Giada/U-3509-2017; Skubic, Patrick/B-5817-2011; Potti, Harish/AAZ-8345-2021; MARTINEZ, MARIO/JUV-5162-2023; Orestano, Domizia/AAL-1723-2021; Gray, Heather/KFT-3060-2024; Oide, Hideyuki/KOC-2483-2024; Haug, Sigve/H-3172-2014; Zhou, Maosen/GRS-9550-2022; jia, Jiangyong/F-4525-2014; Chiarelli, Giorgio/E-8953-2012; Camarda, Stefano/IQW-2840-2023; Smirnov, Yury/W-6236-2018; Nemecek, Stanislav/G-5931-2014; Smolek, Karel/H-5090-2013; Düren, Michael/AAN-3727-2021; Aguilar Saavedra, Juan Antonio/F-1256-2016; Sommer, Philip/I-4951-2015; MARTINEZ, MARIO/J-9917-2014; Kar, Deepak/N-1844-2014; Erdmann, Johannes/ABP-6455-2022; Kay, Ellis/HHM-2056-2022; Oh, Alexander/HHZ-4386-2022; Coccaro, Andrea/P-5261-2016; Ricci, Ester/C-1989-2017; Pereira Sánchez, Laura/AFV-9983-2022; Gagnon, Louis-Guillaume/H-4931-2012; Jones, Roger/H-5578-2011; Truong, Thi Ngoc Loan/E-5686-2014; Delsart, Pierre-Antoine/I-5599-2012; Adamczyk, Leszek/AAC-9049-2020; Barreiro, Fernando/D-9808-2012; uysal, zekeriya/AAD-1226-2019; Kulchitsky, Yuri/KJL-1720-2024; Di Nardo, Roberto/J-4993-2012; Maleev, Victor/E-4410-2018; Tudorache, Valentina/HNI-7509-2023; Lozano Bahilo, Julio/F-4881-2016; Lee, Lawrence/AAU-6790-2021; Cairo, Valentina Maria Martina/L-1893-2015; Gray, Heather/ABI-8041-2022; Goossens, Luc/D-6734-2013; Giordani, Mario/Q-6211-2018; Karpov, Sergey/J-3904-2014; Meloni, Federico/H-1996-2014; Karpova, Zoya/J-3904-2014; Dova, María Teresa/C-5889-2009; Buckley, Andy/B-8362-2014; McKee, Shawn/B-6435-2012; Parida, Bibhuti/T-3730-2018; Keeler, Richard/HHM-2056-2022; Ruehr, Frederik/H-1880-2017; Ozcan, Veysi/AAS-4508-2020; Kvita, Jiri/L-1362-2018; Duarte-Campderrós, Jordi/F-5025-2018; Dabrowski, Wladyslaw/AAS-3978-2021; Boyko, Igor/J-3659-2013; panagoulias, ioannis/ABA-7915-2020; Cerrito, Lucio/KPA-8260-2024; Dabrowski, Wladyslaw/AAS-6369-2020; Tudorache, Alexandra/D-2743-2012; Li, Yan/JUU-5189-2023; Karyukhin, Aney/J-3904-2014; Proklova, Nadezda/E-2795-2012; Vos, Marcel/B-4003-2017; Oide, Hideyuki/AAU-6572-2020; Benekos, Nektarios/I-9928-2017; Mincer, Allen/A-2253-2017; Woźniak, Krzysztof/P-4475-2017; Vos, Marcel/G-8123-2015; Zivkovic, Lidija/HGA-8150-2022; RUAN, Xifeng/C-5301-2018; Ereditato, Antonio/ABP-6455-2022; Ferrando, James/KXR-3604-2024; McKee, Shawn/B-6435-2012; Maj, Klaudia/Q-4624-2017; Roos, Lydia/JYO-6120-2024; Heinrich, Lukas/H-1358-2014; Bortoletto, Daniela/AAJ-5370-2021; Luehring, Frederick/HKW-0143-2023; Zhemchugov, Alexey/D-1123-2017; Chen, Hucheng/JSL-7102-2023; Petrucci, Fabrizio/P-3837-2019; Onofre, Antonio/JCP-1935-2023; Lefebvre, Michel/AAJ-2351-2021; Llorente Merino, Javier/AGP-3432-2022; Alhroob, Muhammad/AAC-9633-2022; Svatos, Michal/G-8437-2014; Nishu, Nishu/AAU-6572-2020; Zhou, Mingsen/X-7460-2018; Lavorgna, Marco/AAJ-2351-2021; JEZEQUEL, Stephane/F-4525-2014; Brandt, Oleg/HNJ-5325-2023; Kvam, Audrey/V-4251-2018; Sessa, Marco/AEL-2938-2022; Leite, Marco/F-6686-2012; Perini, Laura/R-8228-2017; Islam, Wasikul/QKZ-4250-2026; Ma, Hong/F-2725-2011; Santra, Arka/AEE-4946-2022; Lazzaroni, Massimo/AAL-8261-2021; Deliot, Frederic/F-3321-2014; Pathak, Atanu/A-4262-2016; Bednyakov, Vadim/AAG-6531-2020; Pathak, Atanu/HZH-7944-2023; Gagnon, Louis-Guillaume/AAS-9810-2020; Heinrich, Lukas/ABH-1107-2020; Ntekas, Konstantinos/G-5550-2014; Parodi, Fabrizio/AHE-5089-2022; Lari, Tommaso/JRX-4442-2023; Guerrero Rojas, Jesus/C-1161-2011; Vetterli, Michel/C-6161-2011; Schultz-Coulon, Hans-Christian/MSV-8422-2025; Palestini, Sandro/C-3218-2017; Teoh, J. J./MDS-7897-2025; Thompson, Paul/GMW-9870-2022; Belyaev, Nikita/N-3676-2016; Bates, Richard/D-6596-2013; Sfyrla, Anna/AAT-2850-2020; Zhang, Yu/JLM-8019-2023; Chwastowski, Janusz/I-4480-2012; D'Eramo, Louis/AAO-3512-2021; Carquin, Edson/GLU-9641-2022; Schildgen, Lara Katharina/F-4731-2019; KOULOURIS, AIMILIANOS/Q-1906-2017; Pachal, Katherine/C-5353-2011; Diaconu, Cristinel/D-2357-2019; Bruschi, Marco/ABA-8980-2021; Schoeffel, Laurent/AAM-2765-2020; Padilla, Cristobal/C-3218-2017; Manzoni, Stefano/KPY-5779-2024; Villa, Mauro/C-9883-2009; Smirnov, Sergei/W-6236-2018; Lee, Lawrence/C-8906-2014; Zhang, Rui/JOZ-9279-2023; Vermeulen, Jos/C-6161-2011; Dado, Tomas/AAS-6369-2020; Tariq, Khuram/H-4630-2014; MARTINEZ, MARIO/I-3549-2015; Ohm, Christian/AAU-6572-2020; Giuli, Francesco/HJI-6649-2023; Roland, Benoit/Q-6674-2017; Leitgeb, Clara Elisabeth/C-2004-2017; Smirnov, Nikita/F-1014-2011; Worm, Steven/I-3575-2012; Merlassino, Claudia/NPJ-2611-2025; Novak, Tadej/JGE-0651-2023; Liu, Kun/JFJ-5015-2023; Coadou, Yann/P-5261-2016; Zeng, Jiuchuan/KWU-9328-2024; Billoud, Thomas/AAY-1569-2020; Sfyrla, Anna/AEL-2938-2022; Schenck, Ferdinand/F-4731-2019; Grabowska-Bold, Iwona/ABE-1880-2020; Ducu, Otilia/JZT-8380-2024; Peters, Krisztian/P-2636-2017; Maleev, Victor/R-4140-2016; Duckeck, Guenter/JZT-8380-2024; Giuli, Francesco/JFJ-1437-2023; Owen, Mark/Q-8268-2016; Resconi, Silvia/C-1989-2017; D'Amen, Gabriele/N-9012-2018; Sessa, Marco/JQW-0572-2023; Kuze, Masahiro/V-4251-2018; Li, Shu/C-3861-2012; Geanta, Anei-Alexanu/IAO-0890-2023; chen, yu/JUF-6847-2023; Landon, Murrough/N-3675-2015; Miu, Ovidiu/D-1967-2009; Blazek, Thomas/V-4376-2019; Rossi, Eleonora/JYO-6120-2024; Monzani, Simone/D-6328-2017; Bailey, Adam/T-9828-2017; Vos, Marcel/G-8123-2015; Parajuli, Santosh/T-3730-2018; White, Martin/E-2979-2015; Dietrich, Janet/D-2357-2019; Casado, M. Pilar/H-1484-2015; Liu, Yanlin/JFJ-5015-2023; Vivarelli, Iacopo/G-8123-2015; Kamenshchikov, Andrey/R-1112-2017; Trzebinski, Maciej/E-5686-2014; Maleev, Victor/O-2434-2018; Follega, Francesco Maria/AAC-9259-2021; Mamuzic, Judita/N-7778-2017; Connell, Simon/F-2962-2015; Searcy, Jacob/PNF-8545-2026; Cabrera Urbán, Susana/H-1376-2015; Primavera, Margherita/E-6162-2012; Poulsen, Trine/AAZ-8345-2021; Soualah, Rachik/A-6359-2012; Muino, Patricia/F-7696-2011; Kharlamova, Tatyana/AAQ-5430-2020; Takeva, Emily/HGC-6910-2022; Kodyš, Peter/P-2636-2017; Przybycien, Mariusz/E-2795-2012; Della Pietra, Massimo/J-5008-2012; Stockton, Mark/L-5602-2019; Amoroso, Simone/AAW-4334-2021; Bogdanchikov, Alexander/AAB-9414-2022; Filthaut, Frank/H-2942-2015; Lazzaroni, Massimo/N-3675-2015; Smirnova, Oxana/H-5090-2013; Losada, Marta/B-2261-2010; Tanaka, Reisaburo/ABB-6644-2021; König, Adriaan/B-6439-2013; Spousta, Martin/OVY-4560-2025; Tudorache, Alexandra/J-3733-2017; Chekulaev, Sergey/O-1145-2015; Carquin, Edson/AAB-3648-2019; Nanjo, Hajime/CAI-2163-2022; Tulbure, Traian/PHE-2011-2026; Bruni, Laia/N-5816-2014; Gravila, Paul-Mircea/HLP-6245-2023; Shi, Liaoshan/KFR-7855-2024; Fullana Torregrosa, Esteban/A-7305-2016; Ali, Babar/KGM-2699-2024; Zhemchugov, Alexey/N-1717-2017; Benekos, Nektarios/JCN-4659-2023; Nessi, Marzio/L-5194-2017; Siral, Ismet/D-8150-2012; Cabras, Grazia/HIK-0117-2022; O'Neil, Dugan/P-2889-2017; Cieśla, Krzysztof/P-5261-2016; Trofymov, Artur/E-5686-2014; Walkowiak, Wolfgang/G-8123-2015; Price, Darren/E-6162-2012; Brau, James/ACH-1573-2022; Sankey, David/AEE-4946-2022; Napolitano, Fabrizio/CAI-2163-2022; Tsai, Fang-Ying/ABI-8185-2020; Makovec, Nikola/AAM-2404-2020; Schioppa, Enrico Junior/F-4731-2019; Kodyš, Peter/P-2636-2017; Makovec, Nikola/O-2434-2018; Gorisek, Andrej/KQU-6818-2024; HORII, Yasuyuki/I-7208-2014; Grandi, Mario/HLP-6245-2023; Große-Knetter, Jörn/ABE-1880-2020; Smirnova, Lyubov/AAP-1646-2020; Bruscino, Nello/ABA-8980-2021; Derendarz, Dominik/AAO-3512-2021; Croft, Vincent Alexander/AAS-6369-2020; Rozen, Yoram/H-1880-2017; Kupfer, Thomas/J-4401-2017; SULIN, VLADIMIR/N-2793-2015; Rodina, Yulia/KBD-1168-2024; Carrà, Sonia/GLU-9641-2022; Lleres, Annick/AGP-3432-2022; do Amaral Coutinho, Yara/AAU-7857-2021; Doyle, Anthony/C-5889-2009; Basalaev, Artem/OMM-0991-2025; Roy, Avik/H-1880-2017; Mastroberardino, Anna/AGA-7835-2022; Roloff, Jennifer/ACW-0715-2022; Smolek, Karel/W-6236-2018; LeBlanc, Matt/N-3675-2015; Mamuzic, Judita/U-3509-2017; Chow, Edwin Yun Sang/RBQ-9872-2026; Veneziano, Stefano/J-1610-2012; Hunter, Robert/AAG-8342-2019; Pater, Joleen/A-4262-2016; Dao, Valerio/C-8175-2012; Schramm, Steven/MSV-8422-2025; Arnold, Hannah/MTD-5046-2025; Moreno Martínez, Carlos/AAQ-7522-2020; Kama, Selin/MTB-6430-2025; Arguin, Jean-Francois/ABA-2164-2020; Paganis, Stathes/J-8413-2017; Gallus, Petr/JKH-9846-2023; franklin, melissa/H-4931-2012; Veloso, Filipe/J-1610-2012; Shahinian, Jeffrey/M-2227-2013; Maeda, Junpei/B-8131-2018; Hohn, David/GSN-6987-2022; Ryzhov, Andrey/AAN-9602-2020; Casado Lechuga, María Pilar/H-1484-2015; Rossi, Elvira/JYO-6120-2024; Solodkov, Alexander/B-8623-2017; gabrielli, andrea/H-4931-2012; De Cecco, Sandro/B-1016-2012; Řezníček, Pavel/AAJ-1523-2020; Shulga, Evgeny/R-1759-2016; O'Neil, Dugan/JCP-1935-2023; Chu, Ming-chung/M-2655-2018; Mindur, Bartosz/A-2253-2017; Garcia, Carmen/AAS-9810-2020; Kulchitsky, Yuri/C-7254-2008; Coccaro, Andrea/G-2263-2010; Onofre, Antonio/P-2889-2017; Ferrere, Didier/H-2942-2015; Tricoli, Antonio/C-8157-2011; Bassalat, Ahmed/HHY-9901-2022; Lapertosa, Alessandro/JTU-4817-2023; DA FONSECA PINTO, JOAO VICTOR/AAS-6369-2020; Alimonti, Gianluca/ABG-7021-2020; Demichev, Mikhail/A-8469-2015; Peso, Jose/F-5733-2016; Escobar Ibáñez, Carlos/B-3761-2017; Shojaii, Jafar/M-6199-2015; Montejo Berlingen, Javier/D-6328-2017; Petersen, Troels/P-5538-2015; Khoo, Teng Jian/N-8715-2016; chevalier, laurent/A-8380-2008; Truong, Thi Ngoc Loan/N-2448-2018; Todorova, Sarka/GXV-2085-2022; Blue, Andrew/C-9882-2016; Lanza, Antonio/AAL-1383-2021; D'Onofrio, Monica/Q-5816-2017; Grandi, Mario/KFT-3060-2024; Chelkov, Georgy/G-9934-2019; Lari, Tommaso/JTU-4817-2023; Guo, Jun/KMA-3996-2024; BRAHIMI, Nihal/HNJ-5325-2023; Chiarella, Vitaliano/M-6892-2014; Kharlamova, Tatyana/N-8715-2016; Francescato, Simone/F-5073-2016; Gravili, Francesco Giuseppe/KFT-3060-2024; Jinnouchi, Osamu/AFY-1817-2022; Dova, María Teresa/D-2357-2019; Nelson, Michael/G-5931-2014; Kurchaninov, Leonid/AAC-7358-2021; Tudorache, Valentina/D-2743-2012; Kroll, Jiri/C-8465-2018; Coadou, Yann/G-2263-2010; Tudorache, Valentina/IZE-0280-2023; Iuppa, Roberto/GQH-7165-2022; Trincaz-Duvoid, Sophie/H-3404-2015; Akimov, Andrey/N-1769-2015; Kowalewska, Anna/OTJ-1918-2025; Besson, Nathalie/L-6250-2015; Escalier, Marc/B-3761-2017; Thompson, Emily Anne/GMW-9870-2022; Dervan, Paul/AAO-3512-2021; Romano, Marino/AAN-9602-2020; Pater, Joleen/A-4262-2016; Vaidya, Amal/KXS-1100-2024; Onofre, Antonio/T-3730-2018; Banerjee, Swagato/AAN-3326-2021; Krasnopevtsev, Dimitrii/R-2157-2017; Nobe, Takuya/S-3109-2018; Castillo, Victoria/B-5171-2015; Bogavac, Danijela/KCJ-8078-2024; Yang, Siqi/KFS-2671-2024; Vercesi, Valerio/C-6672-2008; Wang, Jing/HTP-2270-2023; Brooks, Timothy/QOB-8007-2026; Baines, John/T-9828-2017; Pralavorio, Pascal/AAZ-8345-2021; Stabile, Alberto/F-2889-2013; Trzebinski, Maciej/N-2448-2018; Herten, Gregor/HNQ-9546-2023; Alexa, Calin/F-6345-2010; Cristinziani, Markus/AAS-6369-2020; Blue, Andrew/C-9882-2016; Ryzhov, Andrey/A-5015-2017; van Vulpen, Ivo/AAT-5715-2020; Peixoto, Ana/MGT-6406-2025; Adye, Tim/B-3723-2018; Introzzi, Gianluca/K-2497-2015; snyder, scott/H-5090-2013; Vanadia, Marco/PII-7496-2026; Liu, Kun/T-5279-2019; Tzovara, Eftychia/IZE-0280-2023; López, Jorge/HJA-7565-2022; O'Neil, Dugan/AAU-6572-2020; Koffas, Thomas/P-2636-2017; Gorisek, Andrej/KQU-6818-2024; Doležal, Zdeněk/P-1509-2017; D'Onofrio, Adelina/AAT-3903-2020; Vickey Boeriu, Oana/AAT-5715-2020; Troncon, Clara/N-2448-2018; MARTINEZ, MARIO/I-3549-2015; Malito, Davide/D-2357-2019; Davidek, Tomas/P-2697-2017; Alimonti, Gianluca/AAG-4603-2020; Kaczmarska, Anna/B-2753-2019; Unal, Guillaume/G-4554-2018; Vecchio, Valentina/CAH-0226-2022; Biedermann, David/A-1147-2013; Trofymov, Artur/N-2448-2018; Fiorini, Luca/W-6250-2018; Korcyl, Krzysztof/ABB-4747-2020; Romano, Marino/Q-6674-2017; Lysak, Roman/H-2995-2014; Rodríguez Boscà, Sergi/HPC-6167-2023; Macdonald, Calum/E-4410-2018; Geanta, Anei-Alexanu/IAO-0890-2023; Taylor, Wendy/PEU-9375-2025; Faltova, Jana/P-6842-2017; Mitsou, Vasiliki A/D-1967-2009; D'Onofrio, Adelina/AAT-3903-2020; Rotaru, Marina/A-3097-2011; Siral, Ismet/W-2551-2018; Shabalina, Elizaveta/AEL-2938-2022; Doglioni, Caterina/C-5889-2009; Heinrich, Jochen Jens/ABH-1107-2020; Ricci, Ester/AAJ-1523-2020; Troncon, Clara/E-5686-2014; Pasuwan, Patrawan/HZH-7944-2023; Grummer, Aidan/ABE-1880-2020; Onyisi, Peter/KYR-8808-2024; Lazzaroni, Massimo/AAJ-2351-2021; Bachas, Konstantinos/C-8101-2019; Chudoba, Jiri/M-2655-2018; cesari, nicola/G-7817-2012; Resseguie, Elodie/C-1989-2017; Tudorache, Alexandra/OMM-7487-2025; Doglioni, Caterina/D-2357-2019; Sykora, Ivan/T-5252-2018; Shabalina, Elizaveta/M-2227-2013; Orellana, Gonzalo Enrique/T-3730-2018; Mamuzic, Judita/E-4410-2018; Grancagnolo, Sergio/HLP-6245-2023; Li, Liang/C-3861-2012; Giagu, Stefano/H-6455-2013; D'Onofrio, Monica/PAV-1525-2025; Grinstein, Sebastian/ABE-1880-2020; Caprini, Irinel/AAP-3760-2020; Gravila, Paul-Mircea/KFT-3060-2024; Kuday, Sinan/C-8528-2014; Tsybychev, Dmitri/J-3733-2017; König, Adriaan/B-6439-2013; Monzani, Simone/D-6328-2017; Novotny, Radek/MTE-4794-2025; Torro Pastor, Emma/AAB-5979-2021; Orlando, Nicola/AAL-1723-2021; uysal, zekeriya/KXS-1100-2024; Landon, Murrough/JDV-5150-2023; Slavíček, Tomáš/GQY-5137-2022; Franchini, Matteo/AAC-9259-2021; Sampsonidou, Despoina/F-5073-2016; Lee, Lawrence/AAJ-2351-2021; Kulchitsky, Yuri/P-9760-2016; Czodrowski, Patrick/N-9012-2018; Røhne, Ole Myren/ACW-0715-2022; Berta, Peter/AAL-7109-2020; Dam, Mogens/C-2081-2015; Masetti, Lucia/M-8356-2015; Burka, Klaudia/Q-4624-2017; Bold, Tomasz/A-1942-2017; van Gemmeren, Peter/AAT-5715-2020; Ippolito, Valerio/GQQ-6608-2022; Zenis, Tibor/T-5270-2018; Vazquez Schroeder, Tamara/CAH-0226-2022; Pasuwan, Patrawan/A-4262-2016; Roos, Lydia/AAF-6968-2019; Li, Shu/HME-2779-2023; Passaggio, Stefano/B-6843-2013; Gramstad, Eirik/ABE-1880-2020; Manzoni, Stefano/B-2352-2018; Camarri, Paolo/IQW-2840-2023; Celebi, Emre/KEI-8113-2024; Zhang, Yu/AAI-4942-2021; Castillo, Florencia Luciana/AAS-9810-2020; Dubinin, Filipp/M-9546-2015; unel, gokhan/KFB-1065-2024; Delitzsch, Chris Malena/F-3321-2014; Sfyrla, Anna/M-2227-2013; Warburton, Andreas/N-8028-2013; Gravili, Francesco Giuseppe/HLP-6245-2023; Dam, Mogens/AAS-6369-2020; lebedev, alexandre/N-3675-2015; Sabatini, Paolo/AAN-9602-2020; Ducu, Otilia/JZT-8380-2024; Sidiropoulou, Ourania/AAC-1675-2021; Chitan, Adrian/AAC-8946-2022; Lee, Lawrence/AAV-7016-2021; Hu, Qipeng/AAL-8583-2021; Duda, Dominik/JZT-8380-2024; Kroll, Jiri/C-8465-2018; Jiang, Zizhen/AAZ-2730-2020; Snesarev, Andrei/H-5090-2013; Roland, Christophe/Q-6674-2017; Korcyl, Krzysztof/W-2111-2018; Sumida, Toshi/AAA-8267-2019; Hamal, Petr/G-5540-2014; Schmidt-Sommerfeld, Korbinian/F-4731-2019; CAKIR, Orhan/L-1893-2015; Smirnov, Sergei/F-1014-2011; Sadykov, Renat/AAN-9602-2020; Baldin, Evgenii/A-6186-2014; Vadla, Knut Oddvar Høie/JXY-4499-2024; Tsai, Fang-Ying/E-5686-2014; Chen, Chunhui/JLM-8019-2023; Wosiek, Barbara/K-5811-2017; Mistry, Khilesh/G-7212-2015; Blue, Andrew/C-9882-2016; Shaikh, Nabila Wahab/M-2227-2013; Massa, Lorenzo/AGA-7835-2022; Ungaro, Francesca/G-4554-2018; Gingrich, Douglas/AEU-8727-2022; William, Johnson/NHP-6796-2025; Korcyl, Krzysztof/W-2111-2018; Sopczak, Andre/I-4951-2015; Roland, Christophe/ACW-0715-2022; Berger, Nicolas/ABE-4064-2020; Rossi, Elvira/A-3097-2011; Gwenlan, Claire/C-1161-2011; Hansen, Peter Henrik/C-2098-2015; Sioli, Maximiliano/Q-1597-2016; Dyndal, Mateusz/AAB-1528-2020; Britton, David/F-2602-2010; Grancagnolo, Sergio/J-3957-2015; Vecchio, Valentina/J-1610-2012; Argyropoulos, Spyridon/ABA-2164-2020; Ohm, Christian/G-5550-2014; Chen, Hucheng/GNP-8341-2022; Shabalina, Elizaveta/AAT-2850-2020; Morii, Masahiro/AAQ-7522-2020; Evans, Guiomar/B-3761-2017; Terashi, Koji/ITW-2370-2023; Podberezko, Pavel/M-8985-2018; Maevskiy, Artem/P-4101-2016; Wang, Zirui/KHC-5900-2024; Thomson, Evelyn/GMW-9870-2022; Perrevoort, Ann-Kathrin/P-2636-2017; Mansour, Jason/KIK-3327-2024; Davey, William/LRT-0737-2024; Flores Castillo, Luis Roberto/AAS-9810-2020; Akesson, Torsten/Q-6674-2017; xella, stefania/E-6752-2015; lebedev, alexandre/JDV-5150-2023; Vanadia, Marco/ABI-8185-2020; Majewski, Stephanie/PLC-7596-2026; Barr, Alan/D-9808-2012; Lefebvre, Michel/AAV-7016-2021; Adye, Tim/AAC-9049-2020; TERRON, JUAN/JAZ-0916-2023; Parker, Adam/T-3730-2018; Brooks, William/C-8636-2013; cerri, alessandro/KRQ-4175-2024; Zanzi, Daniele/AAI-7245-2021; Hubaut, Fabrice/AAR-7518-2020; Huseynov, Nazim/NOF-4621-2025; Cheng, Hok-Chuen/GNP-8341-2022; Sankey, David/F-4731-2019; Zakharchuk, Nataliia/JOZ-9279-2023; Wu, Xin/G-5316-2015; Ezhilov, Alexey/H-3442-2012; Dziedzic, Bartosz/Q-4189-2017; Gonella, Laura/M-3153-2016; Flores Castillo, Luis Roberto/W-3928-2018; Kramarenko, Victor/E-1781-2012; Santra, Arka/HGB-0392-2022; Yang, Tianyi/KFS-2671-2024; Citron, Zvi/GRX-7434-2022; Vranjes, Nenad/B-4003-2017; Konstantinidis, Nikolaos/ABB-4747-2020; Tudorache, Alexandra/O-1929-2013; Bednyakov, Vadim/AAE-5820-2022; Romano, Marino/JYO-6120-2024; Dell’Acqua, Andrea/B-4482-2012; lebedev, alexandre/AAL-8261-2021</t>
  </si>
  <si>
    <t xml:space="preserve">Orestano, Domizia/0000-0001-5103-5527; Aad, Georges/0000-0002-6665-4934; Lafaye, Remi/0000-0001-7848-6088; Liu, Haibo/0000-0002-4213-2883; Rompotis, Nikolaos/0000-0003-2577-1875; Asimakopoulou, Eleni Myrto/0000-0003-2127-373X; Heinrich, Jochen Jens/0000-0002-0253-0924; KOULOURIS, AIMILIANOS/0000-0003-1012-4675; Marti-Garcia, Salvador/0000-0002-3897-6223; Chen, Chunhui/0000-0003-1589-9955; McLean, Kayla/0000-0001-5475-2521; URQUIJO, PHILLIP/0000-0002-0887-7953; Maleev, Victor/0000-0003-1028-8602; Martoiu, Sorin/0000-0002-4963-9441; Jiggins, Stephen/0000-0003-2906-1977; Santpur, Sai Neha/0000-0001-6467-9970; Camarri, Paolo/0000-0002-5732-5645; Mijovic, Liza/0000-0003-0162-2891; Yang, Hongtao/0000-0003-3554-7113; Duehrssen-Debling, Michael/0000-0002-5833-7058; Villaplana Perez, Miguel/0000-0002-0048-4602; Lapertosa, Alessandro/0000-0001-6246-6787; Li, Liang/0000-0001-6411-6107; D'Eramo, Louis/0000-0002-4910-5378; Schaefer, Leigh/0000-0003-1355-5032; Longo, Luigi/0000-0002-2357-7043; Schenck, Ferdinand/0000-0001-8279-4753; Řezníček, Pavel/0000-0003-4017-9829; Fawcett, William/0000-0003-2596-8264; Snesarev, Andrei/0000-0002-9067-8362; Della Volpe, Domenico/0000-0001-8530-7447; Hays, Chris/0000-0003-2371-9723; Hadavand, Haleh/0000-0001-5447-3346; Haug, Sigve/0000-0003-0442-3361; Nitta, Tatsumi/0000-0002-9234-4833; Lloyd, Stephen/0000-0002-5073-2264; Stockton, Mark/0000-0001-9679-0323; Liu, Minghui/0000-0003-0056-7296; Gaudio, Gabriella/0000-0002-6833-0933; Gutschow, Christian/0000-0003-0857-794X; Mullier, Geoffrey/0000-0001-6771-0937; Palni, Prabhakar/0000-0001-6201-2785; Sato, Koji/0000-0001-8988-4065; Costanzo, Davide/0000-0003-4920-6264; Sessa, Marco/0000-0002-1402-7525; Liu, Haibo/0000-0002-4213-2883; Shabalina, Elizaveta/0000-0003-4849-556X; Vasile, Matei-Eugen/0000-0001-8415-0759; Zhang, Dengfeng/0000-0001-7335-4983; Kempster, Jacob/0000-0003-4168-3373; Feng, Minyu/0000-0002-0698-1482; Ridel, Melissa/0000-0002-2601-7420; Fox, Harald/0000-0003-3089-6090; Koffas, Thomas/0000-0001-9612-4988; Berge, David/0000-0002-2918-1824; Sykora, Ivan/0000-0003-3447-5621; Morley, Anthony/0000-0003-0373-1346; Resconi, Silvia/0000-0003-2313-4020; Zhang, Rui/0000-0002-8265-474X; Rompotis, Nikolaos/0000-0003-2577-1875; Ezhilov, Alexey/0000-0002-7520-293X; Primavera, Margherita/0000-0002-6866-3818; Poggi, Riccardo/0000-0002-7324-9320; LIVAN, Michele/0000-0002-5877-0062; Schopf, Elisabeth/0000-0002-9340-2214; Sabetta, Luigi/0000-0002-0865-5891; Rivera Vergara, Juan Cristóbal/0000-0002-8149-4561; Gouveia, Emanuel/0000-0002-7785-2047; Siral, Ismet/0000-0003-4554-1831; Kowalewski, Robert/0000-0002-7314-0990; Bosman, Martine/0000-0002-7290-643X; Bona, Marcella/0000-0002-9660-580X; Martinelli, Luca/0000-0002-4466-3864; Vickey, Trevor/0000-0002-1596-2611; Ezhilov, Alexey/0000-0002-7520-293X; Hügging, Fabian/0000-0002-7472-3151; Antel, Claire/0000-0001-9683-0890; Jakel, Gunnar/0000-0001-5687-1006; FANTI, MARCELLO/0000-0002-8773-145X; chevalier, laurent/0000-0003-3762-7264; Gonella, Laura/0000-0002-4919-0808; Tisserant, Sylvain/0000-0002-0294-6727; Svatos, Michal/0000-0002-7199-3383; Leitgeb, Clara Elisabeth/0000-0002-0335-503X; Varni, Carlo/0000-0001-6733-4310; Manjarrés Ramos, Joany/0000-0003-3896-5222; Spalla, Margherita/0000-0001-5813-1693; Falke, Peter Johannes/0000-0002-2004-476X; Franchini, Matteo/0000-0002-4554-252X; Avolio, Giuseppe/0000-0003-2664-3437; Pham, Thu LH/0000-0002-8859-1313; Terzo, Stefano/0000-0003-3388-3906; Rosati, Stefano/0000-0003-0838-5980; Isacson, Max/0000-0003-1630-6664; Solovyev, Victor/0000-0002-9402-6329; Barranco Navarro, Laura/0000-0002-3380-8167; Marchese, Luigi/0000-0001-6627-8716; Zhang, Zhiqing/0000-0002-7853-9079; De Sanctis, Umberto/0000-0003-4704-525X; Albert, Justin/0000-0003-0253-2505; Starovoitov, Pavel/0000-0003-1990-0992; Lawlor, Sean/0000-0003-3211-067X; Yamaguchi, Yohei/0000-0002-3725-4800; Di Nardo, Roberto/0000-0003-1111-3783; Silva Oliveira, Marcos Vinicius/0000-0003-2285-478X; Leight, William/0000-0002-2968-7841; Noguchi, Yohei/0000-0002-3113-3127; Oide, Hideyuki/0000-0002-2173-3233; Butterworth, Jonathan/0000-0002-5905-5394; Costanzo, Davide/0000-0003-4920-6264; Cranmer, Kyle/0000-0002-5769-7094; Cabras, Grazia/0000-0002-8467-8235; Erdmann, Johannes/0000-0002-8073-2740; Noguchi, Yohei/0000-0002-3113-3127; Halladjian, Garabed/0000-0001-7162-0301; Ryzhov, Andrey/0000-0002-0623-7426; FLORES, LUCAS/0000-0002-2748-758X; Vittori, Camilla/0000-0001-9156-970X; Gustavino, Giuliano/0000-0002-5938-4921; Coccaro, Andrea/0000-0003-2368-4559; Long, Jonathan David/0000-0002-2115-9382; Chen, Chunhui/0000-0003-1589-9955; Falke, Saskia/0000-0002-0264-1632; Jinnouchi, Osamu/0000-0001-5073-0974; Resseguie, Elodie/0000-0002-7739-6176; Biswal, Jyoti Prakash/0000-0001-8361-2309; Smirnov, Yury/0000-0002-2891-0781; Grabowska-Bold, Iwona/0000-0001-9159-1210; TERRON, JUAN/0000-0003-0132-5723; Heim, Sarah/0000-0002-2639-6571; Panizzo, Giancarlo/0000-0002-0352-4833; Terzo, Stefano/0000-0003-3388-3906; van Vulpen, Ivo/0000-0001-7074-5655; Carli, Ina/0000-0002-0411-1141; Fisher, Wade/0000-0003-3043-3045; Garcia-Argos, Carlos/0000-0001-8348-4693; Smirnov, Sergei/0000-0002-6778-073X; Carter, Joseph/0000-0002-7836-4264; Handl, David/0000-0002-0399-6486; Pater, Joleen/0000-0002-0598-5035; Dittus, Fridolin/0000-0002-1760-8237; Nairz, Armin/0000-0003-3561-0880; Zhou, Ning/0000-0002-1775-2511; Shahinian, Jeffrey/0000-0002-1325-3432; Mogg, Philipp/0000-0003-2688-234X; Benjamin, TROCME/0000-0001-9500-2487; Kurchaninov, Leonid/0000-0001-9392-3936; Rossi, Eleonora/0000-0002-2146-677X; Snesarev, Andrei/0000-0002-9067-8362; Fisher, Wade/0000-0003-3043-3045; David, Claire/0000-0002-1794-1443; Barone, Gaetano Athanassios/0000-0001-5163-5936; Solovyev, Victor/0000-0002-9402-6329; Fabiani, Veronica/0000-0002-7635-7095; Tsai, Fang-Ying/0000-0001-7878-6435; Oreglia, Mark/0000-0001-6203-2209; Kouskoura, Vasiliki/0000-0002-8987-3208; Leitgeb, Florian/0000-0001-9799-5232; Bouaouda, Khalil/0000-0002-7723-5030; Duda, Dominik/0000-0002-5916-3467; Jansky, Roland/0000-0003-0456-4658; Lleres, Annick/0000-0003-1769-8524; Barreiro, Fernando/0000-0002-3021-0258; Smolek, Karel/0000-0002-5996-7000; Barberio, Elisabetta/0000-0002-3111-0910; CARMINATI, LEONARDO CARLO/0000-0003-4535-2926; Albert, Justin/0000-0003-0253-2505; Wolf, Anton/0000-0002-4368-9202; Kono, Takanori/0000-0003-1553-2950; Stucci, Stefania/0000-0002-1639-4484; Rauch, Daniel/0000-0002-8527-7695; LeBlanc, Matt/0000-0001-5977-6418; Gwenlan, Claire/0000-0002-3518-0617; Nitta, Tatsumi/0000-0002-9234-4833; Barak, Liron/0000-0002-3436-2726; Wu, Yusheng/0000-0002-1528-4865; Gray, Heather/0000-0002-5293-4716; De Santis, Maurizio/0000-0001-6423-0719; Manousos, Athanasios/0000-0003-4627-4026; Meirose, Bernhard/0000-0003-0032-7022; Hays, Chris/0000-0003-2371-9723; Di Gregorio, Giulia/0000-0002-7838-576X; Dao, Valerio/0000-0003-1645-8393; Berge, David/0000-0002-2918-1824; Romano, Marino/0000-0002-6609-7250; Koffas, Thomas/0000-0001-9612-4988; iacobucci, giuseppe/0000-0001-9965-5442; Khoda, Elham E/0000-0001-8720-6615; Vivarelli, Iacopo/0000-0003-0097-123X; Jones, Samuel/0000-0003-4012-5310; Atkin, Ryan/0000-0002-1972-1006; Lassnig, Mario/0000-0002-9541-0592; Penc, Ondrej/0000-0002-5433-3981; Benchekroun, Driss/0000-0001-5196-8327; Karpova, Zoya/0000-0003-0254-4629; O'Neil, Dugan/0000-0003-0325-472X; Moreno Llácer, María/0000-0003-1113-3645; Jakoubek, Tomas/0000-0001-7038-0369; Vittori, Camilla/0000-0001-9156-970X; Jiménez Peña, Javier/0000-0002-8705-628X; Newhouse, Robin/0000-0001-8026-3836; Dziedzic, Bartosz/0000-0002-0805-9184; Spieker, Thomas/0000-0002-9408-895X; Strom, David/0000-0002-8302-386X; Sliwa, Krzysztof/0000-0002-1201-4771; Tanaka, Reisaburo/0000-0002-9929-1797; Alhroob, Muhammad/0000-0001-7569-7111; Djobava, Tamar/0000-0002-9414-8350; Dado, Tomas/0000-0002-7050-2669; Vranjes Milosavljevic, Marija/0000-0003-4477-9733; Vazquez Schroeder, Tamara/0000-0002-9780-099X; Brooijmans, Gustaaf/0000-0002-3354-1810; Betti, Alessandra/0000-0003-0839-9311; Tudorache, Valentina/0000-0001-5384-3843; Veneziano, Stefano/0000-0002-2598-2659; Wang, Renjie/0000-0002-5059-8456; Bednyakov, Vadim/0000-0003-4864-8909; Abidi, Syed Haider/0000-0002-8496-9294; Glasman, Claudia/0000-0003-2025-3817; Meloni, Federico/0000-0001-7075-2214; AGHEORGHIESEI, Catalin/0000-0003-3695-1847; Doležal, Zdeněk/0000-0002-5662-3675; Potter, Christina/0000-0002-9815-5208; Rurikova, Zuzana/0000-0003-3051-9607; Gonella, Laura/0000-0002-4919-0808; Carrà, Sonia/0000-0001-8650-942X; Sumida, Toshi/0000-0002-2685-6187; Smirnov, Nikita/0000-0003-3638-4838; Resconi, Silvia/0000-0003-2313-4020; Clark, Allan Geoffrey/0000-0001-8341-5911; Vetterli, Michel/0000-0002-7223-2965; Mincer, Allen/0000-0002-6307-1418; Wermes, Norbert/0000-0001-9971-0077; Palazzo, Serena/0000-0002-4225-387X; Troncon, Clara/0000-0002-7997-8524; Tu, Yanjun/0000-0002-5865-183X; Stärz, Steffen/0000-0002-2908-3909; Rompotis, Nikolaos/0000-0003-2577-1875; Shojaii, Jafar/0000-0002-9449-0412; Robson, Aidan/0000-0002-1659-8284; URQUIJO, PHILLIP/0000-0002-0887-7953; Begel, Michael/0000-0002-1634-4399; Vetterli, Michel/0000-0002-7223-2965; Sanchez, Javier/0000-0001-9913-310X; Iakovidis, George/0000-0002-0330-5921; Bellos, Panagiotis/0000-0003-2049-9622; Nelson, Michael/0000-0002-0183-327X; Russakovich, Nikolai/0000-0003-1927-5322; Liu, Mingyi/0000-0002-0236-5404; Farooque, Trisha/0000-0003-1363-9324; Majersky, Oliver/0000-0001-8857-5770; iacobucci, giuseppe/0000-0001-9965-5442; Wermes, Norbert/0000-0001-9971-0077; Feligioni, Lorenzo/0000-0002-1403-0951; Yacoob, Sahal/0000-0001-6977-3456; Jamieson, Jonathan/0000-0001-9554-0787; Weber, Sebastian/0000-0002-2841-1616; Boscherini, Davide/0000-0001-9207-6413; Lopez Solis, Alvaro/0000-0002-0511-4766; Roloff, Jennifer/0000-0001-6479-3079; Castillo, Florencia Luciana/0000-0002-1172-1052; Vari, Riccardo/0000-0002-2814-1337; Duperrin, Arnaud/0000-0002-5789-9825; Scornajenghi, Matteo/0000-0001-5967-8471; Barisits, Martin/0000-0003-0253-106X; Wang, Song-Ming/0000-0002-5821-4875; URQUIJO, PHILLIP/0000-0002-0887-7953; van Daalen, Tal/0000-0002-2254-125X; Carrà, Sonia/0000-0001-8650-942X; Novak, Tadej/0000-0002-3053-0913; Rebuzzi, Daniela Marcella/0000-0003-4461-3880; Diaconu, Cristinel/0000-0002-6193-5091; Ramirez, Andres/0000-0001-8821-5708; Martin dit Latour, Bertrand/0000-0003-3420-2105; Lie, Ki/0000-0002-5779-5989; Ohm, Christian/0000-0002-8015-7512; Cindro, Vladimir/0000-0002-2037-7185; Ducu, Otilia/0000-0001-5914-0524; McKee, Shawn/0000-0002-4551-4502; Sabatini, Paolo/0000-0003-0159-697X; Morii, Masahiro/0000-0001-9324-057X; Russell, Heather/0000-0003-4181-0678; Lipniacka, Anna/0000-0002-8759-8564; Gamboa Goni, Roigo/0000-0003-1026-7633; Mancini, Giada/0000-0001-6158-2751; Zhao, Pingchuan/0000-0003-0054-8749; Potti, Harish/0000-0002-0800-9902; Valéry, Loïc/0000-0002-5510-1111; MARTINEZ, MARIO/0000-0002-3135-945X; Sanchez, Javier/0000-0001-9913-310X; Romain, Madar/0000-0002-6875-6408; Orestano, Domizia/0000-0001-5103-5527; Gray, Heather/0000-0002-5293-4716; Alpigiani, Cristiano/0000-0002-7641-5814; Oide, Hideyuki/0000-0002-2173-3233; Bachacou, Henri/0000-0002-2256-4515; Haug, Sigve/0000-0003-0442-3361; , Sascha/0000-0003-2941-2829; Rieck, Patrick/0000-0003-0290-0566; Wanotayaroj, Chaowaroj/0000-0002-8178-5705; Sahinsoy, Merve/0000-0002-7400-7286; jia, Jiangyong/0000-0002-5725-3397; Beacham, James/0000-0003-3623-3335; Camarda, Stefano/0000-0003-0479-7689; Smirnov, Yury/0000-0002-2891-0781; Smirnov, Yury/0000-0002-2891-0781; Nemecek, Stanislav/0000-0001-8978-7150; Heath, Matthew/0000-0003-2945-8448; Smolek, Karel/0000-0002-5996-7000; Queitsch-Maitland, Michaela/0000-0003-4643-515X; Düren, Michael/0000-0002-6066-4744; Jeanty, Laura/0000-0001-6507-4623; Aguilar Saavedra, Juan Antonio/0000-0002-5475-8920; Wiglesworth, Craig/0000-0001-6219-8946; Acharya, Bobby/0000-0002-8588-9157; Alves, Fabio Lucio/0000-0002-1626-6255; Lin, Kuan-Yu/0000-0002-2269-3632; Sommer, Philip/0000-0003-1703-7304; Pasuwan, Patrawan/0000-0003-2987-2964; Leney, Katharine/0000-0002-1525-2695; Zhang, Matt/0000-0001-8659-5727; Roland, Christophe/0000-0003-2084-369X; Nikolopoulos, Konstantinos/0000-0002-3048-489X; MARTINEZ, MARIO/0000-0002-3135-945X; Kar, Deepak/0000-0002-4238-9822; Erdmann, Johannes/0000-0002-8073-2740; McCarthy, Thomas G/0000-0002-1182-3526; Kay, Ellis/0000-0002-6304-3230; Vivarelli, Iacopo/0000-0003-0097-123X; Bandyopadhyay, Anjishnu/0000-0002-5256-839X; Coccaro, Andrea/0000-0003-2368-4559; Ricci, Ester/0000-0002-4222-9976; Pereira Sánchez, Laura/0000-0001-7913-3313; Gagnon, Louis-Guillaume/0000-0003-3000-8479; Corrigan, Eric Edward/0000-0003-2485-0248; Przybycien, Mariusz/0000-0002-9235-2649; Mankinen, Katja/0000-0001-7357-9648; Evans, Harold/0000-0003-2183-3127; Hillier, Stephen/0000-0002-7599-6469; Truong, Thi Ngoc Loan/0000-0001-8249-7150; Schmitt, Stefan/0000-0001-8387-1853; Rousseau, David/0000-0001-7613-8063; Delsart, Pierre-Antoine/0000-0002-9556-2924; Lavorgna, Marco/0000-0002-3407-752X; Schaarschmidt, Jana/0000-0002-0433-6439; Straessner, Arno/0000-0003-2460-6659; Große-Knetter, Jörn/0000-0003-3085-7067; Adamczyk, Leszek/0000-0002-5859-2075; Zanzi, Daniele/0000-0002-1222-7937; Stanislaus, Beojan/0000-0001-9007-7658; Bahmani, Marzieh/0000-0003-4173-0926; Barreiro, Fernando/0000-0002-3021-0258; Gonski, Julia/0000-0003-2037-6315; uysal, zekeriya/0000-0002-7110-8065; Kulchitsky, Yuri/0000-0002-3036-5575; Kröninger, Kevin/0000-0001-9873-0228; Di Nardo, Roberto/0000-0003-1111-3783; Maleev, Victor/0000-0003-1028-8602; Tudorache, Valentina/0000-0001-5384-3843; Grivaz, Jean-François/0000-0003-4793-7995; Lozano Bahilo, Julio/0000-0003-0613-140X; Uno, Kenta/0000-0002-2209-8198; Lee, Lawrence/0000-0002-5590-335X; Konstantinidis, Nikolaos/0000-0002-4140-6360; Farina, Edoardo Maria/0000-0003-3037-9288; Jinaru, Adam/0000-0001-7449-9164; Cairo, Valentina Maria Martina/0000-0002-0758-7575; Gray, Heather/0000-0002-5293-4716; Makovec, Nikola/0000-0001-5124-904X; Vadla, Knut Oddvar Høie/0000-0001-6729-1584; Araujo Ferraz, Victor/0000-0003-1177-7563; Varni, Carlo/0000-0001-6733-4310; Knue, Andrea/0000-0002-1559-9285; Goossens, Luc/0000-0002-2536-4498; Giordani, Mario/0000-0002-0792-6039; Salvucci, Antonio/0000-0003-4876-2613; Karpov, Sergey/0000-0002-2230-5353; Meloni, Federico/0000-0001-7075-2214; Glaysher, Paul/0000-0002-5437-971X; Affolder, Anthony/0000-0002-9058-7217; Czodrowski, Patrick/0000-0003-0723-1437; Falke, Peter Johannes/0000-0002-2004-476X; Karpova, Zoya/0000-0003-0254-4629; Dova, María Teresa/0000-0001-6113-0878; Buckley, Andy/0000-0001-8355-9237; Hrynevich, Aliaksei/0000-0002-5411-114X; Haas, Andrew/0000-0002-4832-0455; Javurkova, Martina/0000-0001-8798-808X; Etzion, Erez/0000-0001-6871-7794; Garay, Francisca/0000-0002-6670-1104; McKee, Shawn/0000-0002-4551-4502; Murín, Pavel/0000-0001-9686-2139; Parida, Bibhuti/0000-0001-9367-8061; Keeler, Richard/0000-0002-0510-4189; Lefebvre, Benoit/0000-0001-8212-6624; Ruehr, Frederik/0000-0003-4452-620X; Raine, John/0000-0002-5987-4648; Kretzschmar, Jan/0000-0002-8515-1355; Kvita, Jiri/0000-0001-5973-8729; Ould-Saada, Farid/0000-0002-9404-835X; Arguin, Jean-Francois/0000-0003-0229-3858; Yamazaki, Yuji/0000-0003-3710-6995; Dabrowski, Wladyslaw/0000-0001-9061-9568; Jeanty, Laura/0000-0001-6507-4623; Ellis, Nicolas/0000-0002-1920-4930; Zakharchuk, Nataliia/0000-0002-4963-8836; Levchenko, Mikhail/0000-0002-5495-0656; Walder, James/0000-0002-9039-8758; Qian, Jianming/0000-0003-4813-8167; Dabrowski, Wladyslaw/0000-0001-9061-9568; Tudorache, Alexandra/0000-0001-6307-1437; Liu, Kun/0000-0001-5807-0501; Poulsen, Trine/0000-0001-7207-6029; Karyukhin, Aney/0000-0001-9087-4315; Kaji, Toshiaki/0000-0002-6532-7501; Proklova, Nadezda/0000-0002-5237-0201; Vos, Marcel/0000-0001-8474-5357; Pleier, Marc-André/0000-0002-9461-3494; Shaikh, Nabila Wahab/0000-0001-9358-3505; Potter, Christina/0000-0002-9815-5208; Gramstad, Eirik/0000-0001-5792-5352; Oide, Hideyuki/0000-0002-2173-3233; Benekos, Nektarios/0000-0001-7831-8762; Carlson, Benjamin/0000-0002-7550-7821; Mincer, Allen/0000-0002-6307-1418; Wiedenmann, Werner/0000-0003-3605-3633; Woźniak, Krzysztof/0000-0003-1171-0887; Vos, Marcel/0000-0001-8474-5357; Weber, Michele/0000-0002-2770-9031; Brost, Elizabeth/0000-0002-6800-9808; Ereditato, Antonio/0000-0002-5423-8079; Ferrando, James/0000-0002-1007-7816; McKee, Shawn/0000-0002-4551-4502; Ojeda, Martina Laura/0000-0002-3834-7830; Sammel, Dirk/0000-0003-4484-1410; Schramm, Steven/0000-0001-9031-6751; Maj, Klaudia/0000-0003-4819-9226; Roos, Lydia/0000-0001-7151-9983; Murray, William/0000-0003-1710-6306; Delitzsch, Chris Malena/0000-0001-7021-3333; Cantero García, Josu/0000-0001-8449-1019; Heinrich, Lukas/0000-0002-4048-7584; Valente, Marco/0000-0002-0486-9569; Bortoletto, Daniela/0000-0002-1287-4712; Luehring, Frederick/0000-0001-8721-6901; Zhemchugov, Alexey/0000-0002-3360-4965; Chen, Hucheng/0000-0002-9936-0115; Onofre, Antonio/0000-0003-3471-2703; Lefebvre, Michel/0000-0002-5560-0586; Llorente Merino, Javier/0000-0003-0027-7969; Alhroob, Muhammad/0000-0001-7569-7111; Thiele, Fabian Alexander Jürgen/0000-0002-6620-9734; Svatos, Michal/0000-0002-7199-3383; Nishu, Nishu/0000-0002-9048-1332; Lavorgna, Marco/0000-0002-3407-752X; Trofymov, Artur/0000-0001-7688-5165; Gkaitatzis, Stamatios/0000-0001-9420-7499; Dova, María Teresa/0000-0001-6113-0878; JEZEQUEL, Stephane/0000-0001-7369-6975; Brandt, Oleg/0000-0001-5219-1417; Kvam, Audrey/0000-0001-7243-0227; Parker, Adam/0000-0001-9410-3075; Sessa, Marco/0000-0002-1402-7525; Balaji, Shyam/0000-0002-5364-2109; Leite, Marco/0000-0003-0392-3663; Vergis, Christos/0000-0002-3228-6715; Allport, Philip/0000-0001-7303-2570; Simoniello, Rosa/0000-0003-2042-6394; Islam, Wasikul/0000-0002-5624-5934; Yorita, Kohei/0000-0003-1988-8401; Balek, Petr/0000-0002-0942-1966; Alderweireldt, Sara/0000-0002-8224-7036; Ma, Hong/0000-0002-8916-6220; Santra, Arka/0000-0003-4644-2579; Lazzaroni, Massimo/0000-0002-4094-1273; HADEF, Asma/0000-0003-2508-0628; Deliot, Frederic/0000-0003-0777-6031; Pathak, Atanu/0000-0001-9861-2942; Stanislaus, Beojan/0000-0001-9007-7658; Bednyakov, Vadim/0000-0003-4864-8909; Policicchio, Antonio/0000-0002-1290-220X; Pathak, Atanu/0000-0001-9861-2942; Köck, Daniela/0000-0002-9090-5502; Gagnon, Louis-Guillaume/0000-0003-3000-8479; Rurikova, Zuzana/0000-0003-3051-9607; Heinrich, Lukas/0000-0002-4048-7584; Corriveau, Francois/0000-0002-4970-7600; Ocariz, José/0000-0003-2262-0780; Ntekas, Konstantinos/0000-0001-9252-6509; Les, Robert/0000-0002-8875-1399; Stevenson, Thomas/0000-0003-2399-8945; Lari, Tommaso/0000-0002-1388-869X; Jackson, Paul/0000-0002-0847-402X; Guerrero Rojas, Jesus/0000-0001-8487-3594; Vetterli, Michel/0000-0002-7223-2965; Tee, Amy/0000-0003-3587-187X; Palestini, Sandro/0000-0002-4110-096X; Schmitt, Christian/0000-0003-1471-690X; Schultz-Coulon, Hans-Christian/0000-0002-0860-7240; Palestini, Sandro/0000-0002-4110-096X; Vari, Riccardo/0000-0002-2814-1337; Thompson, Paul/0000-0002-6239-7715; Yigitbasi, Efe/0000-0002-9595-2623; Sfyrla, Anna/0000-0002-3003-9905; Zhang, Yu/0000-0002-4554-2554; Chwastowski, Janusz/0000-0002-6190-8376; D'Eramo, Louis/0000-0002-4910-5378; Vickey Boeriu, Oana/0000-0002-6497-6809; Carquin, Edson/0000-0002-7863-1166; Schoeffel, Laurent/0000-0002-8081-2353; Sadrozinski, Hartmut/0000-0003-0019-5410; Gay, Colin/0000-0002-9354-9507; Coimbra, Artur/0000-0003-2301-1637; Schildgen, Lara Katharina/0000-0002-6834-9538; Mkrtchyan, Tigran/0000-0002-5786-3136; KOULOURIS, AIMILIANOS/0000-0003-1012-4675; Bindi, Marcello/0000-0001-6172-545X; CHOI, KYUNGEON/0000-0003-0748-694X; Pachal, Katherine/0000-0002-8332-243X; Duckeck, Guenter/0000-0002-7756-7801; Zhang, Rui/0000-0002-8265-474X; De Almeida Dias, Flavia/0000-0001-6882-5402; Diaconu, Cristinel/0000-0002-6193-5091; Bruschi, Marco/0000-0002-4319-4023; Tu, Yanjun/0000-0002-5865-183X; Schoeffel, Laurent/0000-0002-8081-2353; Padilla, Cristobal/0000-0001-7951-0166; Manzoni, Stefano/0000-0002-2488-0511; Strandberg, Jonas/0000-0002-8913-0981; Acharya, Bobby/0000-0002-8588-9157; Smirnov, Sergei/0000-0002-6778-073X; van Gemmeren, Peter/0000-0002-7227-4006; van Gemmeren, Peter/0000-0002-7227-4006; Nielsen, Jason/0000-0002-9175-4419; Lee, Lawrence/0000-0002-5590-335X; Zhang, Rui/0000-0002-8265-474X; Vermeulen, Jos/0000-0003-4378-5736; Parker, Adam/0000-0001-9410-3075; Terzo, Stefano/0000-0003-3388-3906; Dado, Tomas/0000-0002-7050-2669; Tariq, Khuram/0000-0002-0584-8700; Angerami, Aaron/0000-0001-7834-8750; MARTINEZ, MARIO/0000-0002-3135-945X; Behr, J. Katharina/0000-0002-5501-4640; Ohm, Christian/0000-0002-8015-7512; Giuli, Francesco/0000-0002-8506-274X; Roland, Benoit/0000-0003-3397-6475; Leitgeb, Clara Elisabeth/0000-0002-0335-503X; Unal, Guillaume/0000-0001-8130-7423; Smirnov, Nikita/0000-0003-3638-4838; Lancon, Eric/0000-0002-0225-187X; Pachal, Katherine/0000-0002-8332-243X; Worm, Steven/0000-0002-3865-4996; Deliot, Frederic/0000-0003-0777-6031; Shapiro, Marjorie/0000-0001-8540-9654; Qian, Jianming/0000-0003-4813-8167; Warburton, Andreas/0000-0002-2298-7315; Merlassino, Claudia/0000-0002-5445-5938; Higashino, Satoshi/0000-0002-5704-4253; Novak, Tadej/0000-0002-3053-0913; Scyboz, Ludovic Michel/0000-0001-8453-7937; Liu, Kun/0000-0001-5807-0501; Coadou, Yann/0000-0001-8195-7004; Sfyrla, Anna/0000-0002-3003-9905; Schenck, Ferdinand/0000-0001-8279-4753; Grabowska-Bold, Iwona/0000-0001-9159-1210; Wielers, Monika/0000-0001-9232-4827; Ducu, Otilia/0000-0001-5914-0524; Peters, Krisztian/0000-0002-7654-1677; Rizvi, Eram/0000-0001-9834-2671; Maleev, Victor/0000-0003-1028-8602; Duckeck, Guenter/0000-0002-7756-7801; Giuli, Francesco/0000-0002-8506-274X; Callea, Giuseppe/0000-0001-5969-3786; Thomson, Evelyn/0000-0001-6031-2768; McNamara, Peter Charles/0000-0002-0676-324X; Cooper-Sarkar, Amanda/0000-0002-7107-5902; JEZEQUEL, Stephane/0000-0001-7369-6975; Nisati, Aleandro/0000-0002-5080-2293; Resconi, Silvia/0000-0003-2313-4020; D'Amen, Gabriele/0000-0002-9742-3709; Lefebvre, Michel/0000-0002-5560-0586; Sessa, Marco/0000-0002-1402-7525; Ju, Xiangyang/0000-0002-9745-1638; Kuze, Masahiro/0000-0001-8858-8440; Hubaut, Fabrice/0000-0002-0113-2465; Cardillo, Fabio/0000-0002-4478-3524; Li, Shu/0000-0001-7879-3272; Geanta, Anei-Alexanu/0000-0003-2781-2933; Ferreira de Lima, Danilo Enoque/0000-0002-6606-3595; Lohwasser, Kristin/0000-0003-1833-9160; Peters, Krisztian/0000-0002-7654-1677; Swiatlowski, Maximilian/0000-0001-7287-0468; Giangiacomi, Nico/0000-0001-7314-0168; Valls, Juan/0000-0002-3953-3117; Liu, Kun/0000-0001-5807-0501; Mellenthin, Johannes/0000-0002-3436-6102; Alhroob, Muhammad/0000-0001-7569-7111; Karpova, Zoya/0000-0003-0254-4629; Kowalewski, Robert/0000-0002-7314-0990; Zoch, Knut/0000-0003-2138-6187; White, Martin/0000-0001-5474-4580; Kelsey, Daniel/0000-0002-2297-1356; Landon, Murrough/0000-0001-6828-9769; Garcia, Carmen/0000-0003-1625-7452; Miu, Ovidiu/0000-0002-0287-8293; Kay, Ellis/0000-0002-6304-3230; Rossi, Eleonora/0000-0002-2146-677X; Escalier, Marc/0000-0003-4270-2775; Monzani, Simone/0000-0002-0479-2207; Bailey, Adam/0000-0002-3301-2986; Koffas, Thomas/0000-0001-9612-4988; Morange, Nicolas/0000-0003-0047-7215; Garcia Pascual, Juan Antonio/0000-0002-7399-7353; Vos, Marcel/0000-0001-8474-5357; Zhang, Yu/0000-0002-4554-2554; Parajuli, Santosh/0000-0003-1499-3990; White, Martin/0000-0001-5474-4580; Dietrich, Janet/0000-0001-7061-1585; Massa, Lorenzo/0000-0002-3735-7762; Roos, Lydia/0000-0001-7151-9983; Liu, Yanlin/0000-0001-9190-4547; Vivarelli, Iacopo/0000-0003-0097-123X; Trzebinski, Maciej/0000-0002-5151-7101; Gaudio, Gabriella/0000-0002-6833-0933; Kourkoumelis, Christine/0000-0003-0083-274X; Maleev, Victor/0000-0003-1028-8602; Akesson, Torsten/0000-0003-4141-5408; Buttar, Craig/0000-0003-0188-6491; Okazaki, Yuta/0000-0003-2677-5827; Follega, Francesco Maria/0000-0003-2317-9560; van Daalen, Tal/0000-0002-2254-125X; Mamuzic, Judita/0000-0002-3203-4243; Nairz, Armin/0000-0003-3561-0880; Thomson, Evelyn/0000-0001-6031-2768; Cabrera Urbán, Susana/0000-0001-7640-7913; Grummer, Aidan/0000-0003-2752-1183; Primavera, Margherita/0000-0002-6866-3818; Poulsen, Trine/0000-0001-7207-6029; Soualah, Rachik/0000-0003-0124-3410; de Vivie, Jean-Baptiste/0000-0001-9163-2211; Calvente Lopez, Sergio/0000-0002-7668-5275; Burghgrave, Blake/0000-0001-5686-0948; Kharlamova, Tatyana/0000-0002-0387-6804; Takeva, Emily/0000-0003-3142-030X; Kodyš, Peter/0000-0002-8644-2349; Przybycien, Mariusz/0000-0002-9235-2649; Ravina, Baptiste/0000-0002-1622-6640; Sauvan, Emmanuel/0000-0003-1921-2647; Stockton, Mark/0000-0001-9679-0323; Neep, Thomas/0000-0003-0056-8651; Jovicevic, Jelena/0000-0001-5650-4556; Genest, Marie-Helene/0000-0002-4098-2024; Hu, Yifan/0000-0002-0552-3383; Dallapiccola, Carlo/0000-0002-1391-2477; Filthaut, Frank/0000-0003-3338-2247; Lazzaroni, Massimo/0000-0002-4094-1273; Schmidt-Sommerfeld, Korbinian/0000-0003-4763-1822; Snesarev, Andrei/0000-0002-9067-8362; Klimek, Pawel/0000-0003-1661-6873; Djama, Farès/0000-0003-1881-3360; Khramov, Evgeny/0000-0001-7400-6454; Smirnova, Oxana/0000-0003-2517-531X; Gregor, Ingrid Maria/0000-0002-5976-7818; Tanaka, Reisaburo/0000-0002-9929-1797; König, Adriaan/0000-0001-6702-6473; Lange, Joern/0000-0003-1307-1441; Tudorache, Alexandra/0000-0001-6307-1437; Carquin, Edson/0000-0002-7863-1166; Golling, Tobias/0000-0001-8535-6687; Kirk, Julie/0000-0001-8096-7577; Nanjo, Hajime/0000-0003-0703-103X; Lister, Alison/0000-0002-1552-3651; Strizenec, Pavol/0000-0003-0958-7656; Rotaru, Marina/0000-0003-4088-6275; Croft, Vincent Alexander/0000-0002-8731-4525; Gonski, Julia/0000-0003-2037-6315; Loesle, Alena/0000-0002-6328-8561; Gravila, Paul-Mircea/0000-0002-0154-577X; Shi, Liaoshan/0000-0001-9532-5075; Fullana Torregrosa, Esteban/0000-0003-3082-621X; Ali, Babar/0000-0001-8653-5556; Russell, Heather/0000-0003-4181-0678; Zhemchugov, Alexey/0000-0002-3360-4965; Benekos, Nektarios/0000-0001-7831-8762; Spolidoro Freund, Werner/0000-0003-4473-1027; Filthaut, Frank/0000-0003-3338-2247; Horyn, Lesya/0000-0002-9512-4932; Siral, Ismet/0000-0003-4554-1831; Mueller, James/0000-0001-5099-4718; Cabras, Grazia/0000-0002-8467-8235; O'Neil, Dugan/0000-0003-0325-472X; Cieśla, Krzysztof/0000-0003-2751-3474; Trofymov, Artur/0000-0001-7688-5165; Walkowiak, Wolfgang/0000-0002-0385-3784; Price, Darren/0000-0003-2750-9977; Sankey, David/0000-0003-0955-4213; Napolitano, Fabrizio/0000-0002-8686-5923; Tsai, Fang-Ying/0000-0001-7878-6435; Masetti, Lucia/0000-0002-0038-5372; Makovec, Nikola/0000-0001-5124-904X; BOUMEDIENE, Djamel/0000-0002-7809-3118; Adye, Tim/0000-0003-0627-5059; Dao, Valerio/0000-0003-1645-8393; Schimmel Brener, Roy/0000-0001-5791-4872; Schioppa, Enrico Junior/0000-0002-1369-9944; Kodyš, Peter/0000-0002-8644-2349; Makovec, Nikola/0000-0001-5124-904X; Gorisek, Andrej/0000-0002-3903-3438; Baines, John/0000-0003-0770-2702; Grandi, Mario/0000-0002-5924-2544; Montejo Berlingen, Javier/0000-0001-9213-904X; Große-Knetter, Jörn/0000-0003-3085-7067; Okazaki, Yuta/0000-0003-2677-5827; Bruscino, Nello/0000-0002-6168-689X; Stockton, Mark/0000-0001-9679-0323; Russakovich, Nikolai/0000-0003-1927-5322; Derendarz, Dominik/0000-0001-5660-3095; Croft, Vincent Alexander/0000-0002-8731-4525; Rozen, Yoram/0000-0001-6969-0634; Nemecek, Stanislav/0000-0001-8978-7150; Loch, Peter/0000-0002-2005-671X; Carrà, Sonia/0000-0001-8650-942X; Qian, Jianming/0000-0003-4813-8167; Lleres, Annick/0000-0003-1769-8524; Hoya, Joaquin/0000-0002-7562-0234; Chen, Hucheng/0000-0002-9936-0115; Doyle, Anthony/0000-0001-6322-6195; Durglishvili, Archil/0000-0003-4157-592X; Kempster, Jacob/0000-0003-4168-3373; Dopke, Jens/0000-0002-0683-9910; Xu, Wenhao/0000-0001-5661-1917; Roy, Avik/0000-0002-0116-1012; Mastroberardino, Anna/0000-0002-8933-9494; Thompson, Paul/0000-0002-6239-7715; Roloff, Jennifer/0000-0001-6479-3079; Brandt, Oleg/0000-0001-5219-1417; Smolek, Karel/0000-0002-5996-7000; LeBlanc, Matt/0000-0001-5977-6418; Mamuzic, Judita/0000-0002-3203-4243; Kourlitis, Vangelis/0000-0001-6568-2047; Giannetti, Paola/0000-0002-3721-9490; Veneziano, Stefano/0000-0002-2598-2659; Ohm, Christian/0000-0002-8015-7512; Calafiura, Paolo/0000-0002-1692-1678; Dell'Asta, Lidia/0000-0002-9601-4225; Zhu, Hongbo/0000-0001-8066-7048; Hunter, Robert/0000-0002-6839-7775; Pianori, Elisabetta/0000-0001-9233-5892; Anisenkov, Alexey/0000-0002-7201-5936; Pater, Joleen/0000-0002-0598-5035; Weber, Christian/0000-0002-8659-5767; Dao, Valerio/0000-0003-1645-8393; Schramm, Steven/0000-0001-9031-6751; Thompson, Emily Anne/0000-0001-7050-8203; Melo, Matej/0000-0003-4557-9792; Moreno Martínez, Carlos/0000-0002-5719-7655; Arguin, Jean-Francois/0000-0003-0229-3858; Leight, William/0000-0002-2968-7841; franklin, melissa/0000-0002-6595-883X; Kurchaninov, Leonid/0000-0001-9392-3936; Veloso, Filipe/0000-0002-5956-4244; Shahinian, Jeffrey/0000-0002-1325-3432; Schouwenberg, Jeroen/0000-0002-8738-9519; Maeda, Junpei/0000-0002-9084-3305; Ryzhov, Andrey/0000-0002-0623-7426; Casado Lechuga, María Pilar/0000-0002-0394-5646; Diaconu, Cristinel/0000-0002-6193-5091; Rossi, Elvira/0000-0001-9476-9854; Gagnon, Louis-Guillaume/0000-0003-3000-8479; Khoda, Elham E/0000-0001-8720-6615; Winkels, Emma/0000-0003-0156-3801; Sawada, Ryu/0000-0002-2226-9874; Weiser, Christian/0000-0002-6456-6834; Lucotte, Arnaud/0000-0002-5992-0640; Walder, James/0000-0002-9039-8758; gabrielli, andrea/0000-0003-0768-9325; Pollard, Christopher/0000-0002-3690-3960; Sampsonidou, Despoina/0000-0003-0384-7672; Řezníček, Pavel/0000-0003-4017-9829; Røhne, Ole Myren/0000-0001-7744-9584; Iakovidis, George/0000-0002-0330-5921; Zhao, Pingchuan/0000-0003-0054-8749; Kersevan, Borut/0000-0002-4529-452X; Keeler, Richard/0000-0002-0510-4189; Bossio Sola, Jonathan David/0000-0002-7134-8077; Bethani, Agni/0000-0002-8150-7043; Sawyer, Lee/0000-0001-8295-0605; Shulga, Evgeny/0000-0001-5099-7644; Pollard, Christopher/0000-0002-3690-3960; O'Neil, Dugan/0000-0003-0325-472X; Chu, Ming-chung/0000-0002-1971-0403; Mindur, Bartosz/0000-0002-5511-2611; Veloso, Filipe/0000-0002-5956-4244; Garcia, Carmen/0000-0003-1625-7452; Adelman, Jahred/0000-0002-1041-3496; Sato, Koji/0000-0001-8988-4065; Marti-Garcia, Salvador/0000-0002-3897-6223; Gutschow, Christian/0000-0003-0857-794X; Cheng, Hok-Chuen/0000-0002-8912-4389; Guo, Ziyu/0000-0001-8645-1635; Kulchitsky, Yuri/0000-0002-3036-5575; Coccaro, Andrea/0000-0003-2368-4559; Onofre, Antonio/0000-0003-3471-2703; Ferrere, Didier/0000-0002-5687-9240; Kiryunin, Andrey/0000-0001-7490-6890; Bassalat, Ahmed/0000-0002-0129-1423; Lipniacka, Anna/0000-0002-8759-8564; Lapertosa, Alessandro/0000-0001-6246-6787; DA FONSECA PINTO, JOAO VICTOR/0000-0003-1746-1914; Vermeulen, Jos/0000-0003-4378-5736; Alimonti, Gianluca/0000-0002-7128-9046; Ghneimat, Mazuza/0000-0002-4931-2764; Chudoba, Jiri/0000-0002-6425-2579; Leonidopoulos, Christos/0000-0002-7241-2114; Escobar Ibáñez, Carlos/0000-0003-4442-4537; Macdonald, Calum/0000-0001-7857-9188; Shojaii, Jafar/0000-0002-9449-0412; Vaidya, Amal/0000-0003-4086-9432; Farbin, Amir/0000-0003-0000-2439; Montejo Berlingen, Javier/0000-0001-9213-904X; Petersen, Troels/0000-0003-0221-3037; Astalos, Robert/0000-0001-5095-605X; Khoo, Teng Jian/0000-0002-5954-3101; chevalier, laurent/0000-0003-3762-7264; Dado, Tomas/0000-0002-7050-2669; Nikiforou, Nikiforos/0000-0003-1267-7740; Rotaru, Marina/0000-0003-4088-6275; Truong, Thi Ngoc Loan/0000-0001-8249-7150; Todorova, Sarka/0000-0003-2433-231X; Blue, Andrew/0000-0002-7716-5626; Mohapatra, Soumya/0000-0003-3006-6337; D'Onofrio, Monica/0000-0003-2408-5099; Grandi, Mario/0000-0002-5924-2544; Sbrizzi, Antonio/0000-0002-1934-3041; Lari, Tommaso/0000-0002-1388-869X; Yoshihara, Keisuke/0000-0002-3656-2326; Guo, Jun/0000-0001-8125-9433; Valéry, Loïc/0000-0002-5510-1111; Roy, Avik/0000-0002-0116-1012; Moss, Joshua/0000-0002-6729-4803; BRAHIMI, Nihal/0000-0003-0992-3509; Thomson, Evelyn/0000-0001-6031-2768; Dell’Acqua, Andrea/0000-0003-2453-7745; Chiarella, Vitaliano/0000-0002-4210-2924; Tsai, Fang-Ying/0000-0001-7878-6435; Schleicher, Katharina E/0000-0002-2917-7032; Moenig, Klaus/0000-0002-3169-7117; gabrielli, andrea/0000-0003-0768-9325; Kharlamova, Tatyana/0000-0002-0387-6804; Barisits, Martin/0000-0003-0253-106X; Mijovic, Liza/0000-0003-0162-2891; Francescato, Simone/0000-0001-5315-9275; Gravili, Francesco Giuseppe/0000-0003-2422-5960; Jinnouchi, Osamu/0000-0001-5073-0974; Kelsey, Daniel/0000-0002-2297-1356; Dova, María Teresa/0000-0001-6113-0878; Nelson, Michael/0000-0002-0183-327X; Kurchaninov, Leonid/0000-0001-9392-3936; Tudorache, Valentina/0000-0001-5384-3843; Kroll, Jiri/0000-0001-6215-3326; Liu, Bingxuan/0000-0002-0721-8331; Heinrich, Lukas/0000-0002-4048-7584; Giannini, Giulia/0000-0002-3730-1750; Coadou, Yann/0000-0001-8195-7004; Tudorache, Valentina/0000-0001-5384-3843; ; </t>
  </si>
  <si>
    <t>ANPCyT, Argentina; YerPhI, Armenia; ARC, Australia; BMWFW, Austria; FWF, Austria; ANAS, Azerbaijan; SSTC, Belarus; CNPq, Brazil; FAPESP, Brazil; NSERC, Canada; NRC, Canada; CFI, Canada; CERN; CONICYT, Chile; CAS, China; MOST, China; NSFC, China; COL-CIENCIAS, Colombia; MSMT CR, Czech Republic; MPO CR, Czech Republic; VSC CR, Czech Republic; DNRF, Denmark; DNSRC, Denmark; IN2P3-CNRS, France; CEA-DRF/IRFU, France; SRNSFG, Georgia; BMBF, Germany; HGF, Germany; MPG, Germany; GSRT, Greece; RGC, China; Hong Kong SAR, China; ISF, Israel; Benoziyo Center, Israel; INFN, Italy; MEXT, Japan; JSPS, Japan; CNRST, Morocco; NWO, Netherlands; RCN, Norway; MNiSW, Poland; NCN, Poland; FCT, Portugal; MNE/IFA, Romania; MES of Russia, Russia Federation; NRC KI, Russia Federation; JINR; MESTD, Serbia; MSSR, Slovakia; ARRS, Slovenia; MIZS, Slovenia; DST/NRF, South Africa; MICINN, Spain; SRC, Sweden; Wallenberg Foundation, Sweden; SERI, Switzerland; SNSF, Switzerland; Canton of Bern, Switzerland; Canton of Geneva, Switzerland; MOST, Taiwan; TAEK, Turkey; STFC, United Kingdom; DOE, United States of America.; NSF, United States of America; BCKDF, Canada; Canarie, Canada; Compute Canada, Canada; CRC, Canada; ERC, European Union; ERDF, European Union; Horizon 2020, European Union; Marie Sklodowska-Curie Actions, European Union; COST, European Union; Investissements d'Avenir Labex, France; Investissements d'Avenir Idex, France; ANR, France; DFG, Germany; AvH Foundation, Germany; Herakleitos programme; Thales programme; Aristeia programme; EU-ESF; Greek NSRF, Greece; BSF-NSF, Israel; GIF, Israel; La Caixa Banking Foundation, Spain; CERCA Programme Generalitat de Catalunya, Spain; PROMETEO Programme Generalitat Valenciana, Spain; GenT Programme Generalitat Valenciana, Spain; Goran Gustafssons Stiftelse, Sweden; Royal Society, United Kingdom; Leverhulme Trust, United Kingdom; STFC [ST/S000879/1, ST/J004804/1, ST/L001179/1, ST/S000798/1, ST/L006162/1, ST/J005533/1, ST/N000307/1, ST/S000933/1, ST/M006980/1, ST/S00095X/1, ST/N000331/1, ST/N000420/1, ST/T000414/1, ST/P002439/1, ST/T007257/1, ST/N000277/1, ST/N000234/1, ST/R002495/1, ST/S000747/1] Funding Source: UKRI; Science and Technology Facilities Council [ST/S000747/1, ST/M006980/1, ST/L006162/1, ST/J005533/1, ST/J004804/1, ST/N000234/1, ST/L001179/1, ST/N000277/1, ATLAS, GRIDPP, ST/N000307/1, ST/N000331/1, ST/N000420/1, ST/S000879/1, ST/P002439/1] Funding Source: researchfish</t>
  </si>
  <si>
    <t>ANPCyT, Argentina(ANPCyT); YerPhI, Armenia; ARC, Australia(Australian Research CouncilUniversity of Queensland); BMWFW, Austria; FWF, Austria(Austrian Science Fund (FWF)); ANAS, Azerbaijan; SSTC, Belarus; CNPq, Brazil; FAPESP, Brazil(Fundacao de Amparo a Pesquisa do Estado de Sao Paulo (FAPESP)); NSERC, Canada; NRC, Canada; CFI, Canada; CERN; CONICYT, Chile; CAS, China(Chinese Academy of Sciences); MOST, China; NSFC, China(National Natural Science Foundation of China (NSFC)); COL-CIENCIAS, Colombia; MSMT CR, Czech Republic; MPO CR, Czech Republic; VSC CR, Czech Republic; DNRF, Denmark; DNSRC, Denmark; IN2P3-CNRS, France; CEA-DRF/IRFU, France; SRNSFG, Georgia; BMBF, Germany(Federal Ministry of Education &amp; Research (BMBF)); HGF, Germany; MPG, Germany; GSRT, Greece; RGC, China; Hong Kong SAR, China; ISF, Israel; Benoziyo Center, Israel; INFN, Italy; MEXT, Japan; JSPS, Japan; CNRST, Morocco; NWO, Netherlands; RCN, Norway; MNiSW, Poland; NCN, Poland; FCT, Portugal; MNE/IFA, Romania; MES of Russia, Russia Federation; NRC KI, Russia Federation; JINR; MESTD, Serbia; MSSR, Slovakia; ARRS, Slovenia; MIZS, Slovenia; DST/NRF, South Africa; MICINN, Spain; SRC, Sweden; Wallenberg Foundation, Sweden; SERI, Switzerland; SNSF, Switzerland; Canton of Bern, Switzerland; Canton of Geneva, Switzerland; MOST, Taiwan; TAEK, Turkey; STFC, United Kingdom; DOE, United States of America.(United States Department of Energy (DOE)); NSF, United States of America; BCKDF, Canada; Canarie, Canada; Compute Canada, Canada; CRC, Canada; ERC, European Union; ERDF, European Union(European Union (EU)Marie Curie Actions); Horizon 2020, European Union; Marie Sklodowska-Curie Actions, European Union(European Union (EU)Marie Curie Actions); COST, European Union; Investissements d'Avenir Labex, France(Agence Nationale de la Recherche (ANR)Association Nationale de la Recherche et de la Technologie (ANRT)); Investissements d'Avenir Idex, France(Agence Nationale de la Recherche (ANR)Association Nationale de la Recherche et de la Technologie (ANRT)); ANR, France(Agence Nationale de la Recherche (ANR)Association Nationale de la Recherche et de la Technologie (ANRT)); DFG, Germany(German Research Foundation (DFG)); AvH Foundation, Germany(Alexander von Humboldt Foundation); Herakleitos programme; Thales programme(Thales Group); Aristeia programme; EU-ESF; Greek NSRF, Greece; BSF-NSF, Israel; GIF, Israel; La Caixa Banking Foundation, Spain; CERCA Programme Generalitat de Catalunya, Spain; PROMETEO Programme Generalitat Valenciana, Spain; GenT Programme Generalitat Valenciana, Spain; Goran Gustafssons Stiftelse, Sweden; Royal Society, United Kingdom; Leverhulme Trust, United Kingdom; STFC(UK Research &amp; Innovation (UKRI)Science &amp; Technology Facilities Council (STFC)); Science and Technology Facilities Council(UK Research &amp; Innovation (UKRI)Science &amp; Technology Facilities Council (STFC))</t>
  </si>
  <si>
    <t>COST, European Union We acknowledge the support of ANPCyT, Argentina; YerPhI, Armenia; ARC, Australia; BMWFW and FWF, Austria; ANAS, Azerbaijan; SSTC, Belarus; CNPq and FAPESP, Brazil; NSERC, NRC and CFI, Canada; CERN; CONICYT, Chile; CAS, MOST and NSFC, China; COL-CIENCIAS, Colombia; MSMT CR, MPO CR and VSC CR, Czech Republic; DNRF and DNSRC, Denmark; IN2P3-CNRS and CEA-DRF/IRFU, France; SRNSFG, Georgia; BMBF, HGF and MPG, Germany; GSRT, Greece; RGC and Hong Kong SAR, China; ISF and Benoziyo Center, Israel; INFN, Italy; MEXT and JSPS, Japan; CNRST, Morocco; NWO, Netherlands; RCN, Norway; MNiSW and NCN, Poland; FCT, Portugal; MNE/IFA, Romania; MES of Russia and NRC KI, Russia Federation; JINR; MESTD, Serbia; MSSR, Slovakia; ARRS and MIZS, Slovenia; DST/NRF, South Africa; MICINN, Spain; SRC and Wallenberg Foundation, Sweden; SERI, SNSF and Cantons of Bern and Geneva, Switzerland; MOST, Taiwan; TAEK, Turkey; STFC, United Kingdom; DOE and NSF, United States of America. In addition, individual groups and members have received support from BCKDF, Canarie, Compute Canada and CRC, Canada; ERC, ERDF, Horizon 2020, Marie Sklodowska-Curie Actions and COST, European Union; Investissements d'Avenir Labex, Investissements d'Avenir Idex and ANR, France; DFG and AvH Foundation, Germany; Herakleitos, Thales and Aristeia programmes co-financed by EU-ESF and the Greek NSRF, Greece; BSF-NSF and GIF, Israel; La Caixa Banking Foundation, CERCA Programme Generalitat de Catalunya and PROMETEO and GenT Programmes Generalitat Valenciana, Spain; Goran Gustafssons Stiftelse, Sweden; The Royal Society and Leverhulme Trust, United Kingdom.r The crucial computing support from all WLCG partners is acknowledged gratefully, in particular from CERN, the ATLAS Tier-1 facilities at TRIUMF (Canada), NDGF (Denmark, Norway, Sweden), CC-IN2P3 (France), KIT/GridKA (Germany), INFN-CNAF (Italy), NLT1 (Netherlands), PIC (Spain), ASGC (Taiwan), RAL (UK) and BNL (USA), the Tier-2 facilities worldwide and large non-WLCG resource providers. Major contributors of computing resources are listed in Ref.[139].</t>
  </si>
  <si>
    <t>0370-2693</t>
  </si>
  <si>
    <t>1873-2445</t>
  </si>
  <si>
    <t>PHYS LETT B</t>
  </si>
  <si>
    <t>Phys. Lett. B</t>
  </si>
  <si>
    <t>10.1016/j.physletb.2020.135980</t>
  </si>
  <si>
    <t>Astronomy &amp; Astrophysics; Physics, Nuclear; Physics, Particles &amp; Fields</t>
  </si>
  <si>
    <t>Astronomy &amp; Astrophysics; Physics</t>
  </si>
  <si>
    <t>PS8IM</t>
  </si>
  <si>
    <t>Green Submitted, Green Accepted, gold</t>
  </si>
  <si>
    <t>WOS:000608167600020</t>
  </si>
  <si>
    <t>Fialas, PC; Santini, L; Russo, D; Amorim, F; Rebelo, H; Novella-Fernandez, R; Marques, F; Domer, A; Vella, A; Martinoli, A; Figurek, A; Tsoar, A; Sandor, A; Ibanez, C; Korine, C; Kerbiriou, C; Voigt, C; Mifsud, C; Jére, C; Ridha, D; Preatoni, D; Hamidovic, D; Tidenberg, EM; Çoraman, E; Mathews, F; Lison, F; Joanna, F; Petersons, G; Loumassine, H; Garin, I; Csósz, I; Liira, J; Juste, J; Julien, JF; van der Kooij, J; Darija, J; Aihartza, J; Eldegard, K; Phelps, K; Olival, KJ; Marina, K; Ancillotto, L; Grzegorz, L; Barti, L; Salazar, LC; Bosso, L; Rodrigues, L; Hamel, L; Uhrin, M; Mas, M; Cerekovic, N; Toshkova, N; Roche, N; Kalda, O; Aizpurua, O; Georgiakakis, P; Kanuch, P; Presetnik, P; Bilgin, R; McKay, RA; Dina, R; Goran, R; Ireneusz, R; Soras, R; Robert, S; Aulagnier, S; Kramer-Schadt, S; Gazaryan, S; Bücs, SL; Yorulmaz, T; Stjernberg, T; Liukko, UM; Nistreanu, V; Vintulis, V; Radchuk, V; Puig-Montserrat, X; Bas, Y; Zagmajster, M; Zegarek, M; Vida, Z; Razgour, O</t>
  </si>
  <si>
    <t>Fialas, Penelope; Santini, Luca; Russo, Danilo; Amorim, Francisco; Rebelo, Hugo; Novella-Fernandez, Roberto; Marques, Francisco; Domer, Adi; Vella, Adriana; Martinoli, Adriano; Figurek, Aleksandra; Tsoar, Asaf; Sandor, Attila; Ibanez, Carlos; Korine, Carmi; Kerbiriou, Christian; Voigt, Christian; Mifsud, Claire; Jere, Csaba; Ridha, Dalhoumi; Preatoni, Damiano; Hamidovic, Daniela; Tidenberg, Eeva-Maria; Coraman, Emrah; Mathews, Fiona; Lison, Fulgencio; Joanna, Furmankiewicz; Petersons, Gunars; Loumassine, Hiba; Garin, Inazio; Csosz, Istvan; Liira, Jaan; Juste, Javier; Julien, Jean; van der Kooij, Jeroen; Darija, Josic; Aihartza, Joxerra; Eldegard, Katrine; Phelps, Kendra; Olival, Kevin; Marina, Kipson; Ancillotto, Leonardo; Grzegorz, Lesinski; Barti, Levente; Salazar, Lisette; Bosso, Luciano; Rodrigues, Luisa; Hamel, Luke; Uhrin, Marcel; Mas, Maria; Cerekovic, Natasa; Toshkova, Nia; Roche, Niamh; Kalda, Oliver; Aizpurua, Ostaizka; Georgiakakis, Panagiotis; Kanuch, Peter; Presetnik, Primoz; Bilgin, Rasit; Mckay, Reed; Dina, Rnjak; Goran, Rnjak; Ireneusz, Ruczynski; Soras, Rune; Robert, Solene; Aulagnier, Stephane; Kramer-Schadt, Stephanie; Gazaryan, Suren; Bucs, Szilard-Lehel; Yorulmaz, Tarkan; Stjernberg, Torsten; Liukko, Ulla-Maija; Nistreanu, Victoria; Vintulis, Viesturs; Radchuk, Viktoriia; Puig-Montserrat, Xavier; Bas, Yves; Zagmajster, Maja; Zegarek, Marcin; Vida, Zrncic; Razgour, Orly</t>
  </si>
  <si>
    <t>Changes in community composition and functional diversity of European bats under climate change</t>
  </si>
  <si>
    <t>CONSERVATION BIOLOGY</t>
  </si>
  <si>
    <t>bats; community composition; functional composition; global change; species distribution modeling; Cambio global</t>
  </si>
  <si>
    <t>RANGE SHIFTS; ECOLOGICAL RESPONSES; BIODIVERSITY; FUTURE; PATTERNS; IMPACTS; DISTRIBUTIONS; PREDICTIONS; IMPUTATION; MAMMALS</t>
  </si>
  <si>
    <t>Climate change is predicted to drive geographical range shifts that will result in changes in species diversity and functional composition and have potential repercussions for ecosystem functioning. However, the effect of these changes on species composition and functional diversity (FD) remains unclear, especially for mammals, specifically bats. We used species distribution models and a comprehensive ecological and morphometrical trait database to estimate how projected future climate and land-use changes could influence the distribution, composition, and FD of the European bat community. Future bat assemblages were predicted to undergo substantial shifts in geographic range and trait structure. Range suitability decreased substantially in southern Europe and increased in northern latitudes. Our findings highlight the potential for climate change to drive shifts in bat FD, which has implications for ecosystem function and resilience at a continental scale. It is important to incorporate FD in conservation strategies. These efforts should target species with key functional traits predicted to be lost and areas expected to experience losses in FD. Conservation strategies should include habitat and roost protection, enhancing landscape connectivity, and international monitoring to preserve bat populations and their ecosystem services.</t>
  </si>
  <si>
    <t>[Fialas, Penelope; Razgour, Orly] Univ Exeter, Dept Biosci, Streatham Campus,Prince Wales Rd, Exeter EX4 4PS, Devon, England; [Santini, Luca] Sapienza Univ Rome, Dept Biol &amp; Biotechnol Charles Darwin, Rome, Italy; [Russo, Danilo] Univ Napoli Federico II, Dipartimento Agr, Lab Anim Ecol &amp; Evolut AnEcoEvo, Portici, Italy; [Amorim, Francisco; Rebelo, Hugo] Univ Porto, CIBIO, Ctr Invest Biodiversidade &amp; Recursos Genet, InBIO Lab Associado, Vairao, Portugal; [Novella-Fernandez, Roberto] Univ Wurzburg, Dept Global Change Ecol, Wurzburg, Germany; [Marques, Francisco] Univ Lisbon, Fac Sci, Ctr Ecol Evolut &amp; Environm Changes, Lisbon, Portugal; [Domer, Adi] Bengurion Univ Negev, Dept Life Sci, Beer Sheva, Israel; [Vella, Adriana] Univ Malta, Dept Biol, Conservat Biol Res Grp, Msida, Malta; [Martinoli, Adriano; Preatoni, Damiano] Univ Insubria, Dipartimento Sci Teor &amp; Applicate, Unita Anal &amp; Gest Risorse Ambientali Giuso Tosi R, Varese, Italy; [Figurek, Aleksandra; Cerekovic, Natasa] Univ Banja Luka, Fac Agr, Banja Luka, Bosnia &amp; Herceg; [Tsoar, Asaf; Korine, Carmi] Bengurion Univ Negev, Jacob Blaustein Inst Desert Res, Mitrani Dept Desert Ecol, Midreshet Bengurion, Israel; [Sandor, Attila] Fac Vet Med Univ Agr Sci &amp; Vet Med Cluj Napocac, Dept Parasitol &amp; Parasit Dis, Cluj Napoca, Romania; [Ibanez, Carlos; Juste, Javier] Estn Biol Donana CSIC, Dept Ecol &amp; Evolut, Seville, Spain; [Kerbiriou, Christian; Julien, Jean; Bas, Yves] Sorbonne Univ, Ctr d Ecol &amp; Sci Conservat CESCO, Ctr Natl Rech Sci, Museum Natl dHist Naturelle, Paris, France; [Kerbiriou, Christian; Julien, Jean; Bas, Yves] Stn Biol Marine, Concarneau, France; [Voigt, Christian; Kramer-Schadt, Stephanie; Radchuk, Viktoriia] Leibniz Inst Zoo &amp; Wildlife Res, Berlin, Germany; [Mifsud, Claire] Univ Malta, Dept Biol, Conservat Biol Res Grp, Msida, Malta; [Jere, Csaba; Csosz, Istvan; Barti, Levente] Myotis Bat Conservat Grp, Miercurea Ciuc, Romania; [Ridha, Dalhoumi] Univ Carthage, Bizerte Fac Sci, Lab Environm Biomonitoring, Zarzouna, Tunisia; [Hamidovic, Daniela; Vida, Zrncic] Minist Econ &amp; Sustainable Dev, Inst Environm &amp; Nat, Zagreb, Croatia; [Tidenberg, Eeva-Maria; Stjernberg, Torsten] Univ Helsinki, Finnish Museum Nat Hist LUOMUS, Helsinki, Finland; [Coraman, Emrah] Istanbul Tech Univ, Eurasia Inst Earth Sci, Dept Ecol &amp; Evolut, Maslak, Turkiye; [Mathews, Fiona] Univ Sussex, Sch Life Sci, Brighton, England; [Lison, Fulgencio] Univ Concepcion, Dept Zool, Fac Ciencias Nat &amp; Oceanograf, Wildlife Ecol &amp; Conservat Lab, Concepcion, Chile; [Joanna, Furmankiewicz] Univ Wroclaw, Fac Behav Ecol, Wroclaw, Poland; [Petersons, Gunars] Latvia Univ Life Sci &amp; Technol, Fac Vet Med, Jelgava, Latvia; [Loumassine, Hiba] Naturalia Environm, Avignon, France; [Garin, Inazio; Aihartza, Joxerra] Univ Basque Country UPV EHU, Dept Zool &amp; Anim Cell Biol, Fac Sci &amp; Technol, Sarriena Z G, Leioa, Spain; [Liira, Jaan; Kalda, Oliver] Univ Tartu, Inst Ecol &amp; Earth Sci, Tartu, Estonia; [van der Kooij, Jeroen] Nat Educ Res &amp; Consultancy van der Kooij, Slattum, Norway; [Darija, Josic] Leibniz Inst Evolut &amp; Biodivers Sci, Museum Naturkunde, Berlin, Germany; [Eldegard, Katrine; Mckay, Reed] Norwegian Univ Life Sci, Environm Sci &amp; Nat Resource Management, As, Norway; [Phelps, Kendra; Olival, Kevin; Hamel, Luke] EcoHlth Alliance, New York, NY USA; [Marina, Kipson] Charles Univ Prague, Fac Sci, Dept Zool, Prague, Czech Republic; [Ancillotto, Leonardo] Natl Res Council CNR, Inst Res Terr Ecosyst IRET, Sesto Fiorentino, Italy; [Grzegorz, Lesinski] Warsaw Univ Life Sci SGGW, Inst Anim Sci, Warsaw, Poland; [Salazar, Lisette] Luxembourg Inst Sci &amp; Technol, Esch Sur Alzette, Luxembourg; [Bosso, Luciano] Natl Res Council Italy, Inst Agr &amp; Forestry Syst Mediterranean, Portici, Italy; [Rodrigues, Luisa] Inst Conservacao Nat &amp; Florestas, Lisbon, Portugal; [Uhrin, Marcel] Univ Pavol Jozef Safarik, Inst Biol &amp; Ecol, Dept Zool, Kosice, Slovakia; [Mas, Maria; Puig-Montserrat, Xavier] Nat Sci Museum Granollers, BiBio Res Grp, Granollers, Spain; [Toshkova, Nia] Bulgarian Acad Sci, Natl Museum Nat Hist, Sofia, Bulgaria; [Roche, Niamh] Bat Conservat Ireland, Dublin, Ireland; [Aizpurua, Ostaizka] Univ Copenhagen, GLOBE Inst, Ctr Evolutionary Hologenom, Copenhagen, Denmark; [Georgiakakis, Panagiotis] Univ Crete, Nat Hist Museum Crete, Iraklion, Greece; [Kanuch, Peter] Slovak Acad Sci, Inst Forest Ecol, Zvolen, Slovakia; [Presetnik, Primoz] Ljubljana Off, Ctr Cartog Fauna &amp; Flora, Ljubljana, Slovenia; [Bilgin, Rasit] Bogazici Univ, Inst Environm Sci, Istanbul, Turkiye; [Dina, Rnjak; Goran, Rnjak] Geonatura Ltd, Zagreb, Croatia; [Ireneusz, Ruczynski; Zegarek, Marcin] Mammal Res Inst PAS, Bialowieza, Poland; [Soras, Rune] Norwegian Univ Sci &amp; Technol, Dept Biol, Trondheim, Norway; [Robert, Solene] Museum Natl Hist Nat MNHN, Ctr Natl Rech Sci CNRS, PatriNat Off Francais Biodiversite OFB, Paris, France; [Aulagnier, Stephane] Comportement &amp; Ecol Faune sauvage, Auzeville Tolosane, France; [Gazaryan, Suren] UNEP EUROBATS Secretariat, Bonn, Germany; [Bucs, Szilard-Lehel] Ctr Bat Res &amp; Conservat, Cluj Napoca, Romania; [Yorulmaz, Tarkan] Univ Cankiri Karatekin, Food &amp; Agr Vocat Sch, Dept Forestry, Program Hunting &amp; Wildlife, Cankiri, Turkiye; [Liukko, Ulla-Maija] Finnish Environm Inst, Helsinki, Finland; [Nistreanu, Victoria] Moldova State Univ, Inst Zool, Kishinev, Moldova; [Vintulis, Viesturs] Univ Latvia, Inst Biol, Salaspils, Latvia; [Zagmajster, Maja] Univ Ljubljana, Biotech Fac, Subterranean Biol Lab SubBioLab, Dept Biol, Ljubljana, Slovenia</t>
  </si>
  <si>
    <t>University of Exeter; Sapienza University Rome; University of Naples Federico II; Universidade do Porto; University of Wurzburg; Universidade de Lisboa; Ben-Gurion University of the Negev; University of Malta; University of Insubria; University of Banja Luka (UNIBL); Ben-Gurion University of the Negev; Consejo Superior de Investigaciones Cientificas (CSIC); CSIC - Estacion Biologica de Donana (EBD); Centre National de la Recherche Scientifique (CNRS); Sorbonne Universite; Leibniz Institut fur Zoo und Wildtierforschung; University of Malta; Universite de Carthage; University of Helsinki; Istanbul Technical University; University of Sussex; Universidad de Concepcion; University of Wroclaw; Latvia University of Life Sciences &amp; Technologies; University of Basque Country; University of Tartu; Tartu University Institute of Ecology &amp; Earth Sciences; Leibniz Institut fur Evolutions und Biodiversitatsforschung; Norwegian University of Life Sciences; EcoHealth Alliance; Charles University Prague; Consiglio Nazionale delle Ricerche (CNR); Istituto di Ricerca sugli Ecosistemi Terrestri (IRET); Warsaw University of Life Sciences; Luxembourg Institute of Science &amp; Technology; Consiglio Nazionale delle Ricerche (CNR); Istituto per i Sistemi Agricoli e Forestali del Mediterraneo (ISAFoM-CNR); University of Pavol Jozef Safarik Kosice; Bulgarian Academy of Sciences; University of Copenhagen; University of Crete; Slovak Academy of Sciences; Bogazici University; Polish Academy of Sciences; Mammal Research Institute of the Polish Academy of Sciences; Norwegian University of Science &amp; Technology (NTNU); Centre National de la Recherche Scientifique (CNRS); Museum National d'Histoire Naturelle (MNHN); Cankiri Karatekin University; Finnish Environment Institute; Moldova State University; University of Latvia; University of Ljubljana</t>
  </si>
  <si>
    <t>Fialas, PC (corresponding author), Univ Exeter, Dept Biosci, Streatham Campus,Prince Wales Rd, Exeter EX4 4PS, Devon, England.</t>
  </si>
  <si>
    <t>pf313@exeter.ac.uk</t>
  </si>
  <si>
    <t>/ABB-3611-2020; /AFH-8373-2022; Phelps, Kendra/J-2578-2019; Figurek, Aleksandra/K-5411-2019; Razgour, Orly/B-9646-2011; Amorim, Francisco/L-7376-2013; Bilgin, Rasit/A-3129-2016; Sándor, Attila/A-4782-2009; Rebelo, Hugo/C-9005-2009; Uhrin, Marcel/C-7211-2011; Juste, Javier/AAU-7671-2020; McKay, Reed/KHZ-3157-2024; Aizpurua, Ostaizka/V-9490-2019; Liira, Jaan/G-9879-2015; Ruczynski, Ireneusz/ODM-5677-2025; Nistreanu, Victoria/AAD-2804-2022; Santini, Luca/M-8492-2018; /B-8115-2009; Bücs, Szilárd-Lehel/AAC-2009-2022; Domer, Adi/MXL-7983-2025; Lisón, Fulgencio/H-5512-2019; Kanuch, Peter/A-5416-2011; Aihartza, Joxerra/Z-3061-2019; Mas Navarro, Maria/AFR-6949-2022; Ibanez, Carlos/H-7577-2015; /K-1374-2017; Toshkova, Nia/MBG-2279-2025; Radchuk, Viktoriia/C-6665-2013; Preatoni, Damiano/A-8621-2010; Kramer-Schadt, Stephanie/A-8778-2013</t>
  </si>
  <si>
    <t>Kalda, Oliver/0000-0002-4656-0789; Phelps, Kendra/0000-0002-3120-4802; Figurek, Aleksandra/0000-0002-1723-8379; Eldegard, Katrine/0000-0002-3276-8087;</t>
  </si>
  <si>
    <t>Natural Environment Research Council [CA18107]; COST Action; COST (European Cooperation in Science and Technology) [NE/M018660/1]; Natural Environment Research Council (NERC) Independent Research Fellowship [NE/S007504/1]; NERC GW4+ Doctoral Training Partnership</t>
  </si>
  <si>
    <t>Natural Environment Research Council(UK Research &amp; Innovation (UKRI)Natural Environment Research Council (NERC)); COST Action(European Cooperation in Science and Technology (COST)); COST (European Cooperation in Science and Technology)(European Cooperation in Science and Technology (COST)); Natural Environment Research Council (NERC) Independent Research Fellowship(UK Research &amp; Innovation (UKRI)Natural Environment Research Council (NERC)); NERC GW4+ Doctoral Training Partnership(UK Research &amp; Innovation (UKRI)Natural Environment Research Council (NERC))</t>
  </si>
  <si>
    <t>We thank E. Solem, D. Dieckman, T. Teige, U. Hoffmeister, A. Zahn, M. Pakuta, H. de Vries, T. Roeke, S. Irmak, A. Raihno, and the Bat Conservation Trust for helping in the collection of location records. This article is based on work from COST Action CA18107 Climate Change and Bats: from Science to Conservation-ClimBats (), supported by COST (European Cooperation in Science and Technology). O.R. was supported by a Natural Environment Research Council (NERC) Independent Research Fellowship (NE/M018660/1), and P.C.F. was supported by NERC GW4+ Doctoral Training Partnership (NE/S007504/1).</t>
  </si>
  <si>
    <t>0888-8892</t>
  </si>
  <si>
    <t>1523-1739</t>
  </si>
  <si>
    <t>CONSERV BIOL</t>
  </si>
  <si>
    <t>Conserv. Biol.</t>
  </si>
  <si>
    <t>e70025</t>
  </si>
  <si>
    <t>10.1111/cobi.70025</t>
  </si>
  <si>
    <t>Biodiversity Conservation; Ecology; Environmental Sciences</t>
  </si>
  <si>
    <t>Biodiversity &amp; Conservation; Environmental Sciences &amp; Ecology</t>
  </si>
  <si>
    <t>5UR5B</t>
  </si>
  <si>
    <t>WOS:001457674500001</t>
  </si>
  <si>
    <t>Chatterjee, S; Kliestik, T; Rowland, Z; Bugaj, M</t>
  </si>
  <si>
    <t>Chatterjee, Sheshadri; Kliestik, Tomas; Rowland, Zuzana; Bugaj, Martin</t>
  </si>
  <si>
    <t>Immersive collaborative business process and extended reality-driven industrial metaverse technologies for economic value co-creation in 3D digital twin factories</t>
  </si>
  <si>
    <t>OECONOMIA COPERNICANA</t>
  </si>
  <si>
    <t>immersive collaborative business process; extended reality-driven industrial metaverse; product lifecycle management; economic value co-creation; 3D digital twin factory; cyber-physical manufacturing enterprise</t>
  </si>
  <si>
    <t>Research background: Internet of Things devices and sensors, artificial intelligence-based digital asset trading and digital twin-based extended reality technologies, and autonomous robotic and enterprise resource planning systems can be leveraged in 3D semantic scene completion and metaverse-based commercial transactions across Internet of Things-based business environments. Distributed ledger and enterprise business technologies, shop-floor digital twin synthetic data, and 3D simulation and visualization systems configure integrated multi-physics workflows in hyper-realistic immersive industrial environments for artificial intelligence-based business value. Digital twin-based Internet of Robotic Things, robotic swarm and multi-modal machine learning algorithms (with regard to enterprise total factor productivity), and virtual and augmented reality simulation technologies are pivotal in spatial planning processes. Industrial product data and manufacturing value chain management support digital twin-based virtual factory modeling in collaborative immersive 3D visualization environments. Purpose of the article: We show that interconnected business process management and metaverse economic organizational structures, immersive economic and entrepreneurial knowledge image-based modeling (for big data-driven product development processes), and remote autonomous equipment control and monitoring integrate digital twin-enabled 6G Tactile Industrial Internet of Things, deep reinforcement learning and image processing algorithms, and event-driven signal processing for collaborative economic value co-creation. Deep learning-based visual recognition and industrial extended reality technologies, 3D production management modeling, and Internet of Things industrial and mobile sensing networks are pivotal in production operation management, as deep learning-based multi-source data fusion assists autonomous industrial manufacturing processes across interactive 3D immersive business and synthetic manufacturing environments. Collaborative robotic cyber-physical production and generative Artificial Intelligence of Things-based systems (in terms of managerial business value), artificial intelligence-based perceptual and cognitive technologies, and spatial mapping and machine intelligence algorithms enhance manufacturing process visualization, as industrial big data sharing and interoperability are functional in 3D semantic scene completion for sustainable business and economic growth across big data-driven immersive virtual industrial manufacturing environments. Methods: We inspected Tracxn (the Industrial Metaverse section) for the first 100 companies in terms of Tracxn score for X-corn status (i.e., Minicorn, Soonicorn, or none), total equity funding (USD), and company stage (i.e., Seed, Funding Raised, Unfunded, Public, Acquired, Acqui-Hired, and Series A, B, C, D), and identified three main topics for analysis that would lead to tangible business outcomes. We examined the performance management of shop floor virtualization: connected digital twins increase production and logistics process optimization in production environments across the industrial metaverse, facilitating photorealistic production system 3D modelling and simulation. We appraised integrated diagnostic functionalities of real-time simulation implementation for error elimination and machine parameter adjustment in immersive planned production lines by synthetic image data sets and collaborative workflows. We determined digital twin-based data synthesis operational procedures and interconnected use cases across industrial scalable infrastructures for value chain efficiency. Findings &amp; value added: We identified the specific integrated operational simulation functions and production tasks, key performance indicators of shop floor autonomous and value creation systems, and industrial process parameters for predictive quality and fault detection, resulting in production loss reduction by use of industrial metaverse technologies. By use of operational data with regard to the technological management of the selected companies, quantitative analysis determines how immersive collaborative business process and extended reality-driven industrial metaverse technologies lead to economic value co-creation across 3D digital twin factories and cyber-physical manufacturing enterprises. The main value added derived from our research is that cloud-based collaborative 3D visualization and neuromorphic computing systems, 6G sensing and holographic simulation technologies, and machine intelligence and environment awareness algorithms (for business performance and productivity) can be leveraged in machine vision-based defect prediction, detection, diagnosis, and management. Virtual reality space convergence and object connection operate in Internet of Things-based sensing device performance monitoring across Internet of Things-based business environments. Virtual assembly lines and manufacturing enterprises necessitate machine learning-based production forecasting techniques, 3D object detection and tracking, and industrial autonomous and cyber-physical production systems, supporting spatial computing and predictive maintenance algorithms in collaborative immersive virtual environments.</t>
  </si>
  <si>
    <t>[Chatterjee, Sheshadri] Indian Inst Informat Technol, Prayagraj, India; [Kliestik, Tomas; Bugaj, Martin] Univ Zilina, Zilina, Slovakia; [Rowland, Zuzana] Inst Technol &amp; Business, Ceske Budejovice, Czech Republic</t>
  </si>
  <si>
    <t>Indian Institute of Information Technology Allahabad; University of Zilina; Institute of Technology &amp; Business, Ceske Budejovice</t>
  </si>
  <si>
    <t>Kliestik, T (corresponding author), Univ Zilina, Zilina, Slovakia.</t>
  </si>
  <si>
    <t>tomas.kliestik@uniza.sk</t>
  </si>
  <si>
    <t>Bugaj, Martin/ABE-3921-2021; Chatterjee, Sheshadri/AAN-9917-2020; /O-8070-2015; Rowland, Zuzana/AAF-9592-2021</t>
  </si>
  <si>
    <t>Bugaj, Martin/0000-0001-7205-855X; Chatterjee, Sheshadri/0000-0003-1075-5549; Rowland, Zuzana/0000-0002-7792-8873</t>
  </si>
  <si>
    <t>Implementation framework and business model of the Internet of Things, Industry 4.0 and smart transport [NFP313011BWN6]</t>
  </si>
  <si>
    <t>Implementation framework and business model of the Internet of Things, Industry 4.0 and smart transport</t>
  </si>
  <si>
    <t>This research was financially supported by the project NFP313011BWN6 The im-plementation framework and business model of the Internet of Things, Industry 4.0 and smart transport.</t>
  </si>
  <si>
    <t>INST BADAN GOSPODARCZYCH</t>
  </si>
  <si>
    <t>OLSZTYN</t>
  </si>
  <si>
    <t>UL KS ROBERTA BILITEWSKIEGO NR 5, LOK 19, OLSZTYN, 10-693, POLAND</t>
  </si>
  <si>
    <t>2083-1277</t>
  </si>
  <si>
    <t>2353-1827</t>
  </si>
  <si>
    <t>OECON COPERNIC</t>
  </si>
  <si>
    <t>Oecon. Copernic.</t>
  </si>
  <si>
    <t>10.24136/oc.3596</t>
  </si>
  <si>
    <t>Economics</t>
  </si>
  <si>
    <t>2GB8B</t>
  </si>
  <si>
    <t>WOS:001481815100004</t>
  </si>
  <si>
    <t>* HCP, ktoré pribudli do databázy od posledného monitorovaného obdobia (k 31.5.2026)</t>
  </si>
  <si>
    <r>
      <rPr>
        <b/>
        <sz val="10"/>
        <rFont val="Arial"/>
        <family val="2"/>
      </rPr>
      <t>Timestamp</t>
    </r>
    <r>
      <rPr>
        <sz val="10"/>
        <rFont val="Arial"/>
        <family val="2"/>
      </rPr>
      <t>: 30.9.2026</t>
    </r>
  </si>
  <si>
    <t>Filozofická fakulta UK</t>
  </si>
  <si>
    <r>
      <t xml:space="preserve"> The Long-Term Effects of Educational Development Programmes [textový dokument (print)] [elektronický dokument] [monografia] : Collaboration, Trust and Leadership / Pleschová, Gabriela [Autor, 100%]. – 1. vyd. – Cham (Švajčiarsko) : </t>
    </r>
    <r>
      <rPr>
        <b/>
        <sz val="11"/>
        <color theme="1"/>
        <rFont val="Aptos Narrow"/>
        <family val="2"/>
        <scheme val="minor"/>
      </rPr>
      <t>Palgrave Macmillan</t>
    </r>
    <r>
      <rPr>
        <sz val="11"/>
        <color theme="1"/>
        <rFont val="Aptos Narrow"/>
        <family val="2"/>
        <scheme val="minor"/>
      </rPr>
      <t>, 2025. – 182 s. [tlačená forma] [online]. – [recenzované]. – ISBN 978-3-031-82661-0. – ISBN (elektronické) 978-3-031-82662-7</t>
    </r>
  </si>
  <si>
    <t>https://app.crepc.sk/?fn=detailBiblioFormChildC10I0T&amp;sid=B6A4D7332C46D305B1497CE93F05&amp;seo=CREP%C4%8C-detail-kni%C5%BEn%C3%A1-publik%C3%A1cia</t>
  </si>
  <si>
    <r>
      <rPr>
        <b/>
        <sz val="11"/>
        <color theme="1"/>
        <rFont val="Aptos Narrow"/>
        <family val="2"/>
        <scheme val="minor"/>
      </rPr>
      <t>Time frame</t>
    </r>
    <r>
      <rPr>
        <sz val="11"/>
        <color theme="1"/>
        <rFont val="Aptos Narrow"/>
        <family val="2"/>
        <scheme val="minor"/>
      </rPr>
      <t>: prírastok od posledného sledovaného obdobia (k 31.5.2026)</t>
    </r>
  </si>
  <si>
    <r>
      <rPr>
        <b/>
        <sz val="11"/>
        <color theme="1"/>
        <rFont val="Aptos Narrow"/>
        <family val="2"/>
        <scheme val="minor"/>
      </rPr>
      <t>Time stamp</t>
    </r>
    <r>
      <rPr>
        <sz val="11"/>
        <color theme="1"/>
        <rFont val="Aptos Narrow"/>
        <family val="2"/>
        <scheme val="minor"/>
      </rPr>
      <t>: 30.9.2026</t>
    </r>
  </si>
  <si>
    <t>Personalized medical device and method of its preparation</t>
  </si>
  <si>
    <t>16.06.2026</t>
  </si>
  <si>
    <t>12.02.2021</t>
  </si>
  <si>
    <t>https://app.crepc.sk/?fn=detailBiblioFormChildM11GQC&amp;sid=50FE609ECAA3CD9EE1C860E72399&amp;seo=CREP%C4%8C-detail-patent</t>
  </si>
  <si>
    <t>*patenty, ktoré boli registrované v CREPČ od posledného sledovaného obdobia (k 31.5.2026)</t>
  </si>
  <si>
    <r>
      <rPr>
        <b/>
        <sz val="11"/>
        <color theme="1"/>
        <rFont val="Aptos Narrow"/>
        <family val="2"/>
        <scheme val="minor"/>
      </rPr>
      <t>Timestamp:</t>
    </r>
    <r>
      <rPr>
        <sz val="11"/>
        <color theme="1"/>
        <rFont val="Aptos Narrow"/>
        <family val="2"/>
        <scheme val="minor"/>
      </rPr>
      <t xml:space="preserve"> 30.9.2026 </t>
    </r>
  </si>
  <si>
    <t>The Phoenician Scheme [hrané dielo - film] : The Tutenchamun / Anderson, Wes [Režisér, 100%] ; Grolmus, Marián [Autor 3D modelov, VŠVU VSVKS, 100%]. – Cannes (Francúzsko) : Festival de Cannes, 78, 13.05.2025-24.05.2025. – [2025]. – 00.01:41:00 : 3D modelovanie, 3D tlač. – [DUC AU]</t>
  </si>
  <si>
    <t xml:space="preserve">    https://app.creuc.sk/?fn=detailBiblioForm&amp;sid=B91108598CC4B84B242512F148AB</t>
  </si>
  <si>
    <t>ČU2026</t>
  </si>
  <si>
    <t>33 krokov [dokumentárne dielo - film] / Domček, Anna [Režisér] ; Domček, Šimon [Režisér] ; Ostrochovský, Ivan [Producent, AUBBFDUKDT, 50%] ; Konečný, Jiří [Producent, 50%]. – Karlovy Vary (Česko) : Mezinárodní filmový festival Karlovy Vary, 60, 03.07.2026-11.07.2026. – [2026]. – 00.01:11:00. – [DUC AU]</t>
  </si>
  <si>
    <t xml:space="preserve">    https://app.creuc.sk/?fn=detailBiblioForm&amp;sid=AFFB5693EB24A8FD75C7118ED7B2</t>
  </si>
  <si>
    <t>Mezinárodní filmový festival Karlovy Vary</t>
  </si>
  <si>
    <t>Bojovník [hrané dielo - film] = The Fighter = The Cursed Warrior / Frič, Vojtech [Režisér, 50%] ; Dianiška, Tomáš [Režisér, 50%] ; Juríček, Tomáš [Hlavný kameraman, VSMUFTFAKT, 100%]. – Karlovy Vary (Česko) : Mezinárodní filmový festival Karlovy Vary, 60, 03.07.2026-11.07.2026. – [2026]. – 00.02:03:00. – [DUC AU]</t>
  </si>
  <si>
    <t xml:space="preserve">    https://app.creuc.sk/?fn=detailBiblioForm&amp;sid=1C2ACAED49234363BB52E3D65969</t>
  </si>
  <si>
    <t>Igor a potom [dokumentárne dielo - film] / Ostrochovský, Ivan [Režisér, AUBBFDUKDT, 100%] ; Viluda, Ľubomír [Dramaturg, AUBBFDUKDT, 50%] ; Felcman, Jakub [Dramaturg, 50%] ; Ostrochovský, Ivan [Producent, AUBBFDUKDT, 25%] ; Michálek, Tomáš [Producent, 25%] ; Netíková, Martina [Producent, 25%] ; Tomková, Katarína [Producent, 25%] ; Ostrochovský, Ivan [Kameraman, AUBBFDUKDT, 20%] ; Pekarčík, Pavol [Kameraman, AUBBFDUKDT, 20%] ; Kollár, Martin [Kameraman, 20%] ; Malo, Martin [Kameraman, 20%] ; Johanides, Juraj [Kameraman, 20%]. – Karlovy Vary (Česko) : Mezinárodní filmový festival Karlovy Vary, 60, 03.07.2026-11.07.2026. – [2026]. – 00.01:10:00. – [DUC AU]</t>
  </si>
  <si>
    <t xml:space="preserve">    https://app.creuc.sk/?fn=detailBiblioForm&amp;sid=8DB42373D07F62A0DAAB28DA4370</t>
  </si>
  <si>
    <t>Nečekané VÍTĚZSTVÍ POLSKO-ČESKÉ UNIE ve III. světové válce [činohra] / Krofta, Jakub [Režisér] ; Měchurová, Kateřina [Herec v hlavnej úlohe, 14.29%] ; Tomaszewska, Anna [Herec v hlavnej úlohe, 14.285%] ; Daniel, Marek [Herec v hlavnej úlohe, 14.285%] ; Milancej, Antoni [Herec v hlavnej úlohe, 14.285%] ; Krupa, Šimon [Herec v hlavnej úlohe, 14.285%] ; Malchar, Daniel [Herec v hlavnej úlohe, 14.285%] ; Režný, Michal [Herec v hlavnej úlohe, VSMUDIFKHE, 14.285%]. – La Fabrika (Česko) : Národní divadlo Praha, 14.05.2026. – 00.01:45:00. – [DUC DU]
UD: 1582025 | Nečekané VÍTĚZSTVÍ POLSKO-ČESKÉ UNIE ve III. světové válce / / Wojtyszko, Maria [Autor textu, 100%]. – [2026]. – [DUC DU]</t>
  </si>
  <si>
    <t xml:space="preserve">    https://app.creuc.sk/?fn=detailBiblioForm&amp;sid=5301BA0C1F12FE31B4444CA915FD</t>
  </si>
  <si>
    <t>Nosorožec [činohra] / Rázusová, Júlia [Režisér, 100%] ; Kičiňová, Miriam [Dramaturg, VSMUDIFKRD, 100%]. – Brno (Česko) : Divadelní svět Brno 2026, 12.05.2026-24.05.2026. – 00.02:15:00. – [DUC DU]
UD: 1555747 | Nosorožec / [činohra] / Ionesco, Eugene [Autor textu, 100%]. – [2025]. – [DUC DU]</t>
  </si>
  <si>
    <t xml:space="preserve">    https://app.creuc.sk/?fn=detailBiblioForm&amp;sid=CB067298C42A66D55609FD45693F</t>
  </si>
  <si>
    <t>Divadelní svět Brno</t>
  </si>
  <si>
    <t>Prameň [hrané dielo - film] / Ostrochovský, Ivan [Režisér, AUBBFDUKDT, 100%] ; Ostrochovský, Ivan [Autor námetu, AUBBFDUKDT, 100%] ; Ostrochovský, Ivan [Autor scenára, AUBBFDUKDT, 50%] ; Leščák, Marek [Autor scenára, 50%] ; Ostrochovský, Ivan [Producent, AUBBFDUKDT, 20%] ; Malinovský, Albert [Producent, 20%] ; Tomková, Katarína [Producent, 20%] ; Strnad, Pavel [Producent, 20%] ; Oukropec, Petr [Producent, 20%]. – Karlovy Vary (Česko) : Mezinárodní filmový festival Karlovy Vary, 60, 03.07.2026-11.07.2026. – [2026]. – 00.01:28:00. – [DUC AU]</t>
  </si>
  <si>
    <t xml:space="preserve">    https://app.creuc.sk/?fn=detailBiblioForm&amp;sid=AFFB5693EB24A8FD71C51F8ED7B2</t>
  </si>
  <si>
    <t>Tannhäuser [opera] / Maeda, Asuka [Spevák, AUBBFMUKVI, 7.154%]. – (Rakúsko) : Wiener Staatsoper, 22.05.2025. – 00.04:00:00. – [DUC HU]
UD: 1074337 | Tannhäuser / [opera] / Wagner, Richard [Autor hudby]. – 00.04:00:00. – [DUC HU]</t>
  </si>
  <si>
    <t xml:space="preserve">    https://app.creuc.sk/?fn=detailBiblioForm&amp;sid=DF52132090966663157DEBF290DD</t>
  </si>
  <si>
    <t>Wiener Staatsoper</t>
  </si>
  <si>
    <t>Topografia Sféry I. [intermediálne dielo, inštalácia] / Šimonová, Natália [Výtvarník, AUBBFVUKID, 100%]. – Neuhaus (Rakúsko) : Terra incognita „Československé umění 1948-1989“, 27.04.2025-31.10.2025. – [2025]. – 800 cm x 600 cm x 240 cm : Maľba na plátne, kov, objekt. – [DUC VU]. – [Realizácia]</t>
  </si>
  <si>
    <t xml:space="preserve">    https://app.creuc.sk/?fn=detailBiblioForm&amp;sid=F197D1152A04E678CA9BFA0FDA7A</t>
  </si>
  <si>
    <t>Museum Liaunig</t>
  </si>
  <si>
    <t>Topografia Sféry II. [intermediálne dielo, inštalácia] / Šimonová, Natália [Výtvarník, AUBBFVUKID, 100%]. – Neuhaus (Rakúsko) : Terra incognita „Československé umění 1948-1989“, 27.04.2025-31.10.2025. – [2025]. – 240 cm x 160 cm x 160 cm : Maľba na plátne, kov, objekt. – [DUC VU]. – [Realizácia]</t>
  </si>
  <si>
    <t xml:space="preserve">    https://app.creuc.sk/?fn=detailBiblioForm&amp;sid=F197D1152A04E678CA9EF60FDA7A</t>
  </si>
  <si>
    <t>1988 [kresba, maľba, koláž] / David, Jiří [Výtvarník, AUBBFVUKID, 100%]. – Neuhaus (Rakúsko) : Terra incognita „Československé umění 1948-1989“, 27.04.2025-31.10.2025. – [1988]. – 210 cm x 170 cm : Kombinovaná technika na plátne. – [DUC VU]. – [Realizácia]</t>
  </si>
  <si>
    <t xml:space="preserve">    https://app.creuc.sk/?fn=detailBiblioForm&amp;sid=3B3C390F92023FADBBFDC1ED093C</t>
  </si>
  <si>
    <t>Nature Index</t>
  </si>
  <si>
    <t>Účelová časť (pre osoby)</t>
  </si>
  <si>
    <t>Neúčelová časť (pre VŠ)</t>
  </si>
  <si>
    <t>Súčet</t>
  </si>
  <si>
    <r>
      <rPr>
        <b/>
        <sz val="11"/>
        <color rgb="FF000000"/>
        <rFont val="Arial"/>
        <family val="2"/>
        <charset val="238"/>
      </rPr>
      <t>Zdroj</t>
    </r>
    <r>
      <rPr>
        <sz val="11"/>
        <color theme="1"/>
        <rFont val="Arial"/>
        <family val="2"/>
        <charset val="238"/>
      </rPr>
      <t xml:space="preserve">: https://www.nature.com/nature-index/ </t>
    </r>
  </si>
  <si>
    <t>Vysoko citované výstupy</t>
  </si>
  <si>
    <r>
      <rPr>
        <b/>
        <sz val="11"/>
        <rFont val="Arial"/>
        <family val="2"/>
        <charset val="238"/>
      </rPr>
      <t>Zdroj</t>
    </r>
    <r>
      <rPr>
        <sz val="11"/>
        <rFont val="Arial"/>
        <family val="2"/>
        <charset val="238"/>
      </rPr>
      <t>: Web of Science</t>
    </r>
  </si>
  <si>
    <t>Európske a americké patenty</t>
  </si>
  <si>
    <r>
      <rPr>
        <b/>
        <sz val="11"/>
        <color theme="1"/>
        <rFont val="Arial"/>
        <family val="2"/>
        <charset val="238"/>
      </rPr>
      <t>Zdroj</t>
    </r>
    <r>
      <rPr>
        <sz val="11"/>
        <color theme="1"/>
        <rFont val="Arial"/>
        <family val="2"/>
        <charset val="238"/>
      </rPr>
      <t>: Centrálny register publikačnej činnosti</t>
    </r>
  </si>
  <si>
    <t>Monografie Nordic list úroveň 2</t>
  </si>
  <si>
    <t>*monografie vydané vo vydavateľstvách, ktoré sú v Nordic list vedené ako level 2 (rok 2026)</t>
  </si>
  <si>
    <r>
      <rPr>
        <b/>
        <sz val="11"/>
        <color theme="1"/>
        <rFont val="Arial"/>
        <family val="2"/>
        <charset val="238"/>
      </rPr>
      <t>Time frame</t>
    </r>
    <r>
      <rPr>
        <sz val="11"/>
        <color theme="1"/>
        <rFont val="Arial"/>
        <family val="2"/>
        <charset val="238"/>
      </rPr>
      <t>: vykazovacie obdobie 2026</t>
    </r>
  </si>
  <si>
    <t>Svetové umelecké výstupy</t>
  </si>
  <si>
    <t xml:space="preserve">EM1, kategória ocenenia/podujatia/inštalácie </t>
  </si>
  <si>
    <r>
      <rPr>
        <b/>
        <sz val="11"/>
        <color theme="1"/>
        <rFont val="Arial"/>
        <family val="2"/>
        <charset val="238"/>
      </rPr>
      <t>Zdroj</t>
    </r>
    <r>
      <rPr>
        <sz val="11"/>
        <color theme="1"/>
        <rFont val="Arial"/>
        <family val="2"/>
        <charset val="238"/>
      </rPr>
      <t>: Centrálny register umeleckej činnosti</t>
    </r>
  </si>
  <si>
    <t>**unikátne publikácie, ktoré v zozname pribudli v časovom rozmedzí od 1.6.2025 - 31.5.2026 oproti posledným sledovaným obdobiam</t>
  </si>
  <si>
    <r>
      <rPr>
        <b/>
        <sz val="11"/>
        <color rgb="FF000000"/>
        <rFont val="Arial"/>
        <family val="2"/>
        <charset val="238"/>
      </rPr>
      <t>Timestamp</t>
    </r>
    <r>
      <rPr>
        <sz val="11"/>
        <color theme="1"/>
        <rFont val="Arial"/>
        <family val="2"/>
        <charset val="238"/>
      </rPr>
      <t>:  30 September 2026</t>
    </r>
  </si>
  <si>
    <r>
      <rPr>
        <b/>
        <sz val="11"/>
        <color rgb="FF000000"/>
        <rFont val="Arial"/>
        <family val="2"/>
        <charset val="238"/>
      </rPr>
      <t>Time frame</t>
    </r>
    <r>
      <rPr>
        <sz val="11"/>
        <color theme="1"/>
        <rFont val="Arial"/>
        <family val="2"/>
        <charset val="238"/>
      </rPr>
      <t>:  1 June 2025 - 31 May 2026</t>
    </r>
  </si>
  <si>
    <t>ROZPIS september 2026 (58)</t>
  </si>
  <si>
    <r>
      <rPr>
        <b/>
        <sz val="11"/>
        <rFont val="Arial"/>
        <family val="2"/>
        <charset val="238"/>
      </rPr>
      <t>Timestamp</t>
    </r>
    <r>
      <rPr>
        <sz val="11"/>
        <rFont val="Arial"/>
        <family val="2"/>
        <charset val="238"/>
      </rPr>
      <t>: 30.9.2026</t>
    </r>
  </si>
  <si>
    <t>ROZPIS september 2026 (24)</t>
  </si>
  <si>
    <r>
      <rPr>
        <b/>
        <sz val="11"/>
        <color theme="1"/>
        <rFont val="Arial"/>
        <family val="2"/>
        <charset val="238"/>
      </rPr>
      <t>Timestamp:</t>
    </r>
    <r>
      <rPr>
        <sz val="11"/>
        <color theme="1"/>
        <rFont val="Arial"/>
        <family val="2"/>
        <charset val="238"/>
      </rPr>
      <t xml:space="preserve"> 30.9.2026 </t>
    </r>
  </si>
  <si>
    <t>ROZPIS september 2026 (1)</t>
  </si>
  <si>
    <r>
      <rPr>
        <b/>
        <sz val="11"/>
        <color theme="1"/>
        <rFont val="Arial"/>
        <family val="2"/>
        <charset val="238"/>
      </rPr>
      <t>Time stamp</t>
    </r>
    <r>
      <rPr>
        <sz val="11"/>
        <color theme="1"/>
        <rFont val="Arial"/>
        <family val="2"/>
        <charset val="238"/>
      </rPr>
      <t>: 30.9.2026</t>
    </r>
  </si>
  <si>
    <t>Akadémia umení v Banskej Bystrici</t>
  </si>
  <si>
    <t>Vysoká škola múzických umení v Bratislave</t>
  </si>
  <si>
    <t>Vysoká škola výtvarných umení v Bratislave</t>
  </si>
  <si>
    <t>ROZPIS september 2026 (19)</t>
  </si>
  <si>
    <t>ROZPIS (september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</si>
</sst>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mm/yy;@"/>
    <numFmt numFmtId="165" formatCode="#,##0.00\ &quot;€&quot;"/>
    <numFmt numFmtId="166" formatCode="#,##0\ &quot;€&quot;"/>
  </numFmts>
  <fonts count="24" x14ac:knownFonts="1">
    <font>
      <sz val="11"/>
      <color theme="1"/>
      <name val="Aptos Narrow"/>
      <family val="2"/>
      <scheme val="minor"/>
    </font>
    <font>
      <sz val="11"/>
      <color theme="1"/>
      <name val="Aptos Narrow"/>
      <family val="2"/>
      <scheme val="minor"/>
    </font>
    <font>
      <b/>
      <sz val="11"/>
      <color theme="1"/>
      <name val="Aptos Narrow"/>
      <family val="2"/>
      <scheme val="minor"/>
    </font>
    <font>
      <sz val="11"/>
      <color rgb="FF000000"/>
      <name val="Calibri"/>
      <family val="2"/>
    </font>
    <font>
      <b/>
      <sz val="11"/>
      <color rgb="FF000000"/>
      <name val="Calibri"/>
      <family val="2"/>
    </font>
    <font>
      <u/>
      <sz val="11"/>
      <color theme="10"/>
      <name val="Aptos Narrow"/>
      <family val="2"/>
      <scheme val="minor"/>
    </font>
    <font>
      <sz val="10"/>
      <name val="Arial"/>
    </font>
    <font>
      <sz val="10"/>
      <name val="Arial"/>
      <family val="2"/>
      <charset val="238"/>
    </font>
    <font>
      <b/>
      <sz val="10"/>
      <name val="Arial"/>
      <family val="2"/>
    </font>
    <font>
      <sz val="10"/>
      <name val="Arial"/>
      <family val="2"/>
    </font>
    <font>
      <i/>
      <sz val="11"/>
      <color theme="1"/>
      <name val="Aptos Narrow"/>
      <family val="2"/>
      <scheme val="minor"/>
    </font>
    <font>
      <sz val="11"/>
      <color theme="0"/>
      <name val="Aptos Narrow"/>
      <family val="2"/>
      <charset val="238"/>
      <scheme val="minor"/>
    </font>
    <font>
      <b/>
      <sz val="14"/>
      <color theme="0"/>
      <name val="Aptos Narrow"/>
      <family val="2"/>
      <scheme val="minor"/>
    </font>
    <font>
      <sz val="14"/>
      <color theme="0"/>
      <name val="Aptos Narrow"/>
      <family val="2"/>
      <charset val="238"/>
      <scheme val="minor"/>
    </font>
    <font>
      <sz val="11"/>
      <name val="Calibri"/>
      <family val="2"/>
    </font>
    <font>
      <sz val="11"/>
      <color theme="1"/>
      <name val="Aptos Narrow"/>
      <family val="2"/>
      <charset val="238"/>
      <scheme val="minor"/>
    </font>
    <font>
      <sz val="11"/>
      <color theme="1"/>
      <name val="Arial"/>
      <family val="2"/>
      <charset val="238"/>
    </font>
    <font>
      <b/>
      <sz val="11"/>
      <color theme="1"/>
      <name val="Arial"/>
      <family val="2"/>
      <charset val="238"/>
    </font>
    <font>
      <i/>
      <sz val="11"/>
      <color rgb="FF000000"/>
      <name val="Arial"/>
      <family val="2"/>
      <charset val="238"/>
    </font>
    <font>
      <b/>
      <sz val="11"/>
      <name val="Arial"/>
      <family val="2"/>
      <charset val="238"/>
    </font>
    <font>
      <sz val="11"/>
      <color rgb="FF000000"/>
      <name val="Arial"/>
      <family val="2"/>
      <charset val="238"/>
    </font>
    <font>
      <b/>
      <sz val="11"/>
      <color rgb="FF000000"/>
      <name val="Arial"/>
      <family val="2"/>
      <charset val="238"/>
    </font>
    <font>
      <sz val="11"/>
      <name val="Arial"/>
      <family val="2"/>
      <charset val="238"/>
    </font>
    <font>
      <i/>
      <sz val="11"/>
      <color theme="1"/>
      <name val="Arial"/>
      <family val="2"/>
      <charset val="238"/>
    </font>
  </fonts>
  <fills count="3">
    <fill>
      <patternFill patternType="none"/>
    </fill>
    <fill>
      <patternFill patternType="gray125"/>
    </fill>
    <fill>
      <patternFill patternType="solid">
        <fgColor theme="4"/>
      </patternFill>
    </fill>
  </fills>
  <borders count="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8">
    <xf numFmtId="0" fontId="0" fillId="0" borderId="0"/>
    <xf numFmtId="0" fontId="3" fillId="0" borderId="0">
      <alignment vertical="center"/>
    </xf>
    <xf numFmtId="0" fontId="5" fillId="0" borderId="0" applyNumberFormat="0" applyFill="0" applyBorder="0" applyAlignment="0" applyProtection="0"/>
    <xf numFmtId="0" fontId="1" fillId="0" borderId="0"/>
    <xf numFmtId="0" fontId="6" fillId="0" borderId="0"/>
    <xf numFmtId="0" fontId="9" fillId="0" borderId="0"/>
    <xf numFmtId="0" fontId="11" fillId="2" borderId="0" applyNumberFormat="0" applyBorder="0" applyAlignment="0" applyProtection="0"/>
    <xf numFmtId="0" fontId="7" fillId="0" borderId="0"/>
  </cellStyleXfs>
  <cellXfs count="74">
    <xf numFmtId="0" fontId="0" fillId="0" borderId="0" xfId="0"/>
    <xf numFmtId="0" fontId="3" fillId="0" borderId="0" xfId="1">
      <alignment vertical="center"/>
    </xf>
    <xf numFmtId="2" fontId="3" fillId="0" borderId="0" xfId="1" applyNumberFormat="1">
      <alignment vertical="center"/>
    </xf>
    <xf numFmtId="164" fontId="3" fillId="0" borderId="0" xfId="1" applyNumberFormat="1">
      <alignment vertical="center"/>
    </xf>
    <xf numFmtId="0" fontId="0" fillId="0" borderId="0" xfId="1" applyFont="1">
      <alignment vertical="center"/>
    </xf>
    <xf numFmtId="0" fontId="4" fillId="0" borderId="0" xfId="1" applyFont="1">
      <alignment vertical="center"/>
    </xf>
    <xf numFmtId="164" fontId="4" fillId="0" borderId="0" xfId="1" applyNumberFormat="1" applyFont="1">
      <alignment vertical="center"/>
    </xf>
    <xf numFmtId="0" fontId="8" fillId="0" borderId="0" xfId="4" applyFont="1"/>
    <xf numFmtId="0" fontId="6" fillId="0" borderId="0" xfId="4"/>
    <xf numFmtId="0" fontId="9" fillId="0" borderId="0" xfId="4" applyFont="1"/>
    <xf numFmtId="0" fontId="2" fillId="0" borderId="0" xfId="0" applyFont="1"/>
    <xf numFmtId="0" fontId="0" fillId="0" borderId="0" xfId="0" applyAlignment="1">
      <alignment wrapText="1"/>
    </xf>
    <xf numFmtId="0" fontId="5" fillId="0" borderId="0" xfId="2"/>
    <xf numFmtId="0" fontId="10" fillId="0" borderId="0" xfId="0" applyFont="1"/>
    <xf numFmtId="0" fontId="12" fillId="2" borderId="1" xfId="6" applyNumberFormat="1" applyFont="1" applyBorder="1"/>
    <xf numFmtId="0" fontId="12" fillId="2" borderId="2" xfId="6" applyNumberFormat="1" applyFont="1" applyBorder="1"/>
    <xf numFmtId="0" fontId="13" fillId="2" borderId="2" xfId="6" applyNumberFormat="1" applyFont="1" applyBorder="1" applyAlignment="1">
      <alignment wrapText="1"/>
    </xf>
    <xf numFmtId="0" fontId="13" fillId="2" borderId="2" xfId="6" applyNumberFormat="1" applyFont="1" applyBorder="1"/>
    <xf numFmtId="0" fontId="7" fillId="0" borderId="0" xfId="7"/>
    <xf numFmtId="0" fontId="2" fillId="0" borderId="0" xfId="7" applyFont="1"/>
    <xf numFmtId="0" fontId="7" fillId="0" borderId="0" xfId="7" applyAlignment="1">
      <alignment wrapText="1"/>
    </xf>
    <xf numFmtId="0" fontId="2" fillId="0" borderId="0" xfId="7" applyFont="1" applyAlignment="1">
      <alignment wrapText="1"/>
    </xf>
    <xf numFmtId="0" fontId="2" fillId="0" borderId="0" xfId="0" applyFont="1" applyAlignment="1">
      <alignment horizontal="center"/>
    </xf>
    <xf numFmtId="0" fontId="14" fillId="0" borderId="0" xfId="1" applyFont="1">
      <alignment vertical="center"/>
    </xf>
    <xf numFmtId="2" fontId="6" fillId="0" borderId="0" xfId="4" applyNumberFormat="1"/>
    <xf numFmtId="0" fontId="2" fillId="0" borderId="0" xfId="0" applyFont="1" applyAlignment="1">
      <alignment horizontal="left"/>
    </xf>
    <xf numFmtId="0" fontId="0" fillId="0" borderId="0" xfId="0" applyAlignment="1">
      <alignment horizontal="center" wrapText="1"/>
    </xf>
    <xf numFmtId="0" fontId="5" fillId="0" borderId="0" xfId="2" applyAlignment="1">
      <alignment horizontal="center" wrapText="1"/>
    </xf>
    <xf numFmtId="0" fontId="15" fillId="0" borderId="0" xfId="7" applyFont="1"/>
    <xf numFmtId="0" fontId="16" fillId="0" borderId="0" xfId="0" applyFont="1"/>
    <xf numFmtId="0" fontId="17" fillId="0" borderId="3" xfId="0" applyFont="1" applyBorder="1"/>
    <xf numFmtId="0" fontId="16" fillId="0" borderId="3" xfId="0" applyFont="1" applyBorder="1"/>
    <xf numFmtId="0" fontId="18" fillId="0" borderId="0" xfId="1" applyFont="1">
      <alignment vertical="center"/>
    </xf>
    <xf numFmtId="0" fontId="17" fillId="0" borderId="3" xfId="0" applyFont="1" applyBorder="1" applyAlignment="1">
      <alignment horizontal="center"/>
    </xf>
    <xf numFmtId="0" fontId="17" fillId="0" borderId="3" xfId="0" applyFont="1" applyBorder="1" applyAlignment="1">
      <alignment horizontal="center" vertical="center"/>
    </xf>
    <xf numFmtId="0" fontId="19" fillId="0" borderId="3" xfId="4" applyFont="1" applyBorder="1" applyAlignment="1">
      <alignment horizontal="center"/>
    </xf>
    <xf numFmtId="0" fontId="20" fillId="0" borderId="0" xfId="1" applyFont="1">
      <alignment vertical="center"/>
    </xf>
    <xf numFmtId="165" fontId="22" fillId="0" borderId="3" xfId="4" applyNumberFormat="1" applyFont="1" applyBorder="1"/>
    <xf numFmtId="166" fontId="22" fillId="0" borderId="3" xfId="4" applyNumberFormat="1" applyFont="1" applyBorder="1" applyAlignment="1">
      <alignment horizontal="center"/>
    </xf>
    <xf numFmtId="10" fontId="22" fillId="0" borderId="3" xfId="4" applyNumberFormat="1" applyFont="1" applyBorder="1" applyAlignment="1">
      <alignment horizontal="center"/>
    </xf>
    <xf numFmtId="0" fontId="16" fillId="0" borderId="0" xfId="1" applyFont="1">
      <alignment vertical="center"/>
    </xf>
    <xf numFmtId="0" fontId="16" fillId="0" borderId="3" xfId="3" applyFont="1" applyBorder="1"/>
    <xf numFmtId="0" fontId="19" fillId="0" borderId="3" xfId="3" applyFont="1" applyBorder="1" applyAlignment="1">
      <alignment horizontal="center"/>
    </xf>
    <xf numFmtId="165" fontId="22" fillId="0" borderId="3" xfId="3" applyNumberFormat="1" applyFont="1" applyBorder="1"/>
    <xf numFmtId="166" fontId="16" fillId="0" borderId="3" xfId="3" applyNumberFormat="1" applyFont="1" applyBorder="1"/>
    <xf numFmtId="10" fontId="16" fillId="0" borderId="3" xfId="3" applyNumberFormat="1" applyFont="1" applyBorder="1"/>
    <xf numFmtId="165" fontId="16" fillId="0" borderId="3" xfId="3" applyNumberFormat="1" applyFont="1" applyBorder="1"/>
    <xf numFmtId="166" fontId="19" fillId="0" borderId="3" xfId="3" applyNumberFormat="1" applyFont="1" applyBorder="1"/>
    <xf numFmtId="10" fontId="19" fillId="0" borderId="3" xfId="3" applyNumberFormat="1" applyFont="1" applyBorder="1"/>
    <xf numFmtId="166" fontId="19" fillId="0" borderId="3" xfId="4" applyNumberFormat="1" applyFont="1" applyBorder="1" applyAlignment="1">
      <alignment horizontal="center"/>
    </xf>
    <xf numFmtId="10" fontId="19" fillId="0" borderId="3" xfId="4" applyNumberFormat="1" applyFont="1" applyBorder="1" applyAlignment="1">
      <alignment horizontal="center"/>
    </xf>
    <xf numFmtId="165" fontId="17" fillId="0" borderId="0" xfId="3" applyNumberFormat="1" applyFont="1"/>
    <xf numFmtId="166" fontId="22" fillId="0" borderId="0" xfId="4" applyNumberFormat="1" applyFont="1"/>
    <xf numFmtId="10" fontId="22" fillId="0" borderId="0" xfId="4" applyNumberFormat="1" applyFont="1"/>
    <xf numFmtId="165" fontId="16" fillId="0" borderId="0" xfId="3" applyNumberFormat="1" applyFont="1"/>
    <xf numFmtId="0" fontId="22" fillId="0" borderId="0" xfId="4" applyFont="1"/>
    <xf numFmtId="166" fontId="16" fillId="0" borderId="0" xfId="0" applyNumberFormat="1" applyFont="1"/>
    <xf numFmtId="166" fontId="17" fillId="0" borderId="0" xfId="0" applyNumberFormat="1" applyFont="1"/>
    <xf numFmtId="10" fontId="17" fillId="0" borderId="0" xfId="0" applyNumberFormat="1" applyFont="1"/>
    <xf numFmtId="166" fontId="16" fillId="0" borderId="3" xfId="0" applyNumberFormat="1" applyFont="1" applyBorder="1"/>
    <xf numFmtId="10" fontId="22" fillId="0" borderId="3" xfId="3" applyNumberFormat="1" applyFont="1" applyBorder="1"/>
    <xf numFmtId="166" fontId="17" fillId="0" borderId="3" xfId="0" applyNumberFormat="1" applyFont="1" applyBorder="1"/>
    <xf numFmtId="10" fontId="17" fillId="0" borderId="3" xfId="0" applyNumberFormat="1" applyFont="1" applyBorder="1"/>
    <xf numFmtId="0" fontId="17" fillId="0" borderId="0" xfId="0" applyFont="1"/>
    <xf numFmtId="165" fontId="22" fillId="0" borderId="0" xfId="4" applyNumberFormat="1" applyFont="1"/>
    <xf numFmtId="166" fontId="19" fillId="0" borderId="0" xfId="4" applyNumberFormat="1" applyFont="1" applyAlignment="1">
      <alignment horizontal="center"/>
    </xf>
    <xf numFmtId="10" fontId="19" fillId="0" borderId="0" xfId="4" applyNumberFormat="1" applyFont="1" applyAlignment="1">
      <alignment horizontal="center"/>
    </xf>
    <xf numFmtId="166" fontId="17" fillId="0" borderId="3" xfId="3" applyNumberFormat="1" applyFont="1" applyBorder="1"/>
    <xf numFmtId="10" fontId="17" fillId="0" borderId="3" xfId="3" applyNumberFormat="1" applyFont="1" applyBorder="1"/>
    <xf numFmtId="0" fontId="17" fillId="0" borderId="0" xfId="0" applyFont="1" applyAlignment="1">
      <alignment horizontal="left"/>
    </xf>
    <xf numFmtId="0" fontId="18" fillId="0" borderId="0" xfId="1" applyFont="1" applyAlignment="1">
      <alignment horizontal="left" vertical="center"/>
    </xf>
    <xf numFmtId="0" fontId="22" fillId="0" borderId="0" xfId="4" applyFont="1" applyAlignment="1">
      <alignment horizontal="left"/>
    </xf>
    <xf numFmtId="0" fontId="23" fillId="0" borderId="0" xfId="0" applyFont="1" applyAlignment="1">
      <alignment horizontal="left"/>
    </xf>
    <xf numFmtId="0" fontId="0" fillId="0" borderId="0" xfId="0" applyAlignment="1">
      <alignment horizontal="left" wrapText="1"/>
    </xf>
  </cellXfs>
  <cellStyles count="8">
    <cellStyle name="Hypertextové prepojenie" xfId="2" builtinId="8"/>
    <cellStyle name="Normálna" xfId="0" builtinId="0"/>
    <cellStyle name="Normálna 2" xfId="3" xr:uid="{EDBF1EEE-B76D-45BA-9A99-B7415C667190}"/>
    <cellStyle name="Normálna 2 2" xfId="4" xr:uid="{A9024ADD-96F8-46EF-BC07-5CB1F16CD18D}"/>
    <cellStyle name="Normálna 3" xfId="5" xr:uid="{DEE3A53A-D119-4BF8-BB85-2EFE257A6ABC}"/>
    <cellStyle name="Normálna 4" xfId="1" xr:uid="{55E74AFB-3DC2-4791-9BD4-230056A6380C}"/>
    <cellStyle name="Normálna 5" xfId="7" xr:uid="{C27D103E-82A1-4398-9AD8-8CD010AC8016}"/>
    <cellStyle name="Zvýraznenie1 2" xfId="6" xr:uid="{D8264572-1628-4AE8-9FFC-BB2AE5958A57}"/>
  </cellStyles>
  <dxfs count="4">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app.crepc.sk/?fn=detailBiblioFormChildM11GQC&amp;sid=50FE609ECAA3CD9EE1C860E72399&amp;seo=CREP%C4%8C-detail-patent"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app.crepc.sk/?fn=detailBiblioFormChildC10I0T&amp;sid=B6A4D7332C46D305B1497CE93F05&amp;seo=CREP%C4%8C-detail-kni%C5%BEn%C3%A1-publik%C3%A1cia"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D8037F-D798-417F-ABB6-03ECA099DEBB}">
  <dimension ref="A1:K78"/>
  <sheetViews>
    <sheetView topLeftCell="D1" workbookViewId="0">
      <selection activeCell="P1" sqref="P1"/>
    </sheetView>
  </sheetViews>
  <sheetFormatPr defaultRowHeight="14.4" x14ac:dyDescent="0.3"/>
  <cols>
    <col min="1" max="1" width="53.5546875" bestFit="1" customWidth="1"/>
    <col min="2" max="2" width="25.88671875" bestFit="1" customWidth="1"/>
    <col min="3" max="3" width="25" bestFit="1" customWidth="1"/>
    <col min="4" max="4" width="9.88671875" bestFit="1" customWidth="1"/>
    <col min="5" max="5" width="12.77734375" bestFit="1" customWidth="1"/>
    <col min="7" max="7" width="53.5546875" bestFit="1" customWidth="1"/>
    <col min="8" max="8" width="25.88671875" bestFit="1" customWidth="1"/>
    <col min="9" max="9" width="25" bestFit="1" customWidth="1"/>
    <col min="10" max="10" width="9.88671875" bestFit="1" customWidth="1"/>
    <col min="11" max="11" width="9" bestFit="1" customWidth="1"/>
  </cols>
  <sheetData>
    <row r="1" spans="1:11" x14ac:dyDescent="0.3">
      <c r="A1" s="29"/>
      <c r="B1" s="29"/>
      <c r="C1" s="29"/>
      <c r="D1" s="29"/>
      <c r="E1" s="29"/>
      <c r="F1" s="29"/>
      <c r="G1" s="29"/>
      <c r="H1" s="29"/>
      <c r="I1" s="29"/>
      <c r="J1" s="29"/>
      <c r="K1" s="29"/>
    </row>
    <row r="2" spans="1:11" x14ac:dyDescent="0.3">
      <c r="A2" s="69" t="s">
        <v>794</v>
      </c>
      <c r="B2" s="69"/>
      <c r="C2" s="29"/>
      <c r="D2" s="29"/>
      <c r="E2" s="29"/>
      <c r="F2" s="29"/>
      <c r="G2" s="30" t="s">
        <v>822</v>
      </c>
      <c r="H2" s="31"/>
      <c r="I2" s="31"/>
      <c r="J2" s="31"/>
      <c r="K2" s="31"/>
    </row>
    <row r="3" spans="1:11" x14ac:dyDescent="0.3">
      <c r="A3" s="70" t="s">
        <v>809</v>
      </c>
      <c r="B3" s="70"/>
      <c r="C3" s="70"/>
      <c r="D3" s="70"/>
      <c r="E3" s="70"/>
      <c r="F3" s="32"/>
      <c r="G3" s="30" t="s">
        <v>34</v>
      </c>
      <c r="H3" s="33" t="s">
        <v>795</v>
      </c>
      <c r="I3" s="33" t="s">
        <v>796</v>
      </c>
      <c r="J3" s="34" t="s">
        <v>797</v>
      </c>
      <c r="K3" s="35" t="s">
        <v>22</v>
      </c>
    </row>
    <row r="4" spans="1:11" x14ac:dyDescent="0.3">
      <c r="A4" s="36" t="s">
        <v>798</v>
      </c>
      <c r="B4" s="29"/>
      <c r="C4" s="29"/>
      <c r="D4" s="29"/>
      <c r="E4" s="29"/>
      <c r="F4" s="29"/>
      <c r="G4" s="37" t="s">
        <v>120</v>
      </c>
      <c r="H4" s="38">
        <f>B14+B29</f>
        <v>9000</v>
      </c>
      <c r="I4" s="38">
        <f>C14+C29</f>
        <v>9000</v>
      </c>
      <c r="J4" s="38">
        <f t="shared" ref="J4:J13" si="0">H4+I4</f>
        <v>18000</v>
      </c>
      <c r="K4" s="39">
        <f t="shared" ref="K4:K18" si="1">J4/J$19</f>
        <v>2.8938906752411574E-2</v>
      </c>
    </row>
    <row r="5" spans="1:11" x14ac:dyDescent="0.3">
      <c r="A5" s="40" t="s">
        <v>811</v>
      </c>
      <c r="B5" s="29"/>
      <c r="C5" s="29"/>
      <c r="D5" s="29"/>
      <c r="E5" s="29"/>
      <c r="F5" s="29"/>
      <c r="G5" s="37" t="s">
        <v>138</v>
      </c>
      <c r="H5" s="38">
        <f>B16+B30</f>
        <v>12000</v>
      </c>
      <c r="I5" s="38">
        <f>C16+C30</f>
        <v>12000</v>
      </c>
      <c r="J5" s="38">
        <f t="shared" si="0"/>
        <v>24000</v>
      </c>
      <c r="K5" s="39">
        <f t="shared" si="1"/>
        <v>3.8585209003215437E-2</v>
      </c>
    </row>
    <row r="6" spans="1:11" x14ac:dyDescent="0.3">
      <c r="A6" s="40" t="s">
        <v>810</v>
      </c>
      <c r="B6" s="29"/>
      <c r="C6" s="29"/>
      <c r="D6" s="29"/>
      <c r="E6" s="29"/>
      <c r="F6" s="29"/>
      <c r="G6" s="37" t="s">
        <v>15</v>
      </c>
      <c r="H6" s="38">
        <f>B10</f>
        <v>12000</v>
      </c>
      <c r="I6" s="38">
        <f>C10</f>
        <v>12000</v>
      </c>
      <c r="J6" s="38">
        <f t="shared" si="0"/>
        <v>24000</v>
      </c>
      <c r="K6" s="39">
        <f t="shared" si="1"/>
        <v>3.8585209003215437E-2</v>
      </c>
    </row>
    <row r="7" spans="1:11" x14ac:dyDescent="0.3">
      <c r="A7" s="29"/>
      <c r="B7" s="29"/>
      <c r="C7" s="29"/>
      <c r="D7" s="29"/>
      <c r="E7" s="29"/>
      <c r="F7" s="29"/>
      <c r="G7" s="37" t="s">
        <v>17</v>
      </c>
      <c r="H7" s="38">
        <f>B11+B46</f>
        <v>14000</v>
      </c>
      <c r="I7" s="38">
        <f>C11+C46</f>
        <v>14000</v>
      </c>
      <c r="J7" s="38">
        <f t="shared" si="0"/>
        <v>28000</v>
      </c>
      <c r="K7" s="39">
        <f t="shared" si="1"/>
        <v>4.5016077170418008E-2</v>
      </c>
    </row>
    <row r="8" spans="1:11" x14ac:dyDescent="0.3">
      <c r="A8" s="30" t="s">
        <v>812</v>
      </c>
      <c r="B8" s="31"/>
      <c r="C8" s="31"/>
      <c r="D8" s="31"/>
      <c r="E8" s="41"/>
      <c r="F8" s="29"/>
      <c r="G8" s="37" t="s">
        <v>32</v>
      </c>
      <c r="H8" s="38">
        <f>B15+B32</f>
        <v>12000</v>
      </c>
      <c r="I8" s="38">
        <f>C15+C32</f>
        <v>12000</v>
      </c>
      <c r="J8" s="38">
        <f t="shared" si="0"/>
        <v>24000</v>
      </c>
      <c r="K8" s="39">
        <f t="shared" si="1"/>
        <v>3.8585209003215437E-2</v>
      </c>
    </row>
    <row r="9" spans="1:11" x14ac:dyDescent="0.3">
      <c r="A9" s="30" t="s">
        <v>34</v>
      </c>
      <c r="B9" s="33" t="s">
        <v>795</v>
      </c>
      <c r="C9" s="33" t="s">
        <v>796</v>
      </c>
      <c r="D9" s="34" t="s">
        <v>797</v>
      </c>
      <c r="E9" s="42" t="s">
        <v>22</v>
      </c>
      <c r="F9" s="29"/>
      <c r="G9" s="37" t="s">
        <v>0</v>
      </c>
      <c r="H9" s="38">
        <f>B12+B33+B57</f>
        <v>135000</v>
      </c>
      <c r="I9" s="38">
        <f>C12+C33+B57</f>
        <v>135000</v>
      </c>
      <c r="J9" s="38">
        <f t="shared" si="0"/>
        <v>270000</v>
      </c>
      <c r="K9" s="39">
        <f t="shared" si="1"/>
        <v>0.43408360128617363</v>
      </c>
    </row>
    <row r="10" spans="1:11" x14ac:dyDescent="0.3">
      <c r="A10" s="43" t="s">
        <v>15</v>
      </c>
      <c r="B10" s="44">
        <v>12000</v>
      </c>
      <c r="C10" s="44">
        <v>12000</v>
      </c>
      <c r="D10" s="44">
        <f t="shared" ref="D10:D19" si="2">SUM(B10:C10)</f>
        <v>24000</v>
      </c>
      <c r="E10" s="45">
        <f t="shared" ref="E10:E19" si="3">D10/D$20</f>
        <v>6.8965517241379309E-2</v>
      </c>
      <c r="F10" s="29"/>
      <c r="G10" s="37" t="s">
        <v>36</v>
      </c>
      <c r="H10" s="38">
        <f>B17</f>
        <v>3000</v>
      </c>
      <c r="I10" s="38">
        <f>C17</f>
        <v>3000</v>
      </c>
      <c r="J10" s="38">
        <f t="shared" si="0"/>
        <v>6000</v>
      </c>
      <c r="K10" s="39">
        <f t="shared" si="1"/>
        <v>9.6463022508038593E-3</v>
      </c>
    </row>
    <row r="11" spans="1:11" x14ac:dyDescent="0.3">
      <c r="A11" s="43" t="s">
        <v>17</v>
      </c>
      <c r="B11" s="44">
        <v>9000</v>
      </c>
      <c r="C11" s="44">
        <v>9000</v>
      </c>
      <c r="D11" s="44">
        <f t="shared" si="2"/>
        <v>18000</v>
      </c>
      <c r="E11" s="45">
        <f t="shared" si="3"/>
        <v>5.1724137931034482E-2</v>
      </c>
      <c r="F11" s="29"/>
      <c r="G11" s="37" t="s">
        <v>259</v>
      </c>
      <c r="H11" s="38">
        <f>B18</f>
        <v>6000</v>
      </c>
      <c r="I11" s="38">
        <f>C18</f>
        <v>6000</v>
      </c>
      <c r="J11" s="38">
        <f t="shared" si="0"/>
        <v>12000</v>
      </c>
      <c r="K11" s="39">
        <f t="shared" si="1"/>
        <v>1.9292604501607719E-2</v>
      </c>
    </row>
    <row r="12" spans="1:11" x14ac:dyDescent="0.3">
      <c r="A12" s="46" t="s">
        <v>0</v>
      </c>
      <c r="B12" s="44">
        <v>99000</v>
      </c>
      <c r="C12" s="44">
        <v>99000</v>
      </c>
      <c r="D12" s="44">
        <f t="shared" si="2"/>
        <v>198000</v>
      </c>
      <c r="E12" s="45">
        <f t="shared" si="3"/>
        <v>0.56896551724137934</v>
      </c>
      <c r="F12" s="29"/>
      <c r="G12" s="37" t="s">
        <v>18</v>
      </c>
      <c r="H12" s="38">
        <f>B13+B34</f>
        <v>27000</v>
      </c>
      <c r="I12" s="38">
        <f>C13+C34</f>
        <v>27000</v>
      </c>
      <c r="J12" s="38">
        <f t="shared" si="0"/>
        <v>54000</v>
      </c>
      <c r="K12" s="39">
        <f t="shared" si="1"/>
        <v>8.6816720257234734E-2</v>
      </c>
    </row>
    <row r="13" spans="1:11" x14ac:dyDescent="0.3">
      <c r="A13" s="46" t="s">
        <v>18</v>
      </c>
      <c r="B13" s="44">
        <v>21000</v>
      </c>
      <c r="C13" s="44">
        <v>21000</v>
      </c>
      <c r="D13" s="44">
        <f t="shared" si="2"/>
        <v>42000</v>
      </c>
      <c r="E13" s="45">
        <f t="shared" si="3"/>
        <v>0.1206896551724138</v>
      </c>
      <c r="F13" s="29"/>
      <c r="G13" s="37" t="s">
        <v>179</v>
      </c>
      <c r="H13" s="38">
        <f>B35</f>
        <v>3000</v>
      </c>
      <c r="I13" s="38">
        <f>C35</f>
        <v>3000</v>
      </c>
      <c r="J13" s="38">
        <f t="shared" si="0"/>
        <v>6000</v>
      </c>
      <c r="K13" s="39">
        <f t="shared" si="1"/>
        <v>9.6463022508038593E-3</v>
      </c>
    </row>
    <row r="14" spans="1:11" x14ac:dyDescent="0.3">
      <c r="A14" s="31" t="s">
        <v>120</v>
      </c>
      <c r="B14" s="44">
        <v>6000</v>
      </c>
      <c r="C14" s="44">
        <v>6000</v>
      </c>
      <c r="D14" s="44">
        <f t="shared" si="2"/>
        <v>12000</v>
      </c>
      <c r="E14" s="45">
        <f t="shared" si="3"/>
        <v>3.4482758620689655E-2</v>
      </c>
      <c r="F14" s="29"/>
      <c r="G14" s="37" t="s">
        <v>31</v>
      </c>
      <c r="H14" s="38">
        <f>B19</f>
        <v>3000</v>
      </c>
      <c r="I14" s="38">
        <f>C19</f>
        <v>3000</v>
      </c>
      <c r="J14" s="38">
        <f t="shared" ref="J14:J15" si="4">H14+I14</f>
        <v>6000</v>
      </c>
      <c r="K14" s="39">
        <f t="shared" si="1"/>
        <v>9.6463022508038593E-3</v>
      </c>
    </row>
    <row r="15" spans="1:11" x14ac:dyDescent="0.3">
      <c r="A15" s="46" t="s">
        <v>32</v>
      </c>
      <c r="B15" s="44">
        <v>9000</v>
      </c>
      <c r="C15" s="44">
        <v>9000</v>
      </c>
      <c r="D15" s="44">
        <f t="shared" si="2"/>
        <v>18000</v>
      </c>
      <c r="E15" s="45">
        <f t="shared" si="3"/>
        <v>5.1724137931034482E-2</v>
      </c>
      <c r="F15" s="29"/>
      <c r="G15" s="37" t="s">
        <v>35</v>
      </c>
      <c r="H15" s="38">
        <f>B31</f>
        <v>3000</v>
      </c>
      <c r="I15" s="38">
        <f>C31</f>
        <v>3000</v>
      </c>
      <c r="J15" s="38">
        <f t="shared" si="4"/>
        <v>6000</v>
      </c>
      <c r="K15" s="39">
        <f t="shared" si="1"/>
        <v>9.6463022508038593E-3</v>
      </c>
    </row>
    <row r="16" spans="1:11" x14ac:dyDescent="0.3">
      <c r="A16" s="46" t="s">
        <v>138</v>
      </c>
      <c r="B16" s="44">
        <v>6000</v>
      </c>
      <c r="C16" s="44">
        <v>6000</v>
      </c>
      <c r="D16" s="44">
        <f t="shared" si="2"/>
        <v>12000</v>
      </c>
      <c r="E16" s="45">
        <f t="shared" si="3"/>
        <v>3.4482758620689655E-2</v>
      </c>
      <c r="F16" s="29"/>
      <c r="G16" s="43" t="s">
        <v>818</v>
      </c>
      <c r="H16" s="38">
        <f t="shared" ref="H16:I18" si="5">B71</f>
        <v>45000</v>
      </c>
      <c r="I16" s="38">
        <f t="shared" si="5"/>
        <v>45000</v>
      </c>
      <c r="J16" s="38">
        <f t="shared" ref="J16:J18" si="6">H16+I16</f>
        <v>90000</v>
      </c>
      <c r="K16" s="39">
        <f t="shared" si="1"/>
        <v>0.14469453376205788</v>
      </c>
    </row>
    <row r="17" spans="1:11" x14ac:dyDescent="0.3">
      <c r="A17" s="31" t="s">
        <v>36</v>
      </c>
      <c r="B17" s="44">
        <v>3000</v>
      </c>
      <c r="C17" s="44">
        <v>3000</v>
      </c>
      <c r="D17" s="44">
        <f t="shared" si="2"/>
        <v>6000</v>
      </c>
      <c r="E17" s="45">
        <f t="shared" si="3"/>
        <v>1.7241379310344827E-2</v>
      </c>
      <c r="F17" s="29"/>
      <c r="G17" s="43" t="s">
        <v>819</v>
      </c>
      <c r="H17" s="38">
        <f t="shared" si="5"/>
        <v>9000</v>
      </c>
      <c r="I17" s="38">
        <f t="shared" si="5"/>
        <v>9000</v>
      </c>
      <c r="J17" s="38">
        <f t="shared" si="6"/>
        <v>18000</v>
      </c>
      <c r="K17" s="39">
        <f t="shared" si="1"/>
        <v>2.8938906752411574E-2</v>
      </c>
    </row>
    <row r="18" spans="1:11" x14ac:dyDescent="0.3">
      <c r="A18" s="31" t="s">
        <v>259</v>
      </c>
      <c r="B18" s="44">
        <v>6000</v>
      </c>
      <c r="C18" s="44">
        <v>6000</v>
      </c>
      <c r="D18" s="44">
        <f t="shared" si="2"/>
        <v>12000</v>
      </c>
      <c r="E18" s="45">
        <f t="shared" si="3"/>
        <v>3.4482758620689655E-2</v>
      </c>
      <c r="F18" s="29"/>
      <c r="G18" s="43" t="s">
        <v>820</v>
      </c>
      <c r="H18" s="38">
        <f t="shared" si="5"/>
        <v>18000</v>
      </c>
      <c r="I18" s="38">
        <f t="shared" si="5"/>
        <v>18000</v>
      </c>
      <c r="J18" s="38">
        <f t="shared" si="6"/>
        <v>36000</v>
      </c>
      <c r="K18" s="39">
        <f t="shared" si="1"/>
        <v>5.7877813504823149E-2</v>
      </c>
    </row>
    <row r="19" spans="1:11" x14ac:dyDescent="0.3">
      <c r="A19" s="31" t="s">
        <v>31</v>
      </c>
      <c r="B19" s="44">
        <v>3000</v>
      </c>
      <c r="C19" s="44">
        <v>3000</v>
      </c>
      <c r="D19" s="44">
        <f t="shared" si="2"/>
        <v>6000</v>
      </c>
      <c r="E19" s="45">
        <f t="shared" si="3"/>
        <v>1.7241379310344827E-2</v>
      </c>
      <c r="F19" s="29"/>
      <c r="G19" s="64"/>
      <c r="H19" s="52"/>
      <c r="I19" s="52"/>
      <c r="J19" s="49">
        <f>SUM(J4:J18)</f>
        <v>622000</v>
      </c>
      <c r="K19" s="50">
        <f>SUM(K4:K18)</f>
        <v>1.0000000000000002</v>
      </c>
    </row>
    <row r="20" spans="1:11" x14ac:dyDescent="0.3">
      <c r="A20" s="31"/>
      <c r="B20" s="31"/>
      <c r="C20" s="31"/>
      <c r="D20" s="47">
        <f>SUM(D10:D19)</f>
        <v>348000</v>
      </c>
      <c r="E20" s="48">
        <f>SUM(E10:E19)</f>
        <v>1</v>
      </c>
      <c r="F20" s="29"/>
    </row>
    <row r="21" spans="1:11" x14ac:dyDescent="0.3">
      <c r="A21" s="29"/>
      <c r="B21" s="29"/>
      <c r="C21" s="29"/>
      <c r="D21" s="29"/>
      <c r="E21" s="29"/>
      <c r="F21" s="29"/>
      <c r="G21" s="64"/>
      <c r="H21" s="52"/>
      <c r="I21" s="52"/>
      <c r="J21" s="65"/>
      <c r="K21" s="66"/>
    </row>
    <row r="22" spans="1:11" x14ac:dyDescent="0.3">
      <c r="A22" s="51" t="s">
        <v>799</v>
      </c>
      <c r="B22" s="29"/>
      <c r="C22" s="29"/>
      <c r="D22" s="29"/>
      <c r="E22" s="29"/>
      <c r="F22" s="29"/>
      <c r="G22" s="29"/>
      <c r="H22" s="52"/>
      <c r="I22" s="52"/>
      <c r="J22" s="52"/>
      <c r="K22" s="53"/>
    </row>
    <row r="23" spans="1:11" x14ac:dyDescent="0.3">
      <c r="A23" s="71" t="s">
        <v>754</v>
      </c>
      <c r="B23" s="71"/>
      <c r="C23" s="29"/>
      <c r="D23" s="29"/>
      <c r="E23" s="29"/>
      <c r="F23" s="29"/>
      <c r="G23" s="54"/>
      <c r="H23" s="52"/>
      <c r="I23" s="52"/>
      <c r="J23" s="52"/>
      <c r="K23" s="53"/>
    </row>
    <row r="24" spans="1:11" x14ac:dyDescent="0.3">
      <c r="A24" s="55" t="s">
        <v>800</v>
      </c>
      <c r="B24" s="29"/>
      <c r="C24" s="29"/>
      <c r="D24" s="29"/>
      <c r="E24" s="29"/>
      <c r="F24" s="29"/>
      <c r="G24" s="54"/>
      <c r="H24" s="52"/>
      <c r="I24" s="52"/>
      <c r="J24" s="52"/>
      <c r="K24" s="53"/>
    </row>
    <row r="25" spans="1:11" x14ac:dyDescent="0.3">
      <c r="A25" s="55" t="s">
        <v>813</v>
      </c>
      <c r="B25" s="29"/>
      <c r="C25" s="29"/>
      <c r="D25" s="29"/>
      <c r="E25" s="29"/>
      <c r="F25" s="29"/>
      <c r="G25" s="29"/>
      <c r="H25" s="52"/>
      <c r="I25" s="52"/>
      <c r="J25" s="52"/>
      <c r="K25" s="53"/>
    </row>
    <row r="26" spans="1:11" x14ac:dyDescent="0.3">
      <c r="A26" s="29"/>
      <c r="B26" s="29"/>
      <c r="C26" s="29"/>
      <c r="D26" s="29"/>
      <c r="E26" s="29"/>
      <c r="F26" s="29"/>
      <c r="G26" s="29"/>
      <c r="H26" s="56"/>
      <c r="I26" s="56"/>
      <c r="J26" s="57"/>
      <c r="K26" s="58"/>
    </row>
    <row r="27" spans="1:11" x14ac:dyDescent="0.3">
      <c r="A27" s="30" t="s">
        <v>821</v>
      </c>
      <c r="B27" s="31"/>
      <c r="C27" s="31"/>
      <c r="D27" s="31"/>
      <c r="E27" s="41"/>
      <c r="F27" s="29"/>
      <c r="G27" s="29"/>
      <c r="H27" s="29"/>
      <c r="I27" s="29"/>
      <c r="J27" s="29"/>
      <c r="K27" s="29"/>
    </row>
    <row r="28" spans="1:11" x14ac:dyDescent="0.3">
      <c r="A28" s="30" t="s">
        <v>34</v>
      </c>
      <c r="B28" s="33" t="s">
        <v>795</v>
      </c>
      <c r="C28" s="33" t="s">
        <v>796</v>
      </c>
      <c r="D28" s="34" t="s">
        <v>797</v>
      </c>
      <c r="E28" s="42" t="s">
        <v>22</v>
      </c>
      <c r="F28" s="29"/>
      <c r="G28" s="29"/>
      <c r="H28" s="29"/>
      <c r="I28" s="29"/>
      <c r="J28" s="29"/>
      <c r="K28" s="29"/>
    </row>
    <row r="29" spans="1:11" x14ac:dyDescent="0.3">
      <c r="A29" s="46" t="s">
        <v>120</v>
      </c>
      <c r="B29" s="44">
        <v>3000</v>
      </c>
      <c r="C29" s="44">
        <v>3000</v>
      </c>
      <c r="D29" s="44">
        <f>SUM(B29:C29)</f>
        <v>6000</v>
      </c>
      <c r="E29" s="45">
        <f t="shared" ref="E29:E35" si="7">D29/D$36</f>
        <v>5.2631578947368418E-2</v>
      </c>
      <c r="F29" s="29"/>
      <c r="G29" s="29"/>
      <c r="H29" s="29"/>
      <c r="I29" s="29"/>
      <c r="J29" s="29"/>
      <c r="K29" s="29"/>
    </row>
    <row r="30" spans="1:11" x14ac:dyDescent="0.3">
      <c r="A30" s="43" t="s">
        <v>138</v>
      </c>
      <c r="B30" s="44">
        <v>6000</v>
      </c>
      <c r="C30" s="44">
        <v>6000</v>
      </c>
      <c r="D30" s="44">
        <f t="shared" ref="D30:D34" si="8">SUM(B30:C30)</f>
        <v>12000</v>
      </c>
      <c r="E30" s="45">
        <f t="shared" si="7"/>
        <v>0.10526315789473684</v>
      </c>
      <c r="F30" s="29"/>
      <c r="G30" s="29"/>
      <c r="H30" s="29"/>
      <c r="I30" s="29"/>
      <c r="J30" s="29"/>
      <c r="K30" s="29"/>
    </row>
    <row r="31" spans="1:11" x14ac:dyDescent="0.3">
      <c r="A31" s="43" t="s">
        <v>35</v>
      </c>
      <c r="B31" s="44">
        <v>3000</v>
      </c>
      <c r="C31" s="44">
        <v>3000</v>
      </c>
      <c r="D31" s="44">
        <f t="shared" si="8"/>
        <v>6000</v>
      </c>
      <c r="E31" s="45">
        <f t="shared" si="7"/>
        <v>5.2631578947368418E-2</v>
      </c>
      <c r="F31" s="29"/>
      <c r="G31" s="29"/>
      <c r="H31" s="29"/>
      <c r="I31" s="29"/>
      <c r="J31" s="29"/>
      <c r="K31" s="29"/>
    </row>
    <row r="32" spans="1:11" x14ac:dyDescent="0.3">
      <c r="A32" s="43" t="s">
        <v>32</v>
      </c>
      <c r="B32" s="44">
        <v>3000</v>
      </c>
      <c r="C32" s="44">
        <v>3000</v>
      </c>
      <c r="D32" s="44">
        <f t="shared" si="8"/>
        <v>6000</v>
      </c>
      <c r="E32" s="45">
        <f t="shared" si="7"/>
        <v>5.2631578947368418E-2</v>
      </c>
      <c r="F32" s="29"/>
      <c r="G32" s="29"/>
      <c r="H32" s="29"/>
      <c r="I32" s="29"/>
      <c r="J32" s="29"/>
      <c r="K32" s="29"/>
    </row>
    <row r="33" spans="1:11" x14ac:dyDescent="0.3">
      <c r="A33" s="46" t="s">
        <v>0</v>
      </c>
      <c r="B33" s="44">
        <v>33000</v>
      </c>
      <c r="C33" s="44">
        <v>33000</v>
      </c>
      <c r="D33" s="44">
        <f t="shared" si="8"/>
        <v>66000</v>
      </c>
      <c r="E33" s="45">
        <f t="shared" si="7"/>
        <v>0.57894736842105265</v>
      </c>
      <c r="F33" s="29"/>
      <c r="G33" s="29"/>
      <c r="H33" s="29"/>
      <c r="I33" s="29"/>
      <c r="J33" s="29"/>
      <c r="K33" s="29"/>
    </row>
    <row r="34" spans="1:11" x14ac:dyDescent="0.3">
      <c r="A34" s="46" t="s">
        <v>18</v>
      </c>
      <c r="B34" s="44">
        <v>6000</v>
      </c>
      <c r="C34" s="44">
        <v>6000</v>
      </c>
      <c r="D34" s="44">
        <f t="shared" si="8"/>
        <v>12000</v>
      </c>
      <c r="E34" s="45">
        <f t="shared" si="7"/>
        <v>0.10526315789473684</v>
      </c>
      <c r="F34" s="29"/>
      <c r="G34" s="29"/>
      <c r="H34" s="29"/>
      <c r="I34" s="29"/>
      <c r="J34" s="29"/>
      <c r="K34" s="29"/>
    </row>
    <row r="35" spans="1:11" x14ac:dyDescent="0.3">
      <c r="A35" s="43" t="s">
        <v>179</v>
      </c>
      <c r="B35" s="44">
        <v>3000</v>
      </c>
      <c r="C35" s="44">
        <v>3000</v>
      </c>
      <c r="D35" s="44">
        <f>SUM(B35:C35)</f>
        <v>6000</v>
      </c>
      <c r="E35" s="45">
        <f t="shared" si="7"/>
        <v>5.2631578947368418E-2</v>
      </c>
      <c r="F35" s="29"/>
      <c r="G35" s="29"/>
      <c r="H35" s="29"/>
      <c r="I35" s="29"/>
      <c r="J35" s="29"/>
      <c r="K35" s="29"/>
    </row>
    <row r="36" spans="1:11" x14ac:dyDescent="0.3">
      <c r="A36" s="46"/>
      <c r="B36" s="44"/>
      <c r="C36" s="44"/>
      <c r="D36" s="47">
        <f>SUM(D29:D35)</f>
        <v>114000</v>
      </c>
      <c r="E36" s="48">
        <f>SUM(E29:E35)</f>
        <v>1</v>
      </c>
      <c r="F36" s="29"/>
      <c r="G36" s="29"/>
      <c r="H36" s="29"/>
      <c r="I36" s="29"/>
      <c r="J36" s="29"/>
      <c r="K36" s="29"/>
    </row>
    <row r="37" spans="1:11" x14ac:dyDescent="0.3">
      <c r="F37" s="29"/>
      <c r="G37" s="29"/>
      <c r="H37" s="29"/>
      <c r="I37" s="29"/>
      <c r="J37" s="29"/>
      <c r="K37" s="29"/>
    </row>
    <row r="38" spans="1:11" x14ac:dyDescent="0.3">
      <c r="A38" s="29"/>
      <c r="B38" s="29"/>
      <c r="C38" s="29"/>
      <c r="D38" s="29"/>
      <c r="E38" s="29"/>
      <c r="F38" s="29"/>
      <c r="G38" s="29"/>
      <c r="H38" s="29"/>
      <c r="I38" s="29"/>
      <c r="J38" s="29"/>
      <c r="K38" s="29"/>
    </row>
    <row r="39" spans="1:11" x14ac:dyDescent="0.3">
      <c r="A39" s="51" t="s">
        <v>801</v>
      </c>
      <c r="B39" s="29"/>
      <c r="C39" s="29"/>
      <c r="D39" s="29"/>
      <c r="E39" s="29"/>
      <c r="F39" s="29"/>
      <c r="G39" s="29"/>
      <c r="H39" s="29"/>
      <c r="I39" s="29"/>
      <c r="J39" s="29"/>
      <c r="K39" s="29"/>
    </row>
    <row r="40" spans="1:11" x14ac:dyDescent="0.3">
      <c r="A40" s="72" t="s">
        <v>765</v>
      </c>
      <c r="B40" s="72"/>
      <c r="C40" s="72"/>
      <c r="D40" s="29"/>
      <c r="E40" s="29"/>
      <c r="F40" s="29"/>
      <c r="G40" s="29"/>
      <c r="H40" s="29"/>
      <c r="I40" s="29"/>
      <c r="J40" s="29"/>
      <c r="K40" s="29"/>
    </row>
    <row r="41" spans="1:11" x14ac:dyDescent="0.3">
      <c r="A41" s="29" t="s">
        <v>802</v>
      </c>
      <c r="B41" s="29"/>
      <c r="C41" s="29"/>
      <c r="D41" s="29"/>
      <c r="E41" s="29"/>
      <c r="F41" s="29"/>
      <c r="G41" s="29"/>
      <c r="H41" s="29"/>
      <c r="I41" s="29"/>
      <c r="J41" s="29"/>
      <c r="K41" s="29"/>
    </row>
    <row r="42" spans="1:11" x14ac:dyDescent="0.3">
      <c r="A42" s="29" t="s">
        <v>815</v>
      </c>
      <c r="B42" s="29"/>
      <c r="C42" s="29"/>
      <c r="D42" s="29"/>
      <c r="E42" s="29"/>
      <c r="F42" s="29"/>
      <c r="G42" s="29"/>
      <c r="H42" s="29"/>
      <c r="I42" s="29"/>
      <c r="J42" s="29"/>
      <c r="K42" s="29"/>
    </row>
    <row r="43" spans="1:11" x14ac:dyDescent="0.3">
      <c r="A43" s="29"/>
      <c r="B43" s="29"/>
      <c r="C43" s="29"/>
      <c r="D43" s="29"/>
      <c r="E43" s="29"/>
      <c r="F43" s="29"/>
      <c r="G43" s="29"/>
      <c r="H43" s="29"/>
      <c r="I43" s="29"/>
      <c r="J43" s="29"/>
      <c r="K43" s="29"/>
    </row>
    <row r="44" spans="1:11" x14ac:dyDescent="0.3">
      <c r="A44" s="30" t="s">
        <v>816</v>
      </c>
      <c r="B44" s="31"/>
      <c r="C44" s="31"/>
      <c r="D44" s="31"/>
      <c r="E44" s="31"/>
      <c r="F44" s="29"/>
      <c r="G44" s="29"/>
      <c r="H44" s="29"/>
      <c r="I44" s="29"/>
      <c r="J44" s="29"/>
      <c r="K44" s="29"/>
    </row>
    <row r="45" spans="1:11" x14ac:dyDescent="0.3">
      <c r="A45" s="30" t="s">
        <v>34</v>
      </c>
      <c r="B45" s="33" t="s">
        <v>795</v>
      </c>
      <c r="C45" s="33" t="s">
        <v>796</v>
      </c>
      <c r="D45" s="34" t="s">
        <v>797</v>
      </c>
      <c r="E45" s="42" t="s">
        <v>22</v>
      </c>
      <c r="F45" s="29"/>
      <c r="G45" s="29"/>
      <c r="H45" s="29"/>
      <c r="I45" s="29"/>
      <c r="J45" s="29"/>
      <c r="K45" s="29"/>
    </row>
    <row r="46" spans="1:11" x14ac:dyDescent="0.3">
      <c r="A46" s="31" t="s">
        <v>17</v>
      </c>
      <c r="B46" s="59">
        <v>5000</v>
      </c>
      <c r="C46" s="59">
        <v>5000</v>
      </c>
      <c r="D46" s="59">
        <f>SUM(B46:C46)</f>
        <v>10000</v>
      </c>
      <c r="E46" s="60">
        <f>D46/D$47</f>
        <v>1</v>
      </c>
      <c r="F46" s="29"/>
      <c r="G46" s="29"/>
      <c r="H46" s="29"/>
      <c r="I46" s="29"/>
      <c r="J46" s="29"/>
      <c r="K46" s="29"/>
    </row>
    <row r="47" spans="1:11" x14ac:dyDescent="0.3">
      <c r="A47" s="31"/>
      <c r="B47" s="59"/>
      <c r="C47" s="59"/>
      <c r="D47" s="61">
        <f>SUM(D46:D46)</f>
        <v>10000</v>
      </c>
      <c r="E47" s="62">
        <f>SUM(E46:E46)</f>
        <v>1</v>
      </c>
      <c r="F47" s="29"/>
      <c r="G47" s="29"/>
      <c r="H47" s="29"/>
      <c r="I47" s="29"/>
      <c r="J47" s="29"/>
      <c r="K47" s="29"/>
    </row>
    <row r="48" spans="1:11" x14ac:dyDescent="0.3">
      <c r="A48" s="29"/>
      <c r="B48" s="29"/>
      <c r="C48" s="29"/>
      <c r="D48" s="29"/>
      <c r="E48" s="29"/>
      <c r="F48" s="29"/>
      <c r="G48" s="29"/>
      <c r="H48" s="29"/>
      <c r="I48" s="29"/>
      <c r="J48" s="29"/>
      <c r="K48" s="29"/>
    </row>
    <row r="49" spans="1:11" x14ac:dyDescent="0.3">
      <c r="A49" s="63" t="s">
        <v>803</v>
      </c>
      <c r="B49" s="29"/>
      <c r="C49" s="29"/>
      <c r="D49" s="29"/>
      <c r="E49" s="29"/>
      <c r="F49" s="29"/>
      <c r="G49" s="29"/>
      <c r="H49" s="29"/>
      <c r="I49" s="29"/>
      <c r="J49" s="29"/>
      <c r="K49" s="29"/>
    </row>
    <row r="50" spans="1:11" x14ac:dyDescent="0.3">
      <c r="A50" s="72" t="s">
        <v>804</v>
      </c>
      <c r="B50" s="72"/>
      <c r="C50" s="72"/>
      <c r="D50" s="29"/>
      <c r="E50" s="29"/>
      <c r="F50" s="29"/>
      <c r="G50" s="29"/>
      <c r="H50" s="29"/>
      <c r="I50" s="29"/>
      <c r="J50" s="29"/>
      <c r="K50" s="29"/>
    </row>
    <row r="51" spans="1:11" x14ac:dyDescent="0.3">
      <c r="A51" s="29" t="s">
        <v>802</v>
      </c>
      <c r="B51" s="29"/>
      <c r="C51" s="29"/>
      <c r="D51" s="29"/>
      <c r="E51" s="29"/>
      <c r="F51" s="29"/>
      <c r="G51" s="29"/>
      <c r="H51" s="29"/>
      <c r="I51" s="29"/>
      <c r="J51" s="29"/>
      <c r="K51" s="29"/>
    </row>
    <row r="52" spans="1:11" x14ac:dyDescent="0.3">
      <c r="A52" s="29" t="s">
        <v>805</v>
      </c>
      <c r="B52" s="29"/>
      <c r="C52" s="29"/>
      <c r="D52" s="29"/>
      <c r="E52" s="29"/>
      <c r="F52" s="29"/>
      <c r="G52" s="29"/>
      <c r="H52" s="29"/>
      <c r="I52" s="29"/>
      <c r="J52" s="29"/>
      <c r="K52" s="29"/>
    </row>
    <row r="53" spans="1:11" x14ac:dyDescent="0.3">
      <c r="A53" s="29" t="s">
        <v>817</v>
      </c>
      <c r="C53" s="29"/>
      <c r="D53" s="29"/>
      <c r="E53" s="29"/>
      <c r="F53" s="29"/>
      <c r="G53" s="29"/>
      <c r="H53" s="29"/>
      <c r="I53" s="29"/>
      <c r="J53" s="29"/>
      <c r="K53" s="29"/>
    </row>
    <row r="54" spans="1:11" x14ac:dyDescent="0.3">
      <c r="A54" s="29"/>
      <c r="B54" s="29"/>
      <c r="C54" s="29"/>
      <c r="D54" s="29"/>
      <c r="E54" s="29"/>
      <c r="F54" s="29"/>
      <c r="G54" s="29"/>
      <c r="H54" s="29"/>
      <c r="I54" s="29"/>
      <c r="J54" s="29"/>
      <c r="K54" s="29"/>
    </row>
    <row r="55" spans="1:11" x14ac:dyDescent="0.3">
      <c r="A55" s="30" t="s">
        <v>816</v>
      </c>
      <c r="B55" s="31"/>
      <c r="C55" s="31"/>
      <c r="D55" s="31"/>
      <c r="E55" s="31"/>
      <c r="F55" s="29"/>
      <c r="G55" s="29"/>
      <c r="H55" s="29"/>
      <c r="I55" s="29"/>
      <c r="J55" s="29"/>
      <c r="K55" s="29"/>
    </row>
    <row r="56" spans="1:11" x14ac:dyDescent="0.3">
      <c r="A56" s="30" t="s">
        <v>34</v>
      </c>
      <c r="B56" s="33" t="s">
        <v>795</v>
      </c>
      <c r="C56" s="33" t="s">
        <v>796</v>
      </c>
      <c r="D56" s="34" t="s">
        <v>797</v>
      </c>
      <c r="E56" s="42" t="s">
        <v>22</v>
      </c>
      <c r="F56" s="29"/>
      <c r="G56" s="29"/>
      <c r="H56" s="29"/>
      <c r="I56" s="29"/>
      <c r="J56" s="29"/>
      <c r="K56" s="29"/>
    </row>
    <row r="57" spans="1:11" x14ac:dyDescent="0.3">
      <c r="A57" s="31" t="s">
        <v>0</v>
      </c>
      <c r="B57" s="59">
        <v>3000</v>
      </c>
      <c r="C57" s="59">
        <v>3000</v>
      </c>
      <c r="D57" s="59">
        <f>SUM(B57:C57)</f>
        <v>6000</v>
      </c>
      <c r="E57" s="60">
        <v>1</v>
      </c>
      <c r="F57" s="29"/>
      <c r="G57" s="29"/>
      <c r="H57" s="29"/>
      <c r="I57" s="29"/>
      <c r="J57" s="29"/>
      <c r="K57" s="29"/>
    </row>
    <row r="58" spans="1:11" x14ac:dyDescent="0.3">
      <c r="A58" s="31"/>
      <c r="B58" s="59"/>
      <c r="C58" s="59"/>
      <c r="D58" s="59"/>
      <c r="E58" s="60"/>
      <c r="F58" s="29"/>
      <c r="G58" s="29"/>
      <c r="H58" s="29"/>
      <c r="I58" s="29"/>
      <c r="J58" s="29"/>
      <c r="K58" s="29"/>
    </row>
    <row r="59" spans="1:11" x14ac:dyDescent="0.3">
      <c r="A59" s="46"/>
      <c r="B59" s="59"/>
      <c r="C59" s="59"/>
      <c r="D59" s="59"/>
      <c r="E59" s="60"/>
      <c r="F59" s="29"/>
      <c r="G59" s="29"/>
      <c r="H59" s="29"/>
      <c r="I59" s="29"/>
      <c r="J59" s="29"/>
      <c r="K59" s="29"/>
    </row>
    <row r="60" spans="1:11" x14ac:dyDescent="0.3">
      <c r="A60" s="46"/>
      <c r="B60" s="59"/>
      <c r="C60" s="59"/>
      <c r="D60" s="59"/>
      <c r="E60" s="60"/>
      <c r="F60" s="29"/>
      <c r="G60" s="29"/>
      <c r="H60" s="29"/>
      <c r="I60" s="29"/>
      <c r="J60" s="29"/>
      <c r="K60" s="29"/>
    </row>
    <row r="61" spans="1:11" x14ac:dyDescent="0.3">
      <c r="A61" s="31"/>
      <c r="B61" s="59"/>
      <c r="C61" s="59"/>
      <c r="D61" s="61"/>
      <c r="E61" s="62"/>
      <c r="F61" s="29"/>
      <c r="G61" s="29"/>
      <c r="H61" s="29"/>
      <c r="I61" s="29"/>
      <c r="J61" s="29"/>
      <c r="K61" s="29"/>
    </row>
    <row r="62" spans="1:11" x14ac:dyDescent="0.3">
      <c r="A62" s="29"/>
      <c r="B62" s="29"/>
      <c r="C62" s="29"/>
      <c r="D62" s="29"/>
      <c r="E62" s="29"/>
      <c r="F62" s="29"/>
      <c r="G62" s="29"/>
      <c r="H62" s="29"/>
      <c r="I62" s="29"/>
      <c r="J62" s="29"/>
      <c r="K62" s="29"/>
    </row>
    <row r="63" spans="1:11" x14ac:dyDescent="0.3">
      <c r="A63" s="63" t="s">
        <v>806</v>
      </c>
      <c r="B63" s="29"/>
      <c r="C63" s="29"/>
      <c r="D63" s="29"/>
      <c r="E63" s="29"/>
      <c r="F63" s="29"/>
      <c r="G63" s="29"/>
      <c r="H63" s="29"/>
      <c r="I63" s="29"/>
      <c r="J63" s="29"/>
      <c r="K63" s="29"/>
    </row>
    <row r="64" spans="1:11" x14ac:dyDescent="0.3">
      <c r="A64" s="29" t="s">
        <v>807</v>
      </c>
      <c r="B64" s="29"/>
      <c r="C64" s="29"/>
      <c r="D64" s="29"/>
      <c r="E64" s="29"/>
      <c r="F64" s="29"/>
      <c r="G64" s="29"/>
      <c r="H64" s="29"/>
      <c r="I64" s="29"/>
      <c r="J64" s="29"/>
      <c r="K64" s="29"/>
    </row>
    <row r="65" spans="1:11" x14ac:dyDescent="0.3">
      <c r="A65" s="29" t="s">
        <v>808</v>
      </c>
      <c r="B65" s="29"/>
      <c r="C65" s="29"/>
      <c r="D65" s="29"/>
      <c r="E65" s="29"/>
      <c r="F65" s="29"/>
      <c r="G65" s="29"/>
      <c r="H65" s="29"/>
      <c r="I65" s="29"/>
      <c r="J65" s="29"/>
      <c r="K65" s="29"/>
    </row>
    <row r="66" spans="1:11" x14ac:dyDescent="0.3">
      <c r="A66" s="29" t="s">
        <v>805</v>
      </c>
      <c r="B66" s="29"/>
      <c r="C66" s="29"/>
      <c r="D66" s="29"/>
      <c r="E66" s="29"/>
      <c r="F66" s="29"/>
      <c r="G66" s="29"/>
      <c r="H66" s="29"/>
      <c r="I66" s="29"/>
      <c r="J66" s="29"/>
      <c r="K66" s="29"/>
    </row>
    <row r="67" spans="1:11" x14ac:dyDescent="0.3">
      <c r="A67" s="29" t="s">
        <v>817</v>
      </c>
      <c r="B67" s="29"/>
      <c r="C67" s="29"/>
      <c r="D67" s="29"/>
      <c r="E67" s="29"/>
      <c r="F67" s="29"/>
      <c r="G67" s="29"/>
      <c r="H67" s="29"/>
      <c r="I67" s="29"/>
      <c r="J67" s="29"/>
      <c r="K67" s="29"/>
    </row>
    <row r="68" spans="1:11" x14ac:dyDescent="0.3">
      <c r="A68" s="29"/>
      <c r="B68" s="29"/>
      <c r="C68" s="29"/>
      <c r="D68" s="29"/>
      <c r="E68" s="29"/>
      <c r="F68" s="29"/>
      <c r="G68" s="29"/>
      <c r="H68" s="29"/>
      <c r="I68" s="29"/>
      <c r="J68" s="29"/>
      <c r="K68" s="29"/>
    </row>
    <row r="69" spans="1:11" x14ac:dyDescent="0.3">
      <c r="A69" s="30" t="s">
        <v>814</v>
      </c>
      <c r="B69" s="31"/>
      <c r="C69" s="31"/>
      <c r="D69" s="31"/>
      <c r="E69" s="41"/>
      <c r="F69" s="29"/>
      <c r="G69" s="29"/>
      <c r="H69" s="29"/>
      <c r="I69" s="29"/>
      <c r="J69" s="29"/>
      <c r="K69" s="29"/>
    </row>
    <row r="70" spans="1:11" x14ac:dyDescent="0.3">
      <c r="A70" s="30" t="s">
        <v>34</v>
      </c>
      <c r="B70" s="33" t="s">
        <v>795</v>
      </c>
      <c r="C70" s="33" t="s">
        <v>796</v>
      </c>
      <c r="D70" s="34" t="s">
        <v>797</v>
      </c>
      <c r="E70" s="42" t="s">
        <v>22</v>
      </c>
      <c r="F70" s="29"/>
      <c r="G70" s="29"/>
      <c r="H70" s="29"/>
      <c r="I70" s="29"/>
      <c r="J70" s="29"/>
      <c r="K70" s="29"/>
    </row>
    <row r="71" spans="1:11" x14ac:dyDescent="0.3">
      <c r="A71" s="43" t="s">
        <v>818</v>
      </c>
      <c r="B71" s="44">
        <v>45000</v>
      </c>
      <c r="C71" s="44">
        <v>45000</v>
      </c>
      <c r="D71" s="44">
        <f>SUM(B71:C71)</f>
        <v>90000</v>
      </c>
      <c r="E71" s="60">
        <f>D71/D$74</f>
        <v>0.625</v>
      </c>
      <c r="F71" s="29"/>
      <c r="G71" s="29"/>
      <c r="H71" s="29"/>
      <c r="I71" s="29"/>
      <c r="J71" s="29"/>
      <c r="K71" s="29"/>
    </row>
    <row r="72" spans="1:11" x14ac:dyDescent="0.3">
      <c r="A72" s="43" t="s">
        <v>819</v>
      </c>
      <c r="B72" s="44">
        <v>9000</v>
      </c>
      <c r="C72" s="44">
        <v>9000</v>
      </c>
      <c r="D72" s="44">
        <f>SUM(B72:C72)</f>
        <v>18000</v>
      </c>
      <c r="E72" s="60">
        <f>D72/D$74</f>
        <v>0.125</v>
      </c>
      <c r="F72" s="29"/>
      <c r="G72" s="29"/>
      <c r="H72" s="29"/>
      <c r="I72" s="29"/>
      <c r="J72" s="29"/>
      <c r="K72" s="29"/>
    </row>
    <row r="73" spans="1:11" x14ac:dyDescent="0.3">
      <c r="A73" s="43" t="s">
        <v>820</v>
      </c>
      <c r="B73" s="44">
        <v>18000</v>
      </c>
      <c r="C73" s="44">
        <v>18000</v>
      </c>
      <c r="D73" s="44">
        <f>SUM(B73:C73)</f>
        <v>36000</v>
      </c>
      <c r="E73" s="60">
        <f>D73/D$74</f>
        <v>0.25</v>
      </c>
      <c r="F73" s="29"/>
      <c r="G73" s="29"/>
      <c r="H73" s="29"/>
      <c r="I73" s="29"/>
      <c r="J73" s="29"/>
      <c r="K73" s="29"/>
    </row>
    <row r="74" spans="1:11" x14ac:dyDescent="0.3">
      <c r="A74" s="46"/>
      <c r="B74" s="44"/>
      <c r="C74" s="44"/>
      <c r="D74" s="67">
        <f>SUM(D71:D73)</f>
        <v>144000</v>
      </c>
      <c r="E74" s="68">
        <f>SUM(E71:E73)</f>
        <v>1</v>
      </c>
      <c r="F74" s="29"/>
      <c r="G74" s="29"/>
      <c r="H74" s="29"/>
      <c r="I74" s="29"/>
      <c r="J74" s="29"/>
      <c r="K74" s="29"/>
    </row>
    <row r="75" spans="1:11" x14ac:dyDescent="0.3">
      <c r="A75" s="31"/>
      <c r="B75" s="44"/>
      <c r="C75" s="44"/>
      <c r="D75" s="44"/>
      <c r="E75" s="45"/>
      <c r="F75" s="29"/>
      <c r="G75" s="29"/>
      <c r="H75" s="29"/>
      <c r="I75" s="29"/>
      <c r="J75" s="29"/>
      <c r="K75" s="29"/>
    </row>
    <row r="76" spans="1:11" x14ac:dyDescent="0.3">
      <c r="A76" s="46"/>
      <c r="B76" s="44"/>
      <c r="C76" s="44"/>
      <c r="D76" s="44"/>
      <c r="E76" s="45"/>
      <c r="F76" s="29"/>
      <c r="G76" s="29"/>
      <c r="H76" s="29"/>
      <c r="I76" s="29"/>
      <c r="J76" s="29"/>
      <c r="K76" s="29"/>
    </row>
    <row r="77" spans="1:11" x14ac:dyDescent="0.3">
      <c r="A77" s="46"/>
      <c r="B77" s="44"/>
      <c r="C77" s="44"/>
      <c r="D77" s="44"/>
      <c r="E77" s="45"/>
      <c r="F77" s="29"/>
      <c r="G77" s="29"/>
      <c r="H77" s="29"/>
      <c r="I77" s="29"/>
      <c r="J77" s="29"/>
      <c r="K77" s="29"/>
    </row>
    <row r="78" spans="1:11" x14ac:dyDescent="0.3">
      <c r="A78" s="46"/>
      <c r="B78" s="44"/>
      <c r="C78" s="44"/>
      <c r="D78" s="47"/>
      <c r="E78" s="48"/>
      <c r="F78" s="29"/>
      <c r="G78" s="29"/>
      <c r="H78" s="29"/>
      <c r="I78" s="29"/>
      <c r="J78" s="29"/>
      <c r="K78" s="29"/>
    </row>
  </sheetData>
  <mergeCells count="5">
    <mergeCell ref="A2:B2"/>
    <mergeCell ref="A3:E3"/>
    <mergeCell ref="A23:B23"/>
    <mergeCell ref="A40:C40"/>
    <mergeCell ref="A50:C50"/>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6E3EF4-D8AA-42BC-BF23-76DF8D814710}">
  <dimension ref="A1:K63"/>
  <sheetViews>
    <sheetView zoomScale="90" zoomScaleNormal="90" workbookViewId="0">
      <selection activeCell="B61" sqref="B61"/>
    </sheetView>
  </sheetViews>
  <sheetFormatPr defaultColWidth="9.6640625" defaultRowHeight="14.4" x14ac:dyDescent="0.3"/>
  <cols>
    <col min="1" max="1" width="51" style="1" bestFit="1" customWidth="1"/>
    <col min="2" max="2" width="76.33203125" style="1" customWidth="1"/>
    <col min="3" max="3" width="22.33203125" style="2" bestFit="1" customWidth="1"/>
    <col min="4" max="6" width="17.88671875" style="1" customWidth="1"/>
    <col min="7" max="7" width="27.88671875" style="1" customWidth="1"/>
    <col min="8" max="8" width="10" style="1" bestFit="1" customWidth="1"/>
    <col min="9" max="10" width="9.6640625" style="1" customWidth="1"/>
    <col min="11" max="11" width="12.6640625" style="3" customWidth="1"/>
    <col min="12" max="16384" width="9.6640625" style="1"/>
  </cols>
  <sheetData>
    <row r="1" spans="1:11" s="5" customFormat="1" x14ac:dyDescent="0.3">
      <c r="A1" s="5" t="s">
        <v>20</v>
      </c>
      <c r="B1" s="5" t="s">
        <v>21</v>
      </c>
      <c r="C1" s="5" t="s">
        <v>22</v>
      </c>
      <c r="D1" s="5" t="s">
        <v>23</v>
      </c>
      <c r="E1" s="5" t="s">
        <v>24</v>
      </c>
      <c r="F1" s="5" t="s">
        <v>25</v>
      </c>
      <c r="G1" s="5" t="s">
        <v>26</v>
      </c>
      <c r="H1" s="5" t="s">
        <v>27</v>
      </c>
      <c r="I1" s="5" t="s">
        <v>28</v>
      </c>
      <c r="J1" s="5" t="s">
        <v>29</v>
      </c>
      <c r="K1" s="6" t="s">
        <v>30</v>
      </c>
    </row>
    <row r="2" spans="1:11" x14ac:dyDescent="0.3">
      <c r="A2" s="1" t="s">
        <v>0</v>
      </c>
      <c r="B2" t="s">
        <v>273</v>
      </c>
      <c r="C2" s="2">
        <v>1</v>
      </c>
      <c r="D2" t="s">
        <v>266</v>
      </c>
      <c r="E2"/>
      <c r="F2"/>
      <c r="G2" t="s">
        <v>271</v>
      </c>
      <c r="H2">
        <v>6</v>
      </c>
      <c r="I2">
        <v>11</v>
      </c>
      <c r="J2" s="1">
        <v>0.36</v>
      </c>
      <c r="K2" s="3">
        <v>46108</v>
      </c>
    </row>
    <row r="3" spans="1:11" x14ac:dyDescent="0.3">
      <c r="A3" s="1" t="s">
        <v>0</v>
      </c>
      <c r="B3" s="1" t="s">
        <v>279</v>
      </c>
      <c r="C3" s="2">
        <v>1</v>
      </c>
      <c r="D3" s="1" t="s">
        <v>6</v>
      </c>
      <c r="G3" s="1" t="s">
        <v>280</v>
      </c>
      <c r="H3" s="1">
        <v>3</v>
      </c>
      <c r="I3" s="1">
        <v>7</v>
      </c>
      <c r="J3" s="1">
        <v>0.28999999999999998</v>
      </c>
      <c r="K3" s="3">
        <v>46135</v>
      </c>
    </row>
    <row r="4" spans="1:11" x14ac:dyDescent="0.3">
      <c r="A4" s="1" t="s">
        <v>138</v>
      </c>
      <c r="B4" s="1" t="s">
        <v>329</v>
      </c>
      <c r="C4" s="2">
        <v>1</v>
      </c>
      <c r="D4" s="1" t="s">
        <v>307</v>
      </c>
      <c r="G4" s="1" t="s">
        <v>330</v>
      </c>
      <c r="H4" s="1">
        <v>5</v>
      </c>
      <c r="I4" s="1">
        <v>2</v>
      </c>
      <c r="J4" s="1">
        <v>0.25</v>
      </c>
      <c r="K4" s="3">
        <v>46120</v>
      </c>
    </row>
    <row r="5" spans="1:11" x14ac:dyDescent="0.3">
      <c r="A5" s="1" t="s">
        <v>0</v>
      </c>
      <c r="B5" s="1" t="s">
        <v>290</v>
      </c>
      <c r="C5" s="2">
        <v>1</v>
      </c>
      <c r="D5" s="1" t="s">
        <v>3</v>
      </c>
      <c r="G5" s="1" t="s">
        <v>291</v>
      </c>
      <c r="H5" s="1">
        <v>58</v>
      </c>
      <c r="I5" s="1">
        <v>54</v>
      </c>
      <c r="J5" s="1">
        <v>0.02</v>
      </c>
      <c r="K5" s="3">
        <v>46128</v>
      </c>
    </row>
    <row r="6" spans="1:11" x14ac:dyDescent="0.3">
      <c r="A6" s="1" t="s">
        <v>18</v>
      </c>
      <c r="B6" s="1" t="s">
        <v>318</v>
      </c>
      <c r="C6" s="2">
        <v>1</v>
      </c>
      <c r="D6" s="1" t="s">
        <v>3</v>
      </c>
      <c r="G6" s="1" t="s">
        <v>319</v>
      </c>
      <c r="H6" s="1">
        <v>2</v>
      </c>
      <c r="I6" s="1">
        <v>4</v>
      </c>
      <c r="J6" s="1">
        <v>0.5</v>
      </c>
      <c r="K6" s="3">
        <v>46057</v>
      </c>
    </row>
    <row r="7" spans="1:11" x14ac:dyDescent="0.3">
      <c r="A7" s="1" t="s">
        <v>32</v>
      </c>
      <c r="B7" s="1" t="s">
        <v>326</v>
      </c>
      <c r="C7" s="2">
        <v>1</v>
      </c>
      <c r="D7" s="1" t="s">
        <v>1</v>
      </c>
      <c r="G7" s="1" t="s">
        <v>327</v>
      </c>
      <c r="H7" s="1">
        <v>76</v>
      </c>
      <c r="I7" s="1">
        <v>88</v>
      </c>
      <c r="J7" s="1">
        <v>0.01</v>
      </c>
      <c r="K7" s="3">
        <v>46099</v>
      </c>
    </row>
    <row r="8" spans="1:11" x14ac:dyDescent="0.3">
      <c r="A8" s="1" t="s">
        <v>0</v>
      </c>
      <c r="B8" s="1" t="s">
        <v>304</v>
      </c>
      <c r="C8" s="2">
        <v>1</v>
      </c>
      <c r="D8" s="1" t="s">
        <v>7</v>
      </c>
      <c r="G8" s="1" t="s">
        <v>305</v>
      </c>
      <c r="H8" s="1">
        <v>117</v>
      </c>
      <c r="I8" s="1">
        <v>995</v>
      </c>
      <c r="J8" s="1">
        <v>0</v>
      </c>
      <c r="K8" s="3">
        <v>45905</v>
      </c>
    </row>
    <row r="9" spans="1:11" x14ac:dyDescent="0.3">
      <c r="A9" s="1" t="s">
        <v>0</v>
      </c>
      <c r="B9" s="1" t="s">
        <v>274</v>
      </c>
      <c r="C9" s="2">
        <v>1</v>
      </c>
      <c r="D9" s="1" t="s">
        <v>1</v>
      </c>
      <c r="G9" s="1" t="s">
        <v>2</v>
      </c>
      <c r="H9" s="1">
        <v>7</v>
      </c>
      <c r="I9" s="1">
        <v>16</v>
      </c>
      <c r="J9" s="1">
        <v>0.03</v>
      </c>
      <c r="K9" s="3">
        <v>46031</v>
      </c>
    </row>
    <row r="10" spans="1:11" x14ac:dyDescent="0.3">
      <c r="A10" s="1" t="s">
        <v>0</v>
      </c>
      <c r="B10" s="1" t="s">
        <v>277</v>
      </c>
      <c r="C10" s="2">
        <v>1</v>
      </c>
      <c r="D10" s="1" t="s">
        <v>1</v>
      </c>
      <c r="G10" s="1" t="s">
        <v>269</v>
      </c>
      <c r="H10" s="1">
        <v>2</v>
      </c>
      <c r="I10" s="1">
        <v>2</v>
      </c>
      <c r="J10" s="1">
        <v>0.25</v>
      </c>
      <c r="K10" s="3">
        <v>46118</v>
      </c>
    </row>
    <row r="11" spans="1:11" x14ac:dyDescent="0.3">
      <c r="A11" s="1" t="s">
        <v>15</v>
      </c>
      <c r="B11" s="1" t="s">
        <v>312</v>
      </c>
      <c r="C11" s="2">
        <v>1</v>
      </c>
      <c r="D11" t="s">
        <v>266</v>
      </c>
      <c r="G11" s="1" t="s">
        <v>313</v>
      </c>
      <c r="H11" s="1">
        <v>2</v>
      </c>
      <c r="I11" s="1">
        <v>7</v>
      </c>
      <c r="J11" s="1">
        <v>0.28999999999999998</v>
      </c>
      <c r="K11" s="3">
        <v>45945</v>
      </c>
    </row>
    <row r="12" spans="1:11" x14ac:dyDescent="0.3">
      <c r="A12" s="1" t="s">
        <v>0</v>
      </c>
      <c r="B12" s="1" t="s">
        <v>275</v>
      </c>
      <c r="C12" s="2">
        <v>1</v>
      </c>
      <c r="D12" s="1" t="s">
        <v>1</v>
      </c>
      <c r="G12" s="1" t="s">
        <v>276</v>
      </c>
      <c r="H12" s="1">
        <v>5</v>
      </c>
      <c r="I12" s="1">
        <v>14</v>
      </c>
      <c r="J12" s="1">
        <v>0.43</v>
      </c>
      <c r="K12" s="3">
        <v>46139</v>
      </c>
    </row>
    <row r="13" spans="1:11" x14ac:dyDescent="0.3">
      <c r="A13" s="1" t="s">
        <v>0</v>
      </c>
      <c r="B13" s="1" t="s">
        <v>289</v>
      </c>
      <c r="C13" s="2">
        <v>1</v>
      </c>
      <c r="D13" s="1" t="s">
        <v>3</v>
      </c>
      <c r="G13" s="1" t="s">
        <v>8</v>
      </c>
      <c r="H13" s="1">
        <v>3</v>
      </c>
      <c r="I13" s="1">
        <v>11</v>
      </c>
      <c r="J13" s="1">
        <v>0.32</v>
      </c>
      <c r="K13" s="3">
        <v>46085</v>
      </c>
    </row>
    <row r="14" spans="1:11" x14ac:dyDescent="0.3">
      <c r="A14" s="1" t="s">
        <v>0</v>
      </c>
      <c r="B14" s="1" t="s">
        <v>282</v>
      </c>
      <c r="C14" s="2">
        <v>0.5</v>
      </c>
      <c r="D14" s="1" t="s">
        <v>3</v>
      </c>
      <c r="G14" s="1" t="s">
        <v>283</v>
      </c>
      <c r="H14" s="1">
        <v>29</v>
      </c>
      <c r="I14" s="1">
        <v>43</v>
      </c>
      <c r="J14" s="1">
        <v>0.02</v>
      </c>
      <c r="K14" s="3">
        <v>46055</v>
      </c>
    </row>
    <row r="15" spans="1:11" x14ac:dyDescent="0.3">
      <c r="A15" s="1" t="s">
        <v>18</v>
      </c>
      <c r="B15" s="1" t="s">
        <v>282</v>
      </c>
      <c r="C15" s="2">
        <v>0.5</v>
      </c>
      <c r="D15" s="1" t="s">
        <v>3</v>
      </c>
      <c r="G15" s="1" t="s">
        <v>283</v>
      </c>
      <c r="H15" s="1">
        <v>29</v>
      </c>
      <c r="I15" s="1">
        <v>43</v>
      </c>
      <c r="J15" s="1">
        <v>0.05</v>
      </c>
      <c r="K15" s="3">
        <v>46055</v>
      </c>
    </row>
    <row r="16" spans="1:11" x14ac:dyDescent="0.3">
      <c r="A16" s="1" t="s">
        <v>15</v>
      </c>
      <c r="B16" s="1" t="s">
        <v>311</v>
      </c>
      <c r="C16" s="2">
        <v>1</v>
      </c>
      <c r="D16" t="s">
        <v>266</v>
      </c>
      <c r="G16" s="1" t="s">
        <v>308</v>
      </c>
      <c r="H16" s="1">
        <v>4</v>
      </c>
      <c r="I16" s="1">
        <v>4</v>
      </c>
      <c r="J16" s="1">
        <v>0.25</v>
      </c>
      <c r="K16" s="3">
        <v>46113</v>
      </c>
    </row>
    <row r="17" spans="1:11" x14ac:dyDescent="0.3">
      <c r="A17" s="1" t="s">
        <v>0</v>
      </c>
      <c r="B17" s="1" t="s">
        <v>286</v>
      </c>
      <c r="C17" s="2">
        <v>1</v>
      </c>
      <c r="D17" s="1" t="s">
        <v>3</v>
      </c>
      <c r="G17" s="1" t="s">
        <v>11</v>
      </c>
      <c r="H17" s="1">
        <v>10</v>
      </c>
      <c r="I17" s="1">
        <v>18</v>
      </c>
      <c r="J17" s="1">
        <v>0.06</v>
      </c>
      <c r="K17" s="3">
        <v>46073</v>
      </c>
    </row>
    <row r="18" spans="1:11" x14ac:dyDescent="0.3">
      <c r="A18" s="1" t="s">
        <v>0</v>
      </c>
      <c r="B18" s="1" t="s">
        <v>293</v>
      </c>
      <c r="C18" s="2">
        <v>1</v>
      </c>
      <c r="D18" s="1" t="s">
        <v>7</v>
      </c>
      <c r="G18" s="1" t="s">
        <v>12</v>
      </c>
      <c r="H18" s="1">
        <v>5</v>
      </c>
      <c r="I18" s="1">
        <v>6</v>
      </c>
      <c r="J18" s="1">
        <v>0.39</v>
      </c>
      <c r="K18" s="3">
        <v>46066</v>
      </c>
    </row>
    <row r="19" spans="1:11" x14ac:dyDescent="0.3">
      <c r="A19" s="1" t="s">
        <v>32</v>
      </c>
      <c r="B19" s="1" t="s">
        <v>325</v>
      </c>
      <c r="C19" s="2">
        <v>1</v>
      </c>
      <c r="D19" t="s">
        <v>266</v>
      </c>
      <c r="G19" s="1" t="s">
        <v>313</v>
      </c>
      <c r="H19" s="1">
        <v>5</v>
      </c>
      <c r="I19" s="1">
        <v>7</v>
      </c>
      <c r="J19" s="1">
        <v>0.14000000000000001</v>
      </c>
      <c r="K19" s="3">
        <v>45875</v>
      </c>
    </row>
    <row r="20" spans="1:11" x14ac:dyDescent="0.3">
      <c r="A20" s="1" t="s">
        <v>18</v>
      </c>
      <c r="B20" s="1" t="s">
        <v>321</v>
      </c>
      <c r="C20" s="2">
        <v>1</v>
      </c>
      <c r="D20" s="1" t="s">
        <v>3</v>
      </c>
      <c r="G20" s="1" t="s">
        <v>33</v>
      </c>
      <c r="H20" s="1">
        <v>542</v>
      </c>
      <c r="I20" s="1">
        <v>494</v>
      </c>
      <c r="J20" s="1">
        <v>0</v>
      </c>
      <c r="K20" s="3">
        <v>46113</v>
      </c>
    </row>
    <row r="21" spans="1:11" x14ac:dyDescent="0.3">
      <c r="A21" s="1" t="s">
        <v>18</v>
      </c>
      <c r="B21" s="1" t="s">
        <v>322</v>
      </c>
      <c r="C21" s="2">
        <v>0.5</v>
      </c>
      <c r="D21" s="1" t="s">
        <v>3</v>
      </c>
      <c r="G21" s="1" t="s">
        <v>33</v>
      </c>
      <c r="H21" s="1">
        <v>200</v>
      </c>
      <c r="I21" s="1">
        <v>292</v>
      </c>
      <c r="J21" s="1">
        <v>0.01</v>
      </c>
      <c r="K21" s="3">
        <v>46113</v>
      </c>
    </row>
    <row r="22" spans="1:11" x14ac:dyDescent="0.3">
      <c r="A22" s="1" t="s">
        <v>120</v>
      </c>
      <c r="B22" s="1" t="s">
        <v>322</v>
      </c>
      <c r="C22" s="2">
        <v>0.5</v>
      </c>
      <c r="D22" s="1" t="s">
        <v>3</v>
      </c>
      <c r="G22" s="1" t="s">
        <v>33</v>
      </c>
      <c r="H22" s="1">
        <v>200</v>
      </c>
      <c r="I22" s="1">
        <v>292</v>
      </c>
      <c r="J22" s="1">
        <v>0</v>
      </c>
      <c r="K22" s="3">
        <v>46113</v>
      </c>
    </row>
    <row r="23" spans="1:11" x14ac:dyDescent="0.3">
      <c r="A23" s="1" t="s">
        <v>18</v>
      </c>
      <c r="B23" s="1" t="s">
        <v>320</v>
      </c>
      <c r="C23" s="2">
        <v>0.5</v>
      </c>
      <c r="D23" s="1" t="s">
        <v>3</v>
      </c>
      <c r="G23" s="1" t="s">
        <v>33</v>
      </c>
      <c r="H23" s="1">
        <v>103</v>
      </c>
      <c r="I23" s="1">
        <v>128</v>
      </c>
      <c r="J23" s="1">
        <v>0.02</v>
      </c>
      <c r="K23" s="3">
        <v>46113</v>
      </c>
    </row>
    <row r="24" spans="1:11" x14ac:dyDescent="0.3">
      <c r="A24" s="1" t="s">
        <v>120</v>
      </c>
      <c r="B24" s="1" t="s">
        <v>320</v>
      </c>
      <c r="C24" s="2">
        <v>0.5</v>
      </c>
      <c r="D24" s="1" t="s">
        <v>3</v>
      </c>
      <c r="G24" s="1" t="s">
        <v>33</v>
      </c>
      <c r="H24" s="1">
        <v>103</v>
      </c>
      <c r="I24" s="1">
        <v>128</v>
      </c>
      <c r="J24" s="1">
        <v>0</v>
      </c>
      <c r="K24" s="3">
        <v>46113</v>
      </c>
    </row>
    <row r="25" spans="1:11" x14ac:dyDescent="0.3">
      <c r="A25" s="1" t="s">
        <v>0</v>
      </c>
      <c r="B25" s="1" t="s">
        <v>306</v>
      </c>
      <c r="C25" s="2">
        <v>0.5</v>
      </c>
      <c r="D25" s="1" t="s">
        <v>307</v>
      </c>
      <c r="G25" s="1" t="s">
        <v>308</v>
      </c>
      <c r="H25" s="1">
        <v>2</v>
      </c>
      <c r="I25" s="1">
        <v>2</v>
      </c>
      <c r="J25" s="1">
        <v>0.5</v>
      </c>
      <c r="K25" s="3">
        <v>45992</v>
      </c>
    </row>
    <row r="26" spans="1:11" x14ac:dyDescent="0.3">
      <c r="A26" s="1" t="s">
        <v>36</v>
      </c>
      <c r="B26" s="1" t="s">
        <v>306</v>
      </c>
      <c r="C26" s="2">
        <v>0.5</v>
      </c>
      <c r="D26" s="1" t="s">
        <v>307</v>
      </c>
      <c r="G26" s="1" t="s">
        <v>308</v>
      </c>
      <c r="H26" s="1">
        <v>2</v>
      </c>
      <c r="I26" s="1">
        <v>2</v>
      </c>
      <c r="J26" s="1">
        <v>0.5</v>
      </c>
      <c r="K26" s="3">
        <v>45992</v>
      </c>
    </row>
    <row r="27" spans="1:11" x14ac:dyDescent="0.3">
      <c r="A27" s="1" t="s">
        <v>0</v>
      </c>
      <c r="B27" s="1" t="s">
        <v>300</v>
      </c>
      <c r="C27" s="2">
        <v>1</v>
      </c>
      <c r="D27" s="1" t="s">
        <v>7</v>
      </c>
      <c r="G27" s="1" t="s">
        <v>13</v>
      </c>
      <c r="H27" s="1">
        <v>280</v>
      </c>
      <c r="I27" s="1">
        <v>2925</v>
      </c>
      <c r="J27" s="1">
        <v>0</v>
      </c>
      <c r="K27" s="3">
        <v>46113</v>
      </c>
    </row>
    <row r="28" spans="1:11" x14ac:dyDescent="0.3">
      <c r="A28" s="1" t="s">
        <v>0</v>
      </c>
      <c r="B28" s="1" t="s">
        <v>296</v>
      </c>
      <c r="C28" s="2">
        <v>1</v>
      </c>
      <c r="D28" s="1" t="s">
        <v>7</v>
      </c>
      <c r="G28" s="1" t="s">
        <v>13</v>
      </c>
      <c r="H28" s="1">
        <v>278</v>
      </c>
      <c r="I28" s="1">
        <v>2935</v>
      </c>
      <c r="J28" s="1">
        <v>0</v>
      </c>
      <c r="K28" s="3">
        <v>46157</v>
      </c>
    </row>
    <row r="29" spans="1:11" x14ac:dyDescent="0.3">
      <c r="A29" s="1" t="s">
        <v>0</v>
      </c>
      <c r="B29" s="1" t="s">
        <v>299</v>
      </c>
      <c r="C29" s="2">
        <v>1</v>
      </c>
      <c r="D29" s="1" t="s">
        <v>7</v>
      </c>
      <c r="G29" s="1" t="s">
        <v>13</v>
      </c>
      <c r="H29" s="1">
        <v>276</v>
      </c>
      <c r="I29" s="1">
        <v>2861</v>
      </c>
      <c r="J29" s="1">
        <v>0</v>
      </c>
      <c r="K29" s="3">
        <v>46157</v>
      </c>
    </row>
    <row r="30" spans="1:11" x14ac:dyDescent="0.3">
      <c r="A30" s="1" t="s">
        <v>0</v>
      </c>
      <c r="B30" s="1" t="s">
        <v>297</v>
      </c>
      <c r="C30" s="2">
        <v>1</v>
      </c>
      <c r="D30" s="1" t="s">
        <v>7</v>
      </c>
      <c r="G30" s="1" t="s">
        <v>13</v>
      </c>
      <c r="H30" s="1">
        <v>280</v>
      </c>
      <c r="I30" s="1">
        <v>2933</v>
      </c>
      <c r="J30" s="1">
        <v>0</v>
      </c>
      <c r="K30" s="3">
        <v>46126</v>
      </c>
    </row>
    <row r="31" spans="1:11" x14ac:dyDescent="0.3">
      <c r="A31" s="1" t="s">
        <v>0</v>
      </c>
      <c r="B31" s="1" t="s">
        <v>301</v>
      </c>
      <c r="C31" s="2">
        <v>1</v>
      </c>
      <c r="D31" s="1" t="s">
        <v>7</v>
      </c>
      <c r="G31" s="1" t="s">
        <v>13</v>
      </c>
      <c r="H31" s="1">
        <v>276</v>
      </c>
      <c r="I31" s="1">
        <v>2923</v>
      </c>
      <c r="J31" s="1">
        <v>0</v>
      </c>
      <c r="K31" s="3">
        <v>46066</v>
      </c>
    </row>
    <row r="32" spans="1:11" x14ac:dyDescent="0.3">
      <c r="A32" s="1" t="s">
        <v>0</v>
      </c>
      <c r="B32" s="1" t="s">
        <v>287</v>
      </c>
      <c r="C32" s="2">
        <v>1</v>
      </c>
      <c r="D32" s="1" t="s">
        <v>3</v>
      </c>
      <c r="G32" s="1" t="s">
        <v>288</v>
      </c>
      <c r="H32" s="1">
        <v>18</v>
      </c>
      <c r="I32" s="1">
        <v>21</v>
      </c>
      <c r="J32" s="1">
        <v>7.0000000000000007E-2</v>
      </c>
      <c r="K32" s="3">
        <v>46078</v>
      </c>
    </row>
    <row r="33" spans="1:11" x14ac:dyDescent="0.3">
      <c r="A33" s="1" t="s">
        <v>15</v>
      </c>
      <c r="B33" s="1" t="s">
        <v>314</v>
      </c>
      <c r="C33" s="2">
        <v>1</v>
      </c>
      <c r="D33" t="s">
        <v>266</v>
      </c>
      <c r="G33" s="1" t="s">
        <v>313</v>
      </c>
      <c r="H33" s="1">
        <v>2</v>
      </c>
      <c r="I33" s="1">
        <v>3</v>
      </c>
      <c r="J33" s="1">
        <v>0.67</v>
      </c>
      <c r="K33" s="3">
        <v>46046</v>
      </c>
    </row>
    <row r="34" spans="1:11" x14ac:dyDescent="0.3">
      <c r="A34" s="1" t="s">
        <v>0</v>
      </c>
      <c r="B34" s="1" t="s">
        <v>310</v>
      </c>
      <c r="C34" s="2">
        <v>1</v>
      </c>
      <c r="D34" s="1" t="s">
        <v>307</v>
      </c>
      <c r="G34" s="1" t="s">
        <v>33</v>
      </c>
      <c r="H34" s="1">
        <v>891</v>
      </c>
      <c r="I34" s="1">
        <v>1880</v>
      </c>
      <c r="J34" s="1">
        <v>0</v>
      </c>
      <c r="K34" s="3">
        <v>46155</v>
      </c>
    </row>
    <row r="35" spans="1:11" x14ac:dyDescent="0.3">
      <c r="A35" s="1" t="s">
        <v>0</v>
      </c>
      <c r="B35" s="1" t="s">
        <v>303</v>
      </c>
      <c r="C35" s="2">
        <v>0.33</v>
      </c>
      <c r="D35" s="1" t="s">
        <v>7</v>
      </c>
      <c r="G35" s="1" t="s">
        <v>4</v>
      </c>
      <c r="H35" s="1">
        <v>155</v>
      </c>
      <c r="I35" s="1">
        <v>1066</v>
      </c>
      <c r="J35" s="1">
        <v>0</v>
      </c>
      <c r="K35" s="3">
        <v>46101</v>
      </c>
    </row>
    <row r="36" spans="1:11" x14ac:dyDescent="0.3">
      <c r="A36" s="1" t="s">
        <v>17</v>
      </c>
      <c r="B36" s="1" t="s">
        <v>303</v>
      </c>
      <c r="C36" s="2">
        <v>0.33</v>
      </c>
      <c r="D36" s="1" t="s">
        <v>7</v>
      </c>
      <c r="G36" s="1" t="s">
        <v>4</v>
      </c>
      <c r="H36" s="1">
        <v>155</v>
      </c>
      <c r="I36" s="1">
        <v>1066</v>
      </c>
      <c r="J36" s="1">
        <v>0</v>
      </c>
      <c r="K36" s="3">
        <v>46101</v>
      </c>
    </row>
    <row r="37" spans="1:11" x14ac:dyDescent="0.3">
      <c r="A37" s="1" t="s">
        <v>18</v>
      </c>
      <c r="B37" s="1" t="s">
        <v>303</v>
      </c>
      <c r="C37" s="2">
        <v>0.33</v>
      </c>
      <c r="D37" s="1" t="s">
        <v>7</v>
      </c>
      <c r="G37" s="1" t="s">
        <v>4</v>
      </c>
      <c r="H37" s="1">
        <v>155</v>
      </c>
      <c r="I37" s="1">
        <v>1066</v>
      </c>
      <c r="J37" s="1">
        <v>0.01</v>
      </c>
      <c r="K37" s="3">
        <v>46101</v>
      </c>
    </row>
    <row r="38" spans="1:11" x14ac:dyDescent="0.3">
      <c r="A38" s="1" t="s">
        <v>0</v>
      </c>
      <c r="B38" s="1" t="s">
        <v>281</v>
      </c>
      <c r="C38" s="2">
        <v>0.5</v>
      </c>
      <c r="D38" s="1" t="s">
        <v>6</v>
      </c>
      <c r="G38" s="1" t="s">
        <v>280</v>
      </c>
      <c r="H38" s="1">
        <v>6</v>
      </c>
      <c r="I38" s="1">
        <v>5</v>
      </c>
      <c r="J38" s="1">
        <v>0.2</v>
      </c>
      <c r="K38" s="3">
        <v>45966</v>
      </c>
    </row>
    <row r="39" spans="1:11" x14ac:dyDescent="0.3">
      <c r="A39" s="1" t="s">
        <v>32</v>
      </c>
      <c r="B39" s="1" t="s">
        <v>281</v>
      </c>
      <c r="C39" s="2">
        <v>0.5</v>
      </c>
      <c r="D39" s="1" t="s">
        <v>6</v>
      </c>
      <c r="G39" s="1" t="s">
        <v>280</v>
      </c>
      <c r="H39" s="1">
        <v>6</v>
      </c>
      <c r="I39" s="1">
        <v>5</v>
      </c>
      <c r="J39" s="1">
        <v>0.2</v>
      </c>
      <c r="K39" s="3">
        <v>45966</v>
      </c>
    </row>
    <row r="40" spans="1:11" x14ac:dyDescent="0.3">
      <c r="A40" s="1" t="s">
        <v>15</v>
      </c>
      <c r="B40" s="1" t="s">
        <v>315</v>
      </c>
      <c r="C40" s="2">
        <v>1</v>
      </c>
      <c r="D40" t="s">
        <v>266</v>
      </c>
      <c r="G40" s="1" t="s">
        <v>316</v>
      </c>
      <c r="H40" s="1">
        <v>5</v>
      </c>
      <c r="I40" s="1">
        <v>7</v>
      </c>
      <c r="J40" s="1">
        <v>0.14000000000000001</v>
      </c>
      <c r="K40" s="3">
        <v>46063</v>
      </c>
    </row>
    <row r="41" spans="1:11" x14ac:dyDescent="0.3">
      <c r="A41" s="1" t="s">
        <v>0</v>
      </c>
      <c r="B41" t="s">
        <v>268</v>
      </c>
      <c r="C41" s="2">
        <v>1</v>
      </c>
      <c r="D41" t="s">
        <v>266</v>
      </c>
      <c r="E41"/>
      <c r="F41"/>
      <c r="G41" t="s">
        <v>269</v>
      </c>
      <c r="H41">
        <v>2</v>
      </c>
      <c r="I41">
        <v>2</v>
      </c>
      <c r="J41" s="1">
        <v>0.25</v>
      </c>
      <c r="K41" s="3">
        <v>46127</v>
      </c>
    </row>
    <row r="42" spans="1:11" x14ac:dyDescent="0.3">
      <c r="A42" s="1" t="s">
        <v>0</v>
      </c>
      <c r="B42" s="1" t="s">
        <v>309</v>
      </c>
      <c r="C42" s="2">
        <v>1</v>
      </c>
      <c r="D42" s="1" t="s">
        <v>307</v>
      </c>
      <c r="G42" s="1" t="s">
        <v>280</v>
      </c>
      <c r="H42" s="1">
        <v>2</v>
      </c>
      <c r="I42" s="1">
        <v>5</v>
      </c>
      <c r="J42" s="1">
        <v>0.1</v>
      </c>
      <c r="K42" s="3">
        <v>45892</v>
      </c>
    </row>
    <row r="43" spans="1:11" x14ac:dyDescent="0.3">
      <c r="A43" s="1" t="s">
        <v>259</v>
      </c>
      <c r="B43" s="1" t="s">
        <v>324</v>
      </c>
      <c r="C43" s="2">
        <v>1</v>
      </c>
      <c r="D43" s="1" t="s">
        <v>307</v>
      </c>
      <c r="G43" s="1" t="s">
        <v>308</v>
      </c>
      <c r="H43" s="1">
        <v>2</v>
      </c>
      <c r="I43" s="1">
        <v>3</v>
      </c>
      <c r="J43" s="1">
        <v>1</v>
      </c>
      <c r="K43" s="3">
        <v>45809</v>
      </c>
    </row>
    <row r="44" spans="1:11" x14ac:dyDescent="0.3">
      <c r="A44" s="1" t="s">
        <v>0</v>
      </c>
      <c r="B44" s="1" t="s">
        <v>295</v>
      </c>
      <c r="C44" s="2">
        <v>1</v>
      </c>
      <c r="D44" s="1" t="s">
        <v>7</v>
      </c>
      <c r="G44" s="1" t="s">
        <v>13</v>
      </c>
      <c r="H44" s="1">
        <v>62</v>
      </c>
      <c r="I44" s="1">
        <v>287</v>
      </c>
      <c r="J44" s="1">
        <v>0.1</v>
      </c>
      <c r="K44" s="3">
        <v>46058</v>
      </c>
    </row>
    <row r="45" spans="1:11" x14ac:dyDescent="0.3">
      <c r="A45" s="1" t="s">
        <v>0</v>
      </c>
      <c r="B45" s="1" t="s">
        <v>294</v>
      </c>
      <c r="C45" s="2">
        <v>1</v>
      </c>
      <c r="D45" s="1" t="s">
        <v>7</v>
      </c>
      <c r="G45" s="1" t="s">
        <v>13</v>
      </c>
      <c r="H45" s="1">
        <v>278</v>
      </c>
      <c r="I45" s="1">
        <v>2931</v>
      </c>
      <c r="J45" s="1">
        <v>0</v>
      </c>
      <c r="K45" s="3">
        <v>46129</v>
      </c>
    </row>
    <row r="46" spans="1:11" x14ac:dyDescent="0.3">
      <c r="A46" s="1" t="s">
        <v>0</v>
      </c>
      <c r="B46" s="1" t="s">
        <v>284</v>
      </c>
      <c r="C46" s="2">
        <v>1</v>
      </c>
      <c r="D46" s="1" t="s">
        <v>3</v>
      </c>
      <c r="G46" s="1" t="s">
        <v>285</v>
      </c>
      <c r="H46" s="1">
        <v>30</v>
      </c>
      <c r="I46" s="1">
        <v>34</v>
      </c>
      <c r="J46" s="1">
        <v>0.03</v>
      </c>
      <c r="K46" s="3">
        <v>46107</v>
      </c>
    </row>
    <row r="47" spans="1:11" x14ac:dyDescent="0.3">
      <c r="A47" s="1" t="s">
        <v>0</v>
      </c>
      <c r="B47" s="1" t="s">
        <v>265</v>
      </c>
      <c r="C47" s="2">
        <v>1</v>
      </c>
      <c r="D47" s="1" t="s">
        <v>266</v>
      </c>
      <c r="G47" s="1" t="s">
        <v>267</v>
      </c>
      <c r="H47" s="1">
        <v>2</v>
      </c>
      <c r="I47" s="1">
        <v>6</v>
      </c>
      <c r="J47" s="1">
        <v>0.33</v>
      </c>
      <c r="K47" s="3">
        <v>45955</v>
      </c>
    </row>
    <row r="48" spans="1:11" x14ac:dyDescent="0.3">
      <c r="A48" s="1" t="s">
        <v>0</v>
      </c>
      <c r="B48" s="1" t="s">
        <v>292</v>
      </c>
      <c r="C48" s="2">
        <v>1</v>
      </c>
      <c r="D48" s="1" t="s">
        <v>7</v>
      </c>
      <c r="G48" s="1" t="s">
        <v>188</v>
      </c>
      <c r="H48" s="1">
        <v>4</v>
      </c>
      <c r="I48" s="1">
        <v>3</v>
      </c>
      <c r="J48" s="1">
        <v>0.5</v>
      </c>
      <c r="K48" s="3">
        <v>46113</v>
      </c>
    </row>
    <row r="49" spans="1:11" x14ac:dyDescent="0.3">
      <c r="A49" s="1" t="s">
        <v>0</v>
      </c>
      <c r="B49" s="1" t="s">
        <v>298</v>
      </c>
      <c r="C49" s="2">
        <v>0.33</v>
      </c>
      <c r="D49" s="1" t="s">
        <v>7</v>
      </c>
      <c r="G49" s="1" t="s">
        <v>13</v>
      </c>
      <c r="H49" s="1">
        <v>156</v>
      </c>
      <c r="I49" s="1">
        <v>1080</v>
      </c>
      <c r="J49" s="1">
        <v>0</v>
      </c>
      <c r="K49" s="3">
        <v>46127</v>
      </c>
    </row>
    <row r="50" spans="1:11" x14ac:dyDescent="0.3">
      <c r="A50" s="1" t="s">
        <v>17</v>
      </c>
      <c r="B50" s="1" t="s">
        <v>298</v>
      </c>
      <c r="C50" s="2">
        <v>0.33</v>
      </c>
      <c r="D50" s="1" t="s">
        <v>7</v>
      </c>
      <c r="G50" s="1" t="s">
        <v>13</v>
      </c>
      <c r="H50" s="1">
        <v>156</v>
      </c>
      <c r="I50" s="1">
        <v>1080</v>
      </c>
      <c r="J50" s="1">
        <v>0</v>
      </c>
      <c r="K50" s="3">
        <v>46127</v>
      </c>
    </row>
    <row r="51" spans="1:11" x14ac:dyDescent="0.3">
      <c r="A51" s="1" t="s">
        <v>18</v>
      </c>
      <c r="B51" s="1" t="s">
        <v>298</v>
      </c>
      <c r="C51" s="2">
        <v>0.33</v>
      </c>
      <c r="D51" s="1" t="s">
        <v>7</v>
      </c>
      <c r="G51" s="1" t="s">
        <v>13</v>
      </c>
      <c r="H51" s="1">
        <v>156</v>
      </c>
      <c r="I51" s="1">
        <v>1080</v>
      </c>
      <c r="J51" s="1">
        <v>0.01</v>
      </c>
      <c r="K51" s="3">
        <v>46127</v>
      </c>
    </row>
    <row r="52" spans="1:11" x14ac:dyDescent="0.3">
      <c r="A52" s="1" t="s">
        <v>138</v>
      </c>
      <c r="B52" s="1" t="s">
        <v>328</v>
      </c>
      <c r="C52" s="2">
        <v>1</v>
      </c>
      <c r="D52" s="1" t="s">
        <v>1</v>
      </c>
      <c r="G52" s="1" t="s">
        <v>280</v>
      </c>
      <c r="H52" s="1">
        <v>9</v>
      </c>
      <c r="I52" s="1">
        <v>10</v>
      </c>
      <c r="J52" s="1">
        <v>0.1</v>
      </c>
      <c r="K52" s="3">
        <v>46055</v>
      </c>
    </row>
    <row r="53" spans="1:11" x14ac:dyDescent="0.3">
      <c r="A53" s="1" t="s">
        <v>0</v>
      </c>
      <c r="B53" s="1" t="s">
        <v>278</v>
      </c>
      <c r="C53" s="2">
        <v>1</v>
      </c>
      <c r="D53" s="1" t="s">
        <v>1</v>
      </c>
      <c r="G53" s="1" t="s">
        <v>4</v>
      </c>
      <c r="H53" s="1">
        <v>7</v>
      </c>
      <c r="I53" s="1">
        <v>8</v>
      </c>
      <c r="J53" s="1">
        <v>0.5</v>
      </c>
      <c r="K53" s="3">
        <v>46097</v>
      </c>
    </row>
    <row r="54" spans="1:11" x14ac:dyDescent="0.3">
      <c r="A54" s="1" t="s">
        <v>0</v>
      </c>
      <c r="B54" s="1" t="s">
        <v>302</v>
      </c>
      <c r="C54" s="2">
        <v>1</v>
      </c>
      <c r="D54" s="1" t="s">
        <v>7</v>
      </c>
      <c r="G54" s="1" t="s">
        <v>13</v>
      </c>
      <c r="H54" s="1">
        <v>2</v>
      </c>
      <c r="I54" s="1">
        <v>3</v>
      </c>
      <c r="J54" s="1">
        <v>0.67</v>
      </c>
      <c r="K54" s="3">
        <v>46157</v>
      </c>
    </row>
    <row r="55" spans="1:11" x14ac:dyDescent="0.3">
      <c r="A55" s="1" t="s">
        <v>0</v>
      </c>
      <c r="B55" t="s">
        <v>272</v>
      </c>
      <c r="C55" s="2">
        <v>1</v>
      </c>
      <c r="D55" t="s">
        <v>266</v>
      </c>
      <c r="E55"/>
      <c r="F55"/>
      <c r="G55" t="s">
        <v>271</v>
      </c>
      <c r="H55" s="1">
        <v>9</v>
      </c>
      <c r="I55">
        <v>13</v>
      </c>
      <c r="J55" s="1">
        <v>0.08</v>
      </c>
      <c r="K55" s="3">
        <v>46133</v>
      </c>
    </row>
    <row r="56" spans="1:11" x14ac:dyDescent="0.3">
      <c r="A56" s="1" t="s">
        <v>17</v>
      </c>
      <c r="B56" s="1" t="s">
        <v>317</v>
      </c>
      <c r="C56" s="2">
        <v>1</v>
      </c>
      <c r="D56" s="1" t="s">
        <v>307</v>
      </c>
      <c r="G56" s="1" t="s">
        <v>308</v>
      </c>
      <c r="H56" s="1">
        <v>2</v>
      </c>
      <c r="I56" s="1">
        <v>4</v>
      </c>
      <c r="J56" s="1">
        <v>0.25</v>
      </c>
      <c r="K56" s="3">
        <v>45931</v>
      </c>
    </row>
    <row r="57" spans="1:11" x14ac:dyDescent="0.3">
      <c r="A57" s="23" t="s">
        <v>31</v>
      </c>
      <c r="B57" s="1" t="s">
        <v>331</v>
      </c>
      <c r="C57" s="2">
        <v>1</v>
      </c>
      <c r="D57" s="1" t="s">
        <v>6</v>
      </c>
      <c r="G57" s="1" t="s">
        <v>280</v>
      </c>
      <c r="H57" s="1">
        <v>2</v>
      </c>
      <c r="I57" s="1">
        <v>4</v>
      </c>
      <c r="J57" s="1">
        <v>0.25</v>
      </c>
      <c r="K57" s="3">
        <v>45884</v>
      </c>
    </row>
    <row r="58" spans="1:11" x14ac:dyDescent="0.3">
      <c r="A58" s="1" t="s">
        <v>0</v>
      </c>
      <c r="B58" t="s">
        <v>270</v>
      </c>
      <c r="C58" s="2">
        <v>1</v>
      </c>
      <c r="D58" t="s">
        <v>266</v>
      </c>
      <c r="E58"/>
      <c r="F58"/>
      <c r="G58" t="s">
        <v>271</v>
      </c>
      <c r="H58">
        <v>5</v>
      </c>
      <c r="I58">
        <v>8</v>
      </c>
      <c r="J58" s="1">
        <v>0.38</v>
      </c>
      <c r="K58" s="3">
        <v>46166</v>
      </c>
    </row>
    <row r="59" spans="1:11" x14ac:dyDescent="0.3">
      <c r="A59" s="1" t="s">
        <v>259</v>
      </c>
      <c r="B59" s="1" t="s">
        <v>323</v>
      </c>
      <c r="C59" s="2">
        <v>1</v>
      </c>
      <c r="D59" s="1" t="s">
        <v>5</v>
      </c>
      <c r="G59" s="1" t="s">
        <v>16</v>
      </c>
      <c r="H59" s="1">
        <v>6</v>
      </c>
      <c r="I59" s="1">
        <v>6</v>
      </c>
      <c r="J59" s="1">
        <v>0.21</v>
      </c>
      <c r="K59" s="3">
        <v>46142</v>
      </c>
    </row>
    <row r="60" spans="1:11" x14ac:dyDescent="0.3">
      <c r="A60" s="4"/>
    </row>
    <row r="61" spans="1:11" x14ac:dyDescent="0.3">
      <c r="A61" s="1" t="s">
        <v>19</v>
      </c>
    </row>
    <row r="62" spans="1:11" x14ac:dyDescent="0.3">
      <c r="A62" s="4" t="s">
        <v>332</v>
      </c>
    </row>
    <row r="63" spans="1:11" x14ac:dyDescent="0.3">
      <c r="A63" s="4" t="s">
        <v>333</v>
      </c>
    </row>
  </sheetData>
  <sortState xmlns:xlrd2="http://schemas.microsoft.com/office/spreadsheetml/2017/richdata2" ref="A2:K59">
    <sortCondition ref="B2:B59"/>
  </sortState>
  <conditionalFormatting sqref="B2 D2">
    <cfRule type="duplicateValues" dxfId="3" priority="1"/>
    <cfRule type="duplicateValues" dxfId="2" priority="2"/>
  </conditionalFormatting>
  <pageMargins left="0.75000000000000011" right="0.75000000000000011" top="1" bottom="1" header="0.5" footer="0.5"/>
  <pageSetup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480296-2E34-4CEA-B086-DD0FA7332448}">
  <dimension ref="A1:CE24"/>
  <sheetViews>
    <sheetView zoomScaleNormal="100" workbookViewId="0">
      <pane ySplit="1" topLeftCell="A2" activePane="bottomLeft" state="frozen"/>
      <selection pane="bottomLeft" activeCell="B2" sqref="B2"/>
    </sheetView>
  </sheetViews>
  <sheetFormatPr defaultColWidth="9.109375" defaultRowHeight="13.2" x14ac:dyDescent="0.25"/>
  <cols>
    <col min="1" max="1" width="10" style="8" bestFit="1" customWidth="1"/>
    <col min="2" max="2" width="49.6640625" style="8" bestFit="1" customWidth="1"/>
    <col min="3" max="11" width="9.109375" style="8"/>
    <col min="12" max="12" width="62" style="8" customWidth="1"/>
    <col min="13" max="13" width="27.5546875" style="8" customWidth="1"/>
    <col min="14" max="16384" width="9.109375" style="8"/>
  </cols>
  <sheetData>
    <row r="1" spans="1:83" s="7" customFormat="1" x14ac:dyDescent="0.25">
      <c r="A1" s="7" t="s">
        <v>37</v>
      </c>
      <c r="B1" s="7" t="s">
        <v>38</v>
      </c>
      <c r="C1" s="7" t="s">
        <v>39</v>
      </c>
      <c r="D1" s="7" t="s">
        <v>28</v>
      </c>
      <c r="E1" s="7" t="s">
        <v>22</v>
      </c>
      <c r="F1" s="7" t="s">
        <v>40</v>
      </c>
      <c r="G1" s="7" t="s">
        <v>41</v>
      </c>
      <c r="H1" s="7" t="s">
        <v>42</v>
      </c>
      <c r="I1" s="7" t="s">
        <v>43</v>
      </c>
      <c r="J1" s="7" t="s">
        <v>44</v>
      </c>
      <c r="K1" s="7" t="s">
        <v>45</v>
      </c>
      <c r="L1" s="7" t="s">
        <v>46</v>
      </c>
      <c r="M1" s="7" t="s">
        <v>47</v>
      </c>
      <c r="N1" s="7" t="s">
        <v>48</v>
      </c>
      <c r="O1" s="7" t="s">
        <v>49</v>
      </c>
      <c r="P1" s="7" t="s">
        <v>50</v>
      </c>
      <c r="Q1" s="7" t="s">
        <v>51</v>
      </c>
      <c r="R1" s="7" t="s">
        <v>52</v>
      </c>
      <c r="S1" s="7" t="s">
        <v>53</v>
      </c>
      <c r="T1" s="7" t="s">
        <v>54</v>
      </c>
      <c r="U1" s="7" t="s">
        <v>55</v>
      </c>
      <c r="V1" s="7" t="s">
        <v>56</v>
      </c>
      <c r="W1" s="7" t="s">
        <v>57</v>
      </c>
      <c r="X1" s="7" t="s">
        <v>58</v>
      </c>
      <c r="Y1" s="7" t="s">
        <v>59</v>
      </c>
      <c r="Z1" s="7" t="s">
        <v>60</v>
      </c>
      <c r="AA1" s="7" t="s">
        <v>27</v>
      </c>
      <c r="AB1" s="7" t="s">
        <v>61</v>
      </c>
      <c r="AC1" s="7" t="s">
        <v>62</v>
      </c>
      <c r="AD1" s="7" t="s">
        <v>63</v>
      </c>
      <c r="AE1" s="7" t="s">
        <v>64</v>
      </c>
      <c r="AF1" s="7" t="s">
        <v>65</v>
      </c>
      <c r="AG1" s="7" t="s">
        <v>66</v>
      </c>
      <c r="AH1" s="7" t="s">
        <v>67</v>
      </c>
      <c r="AI1" s="7" t="s">
        <v>68</v>
      </c>
      <c r="AJ1" s="7" t="s">
        <v>69</v>
      </c>
      <c r="AK1" s="7" t="s">
        <v>70</v>
      </c>
      <c r="AL1" s="7" t="s">
        <v>71</v>
      </c>
      <c r="AM1" s="7" t="s">
        <v>72</v>
      </c>
      <c r="AN1" s="7" t="s">
        <v>73</v>
      </c>
      <c r="AO1" s="7" t="s">
        <v>74</v>
      </c>
      <c r="AP1" s="7" t="s">
        <v>75</v>
      </c>
      <c r="AQ1" s="7" t="s">
        <v>76</v>
      </c>
      <c r="AR1" s="7" t="s">
        <v>77</v>
      </c>
      <c r="AS1" s="7" t="s">
        <v>78</v>
      </c>
      <c r="AT1" s="7" t="s">
        <v>79</v>
      </c>
      <c r="AU1" s="7" t="s">
        <v>80</v>
      </c>
      <c r="AV1" s="7" t="s">
        <v>81</v>
      </c>
      <c r="AW1" s="7" t="s">
        <v>82</v>
      </c>
      <c r="AX1" s="7" t="s">
        <v>83</v>
      </c>
      <c r="AY1" s="7" t="s">
        <v>84</v>
      </c>
      <c r="AZ1" s="7" t="s">
        <v>85</v>
      </c>
      <c r="BA1" s="7" t="s">
        <v>86</v>
      </c>
      <c r="BB1" s="7" t="s">
        <v>87</v>
      </c>
      <c r="BC1" s="7" t="s">
        <v>88</v>
      </c>
      <c r="BD1" s="7" t="s">
        <v>89</v>
      </c>
      <c r="BE1" s="7" t="s">
        <v>90</v>
      </c>
      <c r="BF1" s="7" t="s">
        <v>91</v>
      </c>
      <c r="BG1" s="7" t="s">
        <v>92</v>
      </c>
      <c r="BH1" s="7" t="s">
        <v>93</v>
      </c>
      <c r="BI1" s="7" t="s">
        <v>94</v>
      </c>
      <c r="BJ1" s="7" t="s">
        <v>95</v>
      </c>
      <c r="BK1" s="7" t="s">
        <v>96</v>
      </c>
      <c r="BL1" s="7" t="s">
        <v>97</v>
      </c>
      <c r="BM1" s="7" t="s">
        <v>98</v>
      </c>
      <c r="BN1" s="7" t="s">
        <v>99</v>
      </c>
      <c r="BO1" s="7" t="s">
        <v>100</v>
      </c>
      <c r="BP1" s="7" t="s">
        <v>101</v>
      </c>
      <c r="BQ1" s="7" t="s">
        <v>102</v>
      </c>
      <c r="BR1" s="7" t="s">
        <v>103</v>
      </c>
      <c r="BS1" s="7" t="s">
        <v>104</v>
      </c>
      <c r="BT1" s="7" t="s">
        <v>105</v>
      </c>
      <c r="BU1" s="7" t="s">
        <v>106</v>
      </c>
      <c r="BV1" s="7" t="s">
        <v>107</v>
      </c>
      <c r="BW1" s="7" t="s">
        <v>108</v>
      </c>
    </row>
    <row r="2" spans="1:83" ht="14.4" x14ac:dyDescent="0.3">
      <c r="A2" s="9">
        <v>701000000</v>
      </c>
      <c r="B2" s="9" t="s">
        <v>0</v>
      </c>
      <c r="C2" t="s">
        <v>109</v>
      </c>
      <c r="D2" t="s">
        <v>605</v>
      </c>
      <c r="E2" s="24">
        <v>1</v>
      </c>
      <c r="I2" t="s">
        <v>606</v>
      </c>
      <c r="J2" t="s">
        <v>110</v>
      </c>
      <c r="K2" t="s">
        <v>607</v>
      </c>
      <c r="L2" t="s">
        <v>608</v>
      </c>
      <c r="M2" t="s">
        <v>150</v>
      </c>
      <c r="N2" t="s">
        <v>110</v>
      </c>
      <c r="O2" t="s">
        <v>110</v>
      </c>
      <c r="P2" t="s">
        <v>111</v>
      </c>
      <c r="Q2" t="s">
        <v>21</v>
      </c>
      <c r="R2" t="s">
        <v>110</v>
      </c>
      <c r="S2" t="s">
        <v>110</v>
      </c>
      <c r="T2" t="s">
        <v>110</v>
      </c>
      <c r="U2" t="s">
        <v>110</v>
      </c>
      <c r="V2" t="s">
        <v>110</v>
      </c>
      <c r="W2" t="s">
        <v>110</v>
      </c>
      <c r="X2" t="s">
        <v>609</v>
      </c>
      <c r="Y2" t="s">
        <v>610</v>
      </c>
      <c r="Z2" t="s">
        <v>611</v>
      </c>
      <c r="AA2" t="s">
        <v>612</v>
      </c>
      <c r="AB2" t="s">
        <v>613</v>
      </c>
      <c r="AC2" t="s">
        <v>614</v>
      </c>
      <c r="AD2" t="s">
        <v>615</v>
      </c>
      <c r="AE2" t="s">
        <v>616</v>
      </c>
      <c r="AF2" t="s">
        <v>617</v>
      </c>
      <c r="AG2" t="s">
        <v>618</v>
      </c>
      <c r="AH2" t="s">
        <v>619</v>
      </c>
      <c r="AI2" t="s">
        <v>110</v>
      </c>
      <c r="AJ2">
        <v>141</v>
      </c>
      <c r="AK2">
        <v>162</v>
      </c>
      <c r="AL2">
        <v>183</v>
      </c>
      <c r="AM2">
        <v>8</v>
      </c>
      <c r="AN2">
        <v>63</v>
      </c>
      <c r="AO2" t="s">
        <v>133</v>
      </c>
      <c r="AP2" t="s">
        <v>134</v>
      </c>
      <c r="AQ2" t="s">
        <v>135</v>
      </c>
      <c r="AR2" t="s">
        <v>151</v>
      </c>
      <c r="AS2" t="s">
        <v>152</v>
      </c>
      <c r="AT2" t="s">
        <v>110</v>
      </c>
      <c r="AU2" t="s">
        <v>150</v>
      </c>
      <c r="AV2" t="s">
        <v>33</v>
      </c>
      <c r="AW2" t="s">
        <v>620</v>
      </c>
      <c r="AX2">
        <v>2022</v>
      </c>
      <c r="AY2">
        <v>611</v>
      </c>
      <c r="AZ2">
        <v>7935</v>
      </c>
      <c r="BA2" t="s">
        <v>110</v>
      </c>
      <c r="BB2" t="s">
        <v>110</v>
      </c>
      <c r="BC2" t="s">
        <v>110</v>
      </c>
      <c r="BD2" t="s">
        <v>110</v>
      </c>
      <c r="BE2">
        <v>332</v>
      </c>
      <c r="BF2">
        <v>345</v>
      </c>
      <c r="BG2" t="s">
        <v>110</v>
      </c>
      <c r="BH2" t="s">
        <v>621</v>
      </c>
      <c r="BI2" t="str">
        <f>HYPERLINK("http://dx.doi.org/10.1038/s41586-022-05398-2","http://dx.doi.org/10.1038/s41586-022-05398-2")</f>
        <v>http://dx.doi.org/10.1038/s41586-022-05398-2</v>
      </c>
      <c r="BJ2" t="s">
        <v>110</v>
      </c>
      <c r="BK2" t="s">
        <v>182</v>
      </c>
      <c r="BL2">
        <v>14</v>
      </c>
      <c r="BM2" t="s">
        <v>153</v>
      </c>
      <c r="BN2" t="s">
        <v>116</v>
      </c>
      <c r="BO2" t="s">
        <v>154</v>
      </c>
      <c r="BP2" t="s">
        <v>622</v>
      </c>
      <c r="BQ2">
        <v>36329272</v>
      </c>
      <c r="BR2" t="s">
        <v>187</v>
      </c>
      <c r="BS2" t="s">
        <v>118</v>
      </c>
      <c r="BT2" t="s">
        <v>119</v>
      </c>
      <c r="BU2" t="s">
        <v>358</v>
      </c>
      <c r="BV2" t="s">
        <v>623</v>
      </c>
      <c r="BW2" t="str">
        <f>HYPERLINK("https%3A%2F%2Fwww.webofscience.com%2Fwos%2Fwoscc%2Ffull-record%2FWOS:000878444000001","View Full Record in Web of Science")</f>
        <v>View Full Record in Web of Science</v>
      </c>
      <c r="BX2"/>
      <c r="BY2"/>
      <c r="BZ2"/>
    </row>
    <row r="3" spans="1:83" ht="14.4" x14ac:dyDescent="0.3">
      <c r="A3" s="9">
        <v>701000000</v>
      </c>
      <c r="B3" s="9" t="s">
        <v>0</v>
      </c>
      <c r="C3" t="s">
        <v>109</v>
      </c>
      <c r="D3" t="s">
        <v>678</v>
      </c>
      <c r="E3" s="24">
        <v>1</v>
      </c>
      <c r="I3" t="s">
        <v>679</v>
      </c>
      <c r="J3" t="s">
        <v>110</v>
      </c>
      <c r="K3" t="s">
        <v>164</v>
      </c>
      <c r="L3" t="s">
        <v>680</v>
      </c>
      <c r="M3" t="s">
        <v>681</v>
      </c>
      <c r="N3" t="s">
        <v>110</v>
      </c>
      <c r="O3" t="s">
        <v>110</v>
      </c>
      <c r="P3" t="s">
        <v>111</v>
      </c>
      <c r="Q3" t="s">
        <v>21</v>
      </c>
      <c r="R3" t="s">
        <v>110</v>
      </c>
      <c r="S3" t="s">
        <v>110</v>
      </c>
      <c r="T3" t="s">
        <v>110</v>
      </c>
      <c r="U3" t="s">
        <v>110</v>
      </c>
      <c r="V3" t="s">
        <v>110</v>
      </c>
      <c r="W3" t="s">
        <v>110</v>
      </c>
      <c r="X3" t="s">
        <v>682</v>
      </c>
      <c r="Y3" t="s">
        <v>683</v>
      </c>
      <c r="Z3" t="s">
        <v>684</v>
      </c>
      <c r="AA3" t="s">
        <v>685</v>
      </c>
      <c r="AB3" t="s">
        <v>686</v>
      </c>
      <c r="AC3" t="s">
        <v>110</v>
      </c>
      <c r="AD3" t="s">
        <v>687</v>
      </c>
      <c r="AE3" t="s">
        <v>688</v>
      </c>
      <c r="AF3" t="s">
        <v>689</v>
      </c>
      <c r="AG3" t="s">
        <v>690</v>
      </c>
      <c r="AH3" t="s">
        <v>691</v>
      </c>
      <c r="AI3" t="s">
        <v>110</v>
      </c>
      <c r="AJ3">
        <v>137</v>
      </c>
      <c r="AK3">
        <v>157</v>
      </c>
      <c r="AL3">
        <v>186</v>
      </c>
      <c r="AM3">
        <v>3</v>
      </c>
      <c r="AN3">
        <v>68</v>
      </c>
      <c r="AO3" t="s">
        <v>124</v>
      </c>
      <c r="AP3" t="s">
        <v>125</v>
      </c>
      <c r="AQ3" t="s">
        <v>126</v>
      </c>
      <c r="AR3" t="s">
        <v>692</v>
      </c>
      <c r="AS3" t="s">
        <v>693</v>
      </c>
      <c r="AT3" t="s">
        <v>110</v>
      </c>
      <c r="AU3" t="s">
        <v>694</v>
      </c>
      <c r="AV3" t="s">
        <v>695</v>
      </c>
      <c r="AW3" t="s">
        <v>157</v>
      </c>
      <c r="AX3">
        <v>2021</v>
      </c>
      <c r="AY3">
        <v>812</v>
      </c>
      <c r="AZ3" t="s">
        <v>110</v>
      </c>
      <c r="BA3" t="s">
        <v>110</v>
      </c>
      <c r="BB3" t="s">
        <v>110</v>
      </c>
      <c r="BC3" t="s">
        <v>110</v>
      </c>
      <c r="BD3" t="s">
        <v>110</v>
      </c>
      <c r="BE3" t="s">
        <v>110</v>
      </c>
      <c r="BF3" t="s">
        <v>110</v>
      </c>
      <c r="BG3">
        <v>135980</v>
      </c>
      <c r="BH3" t="s">
        <v>696</v>
      </c>
      <c r="BI3" t="str">
        <f>HYPERLINK("http://dx.doi.org/10.1016/j.physletb.2020.135980","http://dx.doi.org/10.1016/j.physletb.2020.135980")</f>
        <v>http://dx.doi.org/10.1016/j.physletb.2020.135980</v>
      </c>
      <c r="BJ3" t="s">
        <v>110</v>
      </c>
      <c r="BK3" t="s">
        <v>110</v>
      </c>
      <c r="BL3">
        <v>24</v>
      </c>
      <c r="BM3" t="s">
        <v>697</v>
      </c>
      <c r="BN3" t="s">
        <v>116</v>
      </c>
      <c r="BO3" t="s">
        <v>698</v>
      </c>
      <c r="BP3" t="s">
        <v>699</v>
      </c>
      <c r="BQ3" t="s">
        <v>110</v>
      </c>
      <c r="BR3" t="s">
        <v>700</v>
      </c>
      <c r="BS3" t="s">
        <v>118</v>
      </c>
      <c r="BT3" t="s">
        <v>119</v>
      </c>
      <c r="BU3" t="s">
        <v>358</v>
      </c>
      <c r="BV3" t="s">
        <v>701</v>
      </c>
      <c r="BW3" t="str">
        <f>HYPERLINK("https%3A%2F%2Fwww.webofscience.com%2Fwos%2Fwoscc%2Ffull-record%2FWOS:000608167600020","View Full Record in Web of Science")</f>
        <v>View Full Record in Web of Science</v>
      </c>
      <c r="BX3"/>
      <c r="BY3"/>
      <c r="BZ3"/>
      <c r="CA3"/>
      <c r="CB3"/>
      <c r="CC3"/>
      <c r="CD3"/>
      <c r="CE3"/>
    </row>
    <row r="4" spans="1:83" ht="14.4" x14ac:dyDescent="0.3">
      <c r="A4" s="8">
        <v>711000000</v>
      </c>
      <c r="B4" s="9" t="s">
        <v>18</v>
      </c>
      <c r="C4" t="s">
        <v>109</v>
      </c>
      <c r="D4" t="s">
        <v>702</v>
      </c>
      <c r="E4" s="24">
        <v>1</v>
      </c>
      <c r="I4" t="s">
        <v>703</v>
      </c>
      <c r="J4" t="s">
        <v>110</v>
      </c>
      <c r="K4" t="s">
        <v>110</v>
      </c>
      <c r="L4" t="s">
        <v>704</v>
      </c>
      <c r="M4" t="s">
        <v>705</v>
      </c>
      <c r="N4" t="s">
        <v>110</v>
      </c>
      <c r="O4" t="s">
        <v>110</v>
      </c>
      <c r="P4" t="s">
        <v>111</v>
      </c>
      <c r="Q4" t="s">
        <v>21</v>
      </c>
      <c r="R4" t="s">
        <v>110</v>
      </c>
      <c r="S4" t="s">
        <v>110</v>
      </c>
      <c r="T4" t="s">
        <v>110</v>
      </c>
      <c r="U4" t="s">
        <v>110</v>
      </c>
      <c r="V4" t="s">
        <v>110</v>
      </c>
      <c r="W4" t="s">
        <v>706</v>
      </c>
      <c r="X4" t="s">
        <v>707</v>
      </c>
      <c r="Y4" t="s">
        <v>708</v>
      </c>
      <c r="Z4" t="s">
        <v>709</v>
      </c>
      <c r="AA4" t="s">
        <v>710</v>
      </c>
      <c r="AB4" t="s">
        <v>711</v>
      </c>
      <c r="AC4" t="s">
        <v>712</v>
      </c>
      <c r="AD4" t="s">
        <v>713</v>
      </c>
      <c r="AE4" t="s">
        <v>714</v>
      </c>
      <c r="AF4" t="s">
        <v>715</v>
      </c>
      <c r="AG4" t="s">
        <v>716</v>
      </c>
      <c r="AH4" t="s">
        <v>717</v>
      </c>
      <c r="AI4" t="s">
        <v>110</v>
      </c>
      <c r="AJ4">
        <v>123</v>
      </c>
      <c r="AK4">
        <v>40</v>
      </c>
      <c r="AL4">
        <v>43</v>
      </c>
      <c r="AM4">
        <v>17</v>
      </c>
      <c r="AN4">
        <v>26</v>
      </c>
      <c r="AO4" t="s">
        <v>129</v>
      </c>
      <c r="AP4" t="s">
        <v>130</v>
      </c>
      <c r="AQ4" t="s">
        <v>131</v>
      </c>
      <c r="AR4" t="s">
        <v>718</v>
      </c>
      <c r="AS4" t="s">
        <v>719</v>
      </c>
      <c r="AT4" t="s">
        <v>110</v>
      </c>
      <c r="AU4" t="s">
        <v>720</v>
      </c>
      <c r="AV4" t="s">
        <v>721</v>
      </c>
      <c r="AW4" t="s">
        <v>136</v>
      </c>
      <c r="AX4">
        <v>2025</v>
      </c>
      <c r="AY4">
        <v>39</v>
      </c>
      <c r="AZ4">
        <v>4</v>
      </c>
      <c r="BA4" t="s">
        <v>110</v>
      </c>
      <c r="BB4" t="s">
        <v>110</v>
      </c>
      <c r="BC4" t="s">
        <v>110</v>
      </c>
      <c r="BD4" t="s">
        <v>110</v>
      </c>
      <c r="BE4" t="s">
        <v>110</v>
      </c>
      <c r="BF4" t="s">
        <v>110</v>
      </c>
      <c r="BG4" t="s">
        <v>722</v>
      </c>
      <c r="BH4" t="s">
        <v>723</v>
      </c>
      <c r="BI4" t="str">
        <f>HYPERLINK("http://dx.doi.org/10.1111/cobi.70025","http://dx.doi.org/10.1111/cobi.70025")</f>
        <v>http://dx.doi.org/10.1111/cobi.70025</v>
      </c>
      <c r="BJ4" t="s">
        <v>110</v>
      </c>
      <c r="BK4" t="s">
        <v>185</v>
      </c>
      <c r="BL4">
        <v>15</v>
      </c>
      <c r="BM4" t="s">
        <v>724</v>
      </c>
      <c r="BN4" t="s">
        <v>116</v>
      </c>
      <c r="BO4" t="s">
        <v>725</v>
      </c>
      <c r="BP4" t="s">
        <v>726</v>
      </c>
      <c r="BQ4">
        <v>40165613</v>
      </c>
      <c r="BR4" t="s">
        <v>191</v>
      </c>
      <c r="BS4" t="s">
        <v>118</v>
      </c>
      <c r="BT4" t="s">
        <v>119</v>
      </c>
      <c r="BU4" t="s">
        <v>358</v>
      </c>
      <c r="BV4" t="s">
        <v>727</v>
      </c>
      <c r="BW4" t="str">
        <f>HYPERLINK("https%3A%2F%2Fwww.webofscience.com%2Fwos%2Fwoscc%2Ffull-record%2FWOS:001457674500001","View Full Record in Web of Science")</f>
        <v>View Full Record in Web of Science</v>
      </c>
      <c r="BX4"/>
      <c r="BY4"/>
      <c r="BZ4"/>
      <c r="CA4"/>
      <c r="CB4"/>
      <c r="CC4"/>
      <c r="CD4"/>
      <c r="CE4"/>
    </row>
    <row r="5" spans="1:83" ht="14.4" x14ac:dyDescent="0.3">
      <c r="A5" s="8">
        <v>704000000</v>
      </c>
      <c r="B5" s="9" t="s">
        <v>138</v>
      </c>
      <c r="C5" t="s">
        <v>109</v>
      </c>
      <c r="D5" t="s">
        <v>380</v>
      </c>
      <c r="E5" s="24">
        <v>1</v>
      </c>
      <c r="I5" t="s">
        <v>381</v>
      </c>
      <c r="J5" t="s">
        <v>110</v>
      </c>
      <c r="K5" t="s">
        <v>110</v>
      </c>
      <c r="L5" t="s">
        <v>382</v>
      </c>
      <c r="M5" t="s">
        <v>165</v>
      </c>
      <c r="N5" t="s">
        <v>110</v>
      </c>
      <c r="O5" t="s">
        <v>110</v>
      </c>
      <c r="P5" t="s">
        <v>111</v>
      </c>
      <c r="Q5" t="s">
        <v>128</v>
      </c>
      <c r="R5" t="s">
        <v>110</v>
      </c>
      <c r="S5" t="s">
        <v>110</v>
      </c>
      <c r="T5" t="s">
        <v>110</v>
      </c>
      <c r="U5" t="s">
        <v>110</v>
      </c>
      <c r="V5" t="s">
        <v>110</v>
      </c>
      <c r="W5" t="s">
        <v>383</v>
      </c>
      <c r="X5" t="s">
        <v>384</v>
      </c>
      <c r="Y5" t="s">
        <v>385</v>
      </c>
      <c r="Z5" t="s">
        <v>386</v>
      </c>
      <c r="AA5" t="s">
        <v>387</v>
      </c>
      <c r="AB5" t="s">
        <v>388</v>
      </c>
      <c r="AC5" t="s">
        <v>389</v>
      </c>
      <c r="AD5" t="s">
        <v>390</v>
      </c>
      <c r="AE5" t="s">
        <v>391</v>
      </c>
      <c r="AF5" t="s">
        <v>392</v>
      </c>
      <c r="AG5" t="s">
        <v>393</v>
      </c>
      <c r="AH5" t="s">
        <v>394</v>
      </c>
      <c r="AI5" t="s">
        <v>110</v>
      </c>
      <c r="AJ5">
        <v>175</v>
      </c>
      <c r="AK5">
        <v>218</v>
      </c>
      <c r="AL5">
        <v>249</v>
      </c>
      <c r="AM5">
        <v>9</v>
      </c>
      <c r="AN5">
        <v>187</v>
      </c>
      <c r="AO5" t="s">
        <v>112</v>
      </c>
      <c r="AP5" t="s">
        <v>113</v>
      </c>
      <c r="AQ5" t="s">
        <v>184</v>
      </c>
      <c r="AR5" t="s">
        <v>166</v>
      </c>
      <c r="AS5" t="s">
        <v>167</v>
      </c>
      <c r="AT5" t="s">
        <v>110</v>
      </c>
      <c r="AU5" t="s">
        <v>168</v>
      </c>
      <c r="AV5" t="s">
        <v>169</v>
      </c>
      <c r="AW5" t="s">
        <v>115</v>
      </c>
      <c r="AX5">
        <v>2021</v>
      </c>
      <c r="AY5">
        <v>22</v>
      </c>
      <c r="AZ5">
        <v>13</v>
      </c>
      <c r="BA5" t="s">
        <v>110</v>
      </c>
      <c r="BB5" t="s">
        <v>110</v>
      </c>
      <c r="BC5" t="s">
        <v>110</v>
      </c>
      <c r="BD5" t="s">
        <v>110</v>
      </c>
      <c r="BE5" t="s">
        <v>110</v>
      </c>
      <c r="BF5" t="s">
        <v>110</v>
      </c>
      <c r="BG5">
        <v>7235</v>
      </c>
      <c r="BH5" t="s">
        <v>395</v>
      </c>
      <c r="BI5" t="str">
        <f>HYPERLINK("http://dx.doi.org/10.3390/ijms22137235","http://dx.doi.org/10.3390/ijms22137235")</f>
        <v>http://dx.doi.org/10.3390/ijms22137235</v>
      </c>
      <c r="BJ5" t="s">
        <v>110</v>
      </c>
      <c r="BK5" t="s">
        <v>110</v>
      </c>
      <c r="BL5">
        <v>26</v>
      </c>
      <c r="BM5" t="s">
        <v>140</v>
      </c>
      <c r="BN5" t="s">
        <v>116</v>
      </c>
      <c r="BO5" t="s">
        <v>141</v>
      </c>
      <c r="BP5" t="s">
        <v>396</v>
      </c>
      <c r="BQ5">
        <v>34281289</v>
      </c>
      <c r="BR5" t="s">
        <v>160</v>
      </c>
      <c r="BS5" t="s">
        <v>118</v>
      </c>
      <c r="BT5" t="s">
        <v>119</v>
      </c>
      <c r="BU5" t="s">
        <v>358</v>
      </c>
      <c r="BV5" t="s">
        <v>397</v>
      </c>
      <c r="BW5" t="str">
        <f>HYPERLINK("https%3A%2F%2Fwww.webofscience.com%2Fwos%2Fwoscc%2Ffull-record%2FWOS:000671283500001","View Full Record in Web of Science")</f>
        <v>View Full Record in Web of Science</v>
      </c>
      <c r="BX5"/>
      <c r="BY5"/>
      <c r="BZ5"/>
      <c r="CA5"/>
      <c r="CB5"/>
      <c r="CC5"/>
      <c r="CD5"/>
      <c r="CE5"/>
    </row>
    <row r="6" spans="1:83" ht="14.4" x14ac:dyDescent="0.3">
      <c r="A6" s="9">
        <v>701000000</v>
      </c>
      <c r="B6" s="9" t="s">
        <v>0</v>
      </c>
      <c r="C6" t="s">
        <v>109</v>
      </c>
      <c r="D6" t="s">
        <v>487</v>
      </c>
      <c r="E6" s="24">
        <v>0.5</v>
      </c>
      <c r="I6" t="s">
        <v>488</v>
      </c>
      <c r="J6" t="s">
        <v>110</v>
      </c>
      <c r="K6" t="s">
        <v>110</v>
      </c>
      <c r="L6" t="s">
        <v>9</v>
      </c>
      <c r="M6" t="s">
        <v>489</v>
      </c>
      <c r="N6" t="s">
        <v>110</v>
      </c>
      <c r="O6" t="s">
        <v>110</v>
      </c>
      <c r="P6" t="s">
        <v>111</v>
      </c>
      <c r="Q6" t="s">
        <v>21</v>
      </c>
      <c r="R6" t="s">
        <v>110</v>
      </c>
      <c r="S6" t="s">
        <v>110</v>
      </c>
      <c r="T6" t="s">
        <v>110</v>
      </c>
      <c r="U6" t="s">
        <v>110</v>
      </c>
      <c r="V6" t="s">
        <v>110</v>
      </c>
      <c r="W6" t="s">
        <v>490</v>
      </c>
      <c r="X6" t="s">
        <v>491</v>
      </c>
      <c r="Y6" t="s">
        <v>492</v>
      </c>
      <c r="Z6" t="s">
        <v>493</v>
      </c>
      <c r="AA6" t="s">
        <v>494</v>
      </c>
      <c r="AB6" t="s">
        <v>495</v>
      </c>
      <c r="AC6" t="s">
        <v>496</v>
      </c>
      <c r="AD6" t="s">
        <v>497</v>
      </c>
      <c r="AE6" t="s">
        <v>498</v>
      </c>
      <c r="AF6" t="s">
        <v>499</v>
      </c>
      <c r="AG6" t="s">
        <v>500</v>
      </c>
      <c r="AH6" t="s">
        <v>501</v>
      </c>
      <c r="AI6" t="s">
        <v>110</v>
      </c>
      <c r="AJ6">
        <v>105</v>
      </c>
      <c r="AK6">
        <v>29</v>
      </c>
      <c r="AL6">
        <v>30</v>
      </c>
      <c r="AM6">
        <v>3</v>
      </c>
      <c r="AN6">
        <v>21</v>
      </c>
      <c r="AO6" t="s">
        <v>170</v>
      </c>
      <c r="AP6" t="s">
        <v>139</v>
      </c>
      <c r="AQ6" t="s">
        <v>171</v>
      </c>
      <c r="AR6" t="s">
        <v>502</v>
      </c>
      <c r="AS6" t="s">
        <v>503</v>
      </c>
      <c r="AT6" t="s">
        <v>110</v>
      </c>
      <c r="AU6" t="s">
        <v>489</v>
      </c>
      <c r="AV6" t="s">
        <v>10</v>
      </c>
      <c r="AW6" t="s">
        <v>136</v>
      </c>
      <c r="AX6">
        <v>2025</v>
      </c>
      <c r="AY6">
        <v>148</v>
      </c>
      <c r="AZ6">
        <v>8</v>
      </c>
      <c r="BA6" t="s">
        <v>110</v>
      </c>
      <c r="BB6" t="s">
        <v>110</v>
      </c>
      <c r="BC6" t="s">
        <v>110</v>
      </c>
      <c r="BD6" t="s">
        <v>110</v>
      </c>
      <c r="BE6">
        <v>2827</v>
      </c>
      <c r="BF6">
        <v>2846</v>
      </c>
      <c r="BG6" t="s">
        <v>110</v>
      </c>
      <c r="BH6" t="s">
        <v>504</v>
      </c>
      <c r="BI6" t="str">
        <f>HYPERLINK("http://dx.doi.org/10.1093/brain/awaf059","http://dx.doi.org/10.1093/brain/awaf059")</f>
        <v>http://dx.doi.org/10.1093/brain/awaf059</v>
      </c>
      <c r="BJ6" t="s">
        <v>110</v>
      </c>
      <c r="BK6" t="s">
        <v>505</v>
      </c>
      <c r="BL6">
        <v>20</v>
      </c>
      <c r="BM6" t="s">
        <v>506</v>
      </c>
      <c r="BN6" t="s">
        <v>116</v>
      </c>
      <c r="BO6" t="s">
        <v>159</v>
      </c>
      <c r="BP6" t="s">
        <v>507</v>
      </c>
      <c r="BQ6">
        <v>39937650</v>
      </c>
      <c r="BR6" t="s">
        <v>183</v>
      </c>
      <c r="BS6" t="s">
        <v>118</v>
      </c>
      <c r="BT6" t="s">
        <v>119</v>
      </c>
      <c r="BU6" t="s">
        <v>358</v>
      </c>
      <c r="BV6" t="s">
        <v>508</v>
      </c>
      <c r="BW6" t="str">
        <f>HYPERLINK("https%3A%2F%2Fwww.webofscience.com%2Fwos%2Fwoscc%2Ffull-record%2FWOS:001497212100001","View Full Record in Web of Science")</f>
        <v>View Full Record in Web of Science</v>
      </c>
      <c r="BX6"/>
      <c r="BY6"/>
      <c r="BZ6"/>
      <c r="CA6"/>
      <c r="CB6"/>
      <c r="CC6"/>
      <c r="CD6"/>
      <c r="CE6"/>
    </row>
    <row r="7" spans="1:83" ht="14.4" x14ac:dyDescent="0.3">
      <c r="A7" s="8">
        <v>711000000</v>
      </c>
      <c r="B7" s="9" t="s">
        <v>18</v>
      </c>
      <c r="C7" t="s">
        <v>109</v>
      </c>
      <c r="D7" t="s">
        <v>487</v>
      </c>
      <c r="E7" s="24">
        <v>0.5</v>
      </c>
      <c r="I7" t="s">
        <v>488</v>
      </c>
      <c r="J7" t="s">
        <v>110</v>
      </c>
      <c r="K7" t="s">
        <v>110</v>
      </c>
      <c r="L7" t="s">
        <v>9</v>
      </c>
      <c r="M7" t="s">
        <v>489</v>
      </c>
      <c r="N7" t="s">
        <v>110</v>
      </c>
      <c r="O7" t="s">
        <v>110</v>
      </c>
      <c r="P7" t="s">
        <v>111</v>
      </c>
      <c r="Q7" t="s">
        <v>21</v>
      </c>
      <c r="R7" t="s">
        <v>110</v>
      </c>
      <c r="S7" t="s">
        <v>110</v>
      </c>
      <c r="T7" t="s">
        <v>110</v>
      </c>
      <c r="U7" t="s">
        <v>110</v>
      </c>
      <c r="V7" t="s">
        <v>110</v>
      </c>
      <c r="W7" t="s">
        <v>490</v>
      </c>
      <c r="X7" t="s">
        <v>491</v>
      </c>
      <c r="Y7" t="s">
        <v>492</v>
      </c>
      <c r="Z7" t="s">
        <v>493</v>
      </c>
      <c r="AA7" t="s">
        <v>494</v>
      </c>
      <c r="AB7" t="s">
        <v>495</v>
      </c>
      <c r="AC7" t="s">
        <v>496</v>
      </c>
      <c r="AD7" t="s">
        <v>497</v>
      </c>
      <c r="AE7" t="s">
        <v>498</v>
      </c>
      <c r="AF7" t="s">
        <v>499</v>
      </c>
      <c r="AG7" t="s">
        <v>500</v>
      </c>
      <c r="AH7" t="s">
        <v>501</v>
      </c>
      <c r="AI7" t="s">
        <v>110</v>
      </c>
      <c r="AJ7">
        <v>105</v>
      </c>
      <c r="AK7">
        <v>29</v>
      </c>
      <c r="AL7">
        <v>30</v>
      </c>
      <c r="AM7">
        <v>3</v>
      </c>
      <c r="AN7">
        <v>21</v>
      </c>
      <c r="AO7" t="s">
        <v>170</v>
      </c>
      <c r="AP7" t="s">
        <v>139</v>
      </c>
      <c r="AQ7" t="s">
        <v>171</v>
      </c>
      <c r="AR7" t="s">
        <v>502</v>
      </c>
      <c r="AS7" t="s">
        <v>503</v>
      </c>
      <c r="AT7" t="s">
        <v>110</v>
      </c>
      <c r="AU7" t="s">
        <v>489</v>
      </c>
      <c r="AV7" t="s">
        <v>10</v>
      </c>
      <c r="AW7" t="s">
        <v>136</v>
      </c>
      <c r="AX7">
        <v>2025</v>
      </c>
      <c r="AY7">
        <v>148</v>
      </c>
      <c r="AZ7">
        <v>8</v>
      </c>
      <c r="BA7" t="s">
        <v>110</v>
      </c>
      <c r="BB7" t="s">
        <v>110</v>
      </c>
      <c r="BC7" t="s">
        <v>110</v>
      </c>
      <c r="BD7" t="s">
        <v>110</v>
      </c>
      <c r="BE7">
        <v>2827</v>
      </c>
      <c r="BF7">
        <v>2846</v>
      </c>
      <c r="BG7" t="s">
        <v>110</v>
      </c>
      <c r="BH7" t="s">
        <v>504</v>
      </c>
      <c r="BI7" t="str">
        <f>HYPERLINK("http://dx.doi.org/10.1093/brain/awaf059","http://dx.doi.org/10.1093/brain/awaf059")</f>
        <v>http://dx.doi.org/10.1093/brain/awaf059</v>
      </c>
      <c r="BJ7" t="s">
        <v>110</v>
      </c>
      <c r="BK7" t="s">
        <v>505</v>
      </c>
      <c r="BL7">
        <v>20</v>
      </c>
      <c r="BM7" t="s">
        <v>506</v>
      </c>
      <c r="BN7" t="s">
        <v>116</v>
      </c>
      <c r="BO7" t="s">
        <v>159</v>
      </c>
      <c r="BP7" t="s">
        <v>507</v>
      </c>
      <c r="BQ7">
        <v>39937650</v>
      </c>
      <c r="BR7" t="s">
        <v>183</v>
      </c>
      <c r="BS7" t="s">
        <v>118</v>
      </c>
      <c r="BT7" t="s">
        <v>119</v>
      </c>
      <c r="BU7" t="s">
        <v>358</v>
      </c>
      <c r="BV7" t="s">
        <v>508</v>
      </c>
      <c r="BW7" t="str">
        <f>HYPERLINK("https%3A%2F%2Fwww.webofscience.com%2Fwos%2Fwoscc%2Ffull-record%2FWOS:001497212100001","View Full Record in Web of Science")</f>
        <v>View Full Record in Web of Science</v>
      </c>
      <c r="BX7"/>
      <c r="BY7"/>
      <c r="BZ7"/>
      <c r="CA7"/>
      <c r="CB7"/>
      <c r="CC7"/>
      <c r="CD7"/>
      <c r="CE7"/>
    </row>
    <row r="8" spans="1:83" ht="14.4" x14ac:dyDescent="0.3">
      <c r="A8" s="9">
        <v>701000000</v>
      </c>
      <c r="B8" s="9" t="s">
        <v>0</v>
      </c>
      <c r="C8" t="s">
        <v>109</v>
      </c>
      <c r="D8" t="s">
        <v>624</v>
      </c>
      <c r="E8" s="24">
        <v>1</v>
      </c>
      <c r="I8" t="s">
        <v>625</v>
      </c>
      <c r="J8" t="s">
        <v>110</v>
      </c>
      <c r="K8" t="s">
        <v>110</v>
      </c>
      <c r="L8" t="s">
        <v>626</v>
      </c>
      <c r="M8" t="s">
        <v>627</v>
      </c>
      <c r="N8" t="s">
        <v>110</v>
      </c>
      <c r="O8" t="s">
        <v>110</v>
      </c>
      <c r="P8" t="s">
        <v>111</v>
      </c>
      <c r="Q8" t="s">
        <v>128</v>
      </c>
      <c r="R8" t="s">
        <v>110</v>
      </c>
      <c r="S8" t="s">
        <v>110</v>
      </c>
      <c r="T8" t="s">
        <v>110</v>
      </c>
      <c r="U8" t="s">
        <v>110</v>
      </c>
      <c r="V8" t="s">
        <v>110</v>
      </c>
      <c r="W8" t="s">
        <v>628</v>
      </c>
      <c r="X8" t="s">
        <v>629</v>
      </c>
      <c r="Y8" t="s">
        <v>630</v>
      </c>
      <c r="Z8" t="s">
        <v>631</v>
      </c>
      <c r="AA8" t="s">
        <v>632</v>
      </c>
      <c r="AB8" t="s">
        <v>633</v>
      </c>
      <c r="AC8" t="s">
        <v>634</v>
      </c>
      <c r="AD8" t="s">
        <v>635</v>
      </c>
      <c r="AE8" t="s">
        <v>636</v>
      </c>
      <c r="AF8" t="s">
        <v>637</v>
      </c>
      <c r="AG8" t="s">
        <v>638</v>
      </c>
      <c r="AH8" t="s">
        <v>639</v>
      </c>
      <c r="AI8" t="s">
        <v>110</v>
      </c>
      <c r="AJ8">
        <v>124</v>
      </c>
      <c r="AK8">
        <v>200</v>
      </c>
      <c r="AL8">
        <v>244</v>
      </c>
      <c r="AM8">
        <v>3</v>
      </c>
      <c r="AN8">
        <v>36</v>
      </c>
      <c r="AO8" t="s">
        <v>124</v>
      </c>
      <c r="AP8" t="s">
        <v>125</v>
      </c>
      <c r="AQ8" t="s">
        <v>126</v>
      </c>
      <c r="AR8" t="s">
        <v>640</v>
      </c>
      <c r="AS8" t="s">
        <v>641</v>
      </c>
      <c r="AT8" t="s">
        <v>110</v>
      </c>
      <c r="AU8" t="s">
        <v>642</v>
      </c>
      <c r="AV8" t="s">
        <v>643</v>
      </c>
      <c r="AW8" t="s">
        <v>644</v>
      </c>
      <c r="AX8">
        <v>2021</v>
      </c>
      <c r="AY8">
        <v>44</v>
      </c>
      <c r="AZ8">
        <v>5</v>
      </c>
      <c r="BA8" t="s">
        <v>110</v>
      </c>
      <c r="BB8" t="s">
        <v>110</v>
      </c>
      <c r="BC8" t="s">
        <v>110</v>
      </c>
      <c r="BD8" t="s">
        <v>110</v>
      </c>
      <c r="BE8">
        <v>548</v>
      </c>
      <c r="BF8">
        <v>559</v>
      </c>
      <c r="BG8" t="s">
        <v>110</v>
      </c>
      <c r="BH8" t="s">
        <v>645</v>
      </c>
      <c r="BI8" t="str">
        <f>HYPERLINK("http://dx.doi.org/10.1016/j.bj.2021.02.003","http://dx.doi.org/10.1016/j.bj.2021.02.003")</f>
        <v>http://dx.doi.org/10.1016/j.bj.2021.02.003</v>
      </c>
      <c r="BJ8" t="s">
        <v>110</v>
      </c>
      <c r="BK8" t="s">
        <v>646</v>
      </c>
      <c r="BL8">
        <v>12</v>
      </c>
      <c r="BM8" t="s">
        <v>647</v>
      </c>
      <c r="BN8" t="s">
        <v>116</v>
      </c>
      <c r="BO8" t="s">
        <v>648</v>
      </c>
      <c r="BP8" t="s">
        <v>649</v>
      </c>
      <c r="BQ8">
        <v>34649833</v>
      </c>
      <c r="BR8" t="s">
        <v>160</v>
      </c>
      <c r="BS8" t="s">
        <v>118</v>
      </c>
      <c r="BT8" t="s">
        <v>119</v>
      </c>
      <c r="BU8" t="s">
        <v>358</v>
      </c>
      <c r="BV8" t="s">
        <v>650</v>
      </c>
      <c r="BW8" t="str">
        <f>HYPERLINK("https%3A%2F%2Fwww.webofscience.com%2Fwos%2Fwoscc%2Ffull-record%2FWOS:000744234600004","View Full Record in Web of Science")</f>
        <v>View Full Record in Web of Science</v>
      </c>
      <c r="BX8"/>
      <c r="BY8"/>
      <c r="BZ8"/>
      <c r="CA8"/>
      <c r="CB8"/>
      <c r="CC8"/>
      <c r="CD8"/>
      <c r="CE8"/>
    </row>
    <row r="9" spans="1:83" ht="14.4" x14ac:dyDescent="0.3">
      <c r="A9" s="8">
        <v>717000000</v>
      </c>
      <c r="B9" s="8" t="s">
        <v>120</v>
      </c>
      <c r="C9" t="s">
        <v>109</v>
      </c>
      <c r="D9" t="s">
        <v>334</v>
      </c>
      <c r="E9" s="24">
        <v>1</v>
      </c>
      <c r="I9" t="s">
        <v>335</v>
      </c>
      <c r="J9" t="s">
        <v>110</v>
      </c>
      <c r="K9" t="s">
        <v>110</v>
      </c>
      <c r="L9" t="s">
        <v>336</v>
      </c>
      <c r="M9" t="s">
        <v>337</v>
      </c>
      <c r="N9" t="s">
        <v>110</v>
      </c>
      <c r="O9" t="s">
        <v>110</v>
      </c>
      <c r="P9" t="s">
        <v>111</v>
      </c>
      <c r="Q9" t="s">
        <v>21</v>
      </c>
      <c r="R9" t="s">
        <v>110</v>
      </c>
      <c r="S9" t="s">
        <v>110</v>
      </c>
      <c r="T9" t="s">
        <v>110</v>
      </c>
      <c r="U9" t="s">
        <v>110</v>
      </c>
      <c r="V9" t="s">
        <v>110</v>
      </c>
      <c r="W9" t="s">
        <v>338</v>
      </c>
      <c r="X9" t="s">
        <v>339</v>
      </c>
      <c r="Y9" t="s">
        <v>340</v>
      </c>
      <c r="Z9" t="s">
        <v>341</v>
      </c>
      <c r="AA9" t="s">
        <v>342</v>
      </c>
      <c r="AB9" t="s">
        <v>343</v>
      </c>
      <c r="AC9" t="s">
        <v>344</v>
      </c>
      <c r="AD9" t="s">
        <v>345</v>
      </c>
      <c r="AE9" t="s">
        <v>346</v>
      </c>
      <c r="AF9" t="s">
        <v>347</v>
      </c>
      <c r="AG9" t="s">
        <v>348</v>
      </c>
      <c r="AH9" t="s">
        <v>349</v>
      </c>
      <c r="AI9" t="s">
        <v>110</v>
      </c>
      <c r="AJ9">
        <v>80</v>
      </c>
      <c r="AK9">
        <v>83</v>
      </c>
      <c r="AL9">
        <v>96</v>
      </c>
      <c r="AM9">
        <v>1</v>
      </c>
      <c r="AN9">
        <v>11</v>
      </c>
      <c r="AO9" t="s">
        <v>124</v>
      </c>
      <c r="AP9" t="s">
        <v>125</v>
      </c>
      <c r="AQ9" t="s">
        <v>126</v>
      </c>
      <c r="AR9" t="s">
        <v>350</v>
      </c>
      <c r="AS9" t="s">
        <v>351</v>
      </c>
      <c r="AT9" t="s">
        <v>110</v>
      </c>
      <c r="AU9" t="s">
        <v>352</v>
      </c>
      <c r="AV9" t="s">
        <v>353</v>
      </c>
      <c r="AW9" t="s">
        <v>137</v>
      </c>
      <c r="AX9">
        <v>2025</v>
      </c>
      <c r="AY9">
        <v>57</v>
      </c>
      <c r="AZ9" t="s">
        <v>110</v>
      </c>
      <c r="BA9" t="s">
        <v>110</v>
      </c>
      <c r="BB9" t="s">
        <v>110</v>
      </c>
      <c r="BC9" t="s">
        <v>110</v>
      </c>
      <c r="BD9" t="s">
        <v>110</v>
      </c>
      <c r="BE9" t="s">
        <v>110</v>
      </c>
      <c r="BF9" t="s">
        <v>110</v>
      </c>
      <c r="BG9">
        <v>101615</v>
      </c>
      <c r="BH9" t="s">
        <v>354</v>
      </c>
      <c r="BI9" t="str">
        <f>HYPERLINK("http://dx.doi.org/10.1016/j.esr.2024.101615","http://dx.doi.org/10.1016/j.esr.2024.101615")</f>
        <v>http://dx.doi.org/10.1016/j.esr.2024.101615</v>
      </c>
      <c r="BJ9" t="s">
        <v>110</v>
      </c>
      <c r="BK9" t="s">
        <v>355</v>
      </c>
      <c r="BL9">
        <v>12</v>
      </c>
      <c r="BM9" t="s">
        <v>356</v>
      </c>
      <c r="BN9" t="s">
        <v>116</v>
      </c>
      <c r="BO9" t="s">
        <v>356</v>
      </c>
      <c r="BP9" t="s">
        <v>357</v>
      </c>
      <c r="BQ9" t="s">
        <v>110</v>
      </c>
      <c r="BR9" t="s">
        <v>117</v>
      </c>
      <c r="BS9" t="s">
        <v>118</v>
      </c>
      <c r="BT9" t="s">
        <v>119</v>
      </c>
      <c r="BU9" t="s">
        <v>358</v>
      </c>
      <c r="BV9" t="s">
        <v>359</v>
      </c>
      <c r="BW9" t="str">
        <f>HYPERLINK("https%3A%2F%2Fwww.webofscience.com%2Fwos%2Fwoscc%2Ffull-record%2FWOS:001392791200001","View Full Record in Web of Science")</f>
        <v>View Full Record in Web of Science</v>
      </c>
      <c r="BX9"/>
      <c r="BY9"/>
      <c r="BZ9"/>
      <c r="CA9"/>
      <c r="CB9"/>
      <c r="CC9"/>
      <c r="CD9"/>
      <c r="CE9"/>
    </row>
    <row r="10" spans="1:83" ht="14.4" x14ac:dyDescent="0.3">
      <c r="A10" s="9">
        <v>705000000</v>
      </c>
      <c r="B10" s="9" t="s">
        <v>32</v>
      </c>
      <c r="C10" t="s">
        <v>109</v>
      </c>
      <c r="D10" t="s">
        <v>419</v>
      </c>
      <c r="E10" s="24">
        <v>1</v>
      </c>
      <c r="I10" t="s">
        <v>420</v>
      </c>
      <c r="J10" t="s">
        <v>110</v>
      </c>
      <c r="K10" t="s">
        <v>110</v>
      </c>
      <c r="L10" t="s">
        <v>421</v>
      </c>
      <c r="M10" t="s">
        <v>422</v>
      </c>
      <c r="N10" t="s">
        <v>110</v>
      </c>
      <c r="O10" t="s">
        <v>110</v>
      </c>
      <c r="P10" t="s">
        <v>111</v>
      </c>
      <c r="Q10" t="s">
        <v>21</v>
      </c>
      <c r="R10" t="s">
        <v>110</v>
      </c>
      <c r="S10" t="s">
        <v>110</v>
      </c>
      <c r="T10" t="s">
        <v>110</v>
      </c>
      <c r="U10" t="s">
        <v>110</v>
      </c>
      <c r="V10" t="s">
        <v>110</v>
      </c>
      <c r="W10" t="s">
        <v>423</v>
      </c>
      <c r="X10" t="s">
        <v>424</v>
      </c>
      <c r="Y10" t="s">
        <v>425</v>
      </c>
      <c r="Z10" t="s">
        <v>426</v>
      </c>
      <c r="AA10" t="s">
        <v>427</v>
      </c>
      <c r="AB10" t="s">
        <v>428</v>
      </c>
      <c r="AC10" t="s">
        <v>429</v>
      </c>
      <c r="AD10" t="s">
        <v>430</v>
      </c>
      <c r="AE10" t="s">
        <v>431</v>
      </c>
      <c r="AF10" t="s">
        <v>432</v>
      </c>
      <c r="AG10" t="s">
        <v>433</v>
      </c>
      <c r="AH10" t="s">
        <v>434</v>
      </c>
      <c r="AI10" t="s">
        <v>110</v>
      </c>
      <c r="AJ10">
        <v>750</v>
      </c>
      <c r="AK10">
        <v>23</v>
      </c>
      <c r="AL10">
        <v>24</v>
      </c>
      <c r="AM10">
        <v>4</v>
      </c>
      <c r="AN10">
        <v>9</v>
      </c>
      <c r="AO10" t="s">
        <v>435</v>
      </c>
      <c r="AP10" t="s">
        <v>436</v>
      </c>
      <c r="AQ10" t="s">
        <v>437</v>
      </c>
      <c r="AR10" t="s">
        <v>438</v>
      </c>
      <c r="AS10" t="s">
        <v>439</v>
      </c>
      <c r="AT10" t="s">
        <v>110</v>
      </c>
      <c r="AU10" t="s">
        <v>440</v>
      </c>
      <c r="AV10" t="s">
        <v>441</v>
      </c>
      <c r="AW10" t="s">
        <v>127</v>
      </c>
      <c r="AX10">
        <v>2025</v>
      </c>
      <c r="AY10">
        <v>134</v>
      </c>
      <c r="AZ10">
        <v>1</v>
      </c>
      <c r="BA10" t="s">
        <v>110</v>
      </c>
      <c r="BB10" t="s">
        <v>110</v>
      </c>
      <c r="BC10" t="s">
        <v>110</v>
      </c>
      <c r="BD10" t="s">
        <v>110</v>
      </c>
      <c r="BE10">
        <v>185</v>
      </c>
      <c r="BF10">
        <v>459</v>
      </c>
      <c r="BG10" t="s">
        <v>110</v>
      </c>
      <c r="BH10" t="s">
        <v>442</v>
      </c>
      <c r="BI10" t="str">
        <f>HYPERLINK("http://dx.doi.org/10.1007/s13225-025-00560-3","http://dx.doi.org/10.1007/s13225-025-00560-3")</f>
        <v>http://dx.doi.org/10.1007/s13225-025-00560-3</v>
      </c>
      <c r="BJ10" t="s">
        <v>110</v>
      </c>
      <c r="BK10" t="s">
        <v>110</v>
      </c>
      <c r="BL10">
        <v>275</v>
      </c>
      <c r="BM10" t="s">
        <v>192</v>
      </c>
      <c r="BN10" t="s">
        <v>116</v>
      </c>
      <c r="BO10" t="s">
        <v>192</v>
      </c>
      <c r="BP10" t="s">
        <v>443</v>
      </c>
      <c r="BQ10" t="s">
        <v>110</v>
      </c>
      <c r="BR10" t="s">
        <v>176</v>
      </c>
      <c r="BS10" t="s">
        <v>118</v>
      </c>
      <c r="BT10" t="s">
        <v>119</v>
      </c>
      <c r="BU10" t="s">
        <v>358</v>
      </c>
      <c r="BV10" t="s">
        <v>444</v>
      </c>
      <c r="BW10" t="str">
        <f>HYPERLINK("https%3A%2F%2Fwww.webofscience.com%2Fwos%2Fwoscc%2Ffull-record%2FWOS:001674668000001","View Full Record in Web of Science")</f>
        <v>View Full Record in Web of Science</v>
      </c>
      <c r="BX10"/>
      <c r="BY10"/>
      <c r="BZ10"/>
      <c r="CA10"/>
      <c r="CB10"/>
      <c r="CC10"/>
      <c r="CD10"/>
      <c r="CE10"/>
    </row>
    <row r="11" spans="1:83" ht="14.4" x14ac:dyDescent="0.3">
      <c r="A11" s="9">
        <v>701000000</v>
      </c>
      <c r="B11" s="9" t="s">
        <v>0</v>
      </c>
      <c r="C11" t="s">
        <v>109</v>
      </c>
      <c r="D11" t="s">
        <v>445</v>
      </c>
      <c r="E11" s="24">
        <v>1</v>
      </c>
      <c r="I11" t="s">
        <v>446</v>
      </c>
      <c r="J11" t="s">
        <v>110</v>
      </c>
      <c r="K11" t="s">
        <v>110</v>
      </c>
      <c r="L11" t="s">
        <v>447</v>
      </c>
      <c r="M11" t="s">
        <v>448</v>
      </c>
      <c r="N11" t="s">
        <v>110</v>
      </c>
      <c r="O11" t="s">
        <v>110</v>
      </c>
      <c r="P11" t="s">
        <v>111</v>
      </c>
      <c r="Q11" t="s">
        <v>128</v>
      </c>
      <c r="R11" t="s">
        <v>110</v>
      </c>
      <c r="S11" t="s">
        <v>110</v>
      </c>
      <c r="T11" t="s">
        <v>110</v>
      </c>
      <c r="U11" t="s">
        <v>110</v>
      </c>
      <c r="V11" t="s">
        <v>110</v>
      </c>
      <c r="W11" t="s">
        <v>110</v>
      </c>
      <c r="X11" t="s">
        <v>449</v>
      </c>
      <c r="Y11" t="s">
        <v>450</v>
      </c>
      <c r="Z11" t="s">
        <v>451</v>
      </c>
      <c r="AA11" t="s">
        <v>452</v>
      </c>
      <c r="AB11" t="s">
        <v>453</v>
      </c>
      <c r="AC11" t="s">
        <v>110</v>
      </c>
      <c r="AD11" t="s">
        <v>454</v>
      </c>
      <c r="AE11" t="s">
        <v>455</v>
      </c>
      <c r="AF11" t="s">
        <v>456</v>
      </c>
      <c r="AG11" t="s">
        <v>456</v>
      </c>
      <c r="AH11" t="s">
        <v>457</v>
      </c>
      <c r="AI11" t="s">
        <v>110</v>
      </c>
      <c r="AJ11">
        <v>238</v>
      </c>
      <c r="AK11">
        <v>70</v>
      </c>
      <c r="AL11">
        <v>72</v>
      </c>
      <c r="AM11">
        <v>32</v>
      </c>
      <c r="AN11">
        <v>49</v>
      </c>
      <c r="AO11" t="s">
        <v>143</v>
      </c>
      <c r="AP11" t="s">
        <v>144</v>
      </c>
      <c r="AQ11" t="s">
        <v>145</v>
      </c>
      <c r="AR11" t="s">
        <v>458</v>
      </c>
      <c r="AS11" t="s">
        <v>459</v>
      </c>
      <c r="AT11" t="s">
        <v>110</v>
      </c>
      <c r="AU11" t="s">
        <v>460</v>
      </c>
      <c r="AV11" t="s">
        <v>461</v>
      </c>
      <c r="AW11" t="s">
        <v>132</v>
      </c>
      <c r="AX11">
        <v>2025</v>
      </c>
      <c r="AY11">
        <v>234</v>
      </c>
      <c r="AZ11">
        <v>17</v>
      </c>
      <c r="BA11" t="s">
        <v>110</v>
      </c>
      <c r="BB11" t="s">
        <v>110</v>
      </c>
      <c r="BC11" t="s">
        <v>462</v>
      </c>
      <c r="BD11" t="s">
        <v>110</v>
      </c>
      <c r="BE11">
        <v>5113</v>
      </c>
      <c r="BF11">
        <v>5383</v>
      </c>
      <c r="BG11" t="s">
        <v>110</v>
      </c>
      <c r="BH11" t="s">
        <v>463</v>
      </c>
      <c r="BI11" t="str">
        <f>HYPERLINK("http://dx.doi.org/10.1140/epjs/s11734-025-01958-5","http://dx.doi.org/10.1140/epjs/s11734-025-01958-5")</f>
        <v>http://dx.doi.org/10.1140/epjs/s11734-025-01958-5</v>
      </c>
      <c r="BJ11" t="s">
        <v>110</v>
      </c>
      <c r="BK11" t="s">
        <v>110</v>
      </c>
      <c r="BL11">
        <v>271</v>
      </c>
      <c r="BM11" t="s">
        <v>177</v>
      </c>
      <c r="BN11" t="s">
        <v>116</v>
      </c>
      <c r="BO11" t="s">
        <v>156</v>
      </c>
      <c r="BP11" t="s">
        <v>464</v>
      </c>
      <c r="BQ11" t="s">
        <v>110</v>
      </c>
      <c r="BR11" t="s">
        <v>183</v>
      </c>
      <c r="BS11" t="s">
        <v>118</v>
      </c>
      <c r="BT11" t="s">
        <v>118</v>
      </c>
      <c r="BU11" t="s">
        <v>358</v>
      </c>
      <c r="BV11" t="s">
        <v>465</v>
      </c>
      <c r="BW11" t="str">
        <f>HYPERLINK("https%3A%2F%2Fwww.webofscience.com%2Fwos%2Fwoscc%2Ffull-record%2FWOS:001668834900001","View Full Record in Web of Science")</f>
        <v>View Full Record in Web of Science</v>
      </c>
      <c r="BX11"/>
      <c r="BY11"/>
      <c r="BZ11"/>
      <c r="CA11"/>
      <c r="CB11"/>
      <c r="CC11"/>
      <c r="CD11"/>
      <c r="CE11"/>
    </row>
    <row r="12" spans="1:83" ht="14.4" x14ac:dyDescent="0.3">
      <c r="A12" s="9">
        <v>701000000</v>
      </c>
      <c r="B12" s="9" t="s">
        <v>0</v>
      </c>
      <c r="C12" t="s">
        <v>109</v>
      </c>
      <c r="D12" t="s">
        <v>587</v>
      </c>
      <c r="E12" s="24">
        <v>1</v>
      </c>
      <c r="I12" t="s">
        <v>588</v>
      </c>
      <c r="J12" t="s">
        <v>110</v>
      </c>
      <c r="K12" t="s">
        <v>589</v>
      </c>
      <c r="L12" t="s">
        <v>590</v>
      </c>
      <c r="M12" t="s">
        <v>172</v>
      </c>
      <c r="N12" t="s">
        <v>110</v>
      </c>
      <c r="O12" t="s">
        <v>110</v>
      </c>
      <c r="P12" t="s">
        <v>111</v>
      </c>
      <c r="Q12" t="s">
        <v>21</v>
      </c>
      <c r="R12" t="s">
        <v>110</v>
      </c>
      <c r="S12" t="s">
        <v>110</v>
      </c>
      <c r="T12" t="s">
        <v>110</v>
      </c>
      <c r="U12" t="s">
        <v>110</v>
      </c>
      <c r="V12" t="s">
        <v>110</v>
      </c>
      <c r="W12" t="s">
        <v>110</v>
      </c>
      <c r="X12" t="s">
        <v>591</v>
      </c>
      <c r="Y12" t="s">
        <v>592</v>
      </c>
      <c r="Z12" t="s">
        <v>593</v>
      </c>
      <c r="AA12" t="s">
        <v>594</v>
      </c>
      <c r="AB12" t="s">
        <v>595</v>
      </c>
      <c r="AC12" t="s">
        <v>110</v>
      </c>
      <c r="AD12" t="s">
        <v>596</v>
      </c>
      <c r="AE12" t="s">
        <v>597</v>
      </c>
      <c r="AF12" t="s">
        <v>598</v>
      </c>
      <c r="AG12" t="s">
        <v>599</v>
      </c>
      <c r="AH12" t="s">
        <v>600</v>
      </c>
      <c r="AI12" t="s">
        <v>110</v>
      </c>
      <c r="AJ12">
        <v>28</v>
      </c>
      <c r="AK12">
        <v>71</v>
      </c>
      <c r="AL12">
        <v>76</v>
      </c>
      <c r="AM12">
        <v>17</v>
      </c>
      <c r="AN12">
        <v>144</v>
      </c>
      <c r="AO12" t="s">
        <v>147</v>
      </c>
      <c r="AP12" t="s">
        <v>148</v>
      </c>
      <c r="AQ12" t="s">
        <v>149</v>
      </c>
      <c r="AR12" t="s">
        <v>173</v>
      </c>
      <c r="AS12" t="s">
        <v>174</v>
      </c>
      <c r="AT12" t="s">
        <v>110</v>
      </c>
      <c r="AU12" t="s">
        <v>172</v>
      </c>
      <c r="AV12" t="s">
        <v>175</v>
      </c>
      <c r="AW12" t="s">
        <v>601</v>
      </c>
      <c r="AX12">
        <v>2024</v>
      </c>
      <c r="AY12">
        <v>404</v>
      </c>
      <c r="AZ12">
        <v>10455</v>
      </c>
      <c r="BA12" t="s">
        <v>110</v>
      </c>
      <c r="BB12" t="s">
        <v>110</v>
      </c>
      <c r="BC12" t="s">
        <v>110</v>
      </c>
      <c r="BD12" t="s">
        <v>110</v>
      </c>
      <c r="BE12">
        <v>851</v>
      </c>
      <c r="BF12">
        <v>863</v>
      </c>
      <c r="BG12" t="s">
        <v>110</v>
      </c>
      <c r="BH12" t="s">
        <v>602</v>
      </c>
      <c r="BI12" t="str">
        <f>HYPERLINK("http://dx.doi.org/10.1016/S0140-6736(24)01405-3","http://dx.doi.org/10.1016/S0140-6736(24)01405-3")</f>
        <v>http://dx.doi.org/10.1016/S0140-6736(24)01405-3</v>
      </c>
      <c r="BJ12" t="s">
        <v>110</v>
      </c>
      <c r="BK12" t="s">
        <v>190</v>
      </c>
      <c r="BL12">
        <v>13</v>
      </c>
      <c r="BM12" t="s">
        <v>162</v>
      </c>
      <c r="BN12" t="s">
        <v>116</v>
      </c>
      <c r="BO12" t="s">
        <v>163</v>
      </c>
      <c r="BP12" t="s">
        <v>603</v>
      </c>
      <c r="BQ12">
        <v>39216975</v>
      </c>
      <c r="BR12" t="s">
        <v>187</v>
      </c>
      <c r="BS12" t="s">
        <v>118</v>
      </c>
      <c r="BT12" t="s">
        <v>119</v>
      </c>
      <c r="BU12" t="s">
        <v>358</v>
      </c>
      <c r="BV12" t="s">
        <v>604</v>
      </c>
      <c r="BW12" t="str">
        <f>HYPERLINK("https%3A%2F%2Fwww.webofscience.com%2Fwos%2Fwoscc%2Ffull-record%2FWOS:001313954500001","View Full Record in Web of Science")</f>
        <v>View Full Record in Web of Science</v>
      </c>
      <c r="BX12"/>
      <c r="BY12"/>
      <c r="BZ12"/>
      <c r="CA12"/>
      <c r="CB12"/>
      <c r="CC12"/>
      <c r="CD12"/>
      <c r="CE12"/>
    </row>
    <row r="13" spans="1:83" ht="14.4" x14ac:dyDescent="0.3">
      <c r="A13" s="8">
        <v>710000000</v>
      </c>
      <c r="B13" s="9" t="s">
        <v>179</v>
      </c>
      <c r="C13" t="s">
        <v>109</v>
      </c>
      <c r="D13" t="s">
        <v>728</v>
      </c>
      <c r="E13" s="24">
        <v>1</v>
      </c>
      <c r="I13" t="s">
        <v>729</v>
      </c>
      <c r="J13" t="s">
        <v>110</v>
      </c>
      <c r="K13" t="s">
        <v>110</v>
      </c>
      <c r="L13" t="s">
        <v>730</v>
      </c>
      <c r="M13" t="s">
        <v>731</v>
      </c>
      <c r="N13" t="s">
        <v>110</v>
      </c>
      <c r="O13" t="s">
        <v>110</v>
      </c>
      <c r="P13" t="s">
        <v>111</v>
      </c>
      <c r="Q13" t="s">
        <v>21</v>
      </c>
      <c r="R13" t="s">
        <v>110</v>
      </c>
      <c r="S13" t="s">
        <v>110</v>
      </c>
      <c r="T13" t="s">
        <v>110</v>
      </c>
      <c r="U13" t="s">
        <v>110</v>
      </c>
      <c r="V13" t="s">
        <v>110</v>
      </c>
      <c r="W13" t="s">
        <v>732</v>
      </c>
      <c r="X13" t="s">
        <v>110</v>
      </c>
      <c r="Y13" t="s">
        <v>733</v>
      </c>
      <c r="Z13" t="s">
        <v>734</v>
      </c>
      <c r="AA13" t="s">
        <v>735</v>
      </c>
      <c r="AB13" t="s">
        <v>736</v>
      </c>
      <c r="AC13" t="s">
        <v>737</v>
      </c>
      <c r="AD13" t="s">
        <v>738</v>
      </c>
      <c r="AE13" t="s">
        <v>739</v>
      </c>
      <c r="AF13" t="s">
        <v>740</v>
      </c>
      <c r="AG13" t="s">
        <v>741</v>
      </c>
      <c r="AH13" t="s">
        <v>742</v>
      </c>
      <c r="AI13" t="s">
        <v>110</v>
      </c>
      <c r="AJ13">
        <v>61</v>
      </c>
      <c r="AK13">
        <v>51</v>
      </c>
      <c r="AL13">
        <v>56</v>
      </c>
      <c r="AM13">
        <v>48</v>
      </c>
      <c r="AN13">
        <v>143</v>
      </c>
      <c r="AO13" t="s">
        <v>743</v>
      </c>
      <c r="AP13" t="s">
        <v>744</v>
      </c>
      <c r="AQ13" t="s">
        <v>745</v>
      </c>
      <c r="AR13" t="s">
        <v>746</v>
      </c>
      <c r="AS13" t="s">
        <v>747</v>
      </c>
      <c r="AT13" t="s">
        <v>110</v>
      </c>
      <c r="AU13" t="s">
        <v>748</v>
      </c>
      <c r="AV13" t="s">
        <v>749</v>
      </c>
      <c r="AW13" t="s">
        <v>161</v>
      </c>
      <c r="AX13">
        <v>2025</v>
      </c>
      <c r="AY13">
        <v>16</v>
      </c>
      <c r="AZ13">
        <v>1</v>
      </c>
      <c r="BA13" t="s">
        <v>110</v>
      </c>
      <c r="BB13" t="s">
        <v>110</v>
      </c>
      <c r="BC13" t="s">
        <v>110</v>
      </c>
      <c r="BD13" t="s">
        <v>110</v>
      </c>
      <c r="BE13">
        <v>125</v>
      </c>
      <c r="BF13">
        <v>161</v>
      </c>
      <c r="BG13" t="s">
        <v>110</v>
      </c>
      <c r="BH13" t="s">
        <v>750</v>
      </c>
      <c r="BI13" t="str">
        <f>HYPERLINK("http://dx.doi.org/10.24136/oc.3596","http://dx.doi.org/10.24136/oc.3596")</f>
        <v>http://dx.doi.org/10.24136/oc.3596</v>
      </c>
      <c r="BJ13" t="s">
        <v>110</v>
      </c>
      <c r="BK13" t="s">
        <v>110</v>
      </c>
      <c r="BL13">
        <v>37</v>
      </c>
      <c r="BM13" t="s">
        <v>751</v>
      </c>
      <c r="BN13" t="s">
        <v>123</v>
      </c>
      <c r="BO13" t="s">
        <v>180</v>
      </c>
      <c r="BP13" t="s">
        <v>752</v>
      </c>
      <c r="BQ13" t="s">
        <v>110</v>
      </c>
      <c r="BR13" t="s">
        <v>117</v>
      </c>
      <c r="BS13" t="s">
        <v>118</v>
      </c>
      <c r="BT13" t="s">
        <v>119</v>
      </c>
      <c r="BU13" t="s">
        <v>358</v>
      </c>
      <c r="BV13" t="s">
        <v>753</v>
      </c>
      <c r="BW13" t="str">
        <f>HYPERLINK("https%3A%2F%2Fwww.webofscience.com%2Fwos%2Fwoscc%2Ffull-record%2FWOS:001481815100004","View Full Record in Web of Science")</f>
        <v>View Full Record in Web of Science</v>
      </c>
      <c r="BX13"/>
      <c r="BY13"/>
      <c r="BZ13"/>
      <c r="CA13"/>
      <c r="CB13"/>
      <c r="CC13"/>
      <c r="CD13"/>
      <c r="CE13"/>
    </row>
    <row r="14" spans="1:83" ht="14.4" x14ac:dyDescent="0.3">
      <c r="A14" s="9">
        <v>701000000</v>
      </c>
      <c r="B14" s="9" t="s">
        <v>0</v>
      </c>
      <c r="C14" t="s">
        <v>109</v>
      </c>
      <c r="D14" t="s">
        <v>564</v>
      </c>
      <c r="E14" s="24">
        <v>1</v>
      </c>
      <c r="I14" t="s">
        <v>565</v>
      </c>
      <c r="J14" t="s">
        <v>110</v>
      </c>
      <c r="K14" t="s">
        <v>110</v>
      </c>
      <c r="L14" t="s">
        <v>566</v>
      </c>
      <c r="M14" t="s">
        <v>567</v>
      </c>
      <c r="N14" t="s">
        <v>110</v>
      </c>
      <c r="O14" t="s">
        <v>110</v>
      </c>
      <c r="P14" t="s">
        <v>111</v>
      </c>
      <c r="Q14" t="s">
        <v>128</v>
      </c>
      <c r="R14" t="s">
        <v>110</v>
      </c>
      <c r="S14" t="s">
        <v>110</v>
      </c>
      <c r="T14" t="s">
        <v>110</v>
      </c>
      <c r="U14" t="s">
        <v>110</v>
      </c>
      <c r="V14" t="s">
        <v>110</v>
      </c>
      <c r="W14" t="s">
        <v>110</v>
      </c>
      <c r="X14" t="s">
        <v>568</v>
      </c>
      <c r="Y14" t="s">
        <v>569</v>
      </c>
      <c r="Z14" t="s">
        <v>570</v>
      </c>
      <c r="AA14" t="s">
        <v>571</v>
      </c>
      <c r="AB14" t="s">
        <v>572</v>
      </c>
      <c r="AC14" t="s">
        <v>573</v>
      </c>
      <c r="AD14" t="s">
        <v>574</v>
      </c>
      <c r="AE14" t="s">
        <v>575</v>
      </c>
      <c r="AF14" t="s">
        <v>576</v>
      </c>
      <c r="AG14" t="s">
        <v>577</v>
      </c>
      <c r="AH14" t="s">
        <v>578</v>
      </c>
      <c r="AI14" t="s">
        <v>110</v>
      </c>
      <c r="AJ14">
        <v>198</v>
      </c>
      <c r="AK14">
        <v>72</v>
      </c>
      <c r="AL14">
        <v>78</v>
      </c>
      <c r="AM14">
        <v>55</v>
      </c>
      <c r="AN14">
        <v>180</v>
      </c>
      <c r="AO14" t="s">
        <v>121</v>
      </c>
      <c r="AP14" t="s">
        <v>122</v>
      </c>
      <c r="AQ14" t="s">
        <v>579</v>
      </c>
      <c r="AR14" t="s">
        <v>110</v>
      </c>
      <c r="AS14" t="s">
        <v>580</v>
      </c>
      <c r="AT14" t="s">
        <v>110</v>
      </c>
      <c r="AU14" t="s">
        <v>581</v>
      </c>
      <c r="AV14" t="s">
        <v>582</v>
      </c>
      <c r="AW14" t="s">
        <v>583</v>
      </c>
      <c r="AX14">
        <v>2025</v>
      </c>
      <c r="AY14">
        <v>5</v>
      </c>
      <c r="AZ14">
        <v>1</v>
      </c>
      <c r="BA14" t="s">
        <v>110</v>
      </c>
      <c r="BB14" t="s">
        <v>110</v>
      </c>
      <c r="BC14" t="s">
        <v>110</v>
      </c>
      <c r="BD14" t="s">
        <v>110</v>
      </c>
      <c r="BE14" t="s">
        <v>110</v>
      </c>
      <c r="BF14" t="s">
        <v>110</v>
      </c>
      <c r="BG14">
        <v>17</v>
      </c>
      <c r="BH14" t="s">
        <v>584</v>
      </c>
      <c r="BI14" t="str">
        <f>HYPERLINK("http://dx.doi.org/10.1038/s43586-025-00388-w","http://dx.doi.org/10.1038/s43586-025-00388-w")</f>
        <v>http://dx.doi.org/10.1038/s43586-025-00388-w</v>
      </c>
      <c r="BJ14" t="s">
        <v>110</v>
      </c>
      <c r="BK14" t="s">
        <v>110</v>
      </c>
      <c r="BL14">
        <v>16</v>
      </c>
      <c r="BM14" t="s">
        <v>153</v>
      </c>
      <c r="BN14" t="s">
        <v>116</v>
      </c>
      <c r="BO14" t="s">
        <v>154</v>
      </c>
      <c r="BP14" t="s">
        <v>585</v>
      </c>
      <c r="BQ14" t="s">
        <v>110</v>
      </c>
      <c r="BR14" t="s">
        <v>110</v>
      </c>
      <c r="BS14" t="s">
        <v>118</v>
      </c>
      <c r="BT14" t="s">
        <v>119</v>
      </c>
      <c r="BU14" t="s">
        <v>358</v>
      </c>
      <c r="BV14" t="s">
        <v>586</v>
      </c>
      <c r="BW14" t="str">
        <f>HYPERLINK("https%3A%2F%2Fwww.webofscience.com%2Fwos%2Fwoscc%2Ffull-record%2FWOS:001449653600001","View Full Record in Web of Science")</f>
        <v>View Full Record in Web of Science</v>
      </c>
      <c r="BX14"/>
      <c r="BY14"/>
      <c r="BZ14"/>
      <c r="CA14"/>
      <c r="CB14"/>
      <c r="CC14"/>
    </row>
    <row r="15" spans="1:83" ht="14.4" x14ac:dyDescent="0.3">
      <c r="A15" s="9">
        <v>701000000</v>
      </c>
      <c r="B15" s="9" t="s">
        <v>0</v>
      </c>
      <c r="C15" t="s">
        <v>109</v>
      </c>
      <c r="D15" t="s">
        <v>651</v>
      </c>
      <c r="E15" s="24">
        <v>1</v>
      </c>
      <c r="I15" t="s">
        <v>652</v>
      </c>
      <c r="J15" t="s">
        <v>110</v>
      </c>
      <c r="K15" t="s">
        <v>653</v>
      </c>
      <c r="L15" t="s">
        <v>654</v>
      </c>
      <c r="M15" t="s">
        <v>655</v>
      </c>
      <c r="N15" t="s">
        <v>110</v>
      </c>
      <c r="O15" t="s">
        <v>110</v>
      </c>
      <c r="P15" t="s">
        <v>111</v>
      </c>
      <c r="Q15" t="s">
        <v>21</v>
      </c>
      <c r="R15" t="s">
        <v>110</v>
      </c>
      <c r="S15" t="s">
        <v>110</v>
      </c>
      <c r="T15" t="s">
        <v>110</v>
      </c>
      <c r="U15" t="s">
        <v>110</v>
      </c>
      <c r="V15" t="s">
        <v>110</v>
      </c>
      <c r="W15" t="s">
        <v>656</v>
      </c>
      <c r="X15" t="s">
        <v>657</v>
      </c>
      <c r="Y15" t="s">
        <v>658</v>
      </c>
      <c r="Z15" t="s">
        <v>659</v>
      </c>
      <c r="AA15" t="s">
        <v>660</v>
      </c>
      <c r="AB15" t="s">
        <v>661</v>
      </c>
      <c r="AC15" t="s">
        <v>662</v>
      </c>
      <c r="AD15" t="s">
        <v>663</v>
      </c>
      <c r="AE15" t="s">
        <v>664</v>
      </c>
      <c r="AF15" t="s">
        <v>665</v>
      </c>
      <c r="AG15" t="s">
        <v>666</v>
      </c>
      <c r="AH15" t="s">
        <v>667</v>
      </c>
      <c r="AI15" t="s">
        <v>110</v>
      </c>
      <c r="AJ15">
        <v>41</v>
      </c>
      <c r="AK15">
        <v>185</v>
      </c>
      <c r="AL15">
        <v>196</v>
      </c>
      <c r="AM15">
        <v>1</v>
      </c>
      <c r="AN15">
        <v>2</v>
      </c>
      <c r="AO15" t="s">
        <v>142</v>
      </c>
      <c r="AP15" t="s">
        <v>148</v>
      </c>
      <c r="AQ15" t="s">
        <v>668</v>
      </c>
      <c r="AR15" t="s">
        <v>110</v>
      </c>
      <c r="AS15" t="s">
        <v>669</v>
      </c>
      <c r="AT15" t="s">
        <v>110</v>
      </c>
      <c r="AU15" t="s">
        <v>670</v>
      </c>
      <c r="AV15" t="s">
        <v>671</v>
      </c>
      <c r="AW15" t="s">
        <v>672</v>
      </c>
      <c r="AX15">
        <v>2021</v>
      </c>
      <c r="AY15" t="s">
        <v>110</v>
      </c>
      <c r="AZ15">
        <v>6</v>
      </c>
      <c r="BA15" t="s">
        <v>110</v>
      </c>
      <c r="BB15" t="s">
        <v>110</v>
      </c>
      <c r="BC15" t="s">
        <v>110</v>
      </c>
      <c r="BD15" t="s">
        <v>110</v>
      </c>
      <c r="BE15" t="s">
        <v>110</v>
      </c>
      <c r="BF15" t="s">
        <v>110</v>
      </c>
      <c r="BG15">
        <v>93</v>
      </c>
      <c r="BH15" t="s">
        <v>673</v>
      </c>
      <c r="BI15" t="str">
        <f>HYPERLINK("http://dx.doi.org/10.1007/JHEP06(2021)093","http://dx.doi.org/10.1007/JHEP06(2021)093")</f>
        <v>http://dx.doi.org/10.1007/JHEP06(2021)093</v>
      </c>
      <c r="BJ15" t="s">
        <v>110</v>
      </c>
      <c r="BK15" t="s">
        <v>110</v>
      </c>
      <c r="BL15">
        <v>27</v>
      </c>
      <c r="BM15" t="s">
        <v>674</v>
      </c>
      <c r="BN15" t="s">
        <v>116</v>
      </c>
      <c r="BO15" t="s">
        <v>156</v>
      </c>
      <c r="BP15" t="s">
        <v>675</v>
      </c>
      <c r="BQ15" t="s">
        <v>110</v>
      </c>
      <c r="BR15" t="s">
        <v>676</v>
      </c>
      <c r="BS15" t="s">
        <v>118</v>
      </c>
      <c r="BT15" t="s">
        <v>119</v>
      </c>
      <c r="BU15" t="s">
        <v>358</v>
      </c>
      <c r="BV15" t="s">
        <v>677</v>
      </c>
      <c r="BW15" t="str">
        <f>HYPERLINK("https%3A%2F%2Fwww.webofscience.com%2Fwos%2Fwoscc%2Ffull-record%2FWOS:000664860900005","View Full Record in Web of Science")</f>
        <v>View Full Record in Web of Science</v>
      </c>
      <c r="BX15"/>
      <c r="BY15"/>
      <c r="BZ15"/>
      <c r="CA15"/>
      <c r="CB15"/>
      <c r="CC15"/>
      <c r="CD15"/>
      <c r="CE15"/>
    </row>
    <row r="16" spans="1:83" ht="14.4" x14ac:dyDescent="0.3">
      <c r="A16" s="8">
        <v>704000000</v>
      </c>
      <c r="B16" s="9" t="s">
        <v>138</v>
      </c>
      <c r="C16" t="s">
        <v>109</v>
      </c>
      <c r="D16" t="s">
        <v>360</v>
      </c>
      <c r="E16" s="24">
        <v>1</v>
      </c>
      <c r="I16" t="s">
        <v>361</v>
      </c>
      <c r="J16" t="s">
        <v>110</v>
      </c>
      <c r="K16" t="s">
        <v>110</v>
      </c>
      <c r="L16" t="s">
        <v>362</v>
      </c>
      <c r="M16" t="s">
        <v>363</v>
      </c>
      <c r="N16" t="s">
        <v>110</v>
      </c>
      <c r="O16" t="s">
        <v>110</v>
      </c>
      <c r="P16" t="s">
        <v>111</v>
      </c>
      <c r="Q16" t="s">
        <v>128</v>
      </c>
      <c r="R16" t="s">
        <v>110</v>
      </c>
      <c r="S16" t="s">
        <v>110</v>
      </c>
      <c r="T16" t="s">
        <v>110</v>
      </c>
      <c r="U16" t="s">
        <v>110</v>
      </c>
      <c r="V16" t="s">
        <v>110</v>
      </c>
      <c r="W16" t="s">
        <v>364</v>
      </c>
      <c r="X16" t="s">
        <v>365</v>
      </c>
      <c r="Y16" t="s">
        <v>366</v>
      </c>
      <c r="Z16" t="s">
        <v>367</v>
      </c>
      <c r="AA16" t="s">
        <v>368</v>
      </c>
      <c r="AB16" t="s">
        <v>369</v>
      </c>
      <c r="AC16" t="s">
        <v>370</v>
      </c>
      <c r="AD16" t="s">
        <v>371</v>
      </c>
      <c r="AE16" t="s">
        <v>372</v>
      </c>
      <c r="AF16" t="s">
        <v>373</v>
      </c>
      <c r="AG16" t="s">
        <v>373</v>
      </c>
      <c r="AH16" t="s">
        <v>374</v>
      </c>
      <c r="AI16" t="s">
        <v>110</v>
      </c>
      <c r="AJ16">
        <v>127</v>
      </c>
      <c r="AK16">
        <v>143</v>
      </c>
      <c r="AL16">
        <v>165</v>
      </c>
      <c r="AM16">
        <v>4</v>
      </c>
      <c r="AN16">
        <v>75</v>
      </c>
      <c r="AO16" t="s">
        <v>112</v>
      </c>
      <c r="AP16" t="s">
        <v>113</v>
      </c>
      <c r="AQ16" t="s">
        <v>114</v>
      </c>
      <c r="AR16" t="s">
        <v>110</v>
      </c>
      <c r="AS16" t="s">
        <v>375</v>
      </c>
      <c r="AT16" t="s">
        <v>110</v>
      </c>
      <c r="AU16" t="s">
        <v>363</v>
      </c>
      <c r="AV16" t="s">
        <v>376</v>
      </c>
      <c r="AW16" t="s">
        <v>132</v>
      </c>
      <c r="AX16">
        <v>2023</v>
      </c>
      <c r="AY16">
        <v>28</v>
      </c>
      <c r="AZ16">
        <v>21</v>
      </c>
      <c r="BA16" t="s">
        <v>110</v>
      </c>
      <c r="BB16" t="s">
        <v>110</v>
      </c>
      <c r="BC16" t="s">
        <v>110</v>
      </c>
      <c r="BD16" t="s">
        <v>110</v>
      </c>
      <c r="BE16" t="s">
        <v>110</v>
      </c>
      <c r="BF16" t="s">
        <v>110</v>
      </c>
      <c r="BG16">
        <v>7444</v>
      </c>
      <c r="BH16" t="s">
        <v>377</v>
      </c>
      <c r="BI16" t="str">
        <f>HYPERLINK("http://dx.doi.org/10.3390/molecules28217444","http://dx.doi.org/10.3390/molecules28217444")</f>
        <v>http://dx.doi.org/10.3390/molecules28217444</v>
      </c>
      <c r="BJ16" t="s">
        <v>110</v>
      </c>
      <c r="BK16" t="s">
        <v>110</v>
      </c>
      <c r="BL16">
        <v>27</v>
      </c>
      <c r="BM16" t="s">
        <v>140</v>
      </c>
      <c r="BN16" t="s">
        <v>116</v>
      </c>
      <c r="BO16" t="s">
        <v>141</v>
      </c>
      <c r="BP16" t="s">
        <v>378</v>
      </c>
      <c r="BQ16">
        <v>37959863</v>
      </c>
      <c r="BR16" t="s">
        <v>160</v>
      </c>
      <c r="BS16" t="s">
        <v>118</v>
      </c>
      <c r="BT16" t="s">
        <v>119</v>
      </c>
      <c r="BU16" t="s">
        <v>358</v>
      </c>
      <c r="BV16" t="s">
        <v>379</v>
      </c>
      <c r="BW16" t="str">
        <f>HYPERLINK("https%3A%2F%2Fwww.webofscience.com%2Fwos%2Fwoscc%2Ffull-record%2FWOS:001103256700001","View Full Record in Web of Science")</f>
        <v>View Full Record in Web of Science</v>
      </c>
      <c r="BX16"/>
      <c r="BY16"/>
      <c r="BZ16"/>
      <c r="CA16"/>
      <c r="CB16"/>
      <c r="CC16"/>
      <c r="CD16"/>
      <c r="CE16"/>
    </row>
    <row r="17" spans="1:83" ht="14.4" x14ac:dyDescent="0.3">
      <c r="A17" s="9">
        <v>701000000</v>
      </c>
      <c r="B17" s="9" t="s">
        <v>0</v>
      </c>
      <c r="C17" t="s">
        <v>109</v>
      </c>
      <c r="D17" t="s">
        <v>536</v>
      </c>
      <c r="E17" s="24">
        <v>1</v>
      </c>
      <c r="I17" t="s">
        <v>537</v>
      </c>
      <c r="J17" t="s">
        <v>110</v>
      </c>
      <c r="K17" t="s">
        <v>538</v>
      </c>
      <c r="L17" t="s">
        <v>539</v>
      </c>
      <c r="M17" t="s">
        <v>540</v>
      </c>
      <c r="N17" t="s">
        <v>110</v>
      </c>
      <c r="O17" t="s">
        <v>110</v>
      </c>
      <c r="P17" t="s">
        <v>111</v>
      </c>
      <c r="Q17" t="s">
        <v>21</v>
      </c>
      <c r="R17" t="s">
        <v>110</v>
      </c>
      <c r="S17" t="s">
        <v>110</v>
      </c>
      <c r="T17" t="s">
        <v>110</v>
      </c>
      <c r="U17" t="s">
        <v>110</v>
      </c>
      <c r="V17" t="s">
        <v>110</v>
      </c>
      <c r="W17" t="s">
        <v>110</v>
      </c>
      <c r="X17" t="s">
        <v>541</v>
      </c>
      <c r="Y17" t="s">
        <v>542</v>
      </c>
      <c r="Z17" t="s">
        <v>543</v>
      </c>
      <c r="AA17" t="s">
        <v>544</v>
      </c>
      <c r="AB17" t="s">
        <v>545</v>
      </c>
      <c r="AC17" t="s">
        <v>546</v>
      </c>
      <c r="AD17" t="s">
        <v>547</v>
      </c>
      <c r="AE17" t="s">
        <v>548</v>
      </c>
      <c r="AF17" t="s">
        <v>549</v>
      </c>
      <c r="AG17" t="s">
        <v>550</v>
      </c>
      <c r="AH17" t="s">
        <v>551</v>
      </c>
      <c r="AI17" t="s">
        <v>110</v>
      </c>
      <c r="AJ17">
        <v>65</v>
      </c>
      <c r="AK17">
        <v>37</v>
      </c>
      <c r="AL17">
        <v>38</v>
      </c>
      <c r="AM17">
        <v>1</v>
      </c>
      <c r="AN17">
        <v>11</v>
      </c>
      <c r="AO17" t="s">
        <v>552</v>
      </c>
      <c r="AP17" t="s">
        <v>553</v>
      </c>
      <c r="AQ17" t="s">
        <v>554</v>
      </c>
      <c r="AR17" t="s">
        <v>555</v>
      </c>
      <c r="AS17" t="s">
        <v>556</v>
      </c>
      <c r="AT17" t="s">
        <v>110</v>
      </c>
      <c r="AU17" t="s">
        <v>557</v>
      </c>
      <c r="AV17" t="s">
        <v>558</v>
      </c>
      <c r="AW17" t="s">
        <v>559</v>
      </c>
      <c r="AX17">
        <v>2025</v>
      </c>
      <c r="AY17">
        <v>984</v>
      </c>
      <c r="AZ17">
        <v>2</v>
      </c>
      <c r="BA17" t="s">
        <v>110</v>
      </c>
      <c r="BB17" t="s">
        <v>110</v>
      </c>
      <c r="BC17" t="s">
        <v>110</v>
      </c>
      <c r="BD17" t="s">
        <v>110</v>
      </c>
      <c r="BE17" t="s">
        <v>110</v>
      </c>
      <c r="BF17" t="s">
        <v>110</v>
      </c>
      <c r="BG17" t="s">
        <v>560</v>
      </c>
      <c r="BH17" t="s">
        <v>561</v>
      </c>
      <c r="BI17" t="str">
        <f>HYPERLINK("http://dx.doi.org/10.3847/2041-8213/adcc29","http://dx.doi.org/10.3847/2041-8213/adcc29")</f>
        <v>http://dx.doi.org/10.3847/2041-8213/adcc29</v>
      </c>
      <c r="BJ17" t="s">
        <v>110</v>
      </c>
      <c r="BK17" t="s">
        <v>110</v>
      </c>
      <c r="BL17">
        <v>8</v>
      </c>
      <c r="BM17" t="s">
        <v>188</v>
      </c>
      <c r="BN17" t="s">
        <v>116</v>
      </c>
      <c r="BO17" t="s">
        <v>188</v>
      </c>
      <c r="BP17" t="s">
        <v>562</v>
      </c>
      <c r="BQ17" t="s">
        <v>110</v>
      </c>
      <c r="BR17" t="s">
        <v>160</v>
      </c>
      <c r="BS17" t="s">
        <v>118</v>
      </c>
      <c r="BT17" t="s">
        <v>119</v>
      </c>
      <c r="BU17" t="s">
        <v>358</v>
      </c>
      <c r="BV17" t="s">
        <v>563</v>
      </c>
      <c r="BW17" t="str">
        <f>HYPERLINK("https%3A%2F%2Fwww.webofscience.com%2Fwos%2Fwoscc%2Ffull-record%2FWOS:001481580600001","View Full Record in Web of Science")</f>
        <v>View Full Record in Web of Science</v>
      </c>
      <c r="BX17"/>
      <c r="BY17"/>
      <c r="BZ17"/>
      <c r="CA17"/>
      <c r="CB17"/>
      <c r="CC17"/>
    </row>
    <row r="18" spans="1:83" ht="14.4" x14ac:dyDescent="0.3">
      <c r="A18" s="9">
        <v>719000000</v>
      </c>
      <c r="B18" s="9" t="s">
        <v>35</v>
      </c>
      <c r="C18" t="s">
        <v>109</v>
      </c>
      <c r="D18" t="s">
        <v>398</v>
      </c>
      <c r="E18" s="24">
        <v>1</v>
      </c>
      <c r="I18" t="s">
        <v>399</v>
      </c>
      <c r="J18" t="s">
        <v>110</v>
      </c>
      <c r="K18" t="s">
        <v>110</v>
      </c>
      <c r="L18" t="s">
        <v>400</v>
      </c>
      <c r="M18" t="s">
        <v>401</v>
      </c>
      <c r="N18" t="s">
        <v>110</v>
      </c>
      <c r="O18" t="s">
        <v>110</v>
      </c>
      <c r="P18" t="s">
        <v>111</v>
      </c>
      <c r="Q18" t="s">
        <v>128</v>
      </c>
      <c r="R18" t="s">
        <v>110</v>
      </c>
      <c r="S18" t="s">
        <v>110</v>
      </c>
      <c r="T18" t="s">
        <v>110</v>
      </c>
      <c r="U18" t="s">
        <v>110</v>
      </c>
      <c r="V18" t="s">
        <v>110</v>
      </c>
      <c r="W18" t="s">
        <v>402</v>
      </c>
      <c r="X18" t="s">
        <v>403</v>
      </c>
      <c r="Y18" t="s">
        <v>404</v>
      </c>
      <c r="Z18" t="s">
        <v>405</v>
      </c>
      <c r="AA18" t="s">
        <v>186</v>
      </c>
      <c r="AB18" t="s">
        <v>406</v>
      </c>
      <c r="AC18" t="s">
        <v>407</v>
      </c>
      <c r="AD18" t="s">
        <v>408</v>
      </c>
      <c r="AE18" t="s">
        <v>409</v>
      </c>
      <c r="AF18" t="s">
        <v>410</v>
      </c>
      <c r="AG18" t="s">
        <v>411</v>
      </c>
      <c r="AH18" t="s">
        <v>412</v>
      </c>
      <c r="AI18" t="s">
        <v>110</v>
      </c>
      <c r="AJ18">
        <v>311</v>
      </c>
      <c r="AK18">
        <v>192</v>
      </c>
      <c r="AL18">
        <v>219</v>
      </c>
      <c r="AM18">
        <v>5</v>
      </c>
      <c r="AN18">
        <v>207</v>
      </c>
      <c r="AO18" t="s">
        <v>112</v>
      </c>
      <c r="AP18" t="s">
        <v>113</v>
      </c>
      <c r="AQ18" t="s">
        <v>184</v>
      </c>
      <c r="AR18" t="s">
        <v>110</v>
      </c>
      <c r="AS18" t="s">
        <v>413</v>
      </c>
      <c r="AT18" t="s">
        <v>110</v>
      </c>
      <c r="AU18" t="s">
        <v>414</v>
      </c>
      <c r="AV18" t="s">
        <v>415</v>
      </c>
      <c r="AW18" t="s">
        <v>146</v>
      </c>
      <c r="AX18">
        <v>2022</v>
      </c>
      <c r="AY18">
        <v>8</v>
      </c>
      <c r="AZ18">
        <v>5</v>
      </c>
      <c r="BA18" t="s">
        <v>110</v>
      </c>
      <c r="BB18" t="s">
        <v>110</v>
      </c>
      <c r="BC18" t="s">
        <v>110</v>
      </c>
      <c r="BD18" t="s">
        <v>110</v>
      </c>
      <c r="BE18" t="s">
        <v>110</v>
      </c>
      <c r="BF18" t="s">
        <v>110</v>
      </c>
      <c r="BG18">
        <v>323</v>
      </c>
      <c r="BH18" t="s">
        <v>416</v>
      </c>
      <c r="BI18" t="str">
        <f>HYPERLINK("http://dx.doi.org/10.3390/gels8050323","http://dx.doi.org/10.3390/gels8050323")</f>
        <v>http://dx.doi.org/10.3390/gels8050323</v>
      </c>
      <c r="BJ18" t="s">
        <v>110</v>
      </c>
      <c r="BK18" t="s">
        <v>110</v>
      </c>
      <c r="BL18">
        <v>35</v>
      </c>
      <c r="BM18" t="s">
        <v>158</v>
      </c>
      <c r="BN18" t="s">
        <v>116</v>
      </c>
      <c r="BO18" t="s">
        <v>158</v>
      </c>
      <c r="BP18" t="s">
        <v>417</v>
      </c>
      <c r="BQ18" t="s">
        <v>110</v>
      </c>
      <c r="BR18" t="s">
        <v>160</v>
      </c>
      <c r="BS18" t="s">
        <v>118</v>
      </c>
      <c r="BT18" t="s">
        <v>119</v>
      </c>
      <c r="BU18" t="s">
        <v>358</v>
      </c>
      <c r="BV18" t="s">
        <v>418</v>
      </c>
      <c r="BW18" t="str">
        <f>HYPERLINK("https%3A%2F%2Fwww.webofscience.com%2Fwos%2Fwoscc%2Ffull-record%2FWOS:000803285300001","View Full Record in Web of Science")</f>
        <v>View Full Record in Web of Science</v>
      </c>
      <c r="BX18"/>
      <c r="BY18"/>
      <c r="BZ18"/>
      <c r="CA18"/>
      <c r="CB18"/>
      <c r="CC18"/>
      <c r="CD18"/>
      <c r="CE18"/>
    </row>
    <row r="19" spans="1:83" ht="14.4" x14ac:dyDescent="0.3">
      <c r="A19" s="9">
        <v>701000000</v>
      </c>
      <c r="B19" s="9" t="s">
        <v>0</v>
      </c>
      <c r="C19" t="s">
        <v>109</v>
      </c>
      <c r="D19" t="s">
        <v>509</v>
      </c>
      <c r="E19" s="24">
        <v>1</v>
      </c>
      <c r="I19" t="s">
        <v>510</v>
      </c>
      <c r="J19" t="s">
        <v>110</v>
      </c>
      <c r="K19" t="s">
        <v>110</v>
      </c>
      <c r="L19" t="s">
        <v>511</v>
      </c>
      <c r="M19" t="s">
        <v>512</v>
      </c>
      <c r="N19" t="s">
        <v>110</v>
      </c>
      <c r="O19" t="s">
        <v>110</v>
      </c>
      <c r="P19" t="s">
        <v>111</v>
      </c>
      <c r="Q19" t="s">
        <v>21</v>
      </c>
      <c r="R19" t="s">
        <v>110</v>
      </c>
      <c r="S19" t="s">
        <v>110</v>
      </c>
      <c r="T19" t="s">
        <v>110</v>
      </c>
      <c r="U19" t="s">
        <v>110</v>
      </c>
      <c r="V19" t="s">
        <v>110</v>
      </c>
      <c r="W19" t="s">
        <v>513</v>
      </c>
      <c r="X19" t="s">
        <v>514</v>
      </c>
      <c r="Y19" t="s">
        <v>515</v>
      </c>
      <c r="Z19" t="s">
        <v>516</v>
      </c>
      <c r="AA19" t="s">
        <v>517</v>
      </c>
      <c r="AB19" t="s">
        <v>518</v>
      </c>
      <c r="AC19" t="s">
        <v>519</v>
      </c>
      <c r="AD19" t="s">
        <v>520</v>
      </c>
      <c r="AE19" t="s">
        <v>521</v>
      </c>
      <c r="AF19" t="s">
        <v>522</v>
      </c>
      <c r="AG19" t="s">
        <v>523</v>
      </c>
      <c r="AH19" t="s">
        <v>524</v>
      </c>
      <c r="AI19" t="s">
        <v>110</v>
      </c>
      <c r="AJ19">
        <v>363</v>
      </c>
      <c r="AK19">
        <v>30</v>
      </c>
      <c r="AL19">
        <v>31</v>
      </c>
      <c r="AM19">
        <v>5</v>
      </c>
      <c r="AN19">
        <v>13</v>
      </c>
      <c r="AO19" t="s">
        <v>525</v>
      </c>
      <c r="AP19" t="s">
        <v>122</v>
      </c>
      <c r="AQ19" t="s">
        <v>526</v>
      </c>
      <c r="AR19" t="s">
        <v>527</v>
      </c>
      <c r="AS19" t="s">
        <v>528</v>
      </c>
      <c r="AT19" t="s">
        <v>110</v>
      </c>
      <c r="AU19" t="s">
        <v>529</v>
      </c>
      <c r="AV19" t="s">
        <v>530</v>
      </c>
      <c r="AW19" t="s">
        <v>136</v>
      </c>
      <c r="AX19">
        <v>2025</v>
      </c>
      <c r="AY19">
        <v>113</v>
      </c>
      <c r="AZ19" t="s">
        <v>110</v>
      </c>
      <c r="BA19" t="s">
        <v>110</v>
      </c>
      <c r="BB19" t="s">
        <v>110</v>
      </c>
      <c r="BC19" t="s">
        <v>110</v>
      </c>
      <c r="BD19" t="s">
        <v>110</v>
      </c>
      <c r="BE19">
        <v>100</v>
      </c>
      <c r="BF19">
        <v>129</v>
      </c>
      <c r="BG19" t="s">
        <v>110</v>
      </c>
      <c r="BH19" t="s">
        <v>531</v>
      </c>
      <c r="BI19" t="str">
        <f>HYPERLINK("http://dx.doi.org/10.1016/j.semcancer.2025.05.004","http://dx.doi.org/10.1016/j.semcancer.2025.05.004")</f>
        <v>http://dx.doi.org/10.1016/j.semcancer.2025.05.004</v>
      </c>
      <c r="BJ19" t="s">
        <v>110</v>
      </c>
      <c r="BK19" t="s">
        <v>505</v>
      </c>
      <c r="BL19">
        <v>30</v>
      </c>
      <c r="BM19" t="s">
        <v>532</v>
      </c>
      <c r="BN19" t="s">
        <v>116</v>
      </c>
      <c r="BO19" t="s">
        <v>532</v>
      </c>
      <c r="BP19" t="s">
        <v>533</v>
      </c>
      <c r="BQ19">
        <v>40368260</v>
      </c>
      <c r="BR19" t="s">
        <v>534</v>
      </c>
      <c r="BS19" t="s">
        <v>118</v>
      </c>
      <c r="BT19" t="s">
        <v>119</v>
      </c>
      <c r="BU19" t="s">
        <v>358</v>
      </c>
      <c r="BV19" t="s">
        <v>535</v>
      </c>
      <c r="BW19" t="str">
        <f>HYPERLINK("https%3A%2F%2Fwww.webofscience.com%2Fwos%2Fwoscc%2Ffull-record%2FWOS:001495928500001","View Full Record in Web of Science")</f>
        <v>View Full Record in Web of Science</v>
      </c>
      <c r="BX19"/>
      <c r="BY19"/>
      <c r="BZ19"/>
      <c r="CA19"/>
      <c r="CB19"/>
      <c r="CC19"/>
      <c r="CD19"/>
      <c r="CE19"/>
    </row>
    <row r="20" spans="1:83" ht="14.4" x14ac:dyDescent="0.3">
      <c r="A20" s="9">
        <v>701000000</v>
      </c>
      <c r="B20" s="9" t="s">
        <v>0</v>
      </c>
      <c r="C20" t="s">
        <v>109</v>
      </c>
      <c r="D20" t="s">
        <v>466</v>
      </c>
      <c r="E20" s="24">
        <v>1</v>
      </c>
      <c r="I20" t="s">
        <v>467</v>
      </c>
      <c r="J20" t="s">
        <v>110</v>
      </c>
      <c r="K20" t="s">
        <v>189</v>
      </c>
      <c r="L20" t="s">
        <v>14</v>
      </c>
      <c r="M20" t="s">
        <v>468</v>
      </c>
      <c r="N20" t="s">
        <v>110</v>
      </c>
      <c r="O20" t="s">
        <v>110</v>
      </c>
      <c r="P20" t="s">
        <v>111</v>
      </c>
      <c r="Q20" t="s">
        <v>21</v>
      </c>
      <c r="R20" t="s">
        <v>110</v>
      </c>
      <c r="S20" t="s">
        <v>110</v>
      </c>
      <c r="T20" t="s">
        <v>110</v>
      </c>
      <c r="U20" t="s">
        <v>110</v>
      </c>
      <c r="V20" t="s">
        <v>110</v>
      </c>
      <c r="W20" t="s">
        <v>110</v>
      </c>
      <c r="X20" t="s">
        <v>110</v>
      </c>
      <c r="Y20" t="s">
        <v>469</v>
      </c>
      <c r="Z20" t="s">
        <v>470</v>
      </c>
      <c r="AA20" t="s">
        <v>471</v>
      </c>
      <c r="AB20" t="s">
        <v>472</v>
      </c>
      <c r="AC20" t="s">
        <v>110</v>
      </c>
      <c r="AD20" t="s">
        <v>473</v>
      </c>
      <c r="AE20" t="s">
        <v>474</v>
      </c>
      <c r="AF20" t="s">
        <v>475</v>
      </c>
      <c r="AG20" t="s">
        <v>476</v>
      </c>
      <c r="AH20" t="s">
        <v>477</v>
      </c>
      <c r="AI20" t="s">
        <v>110</v>
      </c>
      <c r="AJ20">
        <v>47</v>
      </c>
      <c r="AK20">
        <v>32</v>
      </c>
      <c r="AL20">
        <v>34</v>
      </c>
      <c r="AM20">
        <v>0</v>
      </c>
      <c r="AN20">
        <v>4</v>
      </c>
      <c r="AO20" t="s">
        <v>478</v>
      </c>
      <c r="AP20" t="s">
        <v>479</v>
      </c>
      <c r="AQ20" t="s">
        <v>480</v>
      </c>
      <c r="AR20" t="s">
        <v>481</v>
      </c>
      <c r="AS20" t="s">
        <v>110</v>
      </c>
      <c r="AT20" t="s">
        <v>110</v>
      </c>
      <c r="AU20" t="s">
        <v>482</v>
      </c>
      <c r="AV20" t="s">
        <v>483</v>
      </c>
      <c r="AW20" t="s">
        <v>155</v>
      </c>
      <c r="AX20">
        <v>2025</v>
      </c>
      <c r="AY20">
        <v>15</v>
      </c>
      <c r="AZ20">
        <v>3</v>
      </c>
      <c r="BA20" t="s">
        <v>110</v>
      </c>
      <c r="BB20" t="s">
        <v>110</v>
      </c>
      <c r="BC20" t="s">
        <v>110</v>
      </c>
      <c r="BD20" t="s">
        <v>110</v>
      </c>
      <c r="BE20" t="s">
        <v>110</v>
      </c>
      <c r="BF20" t="s">
        <v>110</v>
      </c>
      <c r="BG20">
        <v>31016</v>
      </c>
      <c r="BH20" t="s">
        <v>484</v>
      </c>
      <c r="BI20" t="str">
        <f>HYPERLINK("http://dx.doi.org/10.1103/yypk-zmb8","http://dx.doi.org/10.1103/yypk-zmb8")</f>
        <v>http://dx.doi.org/10.1103/yypk-zmb8</v>
      </c>
      <c r="BJ20" t="s">
        <v>110</v>
      </c>
      <c r="BK20" t="s">
        <v>110</v>
      </c>
      <c r="BL20">
        <v>13</v>
      </c>
      <c r="BM20" t="s">
        <v>177</v>
      </c>
      <c r="BN20" t="s">
        <v>116</v>
      </c>
      <c r="BO20" t="s">
        <v>156</v>
      </c>
      <c r="BP20" t="s">
        <v>485</v>
      </c>
      <c r="BQ20" t="s">
        <v>110</v>
      </c>
      <c r="BR20" t="s">
        <v>178</v>
      </c>
      <c r="BS20" t="s">
        <v>118</v>
      </c>
      <c r="BT20" t="s">
        <v>119</v>
      </c>
      <c r="BU20" t="s">
        <v>358</v>
      </c>
      <c r="BV20" t="s">
        <v>486</v>
      </c>
      <c r="BW20" t="str">
        <f>HYPERLINK("https%3A%2F%2Fwww.webofscience.com%2Fwos%2Fwoscc%2Ffull-record%2FWOS:001574210900001","View Full Record in Web of Science")</f>
        <v>View Full Record in Web of Science</v>
      </c>
      <c r="BX20"/>
      <c r="BY20"/>
      <c r="BZ20"/>
      <c r="CA20"/>
      <c r="CB20"/>
      <c r="CC20"/>
      <c r="CD20"/>
      <c r="CE20"/>
    </row>
    <row r="22" spans="1:83" x14ac:dyDescent="0.25">
      <c r="A22" s="8" t="s">
        <v>754</v>
      </c>
    </row>
    <row r="23" spans="1:83" x14ac:dyDescent="0.25">
      <c r="A23" s="9" t="s">
        <v>181</v>
      </c>
    </row>
    <row r="24" spans="1:83" x14ac:dyDescent="0.25">
      <c r="A24" s="9" t="s">
        <v>755</v>
      </c>
    </row>
  </sheetData>
  <sortState xmlns:xlrd2="http://schemas.microsoft.com/office/spreadsheetml/2017/richdata2" ref="A2:BW20">
    <sortCondition ref="L2:L20"/>
  </sortState>
  <pageMargins left="0.75" right="0.75" top="1" bottom="1" header="0.5" footer="0.5"/>
  <pageSetup orientation="portrait" horizontalDpi="300" verticalDpi="300" r:id="rId1"/>
  <headerFooter alignWithMargins="0"/>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0085E0-D0D0-40E3-B6AF-782C2DF5F02A}">
  <dimension ref="A1:I6"/>
  <sheetViews>
    <sheetView workbookViewId="0">
      <selection activeCell="A2" sqref="A2"/>
    </sheetView>
  </sheetViews>
  <sheetFormatPr defaultRowHeight="14.4" x14ac:dyDescent="0.3"/>
  <cols>
    <col min="1" max="1" width="48.88671875" bestFit="1" customWidth="1"/>
    <col min="2" max="2" width="35.44140625" bestFit="1" customWidth="1"/>
    <col min="4" max="4" width="48" customWidth="1"/>
    <col min="5" max="5" width="13.6640625" bestFit="1" customWidth="1"/>
    <col min="6" max="6" width="57.5546875" bestFit="1" customWidth="1"/>
    <col min="7" max="7" width="14.44140625" bestFit="1" customWidth="1"/>
    <col min="8" max="8" width="23.109375" bestFit="1" customWidth="1"/>
  </cols>
  <sheetData>
    <row r="1" spans="1:9" s="10" customFormat="1" x14ac:dyDescent="0.3">
      <c r="A1" s="10" t="s">
        <v>34</v>
      </c>
      <c r="B1" s="10" t="s">
        <v>193</v>
      </c>
      <c r="C1" s="10" t="s">
        <v>194</v>
      </c>
      <c r="D1" s="10" t="s">
        <v>195</v>
      </c>
      <c r="E1" s="10" t="s">
        <v>196</v>
      </c>
      <c r="F1" s="10" t="s">
        <v>197</v>
      </c>
      <c r="G1" s="10" t="s">
        <v>198</v>
      </c>
      <c r="H1" s="10" t="s">
        <v>199</v>
      </c>
      <c r="I1" s="10" t="s">
        <v>200</v>
      </c>
    </row>
    <row r="2" spans="1:9" x14ac:dyDescent="0.3">
      <c r="A2" t="s">
        <v>17</v>
      </c>
      <c r="B2" s="11" t="s">
        <v>202</v>
      </c>
      <c r="C2">
        <v>1630108</v>
      </c>
      <c r="D2" t="s">
        <v>761</v>
      </c>
      <c r="E2" t="s">
        <v>203</v>
      </c>
      <c r="F2" t="s">
        <v>201</v>
      </c>
      <c r="G2" t="s">
        <v>762</v>
      </c>
      <c r="H2" t="s">
        <v>763</v>
      </c>
      <c r="I2" s="12" t="s">
        <v>764</v>
      </c>
    </row>
    <row r="4" spans="1:9" x14ac:dyDescent="0.3">
      <c r="A4" s="13" t="s">
        <v>765</v>
      </c>
    </row>
    <row r="5" spans="1:9" x14ac:dyDescent="0.3">
      <c r="A5" t="s">
        <v>204</v>
      </c>
    </row>
    <row r="6" spans="1:9" x14ac:dyDescent="0.3">
      <c r="A6" t="s">
        <v>766</v>
      </c>
    </row>
  </sheetData>
  <hyperlinks>
    <hyperlink ref="I2" r:id="rId1" xr:uid="{683490F6-FF2D-46CD-B455-B371CB6DF86E}"/>
  </hyperlinks>
  <pageMargins left="0.7" right="0.7" top="0.75" bottom="0.75" header="0.3" footer="0.3"/>
  <pageSetup orientation="portrait"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1B4C8C-1213-4E15-990E-502E0EB94E46}">
  <dimension ref="A1:E7"/>
  <sheetViews>
    <sheetView workbookViewId="0">
      <selection activeCell="A2" sqref="A2"/>
    </sheetView>
  </sheetViews>
  <sheetFormatPr defaultRowHeight="14.4" x14ac:dyDescent="0.3"/>
  <cols>
    <col min="1" max="1" width="34.33203125" customWidth="1"/>
    <col min="2" max="2" width="20.6640625" customWidth="1"/>
    <col min="3" max="3" width="9.88671875" bestFit="1" customWidth="1"/>
    <col min="4" max="4" width="118.44140625" customWidth="1"/>
    <col min="5" max="5" width="54.6640625" customWidth="1"/>
  </cols>
  <sheetData>
    <row r="1" spans="1:5" s="10" customFormat="1" x14ac:dyDescent="0.3">
      <c r="A1" s="10" t="s">
        <v>34</v>
      </c>
      <c r="B1" s="10" t="s">
        <v>260</v>
      </c>
      <c r="C1" s="10" t="s">
        <v>261</v>
      </c>
      <c r="D1" s="22" t="s">
        <v>262</v>
      </c>
      <c r="E1" s="22" t="s">
        <v>264</v>
      </c>
    </row>
    <row r="2" spans="1:5" ht="43.2" x14ac:dyDescent="0.3">
      <c r="A2" t="s">
        <v>0</v>
      </c>
      <c r="B2" t="s">
        <v>756</v>
      </c>
      <c r="C2" s="25">
        <v>1364952</v>
      </c>
      <c r="D2" s="26" t="s">
        <v>757</v>
      </c>
      <c r="E2" s="27" t="s">
        <v>758</v>
      </c>
    </row>
    <row r="4" spans="1:5" s="13" customFormat="1" x14ac:dyDescent="0.3">
      <c r="A4" s="13" t="s">
        <v>263</v>
      </c>
    </row>
    <row r="5" spans="1:5" x14ac:dyDescent="0.3">
      <c r="A5" s="73" t="s">
        <v>204</v>
      </c>
      <c r="B5" s="73"/>
    </row>
    <row r="6" spans="1:5" x14ac:dyDescent="0.3">
      <c r="A6" t="s">
        <v>759</v>
      </c>
    </row>
    <row r="7" spans="1:5" x14ac:dyDescent="0.3">
      <c r="A7" t="s">
        <v>760</v>
      </c>
    </row>
  </sheetData>
  <mergeCells count="1">
    <mergeCell ref="A5:B5"/>
  </mergeCells>
  <hyperlinks>
    <hyperlink ref="E2" r:id="rId1" xr:uid="{4C48BB9F-EACF-4999-AD97-04521F8BE82B}"/>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137B84-5AEE-430E-9AF0-18108592C225}">
  <dimension ref="A1:I63"/>
  <sheetViews>
    <sheetView tabSelected="1" zoomScale="85" zoomScaleNormal="85" workbookViewId="0">
      <pane xSplit="1" ySplit="1" topLeftCell="B2" activePane="bottomRight" state="frozen"/>
      <selection pane="topRight" activeCell="B1" sqref="B1"/>
      <selection pane="bottomLeft" activeCell="A2" sqref="A2"/>
      <selection pane="bottomRight" activeCell="E31" sqref="E31"/>
    </sheetView>
  </sheetViews>
  <sheetFormatPr defaultRowHeight="13.2" x14ac:dyDescent="0.25"/>
  <cols>
    <col min="1" max="1" width="15.109375" style="18" customWidth="1"/>
    <col min="2" max="2" width="24.33203125" style="18" bestFit="1" customWidth="1"/>
    <col min="3" max="3" width="16.6640625" style="18" bestFit="1" customWidth="1"/>
    <col min="4" max="4" width="7.88671875" style="18" customWidth="1"/>
    <col min="5" max="5" width="64.44140625" style="18" customWidth="1"/>
    <col min="6" max="6" width="27.109375" style="20" customWidth="1"/>
    <col min="7" max="7" width="46.33203125" style="18" customWidth="1"/>
    <col min="8" max="8" width="11.109375" style="18" customWidth="1"/>
    <col min="9" max="9" width="16.88671875" style="18" bestFit="1" customWidth="1"/>
    <col min="10" max="16384" width="8.88671875" style="18"/>
  </cols>
  <sheetData>
    <row r="1" spans="1:9" ht="18" x14ac:dyDescent="0.35">
      <c r="A1" s="14" t="s">
        <v>194</v>
      </c>
      <c r="B1" s="15" t="s">
        <v>205</v>
      </c>
      <c r="C1" s="15" t="s">
        <v>206</v>
      </c>
      <c r="D1" s="15" t="s">
        <v>207</v>
      </c>
      <c r="E1" s="16" t="s">
        <v>208</v>
      </c>
      <c r="F1" s="16" t="s">
        <v>209</v>
      </c>
      <c r="G1" s="17" t="s">
        <v>210</v>
      </c>
      <c r="H1" s="17" t="s">
        <v>211</v>
      </c>
      <c r="I1" s="17" t="s">
        <v>212</v>
      </c>
    </row>
    <row r="2" spans="1:9" ht="53.4" x14ac:dyDescent="0.3">
      <c r="A2" s="19">
        <v>1588342</v>
      </c>
      <c r="B2" s="19" t="s">
        <v>213</v>
      </c>
      <c r="C2" s="19" t="s">
        <v>228</v>
      </c>
      <c r="D2" s="19" t="s">
        <v>217</v>
      </c>
      <c r="E2" s="20" t="s">
        <v>767</v>
      </c>
      <c r="F2" s="20" t="s">
        <v>768</v>
      </c>
      <c r="G2" s="28" t="s">
        <v>231</v>
      </c>
      <c r="H2" s="18" t="s">
        <v>215</v>
      </c>
      <c r="I2" s="18" t="s">
        <v>222</v>
      </c>
    </row>
    <row r="3" spans="1:9" ht="66.599999999999994" x14ac:dyDescent="0.3">
      <c r="A3" s="19">
        <v>1638068</v>
      </c>
      <c r="B3" s="19" t="s">
        <v>213</v>
      </c>
      <c r="C3" s="19" t="s">
        <v>228</v>
      </c>
      <c r="D3" s="19" t="s">
        <v>769</v>
      </c>
      <c r="E3" s="20" t="s">
        <v>770</v>
      </c>
      <c r="F3" s="20" t="s">
        <v>771</v>
      </c>
      <c r="G3" s="18" t="s">
        <v>772</v>
      </c>
      <c r="H3" s="18" t="s">
        <v>215</v>
      </c>
      <c r="I3" s="18" t="s">
        <v>216</v>
      </c>
    </row>
    <row r="4" spans="1:9" ht="66.599999999999994" x14ac:dyDescent="0.3">
      <c r="A4" s="19">
        <v>1639405</v>
      </c>
      <c r="B4" s="19" t="s">
        <v>213</v>
      </c>
      <c r="C4" s="19" t="s">
        <v>228</v>
      </c>
      <c r="D4" s="19" t="s">
        <v>769</v>
      </c>
      <c r="E4" s="20" t="s">
        <v>773</v>
      </c>
      <c r="F4" s="20" t="s">
        <v>774</v>
      </c>
      <c r="G4" s="18" t="s">
        <v>772</v>
      </c>
      <c r="H4" s="18" t="s">
        <v>215</v>
      </c>
      <c r="I4" s="18" t="s">
        <v>224</v>
      </c>
    </row>
    <row r="5" spans="1:9" ht="132.6" x14ac:dyDescent="0.3">
      <c r="A5" s="19">
        <v>1637204</v>
      </c>
      <c r="B5" s="19" t="s">
        <v>213</v>
      </c>
      <c r="C5" s="19" t="s">
        <v>228</v>
      </c>
      <c r="D5" s="19" t="s">
        <v>769</v>
      </c>
      <c r="E5" s="20" t="s">
        <v>775</v>
      </c>
      <c r="F5" s="20" t="s">
        <v>776</v>
      </c>
      <c r="G5" s="18" t="s">
        <v>772</v>
      </c>
      <c r="H5" s="18" t="s">
        <v>215</v>
      </c>
      <c r="I5" s="18" t="s">
        <v>216</v>
      </c>
    </row>
    <row r="6" spans="1:9" ht="132.6" x14ac:dyDescent="0.3">
      <c r="A6" s="19">
        <v>1582033</v>
      </c>
      <c r="B6" s="19" t="s">
        <v>225</v>
      </c>
      <c r="C6" s="19" t="s">
        <v>228</v>
      </c>
      <c r="D6" s="19" t="s">
        <v>769</v>
      </c>
      <c r="E6" s="20" t="s">
        <v>777</v>
      </c>
      <c r="F6" s="20" t="s">
        <v>778</v>
      </c>
      <c r="G6" s="18" t="s">
        <v>229</v>
      </c>
      <c r="H6" s="18" t="s">
        <v>230</v>
      </c>
      <c r="I6" s="18" t="s">
        <v>224</v>
      </c>
    </row>
    <row r="7" spans="1:9" ht="66.599999999999994" x14ac:dyDescent="0.3">
      <c r="A7" s="19">
        <v>1576759</v>
      </c>
      <c r="B7" s="19" t="s">
        <v>225</v>
      </c>
      <c r="C7" s="19" t="s">
        <v>228</v>
      </c>
      <c r="D7" s="19" t="s">
        <v>769</v>
      </c>
      <c r="E7" s="20" t="s">
        <v>779</v>
      </c>
      <c r="F7" s="20" t="s">
        <v>780</v>
      </c>
      <c r="G7" s="18" t="s">
        <v>781</v>
      </c>
      <c r="H7" s="18" t="s">
        <v>215</v>
      </c>
      <c r="I7" s="18" t="s">
        <v>224</v>
      </c>
    </row>
    <row r="8" spans="1:9" ht="106.2" x14ac:dyDescent="0.3">
      <c r="A8" s="19">
        <v>1638446</v>
      </c>
      <c r="B8" s="19" t="s">
        <v>213</v>
      </c>
      <c r="C8" s="19" t="s">
        <v>228</v>
      </c>
      <c r="D8" s="19" t="s">
        <v>769</v>
      </c>
      <c r="E8" s="20" t="s">
        <v>782</v>
      </c>
      <c r="F8" s="20" t="s">
        <v>783</v>
      </c>
      <c r="G8" s="18" t="s">
        <v>772</v>
      </c>
      <c r="H8" s="18" t="s">
        <v>215</v>
      </c>
      <c r="I8" s="18" t="s">
        <v>216</v>
      </c>
    </row>
    <row r="9" spans="1:9" ht="53.4" x14ac:dyDescent="0.3">
      <c r="A9" s="19">
        <v>1526869</v>
      </c>
      <c r="B9" s="19" t="s">
        <v>225</v>
      </c>
      <c r="C9" s="19" t="s">
        <v>228</v>
      </c>
      <c r="D9" s="19" t="s">
        <v>769</v>
      </c>
      <c r="E9" s="20" t="s">
        <v>784</v>
      </c>
      <c r="F9" s="20" t="s">
        <v>785</v>
      </c>
      <c r="G9" s="28" t="s">
        <v>786</v>
      </c>
      <c r="H9" s="18" t="s">
        <v>230</v>
      </c>
      <c r="I9" s="18" t="s">
        <v>216</v>
      </c>
    </row>
    <row r="10" spans="1:9" ht="66.599999999999994" x14ac:dyDescent="0.3">
      <c r="A10" s="19">
        <v>1450833</v>
      </c>
      <c r="B10" s="19" t="s">
        <v>213</v>
      </c>
      <c r="C10" s="19" t="s">
        <v>228</v>
      </c>
      <c r="D10" s="19" t="s">
        <v>217</v>
      </c>
      <c r="E10" s="20" t="s">
        <v>218</v>
      </c>
      <c r="F10" s="20" t="s">
        <v>219</v>
      </c>
      <c r="G10" s="18" t="s">
        <v>220</v>
      </c>
      <c r="H10" s="18" t="s">
        <v>221</v>
      </c>
      <c r="I10" s="18" t="s">
        <v>216</v>
      </c>
    </row>
    <row r="11" spans="1:9" ht="53.4" x14ac:dyDescent="0.3">
      <c r="A11" s="19">
        <v>1015211</v>
      </c>
      <c r="B11" s="19" t="s">
        <v>213</v>
      </c>
      <c r="C11" s="19" t="s">
        <v>228</v>
      </c>
      <c r="D11" s="19" t="s">
        <v>214</v>
      </c>
      <c r="E11" s="20" t="s">
        <v>233</v>
      </c>
      <c r="F11" s="20" t="s">
        <v>234</v>
      </c>
      <c r="G11" s="18" t="s">
        <v>235</v>
      </c>
      <c r="H11" s="18" t="s">
        <v>221</v>
      </c>
      <c r="I11" s="18" t="s">
        <v>216</v>
      </c>
    </row>
    <row r="12" spans="1:9" ht="79.8" x14ac:dyDescent="0.3">
      <c r="A12" s="19">
        <v>721438</v>
      </c>
      <c r="B12" s="19" t="s">
        <v>213</v>
      </c>
      <c r="C12" s="19" t="s">
        <v>228</v>
      </c>
      <c r="D12" s="19" t="s">
        <v>214</v>
      </c>
      <c r="E12" s="20" t="s">
        <v>236</v>
      </c>
      <c r="F12" s="20" t="s">
        <v>237</v>
      </c>
      <c r="G12" s="18" t="s">
        <v>235</v>
      </c>
      <c r="H12" s="18" t="s">
        <v>221</v>
      </c>
      <c r="I12" s="18" t="s">
        <v>216</v>
      </c>
    </row>
    <row r="13" spans="1:9" ht="79.8" x14ac:dyDescent="0.3">
      <c r="A13" s="19">
        <v>1266273</v>
      </c>
      <c r="B13" s="19" t="s">
        <v>225</v>
      </c>
      <c r="C13" s="19" t="s">
        <v>228</v>
      </c>
      <c r="D13" s="19" t="s">
        <v>223</v>
      </c>
      <c r="E13" s="20" t="s">
        <v>238</v>
      </c>
      <c r="F13" s="20" t="s">
        <v>239</v>
      </c>
      <c r="G13" s="18" t="s">
        <v>226</v>
      </c>
      <c r="H13" s="18" t="s">
        <v>221</v>
      </c>
      <c r="I13" s="18" t="s">
        <v>222</v>
      </c>
    </row>
    <row r="14" spans="1:9" ht="53.4" x14ac:dyDescent="0.3">
      <c r="A14" s="19">
        <v>1450827</v>
      </c>
      <c r="B14" s="19" t="s">
        <v>213</v>
      </c>
      <c r="C14" s="19" t="s">
        <v>228</v>
      </c>
      <c r="D14" s="19" t="s">
        <v>217</v>
      </c>
      <c r="E14" s="20" t="s">
        <v>240</v>
      </c>
      <c r="F14" s="20" t="s">
        <v>241</v>
      </c>
      <c r="G14" s="18" t="s">
        <v>220</v>
      </c>
      <c r="H14" s="18" t="s">
        <v>221</v>
      </c>
      <c r="I14" s="18" t="s">
        <v>216</v>
      </c>
    </row>
    <row r="15" spans="1:9" ht="53.4" x14ac:dyDescent="0.3">
      <c r="A15" s="19">
        <v>1450817</v>
      </c>
      <c r="B15" s="19" t="s">
        <v>213</v>
      </c>
      <c r="C15" s="19" t="s">
        <v>228</v>
      </c>
      <c r="D15" s="19" t="s">
        <v>217</v>
      </c>
      <c r="E15" s="20" t="s">
        <v>242</v>
      </c>
      <c r="F15" s="20" t="s">
        <v>243</v>
      </c>
      <c r="G15" s="18" t="s">
        <v>220</v>
      </c>
      <c r="H15" s="18" t="s">
        <v>221</v>
      </c>
      <c r="I15" s="18" t="s">
        <v>216</v>
      </c>
    </row>
    <row r="16" spans="1:9" ht="66.599999999999994" x14ac:dyDescent="0.3">
      <c r="A16" s="19">
        <v>1131660</v>
      </c>
      <c r="B16" s="19" t="s">
        <v>213</v>
      </c>
      <c r="C16" s="19" t="s">
        <v>228</v>
      </c>
      <c r="D16" s="19" t="s">
        <v>227</v>
      </c>
      <c r="E16" s="20" t="s">
        <v>244</v>
      </c>
      <c r="F16" s="20" t="s">
        <v>245</v>
      </c>
      <c r="G16" s="18" t="s">
        <v>235</v>
      </c>
      <c r="H16" s="18" t="s">
        <v>221</v>
      </c>
      <c r="I16" s="18" t="s">
        <v>222</v>
      </c>
    </row>
    <row r="17" spans="1:9" ht="145.80000000000001" x14ac:dyDescent="0.3">
      <c r="A17" s="19">
        <v>1489791</v>
      </c>
      <c r="B17" s="19" t="s">
        <v>213</v>
      </c>
      <c r="C17" s="19" t="s">
        <v>228</v>
      </c>
      <c r="D17" s="19" t="s">
        <v>217</v>
      </c>
      <c r="E17" s="20" t="s">
        <v>246</v>
      </c>
      <c r="F17" s="20" t="s">
        <v>247</v>
      </c>
      <c r="G17" s="18" t="s">
        <v>248</v>
      </c>
      <c r="H17" s="18" t="s">
        <v>221</v>
      </c>
      <c r="I17" s="18" t="s">
        <v>222</v>
      </c>
    </row>
    <row r="18" spans="1:9" ht="145.80000000000001" x14ac:dyDescent="0.3">
      <c r="A18" s="19">
        <v>1087602</v>
      </c>
      <c r="B18" s="19" t="s">
        <v>213</v>
      </c>
      <c r="C18" s="19" t="s">
        <v>228</v>
      </c>
      <c r="D18" s="19" t="s">
        <v>214</v>
      </c>
      <c r="E18" s="20" t="s">
        <v>249</v>
      </c>
      <c r="F18" s="20" t="s">
        <v>250</v>
      </c>
      <c r="G18" s="18" t="s">
        <v>235</v>
      </c>
      <c r="H18" s="18" t="s">
        <v>221</v>
      </c>
      <c r="I18" s="18" t="s">
        <v>216</v>
      </c>
    </row>
    <row r="19" spans="1:9" ht="159" x14ac:dyDescent="0.3">
      <c r="A19" s="19">
        <v>1087615</v>
      </c>
      <c r="B19" s="19" t="s">
        <v>213</v>
      </c>
      <c r="C19" s="19" t="s">
        <v>228</v>
      </c>
      <c r="D19" s="19" t="s">
        <v>214</v>
      </c>
      <c r="E19" s="20" t="s">
        <v>251</v>
      </c>
      <c r="F19" s="20" t="s">
        <v>252</v>
      </c>
      <c r="G19" s="18" t="s">
        <v>235</v>
      </c>
      <c r="H19" s="18" t="s">
        <v>221</v>
      </c>
      <c r="I19" s="18" t="s">
        <v>216</v>
      </c>
    </row>
    <row r="20" spans="1:9" ht="159" x14ac:dyDescent="0.3">
      <c r="A20" s="19">
        <v>1087639</v>
      </c>
      <c r="B20" s="19" t="s">
        <v>213</v>
      </c>
      <c r="C20" s="19" t="s">
        <v>228</v>
      </c>
      <c r="D20" s="19" t="s">
        <v>214</v>
      </c>
      <c r="E20" s="20" t="s">
        <v>253</v>
      </c>
      <c r="F20" s="20" t="s">
        <v>254</v>
      </c>
      <c r="G20" s="18" t="s">
        <v>235</v>
      </c>
      <c r="H20" s="18" t="s">
        <v>221</v>
      </c>
      <c r="I20" s="18" t="s">
        <v>216</v>
      </c>
    </row>
    <row r="21" spans="1:9" ht="132.6" x14ac:dyDescent="0.3">
      <c r="A21" s="19">
        <v>1391522</v>
      </c>
      <c r="B21" s="19" t="s">
        <v>213</v>
      </c>
      <c r="C21" s="19" t="s">
        <v>228</v>
      </c>
      <c r="D21" s="19" t="s">
        <v>217</v>
      </c>
      <c r="E21" s="20" t="s">
        <v>255</v>
      </c>
      <c r="F21" s="20" t="s">
        <v>256</v>
      </c>
      <c r="G21" s="18" t="s">
        <v>232</v>
      </c>
      <c r="H21" s="18" t="s">
        <v>221</v>
      </c>
      <c r="I21" s="18" t="s">
        <v>222</v>
      </c>
    </row>
    <row r="22" spans="1:9" ht="66.599999999999994" x14ac:dyDescent="0.3">
      <c r="A22" s="19">
        <v>1492826</v>
      </c>
      <c r="B22" s="19" t="s">
        <v>213</v>
      </c>
      <c r="C22" s="19" t="s">
        <v>228</v>
      </c>
      <c r="D22" s="19" t="s">
        <v>217</v>
      </c>
      <c r="E22" s="20" t="s">
        <v>257</v>
      </c>
      <c r="F22" s="20" t="s">
        <v>258</v>
      </c>
      <c r="G22" s="18" t="s">
        <v>232</v>
      </c>
      <c r="H22" s="18" t="s">
        <v>221</v>
      </c>
      <c r="I22" s="18" t="s">
        <v>222</v>
      </c>
    </row>
    <row r="23" spans="1:9" ht="66.599999999999994" x14ac:dyDescent="0.3">
      <c r="A23" s="19">
        <v>1470139</v>
      </c>
      <c r="B23" s="19" t="s">
        <v>213</v>
      </c>
      <c r="C23" s="19" t="s">
        <v>228</v>
      </c>
      <c r="D23" s="19" t="s">
        <v>217</v>
      </c>
      <c r="E23" s="20" t="s">
        <v>787</v>
      </c>
      <c r="F23" s="20" t="s">
        <v>788</v>
      </c>
      <c r="G23" s="18" t="s">
        <v>789</v>
      </c>
      <c r="H23" s="18" t="s">
        <v>221</v>
      </c>
      <c r="I23" s="18" t="s">
        <v>216</v>
      </c>
    </row>
    <row r="24" spans="1:9" ht="66.599999999999994" x14ac:dyDescent="0.3">
      <c r="A24" s="19">
        <v>1470165</v>
      </c>
      <c r="B24" s="19" t="s">
        <v>213</v>
      </c>
      <c r="C24" s="19" t="s">
        <v>228</v>
      </c>
      <c r="D24" s="19" t="s">
        <v>217</v>
      </c>
      <c r="E24" s="20" t="s">
        <v>790</v>
      </c>
      <c r="F24" s="20" t="s">
        <v>791</v>
      </c>
      <c r="G24" s="18" t="s">
        <v>789</v>
      </c>
      <c r="H24" s="18" t="s">
        <v>221</v>
      </c>
      <c r="I24" s="18" t="s">
        <v>216</v>
      </c>
    </row>
    <row r="25" spans="1:9" ht="53.4" x14ac:dyDescent="0.3">
      <c r="A25" s="19">
        <v>1440762</v>
      </c>
      <c r="B25" s="19" t="s">
        <v>213</v>
      </c>
      <c r="C25" s="19" t="s">
        <v>228</v>
      </c>
      <c r="D25" s="19" t="s">
        <v>217</v>
      </c>
      <c r="E25" s="20" t="s">
        <v>792</v>
      </c>
      <c r="F25" s="20" t="s">
        <v>793</v>
      </c>
      <c r="G25" s="18" t="s">
        <v>789</v>
      </c>
      <c r="H25" s="18" t="s">
        <v>221</v>
      </c>
      <c r="I25" s="18" t="s">
        <v>216</v>
      </c>
    </row>
    <row r="26" spans="1:9" ht="14.4" x14ac:dyDescent="0.3">
      <c r="A26" s="19"/>
      <c r="B26" s="19"/>
      <c r="C26" s="19"/>
      <c r="D26" s="19"/>
      <c r="E26" s="19"/>
      <c r="F26" s="21"/>
      <c r="G26" s="20"/>
    </row>
    <row r="27" spans="1:9" ht="14.4" x14ac:dyDescent="0.3">
      <c r="A27" s="19"/>
      <c r="B27" s="19"/>
      <c r="C27" s="19"/>
      <c r="D27" s="19"/>
      <c r="E27" s="19"/>
      <c r="F27" s="21"/>
      <c r="G27" s="20"/>
    </row>
    <row r="28" spans="1:9" ht="14.4" x14ac:dyDescent="0.3">
      <c r="A28" s="19"/>
      <c r="B28" s="19"/>
      <c r="C28" s="19"/>
      <c r="D28" s="19"/>
      <c r="E28" s="19"/>
      <c r="F28" s="21"/>
      <c r="G28" s="20"/>
    </row>
    <row r="29" spans="1:9" ht="14.4" x14ac:dyDescent="0.3">
      <c r="A29" s="19"/>
      <c r="B29" s="19"/>
      <c r="C29" s="19"/>
      <c r="D29" s="19"/>
      <c r="E29" s="19"/>
      <c r="F29" s="21"/>
      <c r="G29" s="20"/>
    </row>
    <row r="30" spans="1:9" ht="14.4" x14ac:dyDescent="0.3">
      <c r="A30" s="19"/>
      <c r="B30" s="19"/>
      <c r="C30" s="19"/>
      <c r="D30" s="19"/>
      <c r="E30" s="19"/>
      <c r="F30" s="21"/>
      <c r="G30" s="20"/>
    </row>
    <row r="31" spans="1:9" ht="14.4" x14ac:dyDescent="0.3">
      <c r="A31" s="19"/>
      <c r="B31" s="19"/>
      <c r="C31" s="19"/>
      <c r="D31" s="19"/>
      <c r="E31" s="19"/>
      <c r="F31" s="21"/>
      <c r="G31" s="20"/>
    </row>
    <row r="32" spans="1:9" ht="14.4" x14ac:dyDescent="0.3">
      <c r="A32" s="19"/>
      <c r="B32" s="19"/>
      <c r="C32" s="19"/>
      <c r="D32" s="19"/>
      <c r="E32" s="19"/>
      <c r="F32" s="21"/>
      <c r="G32" s="20"/>
    </row>
    <row r="33" spans="1:7" ht="14.4" x14ac:dyDescent="0.3">
      <c r="A33" s="19"/>
      <c r="B33" s="19"/>
      <c r="C33" s="19"/>
      <c r="D33" s="19"/>
      <c r="E33" s="19"/>
      <c r="F33" s="21"/>
      <c r="G33" s="20"/>
    </row>
    <row r="34" spans="1:7" ht="14.4" x14ac:dyDescent="0.3">
      <c r="A34" s="19"/>
      <c r="B34" s="19"/>
      <c r="C34" s="19"/>
      <c r="D34" s="19"/>
      <c r="E34" s="19"/>
      <c r="F34" s="21"/>
      <c r="G34" s="20"/>
    </row>
    <row r="35" spans="1:7" ht="14.4" x14ac:dyDescent="0.3">
      <c r="A35" s="19"/>
      <c r="B35" s="19"/>
      <c r="C35" s="19"/>
      <c r="D35" s="19"/>
      <c r="E35" s="19"/>
      <c r="F35" s="21"/>
      <c r="G35" s="20"/>
    </row>
    <row r="36" spans="1:7" ht="14.4" x14ac:dyDescent="0.3">
      <c r="A36" s="19"/>
      <c r="B36" s="19"/>
      <c r="C36" s="19"/>
      <c r="D36" s="19"/>
      <c r="E36" s="19"/>
      <c r="F36" s="21"/>
      <c r="G36" s="20"/>
    </row>
    <row r="37" spans="1:7" ht="14.4" x14ac:dyDescent="0.3">
      <c r="A37" s="19"/>
      <c r="B37" s="19"/>
      <c r="C37" s="19"/>
      <c r="D37" s="19"/>
      <c r="E37" s="19"/>
      <c r="F37" s="21"/>
      <c r="G37" s="20"/>
    </row>
    <row r="38" spans="1:7" ht="14.4" x14ac:dyDescent="0.3">
      <c r="A38" s="19"/>
      <c r="B38" s="19"/>
      <c r="C38" s="19"/>
      <c r="D38" s="19"/>
      <c r="E38" s="19"/>
      <c r="F38" s="21"/>
      <c r="G38" s="20"/>
    </row>
    <row r="39" spans="1:7" ht="14.4" x14ac:dyDescent="0.3">
      <c r="A39" s="19"/>
      <c r="B39" s="19"/>
      <c r="C39" s="19"/>
      <c r="D39" s="19"/>
      <c r="E39" s="19"/>
      <c r="F39" s="21"/>
      <c r="G39" s="20"/>
    </row>
    <row r="40" spans="1:7" ht="14.4" x14ac:dyDescent="0.3">
      <c r="A40" s="19"/>
      <c r="B40" s="19"/>
      <c r="C40" s="19"/>
      <c r="D40" s="19"/>
      <c r="E40" s="19"/>
      <c r="F40" s="21"/>
      <c r="G40" s="20"/>
    </row>
    <row r="41" spans="1:7" ht="14.4" x14ac:dyDescent="0.3">
      <c r="A41" s="19"/>
      <c r="B41" s="19"/>
      <c r="C41" s="19"/>
      <c r="D41" s="19"/>
      <c r="E41" s="19"/>
      <c r="F41" s="21"/>
      <c r="G41" s="20"/>
    </row>
    <row r="42" spans="1:7" ht="14.4" x14ac:dyDescent="0.3">
      <c r="A42" s="19"/>
      <c r="B42" s="19"/>
      <c r="C42" s="19"/>
      <c r="D42" s="19"/>
      <c r="E42" s="19"/>
      <c r="F42" s="21"/>
      <c r="G42" s="20"/>
    </row>
    <row r="43" spans="1:7" ht="14.4" x14ac:dyDescent="0.3">
      <c r="A43" s="19"/>
      <c r="B43" s="19"/>
      <c r="C43" s="19"/>
      <c r="D43" s="19"/>
      <c r="E43" s="19"/>
      <c r="F43" s="21"/>
      <c r="G43" s="20"/>
    </row>
    <row r="44" spans="1:7" ht="14.4" x14ac:dyDescent="0.3">
      <c r="A44" s="19"/>
      <c r="B44" s="19"/>
      <c r="C44" s="19"/>
      <c r="D44" s="19"/>
      <c r="E44" s="19"/>
      <c r="F44" s="21"/>
      <c r="G44" s="20"/>
    </row>
    <row r="45" spans="1:7" ht="14.4" x14ac:dyDescent="0.3">
      <c r="A45" s="19"/>
      <c r="B45" s="19"/>
      <c r="C45" s="19"/>
      <c r="D45" s="19"/>
      <c r="E45" s="19"/>
      <c r="F45" s="21"/>
      <c r="G45" s="20"/>
    </row>
    <row r="46" spans="1:7" ht="14.4" x14ac:dyDescent="0.3">
      <c r="A46" s="19"/>
      <c r="B46" s="19"/>
      <c r="C46" s="19"/>
      <c r="D46" s="19"/>
      <c r="E46" s="19"/>
      <c r="F46" s="21"/>
      <c r="G46" s="20"/>
    </row>
    <row r="47" spans="1:7" ht="14.4" x14ac:dyDescent="0.3">
      <c r="A47" s="19"/>
      <c r="B47" s="19"/>
      <c r="C47" s="19"/>
      <c r="D47" s="19"/>
      <c r="E47" s="19"/>
      <c r="F47" s="21"/>
      <c r="G47" s="20"/>
    </row>
    <row r="48" spans="1:7" ht="14.4" x14ac:dyDescent="0.3">
      <c r="A48" s="19"/>
      <c r="B48" s="19"/>
      <c r="C48" s="19"/>
      <c r="D48" s="19"/>
      <c r="E48" s="19"/>
      <c r="F48" s="21"/>
      <c r="G48" s="20"/>
    </row>
    <row r="49" spans="1:7" ht="14.4" x14ac:dyDescent="0.3">
      <c r="A49" s="19"/>
      <c r="B49" s="19"/>
      <c r="C49" s="19"/>
      <c r="D49" s="19"/>
      <c r="E49" s="19"/>
      <c r="F49" s="21"/>
      <c r="G49" s="20"/>
    </row>
    <row r="50" spans="1:7" ht="14.4" x14ac:dyDescent="0.3">
      <c r="A50" s="19"/>
      <c r="B50" s="19"/>
      <c r="C50" s="19"/>
      <c r="D50" s="19"/>
      <c r="E50" s="19"/>
      <c r="F50" s="21"/>
      <c r="G50" s="20"/>
    </row>
    <row r="51" spans="1:7" ht="14.4" x14ac:dyDescent="0.3">
      <c r="A51" s="19"/>
      <c r="B51" s="19"/>
      <c r="C51" s="19"/>
      <c r="D51" s="19"/>
      <c r="E51" s="19"/>
      <c r="F51" s="21"/>
      <c r="G51" s="20"/>
    </row>
    <row r="52" spans="1:7" ht="14.4" x14ac:dyDescent="0.3">
      <c r="A52" s="19"/>
      <c r="B52" s="19"/>
      <c r="C52" s="19"/>
      <c r="D52" s="19"/>
      <c r="E52" s="19"/>
      <c r="F52" s="21"/>
      <c r="G52" s="20"/>
    </row>
    <row r="53" spans="1:7" ht="14.4" x14ac:dyDescent="0.3">
      <c r="A53" s="19"/>
      <c r="B53" s="19"/>
      <c r="C53" s="19"/>
      <c r="D53" s="19"/>
      <c r="E53" s="19"/>
      <c r="F53" s="21"/>
      <c r="G53" s="20"/>
    </row>
    <row r="54" spans="1:7" ht="14.4" x14ac:dyDescent="0.3">
      <c r="A54" s="19"/>
      <c r="B54" s="19"/>
      <c r="C54" s="19"/>
      <c r="D54" s="19"/>
      <c r="E54" s="19"/>
      <c r="F54" s="21"/>
      <c r="G54" s="20"/>
    </row>
    <row r="55" spans="1:7" ht="14.4" x14ac:dyDescent="0.3">
      <c r="A55" s="19"/>
      <c r="B55" s="19"/>
      <c r="C55" s="19"/>
      <c r="D55" s="19"/>
      <c r="E55" s="19"/>
      <c r="F55" s="21"/>
      <c r="G55" s="20"/>
    </row>
    <row r="56" spans="1:7" ht="14.4" x14ac:dyDescent="0.3">
      <c r="A56" s="19"/>
      <c r="B56" s="19"/>
      <c r="C56" s="19"/>
      <c r="D56" s="19"/>
      <c r="E56" s="19"/>
      <c r="F56" s="21"/>
      <c r="G56" s="20"/>
    </row>
    <row r="57" spans="1:7" ht="14.4" x14ac:dyDescent="0.3">
      <c r="A57" s="19"/>
      <c r="B57" s="19"/>
      <c r="C57" s="19"/>
      <c r="D57" s="19"/>
      <c r="E57" s="19"/>
      <c r="F57" s="21"/>
      <c r="G57" s="20"/>
    </row>
    <row r="58" spans="1:7" ht="14.4" x14ac:dyDescent="0.3">
      <c r="A58" s="19"/>
      <c r="B58" s="19"/>
      <c r="C58" s="19"/>
      <c r="D58" s="19"/>
      <c r="E58" s="19"/>
      <c r="F58" s="21"/>
      <c r="G58" s="20"/>
    </row>
    <row r="59" spans="1:7" ht="14.4" x14ac:dyDescent="0.3">
      <c r="A59" s="19"/>
      <c r="B59" s="19"/>
      <c r="C59" s="19"/>
      <c r="D59" s="19"/>
      <c r="E59" s="19"/>
      <c r="F59" s="21"/>
      <c r="G59" s="20"/>
    </row>
    <row r="60" spans="1:7" ht="14.4" x14ac:dyDescent="0.3">
      <c r="A60" s="19"/>
      <c r="B60" s="19"/>
      <c r="C60" s="19"/>
      <c r="D60" s="19"/>
      <c r="E60" s="19"/>
      <c r="F60" s="21"/>
      <c r="G60" s="20"/>
    </row>
    <row r="61" spans="1:7" ht="14.4" x14ac:dyDescent="0.3">
      <c r="A61" s="19"/>
      <c r="B61" s="19"/>
      <c r="C61" s="19"/>
      <c r="D61" s="19"/>
      <c r="E61" s="19"/>
      <c r="F61" s="21"/>
      <c r="G61" s="20"/>
    </row>
    <row r="62" spans="1:7" ht="14.4" x14ac:dyDescent="0.3">
      <c r="A62" s="19"/>
      <c r="B62" s="19"/>
      <c r="C62" s="19"/>
      <c r="D62" s="19"/>
      <c r="E62" s="19"/>
      <c r="F62" s="21"/>
      <c r="G62" s="20"/>
    </row>
    <row r="63" spans="1:7" ht="14.4" x14ac:dyDescent="0.3">
      <c r="A63" s="19"/>
      <c r="B63" s="19"/>
      <c r="C63" s="19"/>
      <c r="D63" s="19"/>
      <c r="E63" s="19"/>
      <c r="F63" s="21"/>
      <c r="G63" s="20"/>
    </row>
  </sheetData>
  <conditionalFormatting sqref="A1:A9 A26:A1048576">
    <cfRule type="duplicateValues" dxfId="1" priority="2"/>
  </conditionalFormatting>
  <conditionalFormatting sqref="A10:A25">
    <cfRule type="duplicateValues" dxfId="0" priority="1"/>
  </conditionalFormatting>
  <pageMargins left="0.75" right="0.75" top="1" bottom="1" header="0.4921259845" footer="0.4921259845"/>
  <pageSetup paperSize="9"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6</vt:i4>
      </vt:variant>
    </vt:vector>
  </HeadingPairs>
  <TitlesOfParts>
    <vt:vector size="6" baseType="lpstr">
      <vt:lpstr>prehľadSeptember26</vt:lpstr>
      <vt:lpstr>Nature Index</vt:lpstr>
      <vt:lpstr>HCP</vt:lpstr>
      <vt:lpstr>Patenty</vt:lpstr>
      <vt:lpstr>monografie</vt:lpstr>
      <vt:lpstr>umelecky automat_2026-09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Lukáč Stanislav</dc:creator>
  <cp:lastModifiedBy>Lukáč Stanislav</cp:lastModifiedBy>
  <dcterms:created xsi:type="dcterms:W3CDTF">2026-02-17T13:02:42Z</dcterms:created>
  <dcterms:modified xsi:type="dcterms:W3CDTF">2026-10-13T12:33:51Z</dcterms:modified>
</cp:coreProperties>
</file>