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33EF433A-CFB9-4132-879F-9F6691C52591}" xr6:coauthVersionLast="36" xr6:coauthVersionMax="36" xr10:uidLastSave="{00000000-0000-0000-0000-000000000000}"/>
  <bookViews>
    <workbookView xWindow="0" yWindow="0" windowWidth="28800" windowHeight="12225" xr2:uid="{FB873794-4BAE-4FB2-8DEF-35702E0885C2}"/>
  </bookViews>
  <sheets>
    <sheet name="skoly" sheetId="1" r:id="rId1"/>
    <sheet name="zriad" sheetId="2" r:id="rId2"/>
  </sheets>
  <definedNames>
    <definedName name="_xlnm._FilterDatabase" localSheetId="0" hidden="1">skoly!$A$4:$AC$19</definedName>
    <definedName name="_xlnm._FilterDatabase" localSheetId="1" hidden="1">zriad!$A$4:$I$4</definedName>
    <definedName name="_xlnm.Print_Titles" localSheetId="1">zriad!$4:$4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H15" i="2"/>
  <c r="I15" i="2"/>
  <c r="F15" i="2"/>
  <c r="K19" i="1"/>
  <c r="L19" i="1"/>
  <c r="M19" i="1"/>
  <c r="N19" i="1"/>
  <c r="O19" i="1"/>
  <c r="P19" i="1"/>
  <c r="R19" i="1"/>
  <c r="S19" i="1"/>
  <c r="T19" i="1"/>
  <c r="V19" i="1"/>
  <c r="W19" i="1"/>
  <c r="X19" i="1"/>
  <c r="J19" i="1"/>
  <c r="I9" i="2" l="1"/>
  <c r="I10" i="2"/>
  <c r="I11" i="2"/>
  <c r="I12" i="2"/>
  <c r="I13" i="2"/>
  <c r="I14" i="2"/>
  <c r="I8" i="2"/>
  <c r="AB18" i="1" l="1"/>
  <c r="AA18" i="1"/>
  <c r="Z18" i="1"/>
  <c r="Y18" i="1"/>
  <c r="U18" i="1"/>
  <c r="Q18" i="1"/>
  <c r="M18" i="1"/>
  <c r="AB17" i="1"/>
  <c r="AA17" i="1"/>
  <c r="Z17" i="1"/>
  <c r="Y17" i="1"/>
  <c r="U17" i="1"/>
  <c r="Q17" i="1"/>
  <c r="M17" i="1"/>
  <c r="AB16" i="1"/>
  <c r="AA16" i="1"/>
  <c r="Z16" i="1"/>
  <c r="Y16" i="1"/>
  <c r="U16" i="1"/>
  <c r="Q16" i="1"/>
  <c r="M16" i="1"/>
  <c r="AB15" i="1"/>
  <c r="AA15" i="1"/>
  <c r="Z15" i="1"/>
  <c r="Y15" i="1"/>
  <c r="U15" i="1"/>
  <c r="Q15" i="1"/>
  <c r="M15" i="1"/>
  <c r="AB14" i="1"/>
  <c r="AA14" i="1"/>
  <c r="Z14" i="1"/>
  <c r="Y14" i="1"/>
  <c r="U14" i="1"/>
  <c r="Q14" i="1"/>
  <c r="M14" i="1"/>
  <c r="AB13" i="1"/>
  <c r="AA13" i="1"/>
  <c r="Z13" i="1"/>
  <c r="Y13" i="1"/>
  <c r="U13" i="1"/>
  <c r="Q13" i="1"/>
  <c r="M13" i="1"/>
  <c r="AB12" i="1"/>
  <c r="AA12" i="1"/>
  <c r="Z12" i="1"/>
  <c r="Y12" i="1"/>
  <c r="U12" i="1"/>
  <c r="Q12" i="1"/>
  <c r="M12" i="1"/>
  <c r="AB11" i="1"/>
  <c r="AA11" i="1"/>
  <c r="Z11" i="1"/>
  <c r="Y11" i="1"/>
  <c r="U11" i="1"/>
  <c r="Q11" i="1"/>
  <c r="M11" i="1"/>
  <c r="AB10" i="1"/>
  <c r="AA10" i="1"/>
  <c r="Z10" i="1"/>
  <c r="Y10" i="1"/>
  <c r="U10" i="1"/>
  <c r="Q10" i="1"/>
  <c r="M10" i="1"/>
  <c r="AB9" i="1"/>
  <c r="AA9" i="1"/>
  <c r="Z9" i="1"/>
  <c r="Y9" i="1"/>
  <c r="U9" i="1"/>
  <c r="U19" i="1" s="1"/>
  <c r="Q9" i="1"/>
  <c r="M9" i="1"/>
  <c r="Z19" i="1" l="1"/>
  <c r="Y19" i="1"/>
  <c r="AA19" i="1"/>
  <c r="AB19" i="1"/>
  <c r="Q19" i="1"/>
  <c r="AC12" i="1"/>
  <c r="AC13" i="1"/>
  <c r="AC14" i="1"/>
  <c r="AC10" i="1"/>
  <c r="AC18" i="1"/>
  <c r="AC15" i="1"/>
  <c r="AC16" i="1"/>
  <c r="AC11" i="1"/>
  <c r="AC17" i="1"/>
  <c r="AC9" i="1"/>
  <c r="AC19" i="1" l="1"/>
</calcChain>
</file>

<file path=xl/sharedStrings.xml><?xml version="1.0" encoding="utf-8"?>
<sst xmlns="http://schemas.openxmlformats.org/spreadsheetml/2006/main" count="183" uniqueCount="88">
  <si>
    <t>Podpora integrácie žiakov z Ukrajiny v základných, stredných a materských školách - september - december 2024 - dodatočne zaslané žiadosti</t>
  </si>
  <si>
    <t>Prehľad po školách</t>
  </si>
  <si>
    <t>September 2024</t>
  </si>
  <si>
    <t>Október 2024</t>
  </si>
  <si>
    <t>November 2024</t>
  </si>
  <si>
    <t>December 2024</t>
  </si>
  <si>
    <t>SPOLU</t>
  </si>
  <si>
    <t>Zriaďovateľ názov</t>
  </si>
  <si>
    <t>IČO/ KODSKO kmeňová škola</t>
  </si>
  <si>
    <t>Názov školy</t>
  </si>
  <si>
    <t>Obec</t>
  </si>
  <si>
    <t>Ulica</t>
  </si>
  <si>
    <t>MŠ</t>
  </si>
  <si>
    <t>ZŠ</t>
  </si>
  <si>
    <t>SŠ</t>
  </si>
  <si>
    <t>BA</t>
  </si>
  <si>
    <t>C</t>
  </si>
  <si>
    <t>C14</t>
  </si>
  <si>
    <t>Kanonisky sv. Augustína rehole Notre Dame</t>
  </si>
  <si>
    <t>Gymnázium Matky Alexie</t>
  </si>
  <si>
    <t>Bratislava-Staré Mesto</t>
  </si>
  <si>
    <t>Jesenského 4/A</t>
  </si>
  <si>
    <t>Základná škola Matky Alexie</t>
  </si>
  <si>
    <t>Palackého 1</t>
  </si>
  <si>
    <t>S</t>
  </si>
  <si>
    <t>S096</t>
  </si>
  <si>
    <t>COOP PRODUKT SLOVENSKO</t>
  </si>
  <si>
    <t>Súkromná stredná odborná škola služieb</t>
  </si>
  <si>
    <t>Poprad</t>
  </si>
  <si>
    <t>Ulica SNP 1253</t>
  </si>
  <si>
    <t>Bardejov</t>
  </si>
  <si>
    <t>Hviezdoslavova 11</t>
  </si>
  <si>
    <t>TV</t>
  </si>
  <si>
    <t>O</t>
  </si>
  <si>
    <t>O502022</t>
  </si>
  <si>
    <t>Obec Zlaté Klasy</t>
  </si>
  <si>
    <t>Základná škola</t>
  </si>
  <si>
    <t>Zlaté Klasy</t>
  </si>
  <si>
    <t>Hlavná 25</t>
  </si>
  <si>
    <t>O507156</t>
  </si>
  <si>
    <t>Obec Jaslovské Bohunice</t>
  </si>
  <si>
    <t>Základná škola s materskou školou</t>
  </si>
  <si>
    <t>Jaslovské Bohunice</t>
  </si>
  <si>
    <t>Sídlisko 341/1</t>
  </si>
  <si>
    <t>O507776</t>
  </si>
  <si>
    <t>Obec Zeleneč</t>
  </si>
  <si>
    <t>Zeleneč</t>
  </si>
  <si>
    <t>Školská 4</t>
  </si>
  <si>
    <t>KE</t>
  </si>
  <si>
    <t>O523305</t>
  </si>
  <si>
    <t>Obec Vyšná Rybnica</t>
  </si>
  <si>
    <t>Materská škola</t>
  </si>
  <si>
    <t>Vyšná Rybnica</t>
  </si>
  <si>
    <t>S164</t>
  </si>
  <si>
    <t>Dobrá škola, n. o.</t>
  </si>
  <si>
    <t>Súkromné gymnázium</t>
  </si>
  <si>
    <t>Košice-Nad jazerom</t>
  </si>
  <si>
    <t>Dneperská 1</t>
  </si>
  <si>
    <t>Súkromná stredná odborná škola</t>
  </si>
  <si>
    <t>Prehľad po zriaďovateľoch</t>
  </si>
  <si>
    <t>Názov zriaďovateľa</t>
  </si>
  <si>
    <t>SPOLU:</t>
  </si>
  <si>
    <t>Kraj sídla zriaďovateľa</t>
  </si>
  <si>
    <t>Typ zriaďovateľa</t>
  </si>
  <si>
    <t>Kód zriaďovateľa pre financovanie</t>
  </si>
  <si>
    <t>IČO zriaďovateľa</t>
  </si>
  <si>
    <t>a</t>
  </si>
  <si>
    <t>b</t>
  </si>
  <si>
    <t>d</t>
  </si>
  <si>
    <t>e</t>
  </si>
  <si>
    <t>4=1+2+3</t>
  </si>
  <si>
    <t>c</t>
  </si>
  <si>
    <t>Spolu suma príspevku v €</t>
  </si>
  <si>
    <t>Príspevok pridelený na deti/ žiakov:</t>
  </si>
  <si>
    <t>Podpora integrácie žiakov z Ukrajiny v základných, stredných a materských školách - september - december 2024 
dodatočne zaslané žiadosti</t>
  </si>
  <si>
    <t>SPOLU v €</t>
  </si>
  <si>
    <t>Suma spolu za obdobie 09-12/2024</t>
  </si>
  <si>
    <t>f</t>
  </si>
  <si>
    <t>g</t>
  </si>
  <si>
    <t>8=5+6+7</t>
  </si>
  <si>
    <t>12=9+10+11</t>
  </si>
  <si>
    <t>16=13+14+15</t>
  </si>
  <si>
    <t>20=17+18+19</t>
  </si>
  <si>
    <t>O508365</t>
  </si>
  <si>
    <t>Obec Záhorská Ves</t>
  </si>
  <si>
    <t>Záhorská Ves</t>
  </si>
  <si>
    <t>Hlavná 31</t>
  </si>
  <si>
    <t>Hlavná 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</si>
</sst>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left" vertical="top"/>
    </xf>
    <xf numFmtId="3" fontId="5" fillId="0" borderId="5" xfId="0" applyNumberFormat="1" applyFont="1" applyBorder="1" applyAlignment="1">
      <alignment vertical="center"/>
    </xf>
    <xf numFmtId="0" fontId="5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0" fillId="2" borderId="5" xfId="0" applyFill="1" applyBorder="1"/>
    <xf numFmtId="3" fontId="5" fillId="2" borderId="5" xfId="0" applyNumberFormat="1" applyFont="1" applyFill="1" applyBorder="1" applyAlignment="1">
      <alignment horizontal="right"/>
    </xf>
    <xf numFmtId="0" fontId="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/>
    </xf>
    <xf numFmtId="0" fontId="6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17A3CE93-A94D-4D74-815F-BB5B5B19521E}"/>
    <cellStyle name="Normálna 2 2" xfId="1" xr:uid="{7386DE57-5017-499C-9A47-D38CF3CD1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E447-E540-41D4-8024-5FDAB778E0F9}">
  <sheetPr>
    <pageSetUpPr fitToPage="1"/>
  </sheetPr>
  <dimension ref="A1:AC19"/>
  <sheetViews>
    <sheetView tabSelected="1" workbookViewId="0">
      <pane ySplit="4" topLeftCell="A5" activePane="bottomLeft" state="frozen"/>
      <selection activeCell="L12" sqref="L12"/>
      <selection pane="bottomLeft" sqref="A1:J1"/>
    </sheetView>
  </sheetViews>
  <sheetFormatPr defaultRowHeight="15" x14ac:dyDescent="0.25"/>
  <cols>
    <col min="1" max="1" width="6.28515625" customWidth="1"/>
    <col min="2" max="2" width="5.7109375" customWidth="1"/>
    <col min="3" max="3" width="8.42578125" customWidth="1"/>
    <col min="4" max="4" width="9.85546875" style="1" customWidth="1"/>
    <col min="5" max="5" width="39.85546875" customWidth="1"/>
    <col min="6" max="6" width="16" style="1" bestFit="1" customWidth="1"/>
    <col min="7" max="7" width="37.42578125" customWidth="1"/>
    <col min="8" max="8" width="21.5703125" customWidth="1"/>
    <col min="9" max="9" width="17.5703125" customWidth="1"/>
    <col min="10" max="12" width="7.140625" customWidth="1"/>
    <col min="13" max="13" width="8.5703125" customWidth="1"/>
    <col min="14" max="16" width="7.140625" customWidth="1"/>
    <col min="17" max="17" width="8.85546875" customWidth="1"/>
    <col min="18" max="20" width="7.140625" customWidth="1"/>
    <col min="21" max="21" width="10.140625" customWidth="1"/>
    <col min="22" max="24" width="7.140625" customWidth="1"/>
    <col min="25" max="25" width="11" customWidth="1"/>
    <col min="26" max="28" width="7.140625" customWidth="1"/>
    <col min="29" max="29" width="12.7109375" customWidth="1"/>
  </cols>
  <sheetData>
    <row r="1" spans="1:29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29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29" ht="15.75" thickBot="1" x14ac:dyDescent="0.3"/>
    <row r="4" spans="1:29" ht="28.5" customHeight="1" x14ac:dyDescent="0.25">
      <c r="A4" s="41" t="s">
        <v>62</v>
      </c>
      <c r="B4" s="43" t="s">
        <v>63</v>
      </c>
      <c r="C4" s="43" t="s">
        <v>64</v>
      </c>
      <c r="D4" s="43" t="s">
        <v>65</v>
      </c>
      <c r="E4" s="45" t="s">
        <v>7</v>
      </c>
      <c r="F4" s="45" t="s">
        <v>8</v>
      </c>
      <c r="G4" s="45" t="s">
        <v>9</v>
      </c>
      <c r="H4" s="45" t="s">
        <v>10</v>
      </c>
      <c r="I4" s="47" t="s">
        <v>11</v>
      </c>
      <c r="J4" s="38" t="s">
        <v>2</v>
      </c>
      <c r="K4" s="39"/>
      <c r="L4" s="39"/>
      <c r="M4" s="40"/>
      <c r="N4" s="38" t="s">
        <v>3</v>
      </c>
      <c r="O4" s="39"/>
      <c r="P4" s="39"/>
      <c r="Q4" s="40"/>
      <c r="R4" s="38" t="s">
        <v>4</v>
      </c>
      <c r="S4" s="39"/>
      <c r="T4" s="39"/>
      <c r="U4" s="40"/>
      <c r="V4" s="38" t="s">
        <v>5</v>
      </c>
      <c r="W4" s="39"/>
      <c r="X4" s="39"/>
      <c r="Y4" s="40"/>
      <c r="Z4" s="38" t="s">
        <v>76</v>
      </c>
      <c r="AA4" s="39"/>
      <c r="AB4" s="39"/>
      <c r="AC4" s="40"/>
    </row>
    <row r="5" spans="1:29" ht="63" customHeight="1" x14ac:dyDescent="0.25">
      <c r="A5" s="42"/>
      <c r="B5" s="44"/>
      <c r="C5" s="44"/>
      <c r="D5" s="44"/>
      <c r="E5" s="46"/>
      <c r="F5" s="46"/>
      <c r="G5" s="46"/>
      <c r="H5" s="46"/>
      <c r="I5" s="48"/>
      <c r="J5" s="24" t="s">
        <v>12</v>
      </c>
      <c r="K5" s="19" t="s">
        <v>13</v>
      </c>
      <c r="L5" s="19" t="s">
        <v>14</v>
      </c>
      <c r="M5" s="25" t="s">
        <v>75</v>
      </c>
      <c r="N5" s="24" t="s">
        <v>12</v>
      </c>
      <c r="O5" s="19" t="s">
        <v>13</v>
      </c>
      <c r="P5" s="19" t="s">
        <v>14</v>
      </c>
      <c r="Q5" s="25" t="s">
        <v>75</v>
      </c>
      <c r="R5" s="24" t="s">
        <v>12</v>
      </c>
      <c r="S5" s="19" t="s">
        <v>13</v>
      </c>
      <c r="T5" s="19" t="s">
        <v>14</v>
      </c>
      <c r="U5" s="25" t="s">
        <v>75</v>
      </c>
      <c r="V5" s="24" t="s">
        <v>12</v>
      </c>
      <c r="W5" s="19" t="s">
        <v>13</v>
      </c>
      <c r="X5" s="19" t="s">
        <v>14</v>
      </c>
      <c r="Y5" s="25" t="s">
        <v>75</v>
      </c>
      <c r="Z5" s="24" t="s">
        <v>12</v>
      </c>
      <c r="AA5" s="19" t="s">
        <v>13</v>
      </c>
      <c r="AB5" s="19" t="s">
        <v>14</v>
      </c>
      <c r="AC5" s="25" t="s">
        <v>75</v>
      </c>
    </row>
    <row r="6" spans="1:29" ht="19.5" customHeight="1" x14ac:dyDescent="0.25">
      <c r="A6" s="32" t="s">
        <v>66</v>
      </c>
      <c r="B6" s="31" t="s">
        <v>67</v>
      </c>
      <c r="C6" s="31"/>
      <c r="D6" s="31" t="s">
        <v>71</v>
      </c>
      <c r="E6" s="31" t="s">
        <v>68</v>
      </c>
      <c r="F6" s="31"/>
      <c r="G6" s="31" t="s">
        <v>69</v>
      </c>
      <c r="H6" s="31" t="s">
        <v>77</v>
      </c>
      <c r="I6" s="34" t="s">
        <v>78</v>
      </c>
      <c r="J6" s="32">
        <v>1</v>
      </c>
      <c r="K6" s="31">
        <v>2</v>
      </c>
      <c r="L6" s="31">
        <v>3</v>
      </c>
      <c r="M6" s="33" t="s">
        <v>70</v>
      </c>
      <c r="N6" s="32">
        <v>5</v>
      </c>
      <c r="O6" s="31">
        <v>6</v>
      </c>
      <c r="P6" s="31">
        <v>7</v>
      </c>
      <c r="Q6" s="33" t="s">
        <v>79</v>
      </c>
      <c r="R6" s="32">
        <v>9</v>
      </c>
      <c r="S6" s="31">
        <v>10</v>
      </c>
      <c r="T6" s="31">
        <v>11</v>
      </c>
      <c r="U6" s="33" t="s">
        <v>80</v>
      </c>
      <c r="V6" s="32">
        <v>13</v>
      </c>
      <c r="W6" s="31">
        <v>14</v>
      </c>
      <c r="X6" s="31">
        <v>15</v>
      </c>
      <c r="Y6" s="33" t="s">
        <v>81</v>
      </c>
      <c r="Z6" s="32">
        <v>17</v>
      </c>
      <c r="AA6" s="31">
        <v>18</v>
      </c>
      <c r="AB6" s="31">
        <v>19</v>
      </c>
      <c r="AC6" s="33" t="s">
        <v>82</v>
      </c>
    </row>
    <row r="7" spans="1:29" ht="19.5" customHeight="1" x14ac:dyDescent="0.25">
      <c r="A7" s="4" t="s">
        <v>15</v>
      </c>
      <c r="B7" s="5" t="s">
        <v>33</v>
      </c>
      <c r="C7" s="6" t="s">
        <v>83</v>
      </c>
      <c r="D7" s="6">
        <v>305219</v>
      </c>
      <c r="E7" s="7" t="s">
        <v>84</v>
      </c>
      <c r="F7" s="5">
        <v>31817068</v>
      </c>
      <c r="G7" s="7" t="s">
        <v>36</v>
      </c>
      <c r="H7" s="7" t="s">
        <v>85</v>
      </c>
      <c r="I7" s="22" t="s">
        <v>86</v>
      </c>
      <c r="J7" s="9"/>
      <c r="K7" s="8">
        <v>652</v>
      </c>
      <c r="L7" s="8"/>
      <c r="M7" s="26">
        <v>652</v>
      </c>
      <c r="N7" s="9"/>
      <c r="O7" s="8">
        <v>652</v>
      </c>
      <c r="P7" s="8"/>
      <c r="Q7" s="26">
        <v>652</v>
      </c>
      <c r="R7" s="9"/>
      <c r="S7" s="8">
        <v>326</v>
      </c>
      <c r="T7" s="8"/>
      <c r="U7" s="26">
        <v>326</v>
      </c>
      <c r="V7" s="9"/>
      <c r="W7" s="8">
        <v>326</v>
      </c>
      <c r="X7" s="8"/>
      <c r="Y7" s="26">
        <v>326</v>
      </c>
      <c r="Z7" s="9">
        <v>0</v>
      </c>
      <c r="AA7" s="8">
        <v>1956</v>
      </c>
      <c r="AB7" s="8">
        <v>0</v>
      </c>
      <c r="AC7" s="26">
        <v>1956</v>
      </c>
    </row>
    <row r="8" spans="1:29" ht="19.5" customHeight="1" x14ac:dyDescent="0.25">
      <c r="A8" s="4" t="s">
        <v>15</v>
      </c>
      <c r="B8" s="5" t="s">
        <v>33</v>
      </c>
      <c r="C8" s="6" t="s">
        <v>83</v>
      </c>
      <c r="D8" s="6">
        <v>305219</v>
      </c>
      <c r="E8" s="7" t="s">
        <v>84</v>
      </c>
      <c r="F8" s="5">
        <v>710002300</v>
      </c>
      <c r="G8" s="7" t="s">
        <v>51</v>
      </c>
      <c r="H8" s="7" t="s">
        <v>85</v>
      </c>
      <c r="I8" s="22" t="s">
        <v>87</v>
      </c>
      <c r="J8" s="9">
        <v>287</v>
      </c>
      <c r="K8" s="8"/>
      <c r="L8" s="8"/>
      <c r="M8" s="26">
        <v>287</v>
      </c>
      <c r="N8" s="9">
        <v>287</v>
      </c>
      <c r="O8" s="8"/>
      <c r="P8" s="8"/>
      <c r="Q8" s="26">
        <v>287</v>
      </c>
      <c r="R8" s="9">
        <v>287</v>
      </c>
      <c r="S8" s="8"/>
      <c r="T8" s="8"/>
      <c r="U8" s="26">
        <v>287</v>
      </c>
      <c r="V8" s="9">
        <v>287</v>
      </c>
      <c r="W8" s="8"/>
      <c r="X8" s="8"/>
      <c r="Y8" s="26">
        <v>287</v>
      </c>
      <c r="Z8" s="9">
        <v>1148</v>
      </c>
      <c r="AA8" s="8">
        <v>0</v>
      </c>
      <c r="AB8" s="8">
        <v>0</v>
      </c>
      <c r="AC8" s="26">
        <v>1148</v>
      </c>
    </row>
    <row r="9" spans="1:29" x14ac:dyDescent="0.25">
      <c r="A9" s="4" t="s">
        <v>15</v>
      </c>
      <c r="B9" s="5" t="s">
        <v>16</v>
      </c>
      <c r="C9" s="6" t="s">
        <v>17</v>
      </c>
      <c r="D9" s="6">
        <v>586358</v>
      </c>
      <c r="E9" s="7" t="s">
        <v>18</v>
      </c>
      <c r="F9" s="5">
        <v>17318840</v>
      </c>
      <c r="G9" s="7" t="s">
        <v>19</v>
      </c>
      <c r="H9" s="7" t="s">
        <v>20</v>
      </c>
      <c r="I9" s="22" t="s">
        <v>21</v>
      </c>
      <c r="J9" s="9"/>
      <c r="K9" s="8"/>
      <c r="L9" s="8">
        <v>322</v>
      </c>
      <c r="M9" s="26">
        <f>SUM(J9:L9)</f>
        <v>322</v>
      </c>
      <c r="N9" s="9"/>
      <c r="O9" s="8"/>
      <c r="P9" s="8">
        <v>322</v>
      </c>
      <c r="Q9" s="26">
        <f>SUM(N9:P9)</f>
        <v>322</v>
      </c>
      <c r="R9" s="9"/>
      <c r="S9" s="8"/>
      <c r="T9" s="8">
        <v>322</v>
      </c>
      <c r="U9" s="26">
        <f>SUM(R9:T9)</f>
        <v>322</v>
      </c>
      <c r="V9" s="9"/>
      <c r="W9" s="8"/>
      <c r="X9" s="8">
        <v>322</v>
      </c>
      <c r="Y9" s="26">
        <f>SUM(V9:X9)</f>
        <v>322</v>
      </c>
      <c r="Z9" s="9">
        <f>J9+N9+R9+V9</f>
        <v>0</v>
      </c>
      <c r="AA9" s="8">
        <f t="shared" ref="AA9:AB18" si="0">K9+O9+S9+W9</f>
        <v>0</v>
      </c>
      <c r="AB9" s="8">
        <f t="shared" si="0"/>
        <v>1288</v>
      </c>
      <c r="AC9" s="26">
        <f>SUM(Z9:AB9)</f>
        <v>1288</v>
      </c>
    </row>
    <row r="10" spans="1:29" x14ac:dyDescent="0.25">
      <c r="A10" s="4" t="s">
        <v>15</v>
      </c>
      <c r="B10" s="5" t="s">
        <v>16</v>
      </c>
      <c r="C10" s="6" t="s">
        <v>17</v>
      </c>
      <c r="D10" s="6">
        <v>586358</v>
      </c>
      <c r="E10" s="7" t="s">
        <v>18</v>
      </c>
      <c r="F10" s="5">
        <v>17318858</v>
      </c>
      <c r="G10" s="7" t="s">
        <v>22</v>
      </c>
      <c r="H10" s="7" t="s">
        <v>20</v>
      </c>
      <c r="I10" s="22" t="s">
        <v>23</v>
      </c>
      <c r="J10" s="9"/>
      <c r="K10" s="8">
        <v>6520</v>
      </c>
      <c r="L10" s="8"/>
      <c r="M10" s="26">
        <f t="shared" ref="M10:M18" si="1">SUM(J10:L10)</f>
        <v>6520</v>
      </c>
      <c r="N10" s="9"/>
      <c r="O10" s="8">
        <v>6520</v>
      </c>
      <c r="P10" s="8"/>
      <c r="Q10" s="26">
        <f t="shared" ref="Q10:Q18" si="2">SUM(N10:P10)</f>
        <v>6520</v>
      </c>
      <c r="R10" s="9"/>
      <c r="S10" s="8">
        <v>6520</v>
      </c>
      <c r="T10" s="8"/>
      <c r="U10" s="26">
        <f t="shared" ref="U10:U18" si="3">SUM(R10:T10)</f>
        <v>6520</v>
      </c>
      <c r="V10" s="9"/>
      <c r="W10" s="8">
        <v>6520</v>
      </c>
      <c r="X10" s="8"/>
      <c r="Y10" s="26">
        <f t="shared" ref="Y10:Y18" si="4">SUM(V10:X10)</f>
        <v>6520</v>
      </c>
      <c r="Z10" s="9">
        <f t="shared" ref="Z10:Z18" si="5">J10+N10+R10+V10</f>
        <v>0</v>
      </c>
      <c r="AA10" s="8">
        <f t="shared" si="0"/>
        <v>26080</v>
      </c>
      <c r="AB10" s="8">
        <f t="shared" si="0"/>
        <v>0</v>
      </c>
      <c r="AC10" s="26">
        <f t="shared" ref="AC10:AC18" si="6">SUM(Z10:AB10)</f>
        <v>26080</v>
      </c>
    </row>
    <row r="11" spans="1:29" x14ac:dyDescent="0.25">
      <c r="A11" s="4" t="s">
        <v>15</v>
      </c>
      <c r="B11" s="5" t="s">
        <v>24</v>
      </c>
      <c r="C11" s="6" t="s">
        <v>25</v>
      </c>
      <c r="D11" s="6">
        <v>168637</v>
      </c>
      <c r="E11" s="7" t="s">
        <v>26</v>
      </c>
      <c r="F11" s="5">
        <v>686964</v>
      </c>
      <c r="G11" s="7" t="s">
        <v>27</v>
      </c>
      <c r="H11" s="7" t="s">
        <v>28</v>
      </c>
      <c r="I11" s="22" t="s">
        <v>29</v>
      </c>
      <c r="J11" s="9"/>
      <c r="K11" s="8"/>
      <c r="L11" s="8">
        <v>371</v>
      </c>
      <c r="M11" s="26">
        <f t="shared" si="1"/>
        <v>371</v>
      </c>
      <c r="N11" s="9"/>
      <c r="O11" s="8"/>
      <c r="P11" s="8">
        <v>371</v>
      </c>
      <c r="Q11" s="26">
        <f t="shared" si="2"/>
        <v>371</v>
      </c>
      <c r="R11" s="9"/>
      <c r="S11" s="8"/>
      <c r="T11" s="8">
        <v>371</v>
      </c>
      <c r="U11" s="26">
        <f t="shared" si="3"/>
        <v>371</v>
      </c>
      <c r="V11" s="9"/>
      <c r="W11" s="8"/>
      <c r="X11" s="8">
        <v>371</v>
      </c>
      <c r="Y11" s="26">
        <f t="shared" si="4"/>
        <v>371</v>
      </c>
      <c r="Z11" s="9">
        <f t="shared" si="5"/>
        <v>0</v>
      </c>
      <c r="AA11" s="8">
        <f t="shared" si="0"/>
        <v>0</v>
      </c>
      <c r="AB11" s="8">
        <f t="shared" si="0"/>
        <v>1484</v>
      </c>
      <c r="AC11" s="26">
        <f t="shared" si="6"/>
        <v>1484</v>
      </c>
    </row>
    <row r="12" spans="1:29" x14ac:dyDescent="0.25">
      <c r="A12" s="4" t="s">
        <v>15</v>
      </c>
      <c r="B12" s="5" t="s">
        <v>24</v>
      </c>
      <c r="C12" s="6" t="s">
        <v>25</v>
      </c>
      <c r="D12" s="6">
        <v>168637</v>
      </c>
      <c r="E12" s="7" t="s">
        <v>26</v>
      </c>
      <c r="F12" s="5">
        <v>686981</v>
      </c>
      <c r="G12" s="7" t="s">
        <v>27</v>
      </c>
      <c r="H12" s="7" t="s">
        <v>30</v>
      </c>
      <c r="I12" s="22" t="s">
        <v>31</v>
      </c>
      <c r="J12" s="9"/>
      <c r="K12" s="8"/>
      <c r="L12" s="8">
        <v>371</v>
      </c>
      <c r="M12" s="26">
        <f t="shared" si="1"/>
        <v>371</v>
      </c>
      <c r="N12" s="9"/>
      <c r="O12" s="8"/>
      <c r="P12" s="8">
        <v>371</v>
      </c>
      <c r="Q12" s="26">
        <f t="shared" si="2"/>
        <v>371</v>
      </c>
      <c r="R12" s="9"/>
      <c r="S12" s="8"/>
      <c r="T12" s="8">
        <v>371</v>
      </c>
      <c r="U12" s="26">
        <f t="shared" si="3"/>
        <v>371</v>
      </c>
      <c r="V12" s="9"/>
      <c r="W12" s="8"/>
      <c r="X12" s="8">
        <v>371</v>
      </c>
      <c r="Y12" s="26">
        <f t="shared" si="4"/>
        <v>371</v>
      </c>
      <c r="Z12" s="9">
        <f t="shared" si="5"/>
        <v>0</v>
      </c>
      <c r="AA12" s="8">
        <f t="shared" si="0"/>
        <v>0</v>
      </c>
      <c r="AB12" s="8">
        <f t="shared" si="0"/>
        <v>1484</v>
      </c>
      <c r="AC12" s="26">
        <f t="shared" si="6"/>
        <v>1484</v>
      </c>
    </row>
    <row r="13" spans="1:29" x14ac:dyDescent="0.25">
      <c r="A13" s="4" t="s">
        <v>32</v>
      </c>
      <c r="B13" s="5" t="s">
        <v>33</v>
      </c>
      <c r="C13" s="6" t="s">
        <v>34</v>
      </c>
      <c r="D13" s="6">
        <v>305839</v>
      </c>
      <c r="E13" s="7" t="s">
        <v>35</v>
      </c>
      <c r="F13" s="5">
        <v>36094081</v>
      </c>
      <c r="G13" s="7" t="s">
        <v>36</v>
      </c>
      <c r="H13" s="7" t="s">
        <v>37</v>
      </c>
      <c r="I13" s="22" t="s">
        <v>38</v>
      </c>
      <c r="J13" s="9"/>
      <c r="K13" s="8">
        <v>652</v>
      </c>
      <c r="L13" s="8"/>
      <c r="M13" s="26">
        <f t="shared" si="1"/>
        <v>652</v>
      </c>
      <c r="N13" s="9"/>
      <c r="O13" s="8">
        <v>652</v>
      </c>
      <c r="P13" s="8"/>
      <c r="Q13" s="26">
        <f t="shared" si="2"/>
        <v>652</v>
      </c>
      <c r="R13" s="9"/>
      <c r="S13" s="8">
        <v>652</v>
      </c>
      <c r="T13" s="8"/>
      <c r="U13" s="26">
        <f t="shared" si="3"/>
        <v>652</v>
      </c>
      <c r="V13" s="9"/>
      <c r="W13" s="8">
        <v>652</v>
      </c>
      <c r="X13" s="8"/>
      <c r="Y13" s="26">
        <f t="shared" si="4"/>
        <v>652</v>
      </c>
      <c r="Z13" s="9">
        <f t="shared" si="5"/>
        <v>0</v>
      </c>
      <c r="AA13" s="8">
        <f t="shared" si="0"/>
        <v>2608</v>
      </c>
      <c r="AB13" s="8">
        <f t="shared" si="0"/>
        <v>0</v>
      </c>
      <c r="AC13" s="26">
        <f t="shared" si="6"/>
        <v>2608</v>
      </c>
    </row>
    <row r="14" spans="1:29" x14ac:dyDescent="0.25">
      <c r="A14" s="4" t="s">
        <v>32</v>
      </c>
      <c r="B14" s="5" t="s">
        <v>33</v>
      </c>
      <c r="C14" s="6" t="s">
        <v>39</v>
      </c>
      <c r="D14" s="6">
        <v>312614</v>
      </c>
      <c r="E14" s="7" t="s">
        <v>40</v>
      </c>
      <c r="F14" s="5">
        <v>37836579</v>
      </c>
      <c r="G14" s="7" t="s">
        <v>41</v>
      </c>
      <c r="H14" s="7" t="s">
        <v>42</v>
      </c>
      <c r="I14" s="22" t="s">
        <v>43</v>
      </c>
      <c r="J14" s="9"/>
      <c r="K14" s="8">
        <v>978</v>
      </c>
      <c r="L14" s="8"/>
      <c r="M14" s="26">
        <f t="shared" si="1"/>
        <v>978</v>
      </c>
      <c r="N14" s="9"/>
      <c r="O14" s="8">
        <v>978</v>
      </c>
      <c r="P14" s="8"/>
      <c r="Q14" s="26">
        <f t="shared" si="2"/>
        <v>978</v>
      </c>
      <c r="R14" s="9"/>
      <c r="S14" s="8">
        <v>978</v>
      </c>
      <c r="T14" s="8"/>
      <c r="U14" s="26">
        <f t="shared" si="3"/>
        <v>978</v>
      </c>
      <c r="V14" s="9"/>
      <c r="W14" s="8">
        <v>978</v>
      </c>
      <c r="X14" s="8"/>
      <c r="Y14" s="26">
        <f t="shared" si="4"/>
        <v>978</v>
      </c>
      <c r="Z14" s="9">
        <f t="shared" si="5"/>
        <v>0</v>
      </c>
      <c r="AA14" s="8">
        <f t="shared" si="0"/>
        <v>3912</v>
      </c>
      <c r="AB14" s="8">
        <f t="shared" si="0"/>
        <v>0</v>
      </c>
      <c r="AC14" s="26">
        <f t="shared" si="6"/>
        <v>3912</v>
      </c>
    </row>
    <row r="15" spans="1:29" x14ac:dyDescent="0.25">
      <c r="A15" s="4" t="s">
        <v>32</v>
      </c>
      <c r="B15" s="5" t="s">
        <v>33</v>
      </c>
      <c r="C15" s="6" t="s">
        <v>44</v>
      </c>
      <c r="D15" s="6">
        <v>313211</v>
      </c>
      <c r="E15" s="7" t="s">
        <v>45</v>
      </c>
      <c r="F15" s="5">
        <v>37836561</v>
      </c>
      <c r="G15" s="7" t="s">
        <v>41</v>
      </c>
      <c r="H15" s="7" t="s">
        <v>46</v>
      </c>
      <c r="I15" s="22" t="s">
        <v>47</v>
      </c>
      <c r="J15" s="9"/>
      <c r="K15" s="8">
        <v>978</v>
      </c>
      <c r="L15" s="8"/>
      <c r="M15" s="26">
        <f t="shared" si="1"/>
        <v>978</v>
      </c>
      <c r="N15" s="9"/>
      <c r="O15" s="8">
        <v>978</v>
      </c>
      <c r="P15" s="8"/>
      <c r="Q15" s="26">
        <f t="shared" si="2"/>
        <v>978</v>
      </c>
      <c r="R15" s="9"/>
      <c r="S15" s="8">
        <v>978</v>
      </c>
      <c r="T15" s="8"/>
      <c r="U15" s="26">
        <f t="shared" si="3"/>
        <v>978</v>
      </c>
      <c r="V15" s="9"/>
      <c r="W15" s="8">
        <v>978</v>
      </c>
      <c r="X15" s="8"/>
      <c r="Y15" s="26">
        <f t="shared" si="4"/>
        <v>978</v>
      </c>
      <c r="Z15" s="9">
        <f t="shared" si="5"/>
        <v>0</v>
      </c>
      <c r="AA15" s="8">
        <f t="shared" si="0"/>
        <v>3912</v>
      </c>
      <c r="AB15" s="8">
        <f t="shared" si="0"/>
        <v>0</v>
      </c>
      <c r="AC15" s="26">
        <f t="shared" si="6"/>
        <v>3912</v>
      </c>
    </row>
    <row r="16" spans="1:29" x14ac:dyDescent="0.25">
      <c r="A16" s="4" t="s">
        <v>48</v>
      </c>
      <c r="B16" s="5" t="s">
        <v>33</v>
      </c>
      <c r="C16" s="6" t="s">
        <v>49</v>
      </c>
      <c r="D16" s="6">
        <v>326003</v>
      </c>
      <c r="E16" s="7" t="s">
        <v>50</v>
      </c>
      <c r="F16" s="5">
        <v>710027117</v>
      </c>
      <c r="G16" s="7" t="s">
        <v>51</v>
      </c>
      <c r="H16" s="7" t="s">
        <v>52</v>
      </c>
      <c r="I16" s="23">
        <v>70</v>
      </c>
      <c r="J16" s="9">
        <v>287</v>
      </c>
      <c r="K16" s="8"/>
      <c r="L16" s="8"/>
      <c r="M16" s="26">
        <f t="shared" si="1"/>
        <v>287</v>
      </c>
      <c r="N16" s="9">
        <v>287</v>
      </c>
      <c r="O16" s="8"/>
      <c r="P16" s="8"/>
      <c r="Q16" s="26">
        <f t="shared" si="2"/>
        <v>287</v>
      </c>
      <c r="R16" s="9">
        <v>287</v>
      </c>
      <c r="S16" s="8"/>
      <c r="T16" s="8"/>
      <c r="U16" s="26">
        <f t="shared" si="3"/>
        <v>287</v>
      </c>
      <c r="V16" s="9">
        <v>287</v>
      </c>
      <c r="W16" s="8"/>
      <c r="X16" s="8"/>
      <c r="Y16" s="26">
        <f t="shared" si="4"/>
        <v>287</v>
      </c>
      <c r="Z16" s="9">
        <f t="shared" si="5"/>
        <v>1148</v>
      </c>
      <c r="AA16" s="8">
        <f t="shared" si="0"/>
        <v>0</v>
      </c>
      <c r="AB16" s="8">
        <f t="shared" si="0"/>
        <v>0</v>
      </c>
      <c r="AC16" s="26">
        <f t="shared" si="6"/>
        <v>1148</v>
      </c>
    </row>
    <row r="17" spans="1:29" x14ac:dyDescent="0.25">
      <c r="A17" s="4" t="s">
        <v>48</v>
      </c>
      <c r="B17" s="5" t="s">
        <v>24</v>
      </c>
      <c r="C17" s="6" t="s">
        <v>53</v>
      </c>
      <c r="D17" s="6">
        <v>31257267</v>
      </c>
      <c r="E17" s="7" t="s">
        <v>54</v>
      </c>
      <c r="F17" s="5">
        <v>31262767</v>
      </c>
      <c r="G17" s="7" t="s">
        <v>55</v>
      </c>
      <c r="H17" s="7" t="s">
        <v>56</v>
      </c>
      <c r="I17" s="22" t="s">
        <v>57</v>
      </c>
      <c r="J17" s="9"/>
      <c r="K17" s="8"/>
      <c r="L17" s="8">
        <v>1288</v>
      </c>
      <c r="M17" s="26">
        <f t="shared" si="1"/>
        <v>1288</v>
      </c>
      <c r="N17" s="9"/>
      <c r="O17" s="8"/>
      <c r="P17" s="8">
        <v>1288</v>
      </c>
      <c r="Q17" s="26">
        <f t="shared" si="2"/>
        <v>1288</v>
      </c>
      <c r="R17" s="9"/>
      <c r="S17" s="8"/>
      <c r="T17" s="8">
        <v>1288</v>
      </c>
      <c r="U17" s="26">
        <f t="shared" si="3"/>
        <v>1288</v>
      </c>
      <c r="V17" s="9"/>
      <c r="W17" s="8"/>
      <c r="X17" s="8">
        <v>1288</v>
      </c>
      <c r="Y17" s="26">
        <f t="shared" si="4"/>
        <v>1288</v>
      </c>
      <c r="Z17" s="9">
        <f t="shared" si="5"/>
        <v>0</v>
      </c>
      <c r="AA17" s="8">
        <f t="shared" si="0"/>
        <v>0</v>
      </c>
      <c r="AB17" s="8">
        <f t="shared" si="0"/>
        <v>5152</v>
      </c>
      <c r="AC17" s="26">
        <f t="shared" si="6"/>
        <v>5152</v>
      </c>
    </row>
    <row r="18" spans="1:29" x14ac:dyDescent="0.25">
      <c r="A18" s="4" t="s">
        <v>48</v>
      </c>
      <c r="B18" s="5" t="s">
        <v>24</v>
      </c>
      <c r="C18" s="6" t="s">
        <v>53</v>
      </c>
      <c r="D18" s="6">
        <v>31257267</v>
      </c>
      <c r="E18" s="7" t="s">
        <v>54</v>
      </c>
      <c r="F18" s="5">
        <v>42249252</v>
      </c>
      <c r="G18" s="7" t="s">
        <v>58</v>
      </c>
      <c r="H18" s="7" t="s">
        <v>56</v>
      </c>
      <c r="I18" s="22" t="s">
        <v>57</v>
      </c>
      <c r="J18" s="9"/>
      <c r="K18" s="8"/>
      <c r="L18" s="8">
        <v>742</v>
      </c>
      <c r="M18" s="26">
        <f t="shared" si="1"/>
        <v>742</v>
      </c>
      <c r="N18" s="9"/>
      <c r="O18" s="8"/>
      <c r="P18" s="8">
        <v>742</v>
      </c>
      <c r="Q18" s="26">
        <f t="shared" si="2"/>
        <v>742</v>
      </c>
      <c r="R18" s="9"/>
      <c r="S18" s="8"/>
      <c r="T18" s="8">
        <v>742</v>
      </c>
      <c r="U18" s="26">
        <f t="shared" si="3"/>
        <v>742</v>
      </c>
      <c r="V18" s="9"/>
      <c r="W18" s="8"/>
      <c r="X18" s="8">
        <v>742</v>
      </c>
      <c r="Y18" s="26">
        <f t="shared" si="4"/>
        <v>742</v>
      </c>
      <c r="Z18" s="9">
        <f t="shared" si="5"/>
        <v>0</v>
      </c>
      <c r="AA18" s="8">
        <f t="shared" si="0"/>
        <v>0</v>
      </c>
      <c r="AB18" s="8">
        <f t="shared" si="0"/>
        <v>2968</v>
      </c>
      <c r="AC18" s="26">
        <f t="shared" si="6"/>
        <v>2968</v>
      </c>
    </row>
    <row r="19" spans="1:29" s="2" customFormat="1" ht="15.75" thickBot="1" x14ac:dyDescent="0.3">
      <c r="A19" s="20" t="s">
        <v>61</v>
      </c>
      <c r="B19" s="21"/>
      <c r="C19" s="21"/>
      <c r="D19" s="30"/>
      <c r="E19" s="21"/>
      <c r="F19" s="30"/>
      <c r="G19" s="21"/>
      <c r="H19" s="21"/>
      <c r="I19" s="35"/>
      <c r="J19" s="27">
        <f>SUBTOTAL(9,J7:J18)</f>
        <v>574</v>
      </c>
      <c r="K19" s="28">
        <f t="shared" ref="K19:AC19" si="7">SUBTOTAL(9,K7:K18)</f>
        <v>9780</v>
      </c>
      <c r="L19" s="28">
        <f t="shared" si="7"/>
        <v>3094</v>
      </c>
      <c r="M19" s="29">
        <f t="shared" si="7"/>
        <v>13448</v>
      </c>
      <c r="N19" s="27">
        <f t="shared" si="7"/>
        <v>574</v>
      </c>
      <c r="O19" s="28">
        <f t="shared" si="7"/>
        <v>9780</v>
      </c>
      <c r="P19" s="28">
        <f t="shared" si="7"/>
        <v>3094</v>
      </c>
      <c r="Q19" s="29">
        <f t="shared" si="7"/>
        <v>13448</v>
      </c>
      <c r="R19" s="27">
        <f t="shared" si="7"/>
        <v>574</v>
      </c>
      <c r="S19" s="28">
        <f t="shared" si="7"/>
        <v>9454</v>
      </c>
      <c r="T19" s="28">
        <f t="shared" si="7"/>
        <v>3094</v>
      </c>
      <c r="U19" s="29">
        <f t="shared" si="7"/>
        <v>13122</v>
      </c>
      <c r="V19" s="27">
        <f t="shared" si="7"/>
        <v>574</v>
      </c>
      <c r="W19" s="28">
        <f t="shared" si="7"/>
        <v>9454</v>
      </c>
      <c r="X19" s="28">
        <f t="shared" si="7"/>
        <v>3094</v>
      </c>
      <c r="Y19" s="29">
        <f t="shared" si="7"/>
        <v>13122</v>
      </c>
      <c r="Z19" s="27">
        <f t="shared" si="7"/>
        <v>2296</v>
      </c>
      <c r="AA19" s="28">
        <f t="shared" si="7"/>
        <v>38468</v>
      </c>
      <c r="AB19" s="28">
        <f t="shared" si="7"/>
        <v>12376</v>
      </c>
      <c r="AC19" s="29">
        <f t="shared" si="7"/>
        <v>53140</v>
      </c>
    </row>
  </sheetData>
  <mergeCells count="16">
    <mergeCell ref="A1:J1"/>
    <mergeCell ref="A2:J2"/>
    <mergeCell ref="V4:Y4"/>
    <mergeCell ref="Z4:AC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N4:Q4"/>
    <mergeCell ref="R4:U4"/>
  </mergeCells>
  <pageMargins left="0.25" right="0.25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6E5-06F8-4FD8-A7DA-D5A485CF528B}">
  <sheetPr>
    <pageSetUpPr fitToPage="1"/>
  </sheetPr>
  <dimension ref="A1:I15"/>
  <sheetViews>
    <sheetView workbookViewId="0">
      <pane ySplit="4" topLeftCell="A5" activePane="bottomLeft" state="frozen"/>
      <selection activeCell="E23" sqref="E23"/>
      <selection pane="bottomLeft"/>
    </sheetView>
  </sheetViews>
  <sheetFormatPr defaultRowHeight="15" x14ac:dyDescent="0.25"/>
  <cols>
    <col min="1" max="2" width="6.85546875" customWidth="1"/>
    <col min="3" max="3" width="11.42578125" bestFit="1" customWidth="1"/>
    <col min="4" max="4" width="12.28515625" customWidth="1"/>
    <col min="5" max="5" width="46.28515625" customWidth="1"/>
    <col min="6" max="8" width="8.140625" customWidth="1"/>
    <col min="9" max="9" width="11.710937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10"/>
    </row>
    <row r="2" spans="1:9" ht="33.75" customHeight="1" x14ac:dyDescent="0.25">
      <c r="A2" s="49" t="s">
        <v>74</v>
      </c>
      <c r="B2" s="49"/>
      <c r="C2" s="49"/>
      <c r="D2" s="49"/>
      <c r="E2" s="49"/>
      <c r="F2" s="49"/>
      <c r="G2" s="49"/>
      <c r="H2" s="49"/>
      <c r="I2" s="49"/>
    </row>
    <row r="3" spans="1:9" ht="19.5" customHeight="1" x14ac:dyDescent="0.25">
      <c r="A3" s="50" t="s">
        <v>59</v>
      </c>
      <c r="B3" s="50"/>
      <c r="C3" s="50"/>
      <c r="D3" s="50"/>
      <c r="E3" s="50"/>
      <c r="F3" s="50"/>
      <c r="G3" s="50"/>
      <c r="H3" s="50"/>
      <c r="I3" s="50"/>
    </row>
    <row r="4" spans="1:9" ht="36.75" customHeight="1" x14ac:dyDescent="0.25">
      <c r="A4" s="51" t="s">
        <v>62</v>
      </c>
      <c r="B4" s="51" t="s">
        <v>63</v>
      </c>
      <c r="C4" s="51" t="s">
        <v>64</v>
      </c>
      <c r="D4" s="51" t="s">
        <v>65</v>
      </c>
      <c r="E4" s="53" t="s">
        <v>60</v>
      </c>
      <c r="F4" s="48" t="s">
        <v>73</v>
      </c>
      <c r="G4" s="55"/>
      <c r="H4" s="56"/>
      <c r="I4" s="53" t="s">
        <v>72</v>
      </c>
    </row>
    <row r="5" spans="1:9" ht="42.75" customHeight="1" x14ac:dyDescent="0.25">
      <c r="A5" s="52"/>
      <c r="B5" s="52"/>
      <c r="C5" s="52"/>
      <c r="D5" s="52"/>
      <c r="E5" s="54"/>
      <c r="F5" s="17" t="s">
        <v>12</v>
      </c>
      <c r="G5" s="17" t="s">
        <v>13</v>
      </c>
      <c r="H5" s="17" t="s">
        <v>14</v>
      </c>
      <c r="I5" s="54"/>
    </row>
    <row r="6" spans="1:9" ht="12.75" customHeight="1" x14ac:dyDescent="0.25">
      <c r="A6" s="18" t="s">
        <v>66</v>
      </c>
      <c r="B6" s="18" t="s">
        <v>67</v>
      </c>
      <c r="C6" s="18" t="s">
        <v>71</v>
      </c>
      <c r="D6" s="18" t="s">
        <v>68</v>
      </c>
      <c r="E6" s="18" t="s">
        <v>69</v>
      </c>
      <c r="F6" s="18">
        <v>1</v>
      </c>
      <c r="G6" s="18">
        <v>2</v>
      </c>
      <c r="H6" s="18">
        <v>3</v>
      </c>
      <c r="I6" s="18" t="s">
        <v>70</v>
      </c>
    </row>
    <row r="7" spans="1:9" x14ac:dyDescent="0.25">
      <c r="A7" s="5" t="s">
        <v>15</v>
      </c>
      <c r="B7" s="5" t="s">
        <v>33</v>
      </c>
      <c r="C7" s="6" t="s">
        <v>83</v>
      </c>
      <c r="D7" s="6">
        <v>305219</v>
      </c>
      <c r="E7" s="7" t="s">
        <v>84</v>
      </c>
      <c r="F7" s="8">
        <v>1148</v>
      </c>
      <c r="G7" s="8">
        <v>1956</v>
      </c>
      <c r="H7" s="8">
        <v>0</v>
      </c>
      <c r="I7" s="11">
        <v>3104</v>
      </c>
    </row>
    <row r="8" spans="1:9" x14ac:dyDescent="0.25">
      <c r="A8" s="5" t="s">
        <v>15</v>
      </c>
      <c r="B8" s="5" t="s">
        <v>16</v>
      </c>
      <c r="C8" s="6" t="s">
        <v>17</v>
      </c>
      <c r="D8" s="6">
        <v>586358</v>
      </c>
      <c r="E8" s="7" t="s">
        <v>18</v>
      </c>
      <c r="F8" s="8">
        <v>0</v>
      </c>
      <c r="G8" s="8">
        <v>26080</v>
      </c>
      <c r="H8" s="8">
        <v>1288</v>
      </c>
      <c r="I8" s="11">
        <f>F8+G8+H8</f>
        <v>27368</v>
      </c>
    </row>
    <row r="9" spans="1:9" x14ac:dyDescent="0.25">
      <c r="A9" s="5" t="s">
        <v>15</v>
      </c>
      <c r="B9" s="5" t="s">
        <v>24</v>
      </c>
      <c r="C9" s="6" t="s">
        <v>25</v>
      </c>
      <c r="D9" s="6">
        <v>168637</v>
      </c>
      <c r="E9" s="7" t="s">
        <v>26</v>
      </c>
      <c r="F9" s="8">
        <v>0</v>
      </c>
      <c r="G9" s="8">
        <v>0</v>
      </c>
      <c r="H9" s="8">
        <v>2968</v>
      </c>
      <c r="I9" s="11">
        <f t="shared" ref="I9:I14" si="0">F9+G9+H9</f>
        <v>2968</v>
      </c>
    </row>
    <row r="10" spans="1:9" x14ac:dyDescent="0.25">
      <c r="A10" s="5" t="s">
        <v>32</v>
      </c>
      <c r="B10" s="5" t="s">
        <v>33</v>
      </c>
      <c r="C10" s="6" t="s">
        <v>34</v>
      </c>
      <c r="D10" s="6">
        <v>305839</v>
      </c>
      <c r="E10" s="7" t="s">
        <v>35</v>
      </c>
      <c r="F10" s="8">
        <v>0</v>
      </c>
      <c r="G10" s="8">
        <v>2608</v>
      </c>
      <c r="H10" s="8">
        <v>0</v>
      </c>
      <c r="I10" s="11">
        <f t="shared" si="0"/>
        <v>2608</v>
      </c>
    </row>
    <row r="11" spans="1:9" x14ac:dyDescent="0.25">
      <c r="A11" s="5" t="s">
        <v>32</v>
      </c>
      <c r="B11" s="5" t="s">
        <v>33</v>
      </c>
      <c r="C11" s="6" t="s">
        <v>39</v>
      </c>
      <c r="D11" s="6">
        <v>312614</v>
      </c>
      <c r="E11" s="7" t="s">
        <v>40</v>
      </c>
      <c r="F11" s="8">
        <v>0</v>
      </c>
      <c r="G11" s="8">
        <v>3912</v>
      </c>
      <c r="H11" s="8">
        <v>0</v>
      </c>
      <c r="I11" s="11">
        <f t="shared" si="0"/>
        <v>3912</v>
      </c>
    </row>
    <row r="12" spans="1:9" x14ac:dyDescent="0.25">
      <c r="A12" s="5" t="s">
        <v>32</v>
      </c>
      <c r="B12" s="5" t="s">
        <v>33</v>
      </c>
      <c r="C12" s="6" t="s">
        <v>44</v>
      </c>
      <c r="D12" s="6">
        <v>313211</v>
      </c>
      <c r="E12" s="7" t="s">
        <v>45</v>
      </c>
      <c r="F12" s="8">
        <v>0</v>
      </c>
      <c r="G12" s="8">
        <v>3912</v>
      </c>
      <c r="H12" s="8">
        <v>0</v>
      </c>
      <c r="I12" s="11">
        <f t="shared" si="0"/>
        <v>3912</v>
      </c>
    </row>
    <row r="13" spans="1:9" x14ac:dyDescent="0.25">
      <c r="A13" s="5" t="s">
        <v>48</v>
      </c>
      <c r="B13" s="5" t="s">
        <v>33</v>
      </c>
      <c r="C13" s="6" t="s">
        <v>49</v>
      </c>
      <c r="D13" s="6">
        <v>326003</v>
      </c>
      <c r="E13" s="7" t="s">
        <v>50</v>
      </c>
      <c r="F13" s="8">
        <v>1148</v>
      </c>
      <c r="G13" s="8">
        <v>0</v>
      </c>
      <c r="H13" s="8">
        <v>0</v>
      </c>
      <c r="I13" s="11">
        <f t="shared" si="0"/>
        <v>1148</v>
      </c>
    </row>
    <row r="14" spans="1:9" x14ac:dyDescent="0.25">
      <c r="A14" s="5" t="s">
        <v>48</v>
      </c>
      <c r="B14" s="5" t="s">
        <v>24</v>
      </c>
      <c r="C14" s="6" t="s">
        <v>53</v>
      </c>
      <c r="D14" s="6">
        <v>31257267</v>
      </c>
      <c r="E14" s="7" t="s">
        <v>54</v>
      </c>
      <c r="F14" s="8">
        <v>0</v>
      </c>
      <c r="G14" s="8">
        <v>0</v>
      </c>
      <c r="H14" s="8">
        <v>8120</v>
      </c>
      <c r="I14" s="11">
        <f t="shared" si="0"/>
        <v>8120</v>
      </c>
    </row>
    <row r="15" spans="1:9" x14ac:dyDescent="0.25">
      <c r="A15" s="12" t="s">
        <v>6</v>
      </c>
      <c r="B15" s="13"/>
      <c r="C15" s="14"/>
      <c r="D15" s="13"/>
      <c r="E15" s="15"/>
      <c r="F15" s="16">
        <f>SUBTOTAL(9,F7:F14)</f>
        <v>2296</v>
      </c>
      <c r="G15" s="16">
        <f t="shared" ref="G15:I15" si="1">SUBTOTAL(9,G7:G14)</f>
        <v>38468</v>
      </c>
      <c r="H15" s="16">
        <f t="shared" si="1"/>
        <v>12376</v>
      </c>
      <c r="I15" s="16">
        <f t="shared" si="1"/>
        <v>53140</v>
      </c>
    </row>
  </sheetData>
  <mergeCells count="9">
    <mergeCell ref="A2:I2"/>
    <mergeCell ref="A3:I3"/>
    <mergeCell ref="A4:A5"/>
    <mergeCell ref="B4:B5"/>
    <mergeCell ref="C4:C5"/>
    <mergeCell ref="D4:D5"/>
    <mergeCell ref="E4:E5"/>
    <mergeCell ref="F4:H4"/>
    <mergeCell ref="I4:I5"/>
  </mergeCells>
  <pageMargins left="0.7" right="0.7" top="0.75" bottom="0.75" header="0.3" footer="0.3"/>
  <pageSetup paperSize="9" scale="73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skoly</vt:lpstr>
      <vt:lpstr>zriad</vt:lpstr>
      <vt:lpstr>zriad!Názvy_tlače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2024-12-06T09:01:32Z</cp:lastPrinted>
  <dcterms:created xsi:type="dcterms:W3CDTF">2024-12-06T08:42:45Z</dcterms:created>
  <dcterms:modified xsi:type="dcterms:W3CDTF">2024-12-16T07:38:00Z</dcterms:modified>
</cp:coreProperties>
</file>