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a.karasova\Desktop\"/>
    </mc:Choice>
  </mc:AlternateContent>
  <workbookProtection workbookAlgorithmName="SHA-512" workbookHashValue="NK3YbxE0OWw9B/Z7Vh/q1HXa+GyW6wF/WAxTfw50QkoEiRjFvOd6EQ/vtHtvZ3plS4UYiXjqedrVma2uwSeA5w==" workbookSaltValue="aIo7t55O0nOVcchgN0c6qQ==" workbookSpinCount="100000" lockStructure="1"/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G192" i="1"/>
  <c r="G191" i="1"/>
  <c r="G190" i="1"/>
  <c r="G189" i="1"/>
  <c r="G188" i="1"/>
  <c r="G187" i="1"/>
  <c r="G186" i="1"/>
  <c r="G185" i="1"/>
  <c r="G183" i="1"/>
  <c r="G182" i="1"/>
  <c r="G181" i="1"/>
  <c r="G180" i="1"/>
  <c r="G179" i="1"/>
  <c r="G178" i="1"/>
  <c r="G177" i="1"/>
  <c r="G176" i="1"/>
  <c r="G174" i="1"/>
  <c r="G173" i="1"/>
  <c r="G172" i="1"/>
  <c r="G171" i="1"/>
  <c r="G170" i="1"/>
  <c r="G169" i="1"/>
  <c r="G166" i="1"/>
  <c r="G165" i="1"/>
  <c r="G164" i="1"/>
  <c r="G163" i="1"/>
  <c r="G162" i="1"/>
  <c r="G161" i="1"/>
  <c r="G160" i="1"/>
  <c r="G159" i="1"/>
  <c r="G158" i="1"/>
  <c r="G157" i="1"/>
  <c r="G155" i="1"/>
  <c r="G154" i="1"/>
  <c r="G153" i="1"/>
  <c r="G152" i="1"/>
  <c r="G150" i="1"/>
  <c r="G149" i="1"/>
  <c r="G148" i="1"/>
  <c r="G147" i="1"/>
  <c r="G146" i="1"/>
  <c r="G145" i="1"/>
  <c r="G144" i="1"/>
  <c r="G143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7" i="1"/>
  <c r="G96" i="1"/>
  <c r="G95" i="1"/>
  <c r="G94" i="1"/>
  <c r="G93" i="1"/>
  <c r="G92" i="1"/>
  <c r="G91" i="1"/>
  <c r="G86" i="1"/>
  <c r="G85" i="1"/>
  <c r="G84" i="1"/>
  <c r="G82" i="1"/>
  <c r="G81" i="1"/>
  <c r="G80" i="1" s="1"/>
  <c r="G76" i="1"/>
  <c r="G75" i="1"/>
  <c r="G74" i="1"/>
  <c r="G73" i="1"/>
  <c r="G71" i="1"/>
  <c r="G70" i="1"/>
  <c r="G69" i="1"/>
  <c r="G68" i="1"/>
  <c r="G67" i="1"/>
  <c r="G66" i="1"/>
  <c r="G77" i="1"/>
  <c r="G151" i="1" l="1"/>
  <c r="G98" i="1"/>
  <c r="G156" i="1"/>
  <c r="G175" i="1"/>
  <c r="G114" i="1"/>
  <c r="G168" i="1"/>
  <c r="G184" i="1"/>
  <c r="G65" i="1"/>
  <c r="G72" i="1"/>
  <c r="G83" i="1"/>
  <c r="G79" i="1" s="1"/>
  <c r="G142" i="1"/>
  <c r="G90" i="1"/>
  <c r="G127" i="1"/>
  <c r="G89" i="1" l="1"/>
  <c r="G64" i="1"/>
  <c r="G167" i="1"/>
  <c r="G63" i="1" l="1"/>
  <c r="G27" i="1" s="1"/>
  <c r="G33" i="1" s="1"/>
  <c r="G31" i="1" s="1"/>
  <c r="C31" i="1" l="1"/>
</calcChain>
</file>

<file path=xl/sharedStrings.xml><?xml version="1.0" encoding="utf-8"?>
<sst xmlns="http://schemas.openxmlformats.org/spreadsheetml/2006/main" count="413" uniqueCount="180">
  <si>
    <t>Súhrn cenovej ponuky objektu stavby</t>
  </si>
  <si>
    <t>Objekt:</t>
  </si>
  <si>
    <t>Objednávateľ:</t>
  </si>
  <si>
    <t>MŠVVaŠ SR</t>
  </si>
  <si>
    <t>Ponuku predložil:</t>
  </si>
  <si>
    <t xml:space="preserve"> </t>
  </si>
  <si>
    <t>Cena bez DPH</t>
  </si>
  <si>
    <t>Základ dane</t>
  </si>
  <si>
    <t>Sadzba dane</t>
  </si>
  <si>
    <t>Výška dane</t>
  </si>
  <si>
    <t>DPH</t>
  </si>
  <si>
    <t>Cena s DPH</t>
  </si>
  <si>
    <t>v</t>
  </si>
  <si>
    <t>EUR</t>
  </si>
  <si>
    <t>Dátum a podpis:</t>
  </si>
  <si>
    <t>ROZPOČET</t>
  </si>
  <si>
    <t>Dátum:</t>
  </si>
  <si>
    <t>Spracoval:</t>
  </si>
  <si>
    <t>PČ</t>
  </si>
  <si>
    <t>Typ</t>
  </si>
  <si>
    <t>Popis</t>
  </si>
  <si>
    <t>MJ</t>
  </si>
  <si>
    <t>Množstvo</t>
  </si>
  <si>
    <t>J.cena [EUR]</t>
  </si>
  <si>
    <t>Cena celkom bez DPH [EUR]</t>
  </si>
  <si>
    <t>Náklady z rozpočtu</t>
  </si>
  <si>
    <t>D</t>
  </si>
  <si>
    <t>Úpravy povrchov, podlahy, osadenie</t>
  </si>
  <si>
    <t>1</t>
  </si>
  <si>
    <t>K</t>
  </si>
  <si>
    <t>Omietka jednotlivých malých plôch vnútorných stien akoukoľvek maltou nad 0,09 do 025 m2</t>
  </si>
  <si>
    <t>m2</t>
  </si>
  <si>
    <t>2</t>
  </si>
  <si>
    <t>Hrubá výplň rýh na stenách akoukoľvek maltou akejkoľvek šírky ryhy</t>
  </si>
  <si>
    <t>3</t>
  </si>
  <si>
    <t>Omietka rýh v stenách maltou vápennou šírky ryhy do 150 mm omietkou štukovou</t>
  </si>
  <si>
    <t>Prírpava vnútorného podkladu stien penetráciou hĺbkovou</t>
  </si>
  <si>
    <t>Potiahnutie vnútorných stien sklotextilnou mriežkou s celoplošným prilepením</t>
  </si>
  <si>
    <t>Vnútorná omietka stien vápennocementová štuková (jemná)</t>
  </si>
  <si>
    <t>Ostatné konštrukcie a práce-búranie</t>
  </si>
  <si>
    <t>Lešenie ľahké pracovné pomocné, s výškou lešeňovej podlahy do 1,2 m</t>
  </si>
  <si>
    <t>Lešenie ľahké pracovné pomocné, s výškou lešeňovej podlahy nad 2,5 do 3,5 m</t>
  </si>
  <si>
    <t>Vyčistenie budov pri výške podlaží do 4 m</t>
  </si>
  <si>
    <t>Odstránenie starých náterov z omietok oškrabaním s brúsením stien</t>
  </si>
  <si>
    <t>Presun hmôt HSV</t>
  </si>
  <si>
    <t>Presun hmôt pre opravy a údržbu objektov vrátane vonkajších plášťov výšky do 25 m</t>
  </si>
  <si>
    <t>t</t>
  </si>
  <si>
    <t>Konštrukcie - drevostavby</t>
  </si>
  <si>
    <t>M</t>
  </si>
  <si>
    <t>Kazetový podhľad 600 x 600 mm, biele pieskované sádrové kazety, vrátane závesnej konštrukcie</t>
  </si>
  <si>
    <t>Presun hmôt pre sádrokartónové konštrukcie v stavbách (objektoch) výšky do 7 m</t>
  </si>
  <si>
    <t>%</t>
  </si>
  <si>
    <t>Maľby</t>
  </si>
  <si>
    <t>Oprava stierky stien na schodisku v rozsahu 30% výšky do 3,80 m</t>
  </si>
  <si>
    <t>Penetrovanie jednonásobné jemnozrnných podkladov výšky do 3,80 m</t>
  </si>
  <si>
    <t>Maľby z maliarskych zmesí, ručne nanášané dvojnásobné</t>
  </si>
  <si>
    <t>Nízkonapäťové rozvádzače</t>
  </si>
  <si>
    <t>Rozvádzač RH 1, - hlavný rozvádzač objektu</t>
  </si>
  <si>
    <t>ks</t>
  </si>
  <si>
    <t xml:space="preserve">inštalácia a zapojenie  rozvádzača RH </t>
  </si>
  <si>
    <t>Rozvádzač RS 2.1 pre 2.NP</t>
  </si>
  <si>
    <t>4</t>
  </si>
  <si>
    <t>Inštalácia a zapojenie rozvádzača RS 2.1</t>
  </si>
  <si>
    <t>5</t>
  </si>
  <si>
    <t>Rozvádzač RS2.2 pre 2NP</t>
  </si>
  <si>
    <t>6</t>
  </si>
  <si>
    <t>Inštalácia a zapojenie  rozvádzača RS2.2.</t>
  </si>
  <si>
    <t>7</t>
  </si>
  <si>
    <t>Rozvádzač RE hlavného objektu - úprava - ostáva zachovanie pôvodného merania spotreby</t>
  </si>
  <si>
    <t>kpl</t>
  </si>
  <si>
    <t>Kabeláž</t>
  </si>
  <si>
    <t>CY6 ZELENOZLTY</t>
  </si>
  <si>
    <t>m</t>
  </si>
  <si>
    <t>CYA25 ZELENOZLTY</t>
  </si>
  <si>
    <t>Inštalácia uzemňovoacích vodičov</t>
  </si>
  <si>
    <t>N2XH-J 3x1,5 B2Ca</t>
  </si>
  <si>
    <t>N2XH-J 3x2,5 B2Ca</t>
  </si>
  <si>
    <t>N2XH-J 5x10 B2Ca</t>
  </si>
  <si>
    <t>N2XH-J 5x25 B2Ca</t>
  </si>
  <si>
    <t>Inštalácia N2XH-J 3x1,5</t>
  </si>
  <si>
    <t>Inštalácia N2XH-J 3x2,5</t>
  </si>
  <si>
    <t>Inštalácia N2XH-J 5x10</t>
  </si>
  <si>
    <t>Inštalácia N2XH-J 5x25</t>
  </si>
  <si>
    <t>Svorka WAGO rôzne rozmery</t>
  </si>
  <si>
    <t>Odbočná krabica A11</t>
  </si>
  <si>
    <t>Inštalácia odbočných krabíc</t>
  </si>
  <si>
    <t>Viazacie pásky</t>
  </si>
  <si>
    <t>Rúrové a nosné systémy</t>
  </si>
  <si>
    <t>Kovový káblový žlab   400/60</t>
  </si>
  <si>
    <t>Inštalácia kovového káblového žľabu 400/60</t>
  </si>
  <si>
    <t>Závesný systém, na závitové tyče a výložníky - každých 1,2 metra</t>
  </si>
  <si>
    <t>Inštalácia závesov pre kovový káblový žľab</t>
  </si>
  <si>
    <t>Grip E30 - kovová káblová príchytka vrátane hmoždinky</t>
  </si>
  <si>
    <t>Osadenie Grip - kovovej káblovej príchytky</t>
  </si>
  <si>
    <t>Káblový žlab plastový 40/25 k vypínačom</t>
  </si>
  <si>
    <t>Inštalácia káblového žlabu</t>
  </si>
  <si>
    <t>Káblový žlab plastový 40/25 k zásuvkám</t>
  </si>
  <si>
    <t>Oceľová konštrukcia - všeobecne</t>
  </si>
  <si>
    <t>kg</t>
  </si>
  <si>
    <t>OBO svorkovnica na uzemnenie - ekvipotenciálna svorkovnica</t>
  </si>
  <si>
    <t>Spínacie, riadiace a zásuvkové prístroje</t>
  </si>
  <si>
    <t>spínač jednopólový (1) pod omietku s rámikom</t>
  </si>
  <si>
    <t>Inštalácia a zapojenie spínač jednopólový</t>
  </si>
  <si>
    <t>spínač striedavý dvojitý (6) pod omietku s rámikom</t>
  </si>
  <si>
    <t>Inštalácia a zapojenie spínač striedavý</t>
  </si>
  <si>
    <t>spínač sériový dvojitý (5) pod omietku s rámikom</t>
  </si>
  <si>
    <t>Inštalácia a zapojenie spínač sériový</t>
  </si>
  <si>
    <t>PIR snímač pohybu na zapínanie svetiel</t>
  </si>
  <si>
    <t>Inštalácia a zapojenie PIR snímača</t>
  </si>
  <si>
    <t>zásuvka dvojitá, pootočenie Biela</t>
  </si>
  <si>
    <t>Inštalácia a zapojenie zásuvka dvojitá</t>
  </si>
  <si>
    <t>Krabica pre dvojzásuvku 230V</t>
  </si>
  <si>
    <t>Osadenie krabice pre dvojzásuvku 230V</t>
  </si>
  <si>
    <t>Krabica na omietku pre vypínač</t>
  </si>
  <si>
    <t>Osadenie krabice pre vypínač</t>
  </si>
  <si>
    <t>Svietidlá vrátane zdrojov</t>
  </si>
  <si>
    <t>A1 - LED panel 600x600mm spĺňajúce normy pre administratívu</t>
  </si>
  <si>
    <t>D1 - LED DOWNLIGHT</t>
  </si>
  <si>
    <t>T1 - LED PRISADENÉ/ZÁVESNÉ</t>
  </si>
  <si>
    <t>N1 - NÚDZOVÉ SVIETIDLO vlasntý zdroj batérie, LED</t>
  </si>
  <si>
    <t>Inštalácia a zapojenie LED panelu 600x600</t>
  </si>
  <si>
    <t>Inštalácia a zapojenie LED downlight</t>
  </si>
  <si>
    <t>Inštalácia a zapojenie LED prisadené svietidlo</t>
  </si>
  <si>
    <t>Inštalácia a zapojenie núdzového svietidla</t>
  </si>
  <si>
    <t>Úprava bleskozvodu</t>
  </si>
  <si>
    <t>FE - ZN pásovina - uloženie do výkopu</t>
  </si>
  <si>
    <t>Uloženie pásoviny do výkopu</t>
  </si>
  <si>
    <t>Napojenie zvodov existujúceho bleskozvodu na pásovinu</t>
  </si>
  <si>
    <t>Drobný spotrebný materiál, svorky</t>
  </si>
  <si>
    <t>Režijné výkony a demontážne práce existujúcej elektroinštalácie</t>
  </si>
  <si>
    <t>Podiel pridružených výkonov, prierazy</t>
  </si>
  <si>
    <t>Podiel pridruženého materiálu</t>
  </si>
  <si>
    <t>Inžiniering a riadenie projektu</t>
  </si>
  <si>
    <t>Odvoz stavebného odpadu</t>
  </si>
  <si>
    <t>Dopravné náklady</t>
  </si>
  <si>
    <t>Výkopové práce pre uloženie novej pásoviny okolo celého obvodu budovy 100/40 v štandartnej zemine - výkop + zához</t>
  </si>
  <si>
    <t>demontáž starej elektroinštalácie</t>
  </si>
  <si>
    <t>hod.</t>
  </si>
  <si>
    <t>Vypracovanie montážnej a skutkovej dokumentácie</t>
  </si>
  <si>
    <t>Revízna správa</t>
  </si>
  <si>
    <t>Uvedenie do prevádzky</t>
  </si>
  <si>
    <t>Dátové zásuvky</t>
  </si>
  <si>
    <t>Dátová zásuvka Cat. 5E, FTP LSOH, 2xRJ 45 na omietku</t>
  </si>
  <si>
    <t>Dátová zásuvka Cat. 5E, FTP LSOH, 1xRJ 45 na omietku pre WIFI</t>
  </si>
  <si>
    <t>Krabica na omietku pre zásuvky data</t>
  </si>
  <si>
    <t>Inštalácia krabice pre dátové zásuvky</t>
  </si>
  <si>
    <t>Inštalácia dátovej zásuvky Cat. 5E 2xRJ 45 + ukončenie kabeláže na zásuvke</t>
  </si>
  <si>
    <t>Dátové rozvádzače</t>
  </si>
  <si>
    <t>Stojanový rozvádzač,rozmery:  800x1000x42U(šxhxv), podstavec výšky: 100mm, otočný rám 19", výška 42U, predné dvere: uzamykateľné, dierované, jednokrídlové, prívod dátových káblov zospodu, zhora</t>
  </si>
  <si>
    <t>Inštalácia dátového rozvádzača 42U a kompletáž políc, rozvodných panelov, držiakov káblov</t>
  </si>
  <si>
    <t>Patch panel 24 port Cat. 5e, FTP</t>
  </si>
  <si>
    <t>Inštalácia a ukončenie 24 port patch panel Cat. 5E FTP</t>
  </si>
  <si>
    <t>19" perforovaná polica 350mm, 1U  (so zadnými podperami)</t>
  </si>
  <si>
    <t>19" rozvodný panel 5x220V, 1U, 3m</t>
  </si>
  <si>
    <t>19" držiak káblov, plastový, 1U</t>
  </si>
  <si>
    <t>Pomocný elektroinštalačný materiál (svorky, vodiče, poistky, atď.)</t>
  </si>
  <si>
    <t>15</t>
  </si>
  <si>
    <t xml:space="preserve">FTP KÁBEL (FTP Cat.5E) bezhalogénový </t>
  </si>
  <si>
    <t>16</t>
  </si>
  <si>
    <t>Inštalácia FTP kábel Cat. 5E</t>
  </si>
  <si>
    <t>17</t>
  </si>
  <si>
    <t>Optický kábel 12vl SM 9/125</t>
  </si>
  <si>
    <t>18</t>
  </si>
  <si>
    <t>Inštalácia optického kábla 12vlákno - natiahnutie kabeláže bez ukončenia ako príprava</t>
  </si>
  <si>
    <t>19</t>
  </si>
  <si>
    <t>Premeranie úseku metalického kábla FTP Cat. 5E, merací protokol</t>
  </si>
  <si>
    <t>20</t>
  </si>
  <si>
    <t>Značenie dátových zásuviek  a patch panelu</t>
  </si>
  <si>
    <t>21</t>
  </si>
  <si>
    <t>Prierazy</t>
  </si>
  <si>
    <t>Projekt skutočného vyhotovenia</t>
  </si>
  <si>
    <t>Objekt: Metodické centrum Tomášikova 4</t>
  </si>
  <si>
    <t>Objednávateľ: MŠVVaŠ SR</t>
  </si>
  <si>
    <t>Metodické centrum Tomášikova</t>
  </si>
  <si>
    <t>Práce a dodávky M -elektroinštalácia</t>
  </si>
  <si>
    <t>Práce a dodávky M - štruktúrovaná kabeláž</t>
  </si>
  <si>
    <t>Práce a dodávky - stavebné úpravy</t>
  </si>
  <si>
    <t>Práce a dodávky - stavebné úpravy ostatné</t>
  </si>
  <si>
    <t>Elektromontážny materiál a ostatné práce -štruktúrovaná kabeláž</t>
  </si>
  <si>
    <t xml:space="preserve">Popis: Štruktúrovaná kabeláž a elektroinštalácia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</si>
</sst>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B]General"/>
    <numFmt numFmtId="165" formatCode="dd&quot;.&quot;mm&quot;.&quot;yyyy"/>
    <numFmt numFmtId="166" formatCode="[$-41B]#,##0.00"/>
    <numFmt numFmtId="167" formatCode="#,##0.00%"/>
    <numFmt numFmtId="168" formatCode="#,##0.000"/>
  </numFmts>
  <fonts count="17">
    <font>
      <sz val="11"/>
      <color theme="1"/>
      <name val="Calibri"/>
      <family val="2"/>
      <charset val="238"/>
      <scheme val="minor"/>
    </font>
    <font>
      <sz val="8"/>
      <color rgb="FF000000"/>
      <name val="Arial CE"/>
      <charset val="238"/>
    </font>
    <font>
      <b/>
      <sz val="14"/>
      <color rgb="FF000000"/>
      <name val="Arial CE1"/>
      <charset val="238"/>
    </font>
    <font>
      <sz val="10"/>
      <color rgb="FF969696"/>
      <name val="Arial CE1"/>
      <charset val="238"/>
    </font>
    <font>
      <b/>
      <sz val="11"/>
      <color rgb="FF000000"/>
      <name val="Arial CE1"/>
      <charset val="238"/>
    </font>
    <font>
      <sz val="10"/>
      <color rgb="FF000000"/>
      <name val="Arial CE1"/>
      <charset val="238"/>
    </font>
    <font>
      <sz val="10"/>
      <color rgb="FF000000"/>
      <name val="Arial CE"/>
      <charset val="238"/>
    </font>
    <font>
      <b/>
      <sz val="10"/>
      <color rgb="FF000000"/>
      <name val="Arial CE1"/>
      <charset val="238"/>
    </font>
    <font>
      <b/>
      <sz val="12"/>
      <color rgb="FF960000"/>
      <name val="Arial CE1"/>
      <charset val="238"/>
    </font>
    <font>
      <sz val="8"/>
      <color rgb="FF969696"/>
      <name val="Arial CE1"/>
      <charset val="238"/>
    </font>
    <font>
      <b/>
      <sz val="12"/>
      <color rgb="FF000000"/>
      <name val="Arial CE1"/>
      <charset val="238"/>
    </font>
    <font>
      <sz val="8"/>
      <color rgb="FF000000"/>
      <name val="Arial CE1"/>
      <charset val="238"/>
    </font>
    <font>
      <sz val="9"/>
      <color rgb="FF000000"/>
      <name val="Arial CE1"/>
      <charset val="238"/>
    </font>
    <font>
      <b/>
      <sz val="8"/>
      <color rgb="FF003366"/>
      <name val="Arial CE1"/>
      <charset val="238"/>
    </font>
    <font>
      <b/>
      <sz val="12"/>
      <color rgb="FF003366"/>
      <name val="Arial CE1"/>
      <charset val="238"/>
    </font>
    <font>
      <sz val="8"/>
      <color rgb="FF003366"/>
      <name val="Arial CE1"/>
      <charset val="238"/>
    </font>
    <font>
      <sz val="10"/>
      <color rgb="FF003366"/>
      <name val="Arial CE1"/>
      <charset val="238"/>
    </font>
  </fonts>
  <fills count="7">
    <fill>
      <patternFill patternType="none"/>
    </fill>
    <fill>
      <patternFill patternType="gray125"/>
    </fill>
    <fill>
      <patternFill patternType="solid">
        <fgColor rgb="FFD2D2D2"/>
        <bgColor rgb="FFD2D2D2"/>
      </patternFill>
    </fill>
    <fill>
      <patternFill patternType="solid">
        <fgColor rgb="FFD9D9D9"/>
        <bgColor rgb="FFD9D9D9"/>
      </patternFill>
    </fill>
    <fill>
      <patternFill patternType="solid">
        <fgColor rgb="FFDDEBF7"/>
        <bgColor rgb="FFDDEBF7"/>
      </patternFill>
    </fill>
    <fill>
      <patternFill patternType="solid">
        <fgColor rgb="FFBDD7EE"/>
        <bgColor rgb="FFBDD7EE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969696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969696"/>
      </top>
      <bottom/>
      <diagonal/>
    </border>
    <border>
      <left/>
      <right style="medium">
        <color indexed="64"/>
      </right>
      <top style="thin">
        <color rgb="FF969696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969696"/>
      </top>
      <bottom style="thin">
        <color rgb="FF969696"/>
      </bottom>
      <diagonal/>
    </border>
    <border>
      <left/>
      <right style="medium">
        <color indexed="64"/>
      </right>
      <top style="thin">
        <color rgb="FF969696"/>
      </top>
      <bottom style="thin">
        <color rgb="FF969696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8">
    <xf numFmtId="0" fontId="0" fillId="0" borderId="0" xfId="0"/>
    <xf numFmtId="164" fontId="1" fillId="0" borderId="1" xfId="1" applyFont="1" applyFill="1" applyBorder="1" applyAlignment="1" applyProtection="1"/>
    <xf numFmtId="164" fontId="1" fillId="0" borderId="0" xfId="1" applyFont="1" applyFill="1" applyAlignment="1" applyProtection="1"/>
    <xf numFmtId="164" fontId="2" fillId="0" borderId="6" xfId="1" applyFont="1" applyFill="1" applyBorder="1" applyAlignment="1" applyProtection="1">
      <alignment horizontal="left" vertical="center"/>
    </xf>
    <xf numFmtId="164" fontId="1" fillId="0" borderId="7" xfId="1" applyFont="1" applyFill="1" applyBorder="1" applyAlignment="1" applyProtection="1"/>
    <xf numFmtId="164" fontId="1" fillId="0" borderId="8" xfId="1" applyFont="1" applyFill="1" applyBorder="1" applyAlignment="1" applyProtection="1"/>
    <xf numFmtId="164" fontId="1" fillId="0" borderId="9" xfId="1" applyFont="1" applyFill="1" applyBorder="1" applyAlignment="1" applyProtection="1"/>
    <xf numFmtId="164" fontId="1" fillId="0" borderId="0" xfId="1" applyFont="1" applyFill="1" applyBorder="1" applyAlignment="1" applyProtection="1"/>
    <xf numFmtId="164" fontId="1" fillId="0" borderId="10" xfId="1" applyFont="1" applyFill="1" applyBorder="1" applyAlignment="1" applyProtection="1"/>
    <xf numFmtId="164" fontId="3" fillId="0" borderId="9" xfId="1" applyFont="1" applyFill="1" applyBorder="1" applyAlignment="1" applyProtection="1">
      <alignment horizontal="left" vertical="center"/>
    </xf>
    <xf numFmtId="164" fontId="1" fillId="0" borderId="0" xfId="1" applyFont="1" applyFill="1" applyAlignment="1" applyProtection="1">
      <alignment vertical="center"/>
    </xf>
    <xf numFmtId="164" fontId="1" fillId="0" borderId="0" xfId="1" applyFont="1" applyFill="1" applyBorder="1" applyAlignment="1" applyProtection="1">
      <alignment vertical="center"/>
    </xf>
    <xf numFmtId="164" fontId="1" fillId="0" borderId="10" xfId="1" applyFont="1" applyFill="1" applyBorder="1" applyAlignment="1" applyProtection="1">
      <alignment vertical="center"/>
    </xf>
    <xf numFmtId="164" fontId="1" fillId="0" borderId="9" xfId="1" applyFont="1" applyFill="1" applyBorder="1" applyAlignment="1" applyProtection="1">
      <alignment vertical="center"/>
    </xf>
    <xf numFmtId="164" fontId="5" fillId="0" borderId="9" xfId="1" applyFont="1" applyFill="1" applyBorder="1" applyAlignment="1" applyProtection="1">
      <alignment horizontal="left" vertical="center"/>
    </xf>
    <xf numFmtId="164" fontId="5" fillId="0" borderId="0" xfId="1" applyFont="1" applyFill="1" applyBorder="1" applyAlignment="1" applyProtection="1">
      <alignment horizontal="left" vertical="center"/>
    </xf>
    <xf numFmtId="164" fontId="3" fillId="0" borderId="0" xfId="1" applyFont="1" applyFill="1" applyBorder="1" applyAlignment="1" applyProtection="1">
      <alignment horizontal="left" vertical="center"/>
    </xf>
    <xf numFmtId="164" fontId="5" fillId="0" borderId="10" xfId="1" applyFont="1" applyFill="1" applyBorder="1" applyAlignment="1" applyProtection="1">
      <alignment horizontal="left" vertical="center"/>
    </xf>
    <xf numFmtId="165" fontId="5" fillId="0" borderId="10" xfId="1" applyNumberFormat="1" applyFont="1" applyFill="1" applyBorder="1" applyAlignment="1" applyProtection="1">
      <alignment horizontal="left" vertical="center"/>
    </xf>
    <xf numFmtId="164" fontId="6" fillId="0" borderId="0" xfId="1" applyFont="1" applyFill="1" applyBorder="1" applyAlignment="1" applyProtection="1">
      <alignment vertical="center"/>
    </xf>
    <xf numFmtId="164" fontId="1" fillId="0" borderId="0" xfId="1" applyFont="1" applyFill="1" applyAlignment="1" applyProtection="1">
      <alignment vertical="center" wrapText="1"/>
    </xf>
    <xf numFmtId="164" fontId="1" fillId="0" borderId="9" xfId="1" applyFont="1" applyFill="1" applyBorder="1" applyAlignment="1" applyProtection="1">
      <alignment vertical="center" wrapText="1"/>
    </xf>
    <xf numFmtId="164" fontId="1" fillId="0" borderId="0" xfId="1" applyFont="1" applyFill="1" applyBorder="1" applyAlignment="1" applyProtection="1">
      <alignment vertical="center" wrapText="1"/>
    </xf>
    <xf numFmtId="164" fontId="1" fillId="0" borderId="10" xfId="1" applyFont="1" applyFill="1" applyBorder="1" applyAlignment="1" applyProtection="1">
      <alignment vertical="center" wrapText="1"/>
    </xf>
    <xf numFmtId="164" fontId="1" fillId="0" borderId="11" xfId="1" applyFont="1" applyFill="1" applyBorder="1" applyAlignment="1" applyProtection="1">
      <alignment vertical="center"/>
    </xf>
    <xf numFmtId="164" fontId="1" fillId="0" borderId="2" xfId="1" applyFont="1" applyFill="1" applyBorder="1" applyAlignment="1" applyProtection="1">
      <alignment vertical="center"/>
    </xf>
    <xf numFmtId="164" fontId="1" fillId="0" borderId="12" xfId="1" applyFont="1" applyFill="1" applyBorder="1" applyAlignment="1" applyProtection="1">
      <alignment vertical="center"/>
    </xf>
    <xf numFmtId="164" fontId="7" fillId="0" borderId="9" xfId="1" applyFont="1" applyFill="1" applyBorder="1" applyAlignment="1" applyProtection="1">
      <alignment horizontal="left" vertical="center"/>
    </xf>
    <xf numFmtId="166" fontId="8" fillId="0" borderId="10" xfId="1" applyNumberFormat="1" applyFont="1" applyFill="1" applyBorder="1" applyAlignment="1" applyProtection="1">
      <alignment vertical="center"/>
    </xf>
    <xf numFmtId="164" fontId="3" fillId="0" borderId="0" xfId="1" applyFont="1" applyFill="1" applyBorder="1" applyAlignment="1" applyProtection="1">
      <alignment horizontal="right" vertical="center"/>
    </xf>
    <xf numFmtId="164" fontId="3" fillId="0" borderId="10" xfId="1" applyFont="1" applyFill="1" applyBorder="1" applyAlignment="1" applyProtection="1">
      <alignment horizontal="right" vertical="center"/>
    </xf>
    <xf numFmtId="164" fontId="9" fillId="0" borderId="9" xfId="1" applyFont="1" applyFill="1" applyBorder="1" applyAlignment="1" applyProtection="1">
      <alignment horizontal="left" vertical="center"/>
    </xf>
    <xf numFmtId="166" fontId="3" fillId="0" borderId="0" xfId="1" applyNumberFormat="1" applyFont="1" applyFill="1" applyBorder="1" applyAlignment="1" applyProtection="1">
      <alignment vertical="center"/>
    </xf>
    <xf numFmtId="167" fontId="3" fillId="0" borderId="0" xfId="1" applyNumberFormat="1" applyFont="1" applyFill="1" applyBorder="1" applyAlignment="1" applyProtection="1">
      <alignment horizontal="right" vertical="center"/>
    </xf>
    <xf numFmtId="166" fontId="3" fillId="0" borderId="10" xfId="1" applyNumberFormat="1" applyFont="1" applyFill="1" applyBorder="1" applyAlignment="1" applyProtection="1">
      <alignment vertical="center"/>
    </xf>
    <xf numFmtId="164" fontId="1" fillId="2" borderId="0" xfId="1" applyFont="1" applyFill="1" applyAlignment="1" applyProtection="1">
      <alignment vertical="center"/>
    </xf>
    <xf numFmtId="164" fontId="10" fillId="2" borderId="13" xfId="1" applyFont="1" applyFill="1" applyBorder="1" applyAlignment="1" applyProtection="1">
      <alignment horizontal="left" vertical="center"/>
    </xf>
    <xf numFmtId="164" fontId="1" fillId="2" borderId="3" xfId="1" applyFont="1" applyFill="1" applyBorder="1" applyAlignment="1" applyProtection="1">
      <alignment vertical="center"/>
    </xf>
    <xf numFmtId="164" fontId="10" fillId="2" borderId="3" xfId="1" applyFont="1" applyFill="1" applyBorder="1" applyAlignment="1" applyProtection="1">
      <alignment horizontal="right" vertical="center"/>
    </xf>
    <xf numFmtId="164" fontId="10" fillId="2" borderId="3" xfId="1" applyFont="1" applyFill="1" applyBorder="1" applyAlignment="1" applyProtection="1">
      <alignment horizontal="center" vertical="center"/>
    </xf>
    <xf numFmtId="166" fontId="10" fillId="2" borderId="14" xfId="1" applyNumberFormat="1" applyFont="1" applyFill="1" applyBorder="1" applyAlignment="1" applyProtection="1">
      <alignment vertical="center"/>
    </xf>
    <xf numFmtId="164" fontId="3" fillId="0" borderId="0" xfId="1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164" fontId="1" fillId="0" borderId="7" xfId="1" applyFont="1" applyFill="1" applyBorder="1" applyAlignment="1" applyProtection="1">
      <alignment vertical="center"/>
    </xf>
    <xf numFmtId="164" fontId="1" fillId="0" borderId="8" xfId="1" applyFont="1" applyFill="1" applyBorder="1" applyAlignment="1" applyProtection="1">
      <alignment vertical="center"/>
    </xf>
    <xf numFmtId="164" fontId="3" fillId="0" borderId="9" xfId="1" applyFont="1" applyFill="1" applyBorder="1" applyAlignment="1" applyProtection="1">
      <alignment vertical="center"/>
    </xf>
    <xf numFmtId="164" fontId="3" fillId="0" borderId="0" xfId="1" applyFont="1" applyFill="1" applyBorder="1" applyAlignment="1" applyProtection="1">
      <alignment vertical="center"/>
    </xf>
    <xf numFmtId="164" fontId="11" fillId="0" borderId="10" xfId="1" applyFont="1" applyFill="1" applyBorder="1" applyAlignment="1" applyProtection="1">
      <alignment horizontal="left" vertical="center" wrapText="1"/>
    </xf>
    <xf numFmtId="164" fontId="5" fillId="0" borderId="10" xfId="1" applyFont="1" applyFill="1" applyBorder="1" applyAlignment="1" applyProtection="1">
      <alignment horizontal="left" vertical="center" wrapText="1"/>
    </xf>
    <xf numFmtId="164" fontId="12" fillId="2" borderId="18" xfId="1" applyFont="1" applyFill="1" applyBorder="1" applyAlignment="1" applyProtection="1">
      <alignment horizontal="center" vertical="center" wrapText="1"/>
    </xf>
    <xf numFmtId="164" fontId="12" fillId="2" borderId="4" xfId="1" applyFont="1" applyFill="1" applyBorder="1" applyAlignment="1" applyProtection="1">
      <alignment horizontal="center" vertical="center" wrapText="1"/>
    </xf>
    <xf numFmtId="164" fontId="12" fillId="2" borderId="19" xfId="1" applyFont="1" applyFill="1" applyBorder="1" applyAlignment="1" applyProtection="1">
      <alignment horizontal="center" vertical="center" wrapText="1"/>
    </xf>
    <xf numFmtId="164" fontId="8" fillId="0" borderId="9" xfId="1" applyFont="1" applyFill="1" applyBorder="1" applyAlignment="1" applyProtection="1">
      <alignment horizontal="left" vertical="center"/>
    </xf>
    <xf numFmtId="166" fontId="8" fillId="0" borderId="10" xfId="1" applyNumberFormat="1" applyFont="1" applyFill="1" applyBorder="1" applyAlignment="1" applyProtection="1"/>
    <xf numFmtId="164" fontId="13" fillId="3" borderId="9" xfId="1" applyFont="1" applyFill="1" applyBorder="1" applyAlignment="1" applyProtection="1"/>
    <xf numFmtId="164" fontId="13" fillId="3" borderId="0" xfId="1" applyFont="1" applyFill="1" applyBorder="1" applyAlignment="1" applyProtection="1">
      <alignment horizontal="left"/>
    </xf>
    <xf numFmtId="164" fontId="14" fillId="3" borderId="0" xfId="1" applyFont="1" applyFill="1" applyBorder="1" applyAlignment="1" applyProtection="1">
      <alignment horizontal="left"/>
    </xf>
    <xf numFmtId="164" fontId="13" fillId="3" borderId="0" xfId="1" applyFont="1" applyFill="1" applyBorder="1" applyAlignment="1" applyProtection="1"/>
    <xf numFmtId="166" fontId="14" fillId="3" borderId="10" xfId="1" applyNumberFormat="1" applyFont="1" applyFill="1" applyBorder="1" applyAlignment="1" applyProtection="1"/>
    <xf numFmtId="164" fontId="15" fillId="4" borderId="9" xfId="1" applyFont="1" applyFill="1" applyBorder="1" applyAlignment="1" applyProtection="1"/>
    <xf numFmtId="164" fontId="15" fillId="4" borderId="0" xfId="1" applyFont="1" applyFill="1" applyBorder="1" applyAlignment="1" applyProtection="1">
      <alignment horizontal="left"/>
    </xf>
    <xf numFmtId="164" fontId="16" fillId="4" borderId="0" xfId="1" applyFont="1" applyFill="1" applyBorder="1" applyAlignment="1" applyProtection="1">
      <alignment horizontal="left"/>
    </xf>
    <xf numFmtId="164" fontId="15" fillId="4" borderId="0" xfId="1" applyFont="1" applyFill="1" applyBorder="1" applyAlignment="1" applyProtection="1"/>
    <xf numFmtId="166" fontId="16" fillId="4" borderId="10" xfId="1" applyNumberFormat="1" applyFont="1" applyFill="1" applyBorder="1" applyAlignment="1" applyProtection="1"/>
    <xf numFmtId="164" fontId="12" fillId="0" borderId="20" xfId="1" applyFont="1" applyFill="1" applyBorder="1" applyAlignment="1" applyProtection="1">
      <alignment horizontal="center" vertical="center"/>
    </xf>
    <xf numFmtId="164" fontId="12" fillId="0" borderId="5" xfId="1" applyFont="1" applyFill="1" applyBorder="1" applyAlignment="1" applyProtection="1">
      <alignment horizontal="center" vertical="center"/>
    </xf>
    <xf numFmtId="164" fontId="12" fillId="0" borderId="5" xfId="1" applyFont="1" applyFill="1" applyBorder="1" applyAlignment="1" applyProtection="1">
      <alignment horizontal="left" vertical="center" wrapText="1"/>
    </xf>
    <xf numFmtId="164" fontId="12" fillId="0" borderId="5" xfId="1" applyFont="1" applyFill="1" applyBorder="1" applyAlignment="1" applyProtection="1">
      <alignment horizontal="center" vertical="center" wrapText="1"/>
    </xf>
    <xf numFmtId="168" fontId="12" fillId="0" borderId="5" xfId="1" applyNumberFormat="1" applyFont="1" applyFill="1" applyBorder="1" applyAlignment="1" applyProtection="1">
      <alignment vertical="center"/>
    </xf>
    <xf numFmtId="166" fontId="12" fillId="0" borderId="21" xfId="1" applyNumberFormat="1" applyFont="1" applyFill="1" applyBorder="1" applyAlignment="1" applyProtection="1">
      <alignment vertical="center"/>
    </xf>
    <xf numFmtId="49" fontId="12" fillId="0" borderId="5" xfId="1" applyNumberFormat="1" applyFont="1" applyFill="1" applyBorder="1" applyAlignment="1" applyProtection="1">
      <alignment horizontal="left" vertical="center" wrapText="1"/>
    </xf>
    <xf numFmtId="164" fontId="12" fillId="0" borderId="9" xfId="1" applyFont="1" applyFill="1" applyBorder="1" applyAlignment="1" applyProtection="1">
      <alignment horizontal="center" vertical="center"/>
    </xf>
    <xf numFmtId="164" fontId="12" fillId="0" borderId="0" xfId="1" applyFont="1" applyFill="1" applyBorder="1" applyAlignment="1" applyProtection="1">
      <alignment horizontal="center" vertical="center"/>
    </xf>
    <xf numFmtId="164" fontId="12" fillId="0" borderId="0" xfId="1" applyFont="1" applyFill="1" applyBorder="1" applyAlignment="1" applyProtection="1">
      <alignment horizontal="left" vertical="center" wrapText="1"/>
    </xf>
    <xf numFmtId="164" fontId="12" fillId="0" borderId="0" xfId="1" applyFont="1" applyFill="1" applyBorder="1" applyAlignment="1" applyProtection="1">
      <alignment horizontal="center" vertical="center" wrapText="1"/>
    </xf>
    <xf numFmtId="168" fontId="12" fillId="0" borderId="0" xfId="1" applyNumberFormat="1" applyFont="1" applyFill="1" applyBorder="1" applyAlignment="1" applyProtection="1">
      <alignment vertical="center"/>
    </xf>
    <xf numFmtId="166" fontId="12" fillId="0" borderId="0" xfId="1" applyNumberFormat="1" applyFont="1" applyFill="1" applyBorder="1" applyAlignment="1" applyProtection="1">
      <alignment vertical="center"/>
    </xf>
    <xf numFmtId="166" fontId="12" fillId="0" borderId="10" xfId="1" applyNumberFormat="1" applyFont="1" applyFill="1" applyBorder="1" applyAlignment="1" applyProtection="1">
      <alignment vertical="center"/>
    </xf>
    <xf numFmtId="164" fontId="15" fillId="5" borderId="9" xfId="1" applyFont="1" applyFill="1" applyBorder="1" applyAlignment="1" applyProtection="1"/>
    <xf numFmtId="164" fontId="15" fillId="5" borderId="0" xfId="1" applyFont="1" applyFill="1" applyBorder="1" applyAlignment="1" applyProtection="1">
      <alignment horizontal="left"/>
    </xf>
    <xf numFmtId="164" fontId="16" fillId="5" borderId="0" xfId="1" applyFont="1" applyFill="1" applyBorder="1" applyAlignment="1" applyProtection="1">
      <alignment horizontal="left"/>
    </xf>
    <xf numFmtId="164" fontId="15" fillId="5" borderId="0" xfId="1" applyFont="1" applyFill="1" applyBorder="1" applyAlignment="1" applyProtection="1"/>
    <xf numFmtId="166" fontId="16" fillId="5" borderId="10" xfId="1" applyNumberFormat="1" applyFont="1" applyFill="1" applyBorder="1" applyAlignment="1" applyProtection="1"/>
    <xf numFmtId="164" fontId="12" fillId="0" borderId="22" xfId="1" applyFont="1" applyFill="1" applyBorder="1" applyAlignment="1" applyProtection="1">
      <alignment horizontal="center" vertical="center"/>
    </xf>
    <xf numFmtId="164" fontId="12" fillId="0" borderId="23" xfId="1" applyFont="1" applyFill="1" applyBorder="1" applyAlignment="1" applyProtection="1">
      <alignment horizontal="center" vertical="center"/>
    </xf>
    <xf numFmtId="164" fontId="12" fillId="0" borderId="23" xfId="1" applyFont="1" applyFill="1" applyBorder="1" applyAlignment="1" applyProtection="1">
      <alignment horizontal="left" vertical="center" wrapText="1"/>
    </xf>
    <xf numFmtId="164" fontId="12" fillId="0" borderId="23" xfId="1" applyFont="1" applyFill="1" applyBorder="1" applyAlignment="1" applyProtection="1">
      <alignment horizontal="center" vertical="center" wrapText="1"/>
    </xf>
    <xf numFmtId="168" fontId="12" fillId="0" borderId="23" xfId="1" applyNumberFormat="1" applyFont="1" applyFill="1" applyBorder="1" applyAlignment="1" applyProtection="1">
      <alignment vertical="center"/>
    </xf>
    <xf numFmtId="166" fontId="12" fillId="0" borderId="24" xfId="1" applyNumberFormat="1" applyFont="1" applyFill="1" applyBorder="1" applyAlignment="1" applyProtection="1">
      <alignment vertical="center"/>
    </xf>
    <xf numFmtId="166" fontId="12" fillId="6" borderId="5" xfId="1" applyNumberFormat="1" applyFont="1" applyFill="1" applyBorder="1" applyAlignment="1" applyProtection="1">
      <alignment vertical="center"/>
      <protection locked="0"/>
    </xf>
    <xf numFmtId="166" fontId="12" fillId="6" borderId="23" xfId="1" applyNumberFormat="1" applyFont="1" applyFill="1" applyBorder="1" applyAlignment="1" applyProtection="1">
      <alignment vertical="center"/>
      <protection locked="0"/>
    </xf>
    <xf numFmtId="164" fontId="1" fillId="6" borderId="25" xfId="1" applyFont="1" applyFill="1" applyBorder="1" applyAlignment="1" applyProtection="1">
      <alignment vertical="center"/>
      <protection locked="0"/>
    </xf>
    <xf numFmtId="164" fontId="3" fillId="0" borderId="0" xfId="1" applyFont="1" applyFill="1" applyBorder="1" applyAlignment="1" applyProtection="1">
      <alignment horizontal="left" vertical="center" wrapText="1"/>
    </xf>
    <xf numFmtId="164" fontId="4" fillId="0" borderId="0" xfId="1" applyFont="1" applyFill="1" applyBorder="1" applyAlignment="1" applyProtection="1">
      <alignment horizontal="left" vertical="center" wrapText="1"/>
    </xf>
    <xf numFmtId="0" fontId="0" fillId="0" borderId="0" xfId="0" applyFill="1" applyBorder="1" applyProtection="1"/>
  </cellXfs>
  <cellStyles count="2">
    <cellStyle name="Excel Built-in Normal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2"/>
  <sheetViews>
    <sheetView tabSelected="1" topLeftCell="A28" zoomScaleNormal="100" workbookViewId="0">
      <selection activeCell="F37" sqref="F37"/>
    </sheetView>
  </sheetViews>
  <sheetFormatPr defaultRowHeight="15"/>
  <cols>
    <col min="1" max="1" width="3.42578125" customWidth="1"/>
    <col min="2" max="2" width="3.85546875" customWidth="1"/>
    <col min="3" max="3" width="43" customWidth="1"/>
    <col min="4" max="4" width="3.42578125" customWidth="1"/>
    <col min="5" max="5" width="8.85546875" customWidth="1"/>
    <col min="7" max="7" width="15.5703125" customWidth="1"/>
  </cols>
  <sheetData>
    <row r="1" spans="1:7" ht="15.75" thickBot="1">
      <c r="A1" s="1"/>
      <c r="B1" s="1"/>
      <c r="C1" s="1"/>
      <c r="D1" s="1"/>
      <c r="E1" s="1"/>
      <c r="F1" s="1"/>
      <c r="G1" s="1"/>
    </row>
    <row r="2" spans="1:7" ht="18">
      <c r="A2" s="2"/>
      <c r="B2" s="3" t="s">
        <v>0</v>
      </c>
      <c r="C2" s="4"/>
      <c r="D2" s="4"/>
      <c r="E2" s="4"/>
      <c r="F2" s="4"/>
      <c r="G2" s="5"/>
    </row>
    <row r="3" spans="1:7">
      <c r="A3" s="2"/>
      <c r="B3" s="6"/>
      <c r="C3" s="7"/>
      <c r="D3" s="7"/>
      <c r="E3" s="7"/>
      <c r="F3" s="7"/>
      <c r="G3" s="8"/>
    </row>
    <row r="4" spans="1:7">
      <c r="A4" s="2"/>
      <c r="B4" s="9"/>
      <c r="C4" s="7"/>
      <c r="D4" s="7"/>
      <c r="E4" s="7"/>
      <c r="F4" s="7"/>
      <c r="G4" s="8"/>
    </row>
    <row r="5" spans="1:7">
      <c r="A5" s="2"/>
      <c r="B5" s="6"/>
      <c r="C5" s="95"/>
      <c r="D5" s="95"/>
      <c r="E5" s="95"/>
      <c r="F5" s="7"/>
      <c r="G5" s="8"/>
    </row>
    <row r="6" spans="1:7">
      <c r="A6" s="10"/>
      <c r="B6" s="9" t="s">
        <v>171</v>
      </c>
      <c r="C6" s="11"/>
      <c r="D6" s="11"/>
      <c r="E6" s="11"/>
      <c r="F6" s="11"/>
      <c r="G6" s="12"/>
    </row>
    <row r="7" spans="1:7">
      <c r="A7" s="10"/>
      <c r="B7" s="13"/>
      <c r="C7" s="96"/>
      <c r="D7" s="96"/>
      <c r="E7" s="96"/>
      <c r="F7" s="11"/>
      <c r="G7" s="12"/>
    </row>
    <row r="8" spans="1:7">
      <c r="A8" s="10"/>
      <c r="B8" s="13"/>
      <c r="C8" s="11"/>
      <c r="D8" s="11"/>
      <c r="E8" s="11"/>
      <c r="F8" s="11"/>
      <c r="G8" s="12"/>
    </row>
    <row r="9" spans="1:7">
      <c r="A9" s="10"/>
      <c r="B9" s="14"/>
      <c r="C9" s="15"/>
      <c r="D9" s="11"/>
      <c r="E9" s="11"/>
      <c r="F9" s="16"/>
      <c r="G9" s="17"/>
    </row>
    <row r="10" spans="1:7">
      <c r="A10" s="10"/>
      <c r="B10" s="14"/>
      <c r="C10" s="15"/>
      <c r="D10" s="11"/>
      <c r="E10" s="11"/>
      <c r="F10" s="16"/>
      <c r="G10" s="18"/>
    </row>
    <row r="11" spans="1:7">
      <c r="A11" s="10"/>
      <c r="B11" s="13"/>
      <c r="C11" s="11"/>
      <c r="D11" s="11"/>
      <c r="E11" s="11"/>
      <c r="F11" s="11"/>
      <c r="G11" s="12"/>
    </row>
    <row r="12" spans="1:7">
      <c r="A12" s="10"/>
      <c r="B12" s="14" t="s">
        <v>2</v>
      </c>
      <c r="C12" s="11"/>
      <c r="D12" s="11"/>
      <c r="E12" s="11"/>
      <c r="F12" s="16"/>
      <c r="G12" s="17"/>
    </row>
    <row r="13" spans="1:7">
      <c r="A13" s="10"/>
      <c r="B13" s="13"/>
      <c r="C13" s="19" t="s">
        <v>3</v>
      </c>
      <c r="D13" s="11"/>
      <c r="E13" s="11"/>
      <c r="F13" s="16"/>
      <c r="G13" s="17"/>
    </row>
    <row r="14" spans="1:7">
      <c r="A14" s="10"/>
      <c r="B14" s="13"/>
      <c r="C14" s="11"/>
      <c r="D14" s="11"/>
      <c r="E14" s="11"/>
      <c r="F14" s="11"/>
      <c r="G14" s="12"/>
    </row>
    <row r="15" spans="1:7">
      <c r="A15" s="10"/>
      <c r="B15" s="14"/>
      <c r="C15" s="11"/>
      <c r="D15" s="11"/>
      <c r="E15" s="11"/>
      <c r="F15" s="16"/>
      <c r="G15" s="17"/>
    </row>
    <row r="16" spans="1:7" ht="15.75" thickBot="1">
      <c r="A16" s="10"/>
      <c r="B16" s="13" t="s">
        <v>4</v>
      </c>
      <c r="C16" s="11"/>
      <c r="D16" s="11"/>
      <c r="E16" s="11"/>
      <c r="F16" s="16"/>
      <c r="G16" s="17"/>
    </row>
    <row r="17" spans="1:7" ht="15.75" thickBot="1">
      <c r="A17" s="10"/>
      <c r="B17" s="13"/>
      <c r="C17" s="94"/>
      <c r="D17" s="11"/>
      <c r="E17" s="11"/>
      <c r="F17" s="11"/>
      <c r="G17" s="12"/>
    </row>
    <row r="18" spans="1:7">
      <c r="A18" s="10"/>
      <c r="B18" s="14"/>
      <c r="C18" s="11"/>
      <c r="D18" s="11"/>
      <c r="E18" s="11"/>
      <c r="F18" s="16"/>
      <c r="G18" s="17"/>
    </row>
    <row r="19" spans="1:7">
      <c r="A19" s="10"/>
      <c r="B19" s="13"/>
      <c r="C19" s="11"/>
      <c r="D19" s="11"/>
      <c r="E19" s="11"/>
      <c r="F19" s="16"/>
      <c r="G19" s="17"/>
    </row>
    <row r="20" spans="1:7">
      <c r="A20" s="10"/>
      <c r="B20" s="13"/>
      <c r="C20" s="11"/>
      <c r="D20" s="11"/>
      <c r="E20" s="11"/>
      <c r="F20" s="11"/>
      <c r="G20" s="12"/>
    </row>
    <row r="21" spans="1:7">
      <c r="A21" s="10"/>
      <c r="B21" s="14" t="s">
        <v>179</v>
      </c>
      <c r="C21" s="11"/>
      <c r="D21" s="11"/>
      <c r="E21" s="11"/>
      <c r="F21" s="16"/>
      <c r="G21" s="17"/>
    </row>
    <row r="22" spans="1:7">
      <c r="A22" s="10"/>
      <c r="B22" s="13"/>
      <c r="C22" s="11"/>
      <c r="D22" s="11"/>
      <c r="E22" s="11"/>
      <c r="F22" s="16"/>
      <c r="G22" s="17"/>
    </row>
    <row r="23" spans="1:7">
      <c r="A23" s="10"/>
      <c r="B23" s="13"/>
      <c r="C23" s="11"/>
      <c r="D23" s="11"/>
      <c r="E23" s="11"/>
      <c r="F23" s="11"/>
      <c r="G23" s="12"/>
    </row>
    <row r="24" spans="1:7">
      <c r="A24" s="20"/>
      <c r="B24" s="21"/>
      <c r="C24" s="97"/>
      <c r="D24" s="97"/>
      <c r="E24" s="97"/>
      <c r="F24" s="22"/>
      <c r="G24" s="23"/>
    </row>
    <row r="25" spans="1:7">
      <c r="A25" s="10"/>
      <c r="B25" s="13"/>
      <c r="C25" s="11"/>
      <c r="D25" s="11"/>
      <c r="E25" s="11"/>
      <c r="F25" s="11"/>
      <c r="G25" s="12"/>
    </row>
    <row r="26" spans="1:7">
      <c r="A26" s="10"/>
      <c r="B26" s="24"/>
      <c r="C26" s="25"/>
      <c r="D26" s="25"/>
      <c r="E26" s="25"/>
      <c r="F26" s="25"/>
      <c r="G26" s="26"/>
    </row>
    <row r="27" spans="1:7" ht="15.75">
      <c r="A27" s="10"/>
      <c r="B27" s="27" t="s">
        <v>6</v>
      </c>
      <c r="C27" s="11"/>
      <c r="D27" s="11"/>
      <c r="E27" s="11"/>
      <c r="F27" s="11"/>
      <c r="G27" s="28">
        <f>G63</f>
        <v>0</v>
      </c>
    </row>
    <row r="28" spans="1:7">
      <c r="A28" s="10"/>
      <c r="B28" s="24"/>
      <c r="C28" s="25"/>
      <c r="D28" s="25"/>
      <c r="E28" s="25"/>
      <c r="F28" s="25"/>
      <c r="G28" s="26"/>
    </row>
    <row r="29" spans="1:7">
      <c r="A29" s="10"/>
      <c r="B29" s="13"/>
      <c r="C29" s="29" t="s">
        <v>7</v>
      </c>
      <c r="D29" s="11"/>
      <c r="E29" s="11"/>
      <c r="F29" s="29" t="s">
        <v>8</v>
      </c>
      <c r="G29" s="30" t="s">
        <v>9</v>
      </c>
    </row>
    <row r="30" spans="1:7">
      <c r="A30" s="10"/>
      <c r="B30" s="31" t="s">
        <v>10</v>
      </c>
      <c r="C30" s="32"/>
      <c r="D30" s="11"/>
      <c r="E30" s="11"/>
      <c r="F30" s="33"/>
      <c r="G30" s="34"/>
    </row>
    <row r="31" spans="1:7">
      <c r="A31" s="10"/>
      <c r="B31" s="13"/>
      <c r="C31" s="32">
        <f>G27</f>
        <v>0</v>
      </c>
      <c r="D31" s="11"/>
      <c r="E31" s="11"/>
      <c r="F31" s="33">
        <v>0.2</v>
      </c>
      <c r="G31" s="34">
        <f>SUM(G33-G27)</f>
        <v>0</v>
      </c>
    </row>
    <row r="32" spans="1:7">
      <c r="A32" s="10"/>
      <c r="B32" s="13"/>
      <c r="C32" s="11"/>
      <c r="D32" s="11"/>
      <c r="E32" s="11"/>
      <c r="F32" s="11"/>
      <c r="G32" s="12"/>
    </row>
    <row r="33" spans="1:7" ht="15.75">
      <c r="A33" s="35"/>
      <c r="B33" s="36" t="s">
        <v>11</v>
      </c>
      <c r="C33" s="37"/>
      <c r="D33" s="38" t="s">
        <v>12</v>
      </c>
      <c r="E33" s="39" t="s">
        <v>13</v>
      </c>
      <c r="F33" s="37"/>
      <c r="G33" s="40">
        <f>SUM(G27*1.2)</f>
        <v>0</v>
      </c>
    </row>
    <row r="34" spans="1:7">
      <c r="A34" s="10"/>
      <c r="B34" s="13"/>
      <c r="C34" s="11"/>
      <c r="D34" s="11"/>
      <c r="E34" s="11"/>
      <c r="F34" s="11"/>
      <c r="G34" s="12"/>
    </row>
    <row r="35" spans="1:7">
      <c r="A35" s="2"/>
      <c r="B35" s="6"/>
      <c r="C35" s="7"/>
      <c r="D35" s="7"/>
      <c r="E35" s="7"/>
      <c r="F35" s="7"/>
      <c r="G35" s="8"/>
    </row>
    <row r="36" spans="1:7">
      <c r="A36" s="2"/>
      <c r="B36" s="6"/>
      <c r="C36" s="7"/>
      <c r="D36" s="7"/>
      <c r="E36" s="7"/>
      <c r="F36" s="7"/>
      <c r="G36" s="8"/>
    </row>
    <row r="37" spans="1:7">
      <c r="A37" s="2"/>
      <c r="B37" s="6"/>
      <c r="C37" s="7"/>
      <c r="D37" s="7"/>
      <c r="E37" s="7"/>
      <c r="F37" s="7"/>
      <c r="G37" s="8"/>
    </row>
    <row r="38" spans="1:7">
      <c r="A38" s="2"/>
      <c r="B38" s="6"/>
      <c r="C38" s="7"/>
      <c r="D38" s="7"/>
      <c r="E38" s="7"/>
      <c r="F38" s="7"/>
      <c r="G38" s="8"/>
    </row>
    <row r="39" spans="1:7">
      <c r="A39" s="2"/>
      <c r="B39" s="6"/>
      <c r="C39" s="7"/>
      <c r="D39" s="7"/>
      <c r="E39" s="7"/>
      <c r="F39" s="7"/>
      <c r="G39" s="8"/>
    </row>
    <row r="40" spans="1:7">
      <c r="A40" s="2"/>
      <c r="B40" s="6"/>
      <c r="C40" s="7"/>
      <c r="D40" s="7"/>
      <c r="E40" s="7"/>
      <c r="F40" s="7"/>
      <c r="G40" s="8"/>
    </row>
    <row r="41" spans="1:7">
      <c r="A41" s="2"/>
      <c r="B41" s="6"/>
      <c r="C41" s="7"/>
      <c r="D41" s="7"/>
      <c r="E41" s="7"/>
      <c r="F41" s="7"/>
      <c r="G41" s="8"/>
    </row>
    <row r="42" spans="1:7">
      <c r="A42" s="2"/>
      <c r="B42" s="6"/>
      <c r="C42" s="7"/>
      <c r="D42" s="7"/>
      <c r="E42" s="7"/>
      <c r="F42" s="7"/>
      <c r="G42" s="8"/>
    </row>
    <row r="43" spans="1:7">
      <c r="A43" s="2"/>
      <c r="B43" s="6"/>
      <c r="C43" s="7"/>
      <c r="D43" s="7"/>
      <c r="E43" s="7"/>
      <c r="F43" s="7"/>
      <c r="G43" s="8"/>
    </row>
    <row r="44" spans="1:7">
      <c r="A44" s="2"/>
      <c r="B44" s="6"/>
      <c r="C44" s="7"/>
      <c r="D44" s="7"/>
      <c r="E44" s="7"/>
      <c r="F44" s="7"/>
      <c r="G44" s="8"/>
    </row>
    <row r="45" spans="1:7">
      <c r="A45" s="2"/>
      <c r="B45" s="6"/>
      <c r="C45" s="7"/>
      <c r="D45" s="7"/>
      <c r="E45" s="7"/>
      <c r="F45" s="7"/>
      <c r="G45" s="8"/>
    </row>
    <row r="46" spans="1:7">
      <c r="A46" s="10"/>
      <c r="B46" s="9" t="s">
        <v>14</v>
      </c>
      <c r="C46" s="41"/>
      <c r="D46" s="16"/>
      <c r="E46" s="11"/>
      <c r="F46" s="11"/>
      <c r="G46" s="30"/>
    </row>
    <row r="47" spans="1:7">
      <c r="A47" s="11"/>
      <c r="B47" s="13"/>
      <c r="C47" s="11"/>
      <c r="D47" s="11"/>
      <c r="E47" s="11"/>
      <c r="F47" s="11"/>
      <c r="G47" s="12"/>
    </row>
    <row r="48" spans="1:7" ht="15.75" thickBot="1">
      <c r="A48" s="42"/>
      <c r="B48" s="43"/>
      <c r="C48" s="44"/>
      <c r="D48" s="44"/>
      <c r="E48" s="44"/>
      <c r="F48" s="44"/>
      <c r="G48" s="45"/>
    </row>
    <row r="49" spans="1:7" ht="15.75" thickBot="1">
      <c r="A49" s="11"/>
      <c r="B49" s="11"/>
      <c r="C49" s="11"/>
      <c r="D49" s="11"/>
      <c r="E49" s="11"/>
      <c r="F49" s="11"/>
      <c r="G49" s="11"/>
    </row>
    <row r="50" spans="1:7" ht="18">
      <c r="A50" s="3" t="s">
        <v>15</v>
      </c>
      <c r="B50" s="46"/>
      <c r="C50" s="46"/>
      <c r="D50" s="46"/>
      <c r="E50" s="46"/>
      <c r="F50" s="46"/>
      <c r="G50" s="47"/>
    </row>
    <row r="51" spans="1:7">
      <c r="A51" s="13"/>
      <c r="B51" s="11"/>
      <c r="C51" s="11"/>
      <c r="D51" s="11"/>
      <c r="E51" s="11"/>
      <c r="F51" s="11"/>
      <c r="G51" s="12"/>
    </row>
    <row r="52" spans="1:7">
      <c r="A52" s="9"/>
      <c r="B52" s="11"/>
      <c r="C52" s="11"/>
      <c r="D52" s="11"/>
      <c r="E52" s="11"/>
      <c r="F52" s="11"/>
      <c r="G52" s="12"/>
    </row>
    <row r="53" spans="1:7">
      <c r="A53" s="13"/>
      <c r="B53" s="11"/>
      <c r="C53" s="95"/>
      <c r="D53" s="95"/>
      <c r="E53" s="95"/>
      <c r="F53" s="11"/>
      <c r="G53" s="12"/>
    </row>
    <row r="54" spans="1:7">
      <c r="A54" s="9" t="s">
        <v>1</v>
      </c>
      <c r="B54" s="11"/>
      <c r="C54" s="11" t="s">
        <v>173</v>
      </c>
      <c r="D54" s="11"/>
      <c r="E54" s="11"/>
      <c r="F54" s="11"/>
      <c r="G54" s="12"/>
    </row>
    <row r="55" spans="1:7">
      <c r="A55" s="13"/>
      <c r="B55" s="11"/>
      <c r="C55" s="96"/>
      <c r="D55" s="96"/>
      <c r="E55" s="96"/>
      <c r="F55" s="11"/>
      <c r="G55" s="12"/>
    </row>
    <row r="56" spans="1:7">
      <c r="A56" s="13"/>
      <c r="B56" s="11"/>
      <c r="C56" s="11"/>
      <c r="D56" s="11"/>
      <c r="E56" s="11"/>
      <c r="F56" s="11"/>
      <c r="G56" s="12"/>
    </row>
    <row r="57" spans="1:7">
      <c r="A57" s="9"/>
      <c r="B57" s="11"/>
      <c r="C57" s="15"/>
      <c r="D57" s="11"/>
      <c r="E57" s="11"/>
      <c r="F57" s="16" t="s">
        <v>16</v>
      </c>
      <c r="G57" s="18"/>
    </row>
    <row r="58" spans="1:7">
      <c r="A58" s="13"/>
      <c r="B58" s="11"/>
      <c r="C58" s="11"/>
      <c r="D58" s="11"/>
      <c r="E58" s="11"/>
      <c r="F58" s="11"/>
      <c r="G58" s="12"/>
    </row>
    <row r="59" spans="1:7">
      <c r="A59" s="48" t="s">
        <v>172</v>
      </c>
      <c r="B59" s="49"/>
      <c r="C59" s="49"/>
      <c r="D59" s="11"/>
      <c r="E59" s="11"/>
      <c r="F59" s="16"/>
      <c r="G59" s="50"/>
    </row>
    <row r="60" spans="1:7">
      <c r="A60" s="9" t="s">
        <v>17</v>
      </c>
      <c r="B60" s="11"/>
      <c r="C60" s="15"/>
      <c r="D60" s="11"/>
      <c r="E60" s="11"/>
      <c r="F60" s="16"/>
      <c r="G60" s="51" t="s">
        <v>5</v>
      </c>
    </row>
    <row r="61" spans="1:7">
      <c r="A61" s="13"/>
      <c r="B61" s="11"/>
      <c r="C61" s="11"/>
      <c r="D61" s="11"/>
      <c r="E61" s="11"/>
      <c r="F61" s="11"/>
      <c r="G61" s="12"/>
    </row>
    <row r="62" spans="1:7" ht="24">
      <c r="A62" s="52" t="s">
        <v>18</v>
      </c>
      <c r="B62" s="53" t="s">
        <v>19</v>
      </c>
      <c r="C62" s="53" t="s">
        <v>20</v>
      </c>
      <c r="D62" s="53" t="s">
        <v>21</v>
      </c>
      <c r="E62" s="53" t="s">
        <v>22</v>
      </c>
      <c r="F62" s="53" t="s">
        <v>23</v>
      </c>
      <c r="G62" s="54" t="s">
        <v>24</v>
      </c>
    </row>
    <row r="63" spans="1:7" ht="15.75">
      <c r="A63" s="55" t="s">
        <v>25</v>
      </c>
      <c r="B63" s="11"/>
      <c r="C63" s="11"/>
      <c r="D63" s="11"/>
      <c r="E63" s="11"/>
      <c r="F63" s="11"/>
      <c r="G63" s="56">
        <f>SUM(G64+G79+G89+G167)</f>
        <v>0</v>
      </c>
    </row>
    <row r="64" spans="1:7" ht="15.75">
      <c r="A64" s="57"/>
      <c r="B64" s="58" t="s">
        <v>26</v>
      </c>
      <c r="C64" s="59" t="s">
        <v>176</v>
      </c>
      <c r="D64" s="60"/>
      <c r="E64" s="60"/>
      <c r="F64" s="60"/>
      <c r="G64" s="61">
        <f>SUM(G65+G72+G77)</f>
        <v>0</v>
      </c>
    </row>
    <row r="65" spans="1:7">
      <c r="A65" s="62"/>
      <c r="B65" s="63" t="s">
        <v>26</v>
      </c>
      <c r="C65" s="64" t="s">
        <v>27</v>
      </c>
      <c r="D65" s="65"/>
      <c r="E65" s="65"/>
      <c r="F65" s="65"/>
      <c r="G65" s="66">
        <f>SUM(G66:G71)</f>
        <v>0</v>
      </c>
    </row>
    <row r="66" spans="1:7" ht="26.25" customHeight="1">
      <c r="A66" s="67" t="s">
        <v>28</v>
      </c>
      <c r="B66" s="68" t="s">
        <v>29</v>
      </c>
      <c r="C66" s="69" t="s">
        <v>30</v>
      </c>
      <c r="D66" s="70" t="s">
        <v>31</v>
      </c>
      <c r="E66" s="71">
        <v>215</v>
      </c>
      <c r="F66" s="92">
        <v>0</v>
      </c>
      <c r="G66" s="72">
        <f t="shared" ref="G66:G71" si="0">SUM(E66*F66)</f>
        <v>0</v>
      </c>
    </row>
    <row r="67" spans="1:7" ht="24">
      <c r="A67" s="67" t="s">
        <v>32</v>
      </c>
      <c r="B67" s="68" t="s">
        <v>29</v>
      </c>
      <c r="C67" s="69" t="s">
        <v>33</v>
      </c>
      <c r="D67" s="70" t="s">
        <v>31</v>
      </c>
      <c r="E67" s="71">
        <v>67.5</v>
      </c>
      <c r="F67" s="92">
        <v>0</v>
      </c>
      <c r="G67" s="72">
        <f t="shared" si="0"/>
        <v>0</v>
      </c>
    </row>
    <row r="68" spans="1:7" ht="24">
      <c r="A68" s="67" t="s">
        <v>34</v>
      </c>
      <c r="B68" s="68" t="s">
        <v>29</v>
      </c>
      <c r="C68" s="69" t="s">
        <v>35</v>
      </c>
      <c r="D68" s="70" t="s">
        <v>31</v>
      </c>
      <c r="E68" s="71">
        <v>63.35</v>
      </c>
      <c r="F68" s="92">
        <v>0</v>
      </c>
      <c r="G68" s="72">
        <f t="shared" si="0"/>
        <v>0</v>
      </c>
    </row>
    <row r="69" spans="1:7" ht="24">
      <c r="A69" s="67">
        <v>4</v>
      </c>
      <c r="B69" s="68" t="s">
        <v>29</v>
      </c>
      <c r="C69" s="69" t="s">
        <v>36</v>
      </c>
      <c r="D69" s="70" t="s">
        <v>31</v>
      </c>
      <c r="E69" s="71">
        <v>198.5</v>
      </c>
      <c r="F69" s="92">
        <v>0</v>
      </c>
      <c r="G69" s="72">
        <f t="shared" si="0"/>
        <v>0</v>
      </c>
    </row>
    <row r="70" spans="1:7" ht="24">
      <c r="A70" s="67">
        <v>5</v>
      </c>
      <c r="B70" s="68" t="s">
        <v>29</v>
      </c>
      <c r="C70" s="69" t="s">
        <v>37</v>
      </c>
      <c r="D70" s="70" t="s">
        <v>31</v>
      </c>
      <c r="E70" s="71">
        <v>198.5</v>
      </c>
      <c r="F70" s="92">
        <v>0</v>
      </c>
      <c r="G70" s="72">
        <f t="shared" si="0"/>
        <v>0</v>
      </c>
    </row>
    <row r="71" spans="1:7" ht="24">
      <c r="A71" s="67">
        <v>6</v>
      </c>
      <c r="B71" s="68" t="s">
        <v>29</v>
      </c>
      <c r="C71" s="69" t="s">
        <v>38</v>
      </c>
      <c r="D71" s="70" t="s">
        <v>31</v>
      </c>
      <c r="E71" s="71">
        <v>198.5</v>
      </c>
      <c r="F71" s="92">
        <v>0</v>
      </c>
      <c r="G71" s="72">
        <f t="shared" si="0"/>
        <v>0</v>
      </c>
    </row>
    <row r="72" spans="1:7">
      <c r="A72" s="62"/>
      <c r="B72" s="63" t="s">
        <v>26</v>
      </c>
      <c r="C72" s="64" t="s">
        <v>39</v>
      </c>
      <c r="D72" s="65"/>
      <c r="E72" s="65"/>
      <c r="F72" s="65"/>
      <c r="G72" s="66">
        <f>SUM(G73:G76)</f>
        <v>0</v>
      </c>
    </row>
    <row r="73" spans="1:7" ht="24">
      <c r="A73" s="67">
        <v>7</v>
      </c>
      <c r="B73" s="68" t="s">
        <v>29</v>
      </c>
      <c r="C73" s="69" t="s">
        <v>40</v>
      </c>
      <c r="D73" s="70" t="s">
        <v>31</v>
      </c>
      <c r="E73" s="71">
        <v>45</v>
      </c>
      <c r="F73" s="92">
        <v>0</v>
      </c>
      <c r="G73" s="72">
        <f>SUM(E73*F73)</f>
        <v>0</v>
      </c>
    </row>
    <row r="74" spans="1:7" ht="24">
      <c r="A74" s="67">
        <v>8</v>
      </c>
      <c r="B74" s="68" t="s">
        <v>29</v>
      </c>
      <c r="C74" s="69" t="s">
        <v>41</v>
      </c>
      <c r="D74" s="70" t="s">
        <v>31</v>
      </c>
      <c r="E74" s="71">
        <v>55</v>
      </c>
      <c r="F74" s="92">
        <v>0</v>
      </c>
      <c r="G74" s="72">
        <f>SUM(E74*F74)</f>
        <v>0</v>
      </c>
    </row>
    <row r="75" spans="1:7" ht="24">
      <c r="A75" s="67">
        <v>9</v>
      </c>
      <c r="B75" s="68" t="s">
        <v>29</v>
      </c>
      <c r="C75" s="69" t="s">
        <v>42</v>
      </c>
      <c r="D75" s="70" t="s">
        <v>31</v>
      </c>
      <c r="E75" s="71">
        <v>45</v>
      </c>
      <c r="F75" s="92">
        <v>0</v>
      </c>
      <c r="G75" s="72">
        <f>SUM(E75*F75)</f>
        <v>0</v>
      </c>
    </row>
    <row r="76" spans="1:7" ht="24">
      <c r="A76" s="67">
        <v>10</v>
      </c>
      <c r="B76" s="68" t="s">
        <v>29</v>
      </c>
      <c r="C76" s="69" t="s">
        <v>43</v>
      </c>
      <c r="D76" s="70" t="s">
        <v>31</v>
      </c>
      <c r="E76" s="71">
        <v>65</v>
      </c>
      <c r="F76" s="92">
        <v>0</v>
      </c>
      <c r="G76" s="72">
        <f>SUM(E76*F76)</f>
        <v>0</v>
      </c>
    </row>
    <row r="77" spans="1:7">
      <c r="A77" s="62"/>
      <c r="B77" s="63" t="s">
        <v>26</v>
      </c>
      <c r="C77" s="64" t="s">
        <v>44</v>
      </c>
      <c r="D77" s="65"/>
      <c r="E77" s="65"/>
      <c r="F77" s="65"/>
      <c r="G77" s="66">
        <f>SUM(G78:G78)</f>
        <v>0</v>
      </c>
    </row>
    <row r="78" spans="1:7" ht="24">
      <c r="A78" s="67">
        <v>11</v>
      </c>
      <c r="B78" s="68" t="s">
        <v>29</v>
      </c>
      <c r="C78" s="69" t="s">
        <v>45</v>
      </c>
      <c r="D78" s="70" t="s">
        <v>46</v>
      </c>
      <c r="E78" s="71">
        <v>6.25</v>
      </c>
      <c r="F78" s="92">
        <v>0</v>
      </c>
      <c r="G78" s="72">
        <f>SUM(E78*F78)</f>
        <v>0</v>
      </c>
    </row>
    <row r="79" spans="1:7" ht="15.75">
      <c r="A79" s="57"/>
      <c r="B79" s="58" t="s">
        <v>26</v>
      </c>
      <c r="C79" s="59" t="s">
        <v>177</v>
      </c>
      <c r="D79" s="60"/>
      <c r="E79" s="60"/>
      <c r="F79" s="60"/>
      <c r="G79" s="61">
        <f>SUM(G80+G83)</f>
        <v>0</v>
      </c>
    </row>
    <row r="80" spans="1:7">
      <c r="A80" s="62"/>
      <c r="B80" s="63" t="s">
        <v>26</v>
      </c>
      <c r="C80" s="64" t="s">
        <v>47</v>
      </c>
      <c r="D80" s="65"/>
      <c r="E80" s="65"/>
      <c r="F80" s="65"/>
      <c r="G80" s="66">
        <f>SUM(G81:G82)</f>
        <v>0</v>
      </c>
    </row>
    <row r="81" spans="1:7" ht="24">
      <c r="A81" s="67">
        <v>12</v>
      </c>
      <c r="B81" s="68" t="s">
        <v>48</v>
      </c>
      <c r="C81" s="69" t="s">
        <v>49</v>
      </c>
      <c r="D81" s="70" t="s">
        <v>31</v>
      </c>
      <c r="E81" s="71">
        <v>729.01</v>
      </c>
      <c r="F81" s="92">
        <v>0</v>
      </c>
      <c r="G81" s="72">
        <f>SUM(E81*F81)</f>
        <v>0</v>
      </c>
    </row>
    <row r="82" spans="1:7" ht="24">
      <c r="A82" s="67">
        <v>13</v>
      </c>
      <c r="B82" s="68" t="s">
        <v>29</v>
      </c>
      <c r="C82" s="73" t="s">
        <v>50</v>
      </c>
      <c r="D82" s="70" t="s">
        <v>51</v>
      </c>
      <c r="E82" s="71">
        <v>289.47000000000003</v>
      </c>
      <c r="F82" s="92">
        <v>0</v>
      </c>
      <c r="G82" s="72">
        <f>SUM(E82*F82)</f>
        <v>0</v>
      </c>
    </row>
    <row r="83" spans="1:7">
      <c r="A83" s="62"/>
      <c r="B83" s="63" t="s">
        <v>26</v>
      </c>
      <c r="C83" s="64" t="s">
        <v>52</v>
      </c>
      <c r="D83" s="65"/>
      <c r="E83" s="65"/>
      <c r="F83" s="65"/>
      <c r="G83" s="66">
        <f>SUM(G84:G86)</f>
        <v>0</v>
      </c>
    </row>
    <row r="84" spans="1:7" ht="24">
      <c r="A84" s="67">
        <v>14</v>
      </c>
      <c r="B84" s="68" t="s">
        <v>29</v>
      </c>
      <c r="C84" s="69" t="s">
        <v>53</v>
      </c>
      <c r="D84" s="70" t="s">
        <v>31</v>
      </c>
      <c r="E84" s="71">
        <v>756</v>
      </c>
      <c r="F84" s="92">
        <v>0</v>
      </c>
      <c r="G84" s="72">
        <f>SUM(E84*F84)</f>
        <v>0</v>
      </c>
    </row>
    <row r="85" spans="1:7" ht="24">
      <c r="A85" s="67">
        <v>15</v>
      </c>
      <c r="B85" s="68" t="s">
        <v>29</v>
      </c>
      <c r="C85" s="69" t="s">
        <v>54</v>
      </c>
      <c r="D85" s="70" t="s">
        <v>31</v>
      </c>
      <c r="E85" s="71">
        <v>756</v>
      </c>
      <c r="F85" s="92">
        <v>0</v>
      </c>
      <c r="G85" s="72">
        <f>SUM(E85*F85)</f>
        <v>0</v>
      </c>
    </row>
    <row r="86" spans="1:7" ht="24">
      <c r="A86" s="67">
        <v>16</v>
      </c>
      <c r="B86" s="68" t="s">
        <v>29</v>
      </c>
      <c r="C86" s="69" t="s">
        <v>55</v>
      </c>
      <c r="D86" s="70" t="s">
        <v>31</v>
      </c>
      <c r="E86" s="71">
        <v>756</v>
      </c>
      <c r="F86" s="92">
        <v>0</v>
      </c>
      <c r="G86" s="72">
        <f>SUM(E86*F86)</f>
        <v>0</v>
      </c>
    </row>
    <row r="87" spans="1:7">
      <c r="A87" s="74"/>
      <c r="B87" s="75"/>
      <c r="C87" s="76"/>
      <c r="D87" s="77"/>
      <c r="E87" s="78"/>
      <c r="F87" s="79"/>
      <c r="G87" s="80"/>
    </row>
    <row r="88" spans="1:7">
      <c r="A88" s="74"/>
      <c r="B88" s="75"/>
      <c r="C88" s="76"/>
      <c r="D88" s="77"/>
      <c r="E88" s="78"/>
      <c r="F88" s="79"/>
      <c r="G88" s="80"/>
    </row>
    <row r="89" spans="1:7" ht="15.75">
      <c r="A89" s="57"/>
      <c r="B89" s="58" t="s">
        <v>26</v>
      </c>
      <c r="C89" s="59" t="s">
        <v>174</v>
      </c>
      <c r="D89" s="60"/>
      <c r="E89" s="60"/>
      <c r="F89" s="60"/>
      <c r="G89" s="61">
        <f>SUM(G90+G98+G114+G127+G142+G151+G156)</f>
        <v>0</v>
      </c>
    </row>
    <row r="90" spans="1:7">
      <c r="A90" s="81"/>
      <c r="B90" s="82" t="s">
        <v>26</v>
      </c>
      <c r="C90" s="83" t="s">
        <v>56</v>
      </c>
      <c r="D90" s="84"/>
      <c r="E90" s="84"/>
      <c r="F90" s="84"/>
      <c r="G90" s="85">
        <f>SUM(G91:G97)</f>
        <v>0</v>
      </c>
    </row>
    <row r="91" spans="1:7">
      <c r="A91" s="67" t="s">
        <v>28</v>
      </c>
      <c r="B91" s="68" t="s">
        <v>48</v>
      </c>
      <c r="C91" s="69" t="s">
        <v>57</v>
      </c>
      <c r="D91" s="70" t="s">
        <v>58</v>
      </c>
      <c r="E91" s="71">
        <v>1</v>
      </c>
      <c r="F91" s="92">
        <v>0</v>
      </c>
      <c r="G91" s="72">
        <f t="shared" ref="G91:G97" si="1">SUM(E91*F91)</f>
        <v>0</v>
      </c>
    </row>
    <row r="92" spans="1:7">
      <c r="A92" s="67" t="s">
        <v>32</v>
      </c>
      <c r="B92" s="68" t="s">
        <v>29</v>
      </c>
      <c r="C92" s="69" t="s">
        <v>59</v>
      </c>
      <c r="D92" s="70" t="s">
        <v>58</v>
      </c>
      <c r="E92" s="71">
        <v>1</v>
      </c>
      <c r="F92" s="92">
        <v>0</v>
      </c>
      <c r="G92" s="72">
        <f t="shared" si="1"/>
        <v>0</v>
      </c>
    </row>
    <row r="93" spans="1:7">
      <c r="A93" s="67" t="s">
        <v>34</v>
      </c>
      <c r="B93" s="68" t="s">
        <v>48</v>
      </c>
      <c r="C93" s="69" t="s">
        <v>60</v>
      </c>
      <c r="D93" s="70" t="s">
        <v>58</v>
      </c>
      <c r="E93" s="71">
        <v>1</v>
      </c>
      <c r="F93" s="92">
        <v>0</v>
      </c>
      <c r="G93" s="72">
        <f t="shared" si="1"/>
        <v>0</v>
      </c>
    </row>
    <row r="94" spans="1:7">
      <c r="A94" s="67" t="s">
        <v>61</v>
      </c>
      <c r="B94" s="68" t="s">
        <v>29</v>
      </c>
      <c r="C94" s="69" t="s">
        <v>62</v>
      </c>
      <c r="D94" s="70" t="s">
        <v>58</v>
      </c>
      <c r="E94" s="71">
        <v>1</v>
      </c>
      <c r="F94" s="92">
        <v>0</v>
      </c>
      <c r="G94" s="72">
        <f t="shared" si="1"/>
        <v>0</v>
      </c>
    </row>
    <row r="95" spans="1:7">
      <c r="A95" s="67" t="s">
        <v>63</v>
      </c>
      <c r="B95" s="68" t="s">
        <v>48</v>
      </c>
      <c r="C95" s="69" t="s">
        <v>64</v>
      </c>
      <c r="D95" s="70" t="s">
        <v>58</v>
      </c>
      <c r="E95" s="71">
        <v>1</v>
      </c>
      <c r="F95" s="92">
        <v>0</v>
      </c>
      <c r="G95" s="72">
        <f t="shared" si="1"/>
        <v>0</v>
      </c>
    </row>
    <row r="96" spans="1:7">
      <c r="A96" s="67" t="s">
        <v>65</v>
      </c>
      <c r="B96" s="68" t="s">
        <v>29</v>
      </c>
      <c r="C96" s="69" t="s">
        <v>66</v>
      </c>
      <c r="D96" s="70" t="s">
        <v>58</v>
      </c>
      <c r="E96" s="71">
        <v>1</v>
      </c>
      <c r="F96" s="92">
        <v>0</v>
      </c>
      <c r="G96" s="72">
        <f t="shared" si="1"/>
        <v>0</v>
      </c>
    </row>
    <row r="97" spans="1:7" ht="24">
      <c r="A97" s="67" t="s">
        <v>67</v>
      </c>
      <c r="B97" s="68" t="s">
        <v>48</v>
      </c>
      <c r="C97" s="69" t="s">
        <v>68</v>
      </c>
      <c r="D97" s="70" t="s">
        <v>69</v>
      </c>
      <c r="E97" s="71">
        <v>1</v>
      </c>
      <c r="F97" s="92">
        <v>0</v>
      </c>
      <c r="G97" s="72">
        <f t="shared" si="1"/>
        <v>0</v>
      </c>
    </row>
    <row r="98" spans="1:7">
      <c r="A98" s="81"/>
      <c r="B98" s="82" t="s">
        <v>26</v>
      </c>
      <c r="C98" s="83" t="s">
        <v>70</v>
      </c>
      <c r="D98" s="84"/>
      <c r="E98" s="84"/>
      <c r="F98" s="84"/>
      <c r="G98" s="85">
        <f>SUM(G99:G113)</f>
        <v>0</v>
      </c>
    </row>
    <row r="99" spans="1:7">
      <c r="A99" s="67">
        <v>8</v>
      </c>
      <c r="B99" s="68" t="s">
        <v>48</v>
      </c>
      <c r="C99" s="69" t="s">
        <v>71</v>
      </c>
      <c r="D99" s="70" t="s">
        <v>72</v>
      </c>
      <c r="E99" s="71">
        <v>40</v>
      </c>
      <c r="F99" s="92">
        <v>0</v>
      </c>
      <c r="G99" s="72">
        <f t="shared" ref="G99:G113" si="2">SUM(E99*F99)</f>
        <v>0</v>
      </c>
    </row>
    <row r="100" spans="1:7">
      <c r="A100" s="67">
        <v>9</v>
      </c>
      <c r="B100" s="68" t="s">
        <v>48</v>
      </c>
      <c r="C100" s="69" t="s">
        <v>73</v>
      </c>
      <c r="D100" s="70" t="s">
        <v>72</v>
      </c>
      <c r="E100" s="71">
        <v>200</v>
      </c>
      <c r="F100" s="92">
        <v>0</v>
      </c>
      <c r="G100" s="72">
        <f t="shared" si="2"/>
        <v>0</v>
      </c>
    </row>
    <row r="101" spans="1:7">
      <c r="A101" s="67">
        <v>10</v>
      </c>
      <c r="B101" s="68" t="s">
        <v>29</v>
      </c>
      <c r="C101" s="69" t="s">
        <v>74</v>
      </c>
      <c r="D101" s="70" t="s">
        <v>72</v>
      </c>
      <c r="E101" s="71">
        <v>240</v>
      </c>
      <c r="F101" s="92">
        <v>0</v>
      </c>
      <c r="G101" s="72">
        <f t="shared" si="2"/>
        <v>0</v>
      </c>
    </row>
    <row r="102" spans="1:7">
      <c r="A102" s="67">
        <v>11</v>
      </c>
      <c r="B102" s="68" t="s">
        <v>48</v>
      </c>
      <c r="C102" s="69" t="s">
        <v>75</v>
      </c>
      <c r="D102" s="70" t="s">
        <v>72</v>
      </c>
      <c r="E102" s="71">
        <v>3250</v>
      </c>
      <c r="F102" s="92">
        <v>0</v>
      </c>
      <c r="G102" s="72">
        <f t="shared" si="2"/>
        <v>0</v>
      </c>
    </row>
    <row r="103" spans="1:7">
      <c r="A103" s="67">
        <v>12</v>
      </c>
      <c r="B103" s="68" t="s">
        <v>48</v>
      </c>
      <c r="C103" s="69" t="s">
        <v>76</v>
      </c>
      <c r="D103" s="70" t="s">
        <v>72</v>
      </c>
      <c r="E103" s="71">
        <v>3650</v>
      </c>
      <c r="F103" s="92">
        <v>0</v>
      </c>
      <c r="G103" s="72">
        <f t="shared" si="2"/>
        <v>0</v>
      </c>
    </row>
    <row r="104" spans="1:7">
      <c r="A104" s="67">
        <v>13</v>
      </c>
      <c r="B104" s="68" t="s">
        <v>48</v>
      </c>
      <c r="C104" s="69" t="s">
        <v>77</v>
      </c>
      <c r="D104" s="70" t="s">
        <v>72</v>
      </c>
      <c r="E104" s="71">
        <v>80</v>
      </c>
      <c r="F104" s="92">
        <v>0</v>
      </c>
      <c r="G104" s="72">
        <f t="shared" si="2"/>
        <v>0</v>
      </c>
    </row>
    <row r="105" spans="1:7">
      <c r="A105" s="67">
        <v>14</v>
      </c>
      <c r="B105" s="68" t="s">
        <v>48</v>
      </c>
      <c r="C105" s="69" t="s">
        <v>78</v>
      </c>
      <c r="D105" s="70" t="s">
        <v>72</v>
      </c>
      <c r="E105" s="71">
        <v>65</v>
      </c>
      <c r="F105" s="92">
        <v>0</v>
      </c>
      <c r="G105" s="72">
        <f t="shared" si="2"/>
        <v>0</v>
      </c>
    </row>
    <row r="106" spans="1:7">
      <c r="A106" s="67">
        <v>15</v>
      </c>
      <c r="B106" s="68" t="s">
        <v>29</v>
      </c>
      <c r="C106" s="69" t="s">
        <v>79</v>
      </c>
      <c r="D106" s="70" t="s">
        <v>72</v>
      </c>
      <c r="E106" s="71">
        <v>3250</v>
      </c>
      <c r="F106" s="92">
        <v>0</v>
      </c>
      <c r="G106" s="72">
        <f t="shared" si="2"/>
        <v>0</v>
      </c>
    </row>
    <row r="107" spans="1:7">
      <c r="A107" s="67">
        <v>16</v>
      </c>
      <c r="B107" s="68" t="s">
        <v>29</v>
      </c>
      <c r="C107" s="69" t="s">
        <v>80</v>
      </c>
      <c r="D107" s="70" t="s">
        <v>72</v>
      </c>
      <c r="E107" s="71">
        <v>3650</v>
      </c>
      <c r="F107" s="92">
        <v>0</v>
      </c>
      <c r="G107" s="72">
        <f t="shared" si="2"/>
        <v>0</v>
      </c>
    </row>
    <row r="108" spans="1:7">
      <c r="A108" s="67">
        <v>17</v>
      </c>
      <c r="B108" s="68" t="s">
        <v>29</v>
      </c>
      <c r="C108" s="69" t="s">
        <v>81</v>
      </c>
      <c r="D108" s="70" t="s">
        <v>72</v>
      </c>
      <c r="E108" s="71">
        <v>80</v>
      </c>
      <c r="F108" s="92">
        <v>0</v>
      </c>
      <c r="G108" s="72">
        <f t="shared" si="2"/>
        <v>0</v>
      </c>
    </row>
    <row r="109" spans="1:7">
      <c r="A109" s="67">
        <v>18</v>
      </c>
      <c r="B109" s="68" t="s">
        <v>29</v>
      </c>
      <c r="C109" s="69" t="s">
        <v>82</v>
      </c>
      <c r="D109" s="70" t="s">
        <v>72</v>
      </c>
      <c r="E109" s="71">
        <v>65</v>
      </c>
      <c r="F109" s="92">
        <v>0</v>
      </c>
      <c r="G109" s="72">
        <f t="shared" si="2"/>
        <v>0</v>
      </c>
    </row>
    <row r="110" spans="1:7">
      <c r="A110" s="67">
        <v>19</v>
      </c>
      <c r="B110" s="68" t="s">
        <v>48</v>
      </c>
      <c r="C110" s="69" t="s">
        <v>83</v>
      </c>
      <c r="D110" s="70" t="s">
        <v>58</v>
      </c>
      <c r="E110" s="71">
        <v>2000</v>
      </c>
      <c r="F110" s="92">
        <v>0</v>
      </c>
      <c r="G110" s="72">
        <f t="shared" si="2"/>
        <v>0</v>
      </c>
    </row>
    <row r="111" spans="1:7">
      <c r="A111" s="67">
        <v>20</v>
      </c>
      <c r="B111" s="68" t="s">
        <v>48</v>
      </c>
      <c r="C111" s="69" t="s">
        <v>84</v>
      </c>
      <c r="D111" s="70" t="s">
        <v>58</v>
      </c>
      <c r="E111" s="71">
        <v>300</v>
      </c>
      <c r="F111" s="92">
        <v>0</v>
      </c>
      <c r="G111" s="72">
        <f t="shared" si="2"/>
        <v>0</v>
      </c>
    </row>
    <row r="112" spans="1:7">
      <c r="A112" s="67">
        <v>21</v>
      </c>
      <c r="B112" s="68" t="s">
        <v>29</v>
      </c>
      <c r="C112" s="69" t="s">
        <v>85</v>
      </c>
      <c r="D112" s="70" t="s">
        <v>58</v>
      </c>
      <c r="E112" s="71">
        <v>300</v>
      </c>
      <c r="F112" s="92">
        <v>0</v>
      </c>
      <c r="G112" s="72">
        <f t="shared" si="2"/>
        <v>0</v>
      </c>
    </row>
    <row r="113" spans="1:7">
      <c r="A113" s="67">
        <v>22</v>
      </c>
      <c r="B113" s="68" t="s">
        <v>48</v>
      </c>
      <c r="C113" s="69" t="s">
        <v>86</v>
      </c>
      <c r="D113" s="70" t="s">
        <v>58</v>
      </c>
      <c r="E113" s="71">
        <v>3000</v>
      </c>
      <c r="F113" s="92">
        <v>0</v>
      </c>
      <c r="G113" s="72">
        <f t="shared" si="2"/>
        <v>0</v>
      </c>
    </row>
    <row r="114" spans="1:7">
      <c r="A114" s="81"/>
      <c r="B114" s="82" t="s">
        <v>26</v>
      </c>
      <c r="C114" s="83" t="s">
        <v>87</v>
      </c>
      <c r="D114" s="84"/>
      <c r="E114" s="84"/>
      <c r="F114" s="84"/>
      <c r="G114" s="85">
        <f>SUM(G115:G126)</f>
        <v>0</v>
      </c>
    </row>
    <row r="115" spans="1:7">
      <c r="A115" s="67">
        <v>23</v>
      </c>
      <c r="B115" s="68" t="s">
        <v>48</v>
      </c>
      <c r="C115" s="69" t="s">
        <v>88</v>
      </c>
      <c r="D115" s="70" t="s">
        <v>72</v>
      </c>
      <c r="E115" s="71">
        <v>150</v>
      </c>
      <c r="F115" s="92">
        <v>0</v>
      </c>
      <c r="G115" s="72">
        <f t="shared" ref="G115:G126" si="3">SUM(E115*F115)</f>
        <v>0</v>
      </c>
    </row>
    <row r="116" spans="1:7">
      <c r="A116" s="67">
        <v>24</v>
      </c>
      <c r="B116" s="68" t="s">
        <v>29</v>
      </c>
      <c r="C116" s="69" t="s">
        <v>89</v>
      </c>
      <c r="D116" s="70" t="s">
        <v>72</v>
      </c>
      <c r="E116" s="71">
        <v>150</v>
      </c>
      <c r="F116" s="92">
        <v>0</v>
      </c>
      <c r="G116" s="72">
        <f t="shared" si="3"/>
        <v>0</v>
      </c>
    </row>
    <row r="117" spans="1:7" ht="24">
      <c r="A117" s="67">
        <v>25</v>
      </c>
      <c r="B117" s="68" t="s">
        <v>48</v>
      </c>
      <c r="C117" s="69" t="s">
        <v>90</v>
      </c>
      <c r="D117" s="70" t="s">
        <v>58</v>
      </c>
      <c r="E117" s="71">
        <v>125</v>
      </c>
      <c r="F117" s="92">
        <v>0</v>
      </c>
      <c r="G117" s="72">
        <f t="shared" si="3"/>
        <v>0</v>
      </c>
    </row>
    <row r="118" spans="1:7">
      <c r="A118" s="67">
        <v>26</v>
      </c>
      <c r="B118" s="68" t="s">
        <v>29</v>
      </c>
      <c r="C118" s="69" t="s">
        <v>91</v>
      </c>
      <c r="D118" s="70" t="s">
        <v>58</v>
      </c>
      <c r="E118" s="71">
        <v>125</v>
      </c>
      <c r="F118" s="92">
        <v>0</v>
      </c>
      <c r="G118" s="72">
        <f t="shared" si="3"/>
        <v>0</v>
      </c>
    </row>
    <row r="119" spans="1:7" ht="24">
      <c r="A119" s="67">
        <v>27</v>
      </c>
      <c r="B119" s="68" t="s">
        <v>48</v>
      </c>
      <c r="C119" s="69" t="s">
        <v>92</v>
      </c>
      <c r="D119" s="70" t="s">
        <v>58</v>
      </c>
      <c r="E119" s="71">
        <v>600</v>
      </c>
      <c r="F119" s="92">
        <v>0</v>
      </c>
      <c r="G119" s="72">
        <f t="shared" si="3"/>
        <v>0</v>
      </c>
    </row>
    <row r="120" spans="1:7">
      <c r="A120" s="67">
        <v>28</v>
      </c>
      <c r="B120" s="68" t="s">
        <v>29</v>
      </c>
      <c r="C120" s="69" t="s">
        <v>93</v>
      </c>
      <c r="D120" s="70" t="s">
        <v>58</v>
      </c>
      <c r="E120" s="71">
        <v>600</v>
      </c>
      <c r="F120" s="92">
        <v>0</v>
      </c>
      <c r="G120" s="72">
        <f t="shared" si="3"/>
        <v>0</v>
      </c>
    </row>
    <row r="121" spans="1:7">
      <c r="A121" s="67">
        <v>29</v>
      </c>
      <c r="B121" s="68" t="s">
        <v>48</v>
      </c>
      <c r="C121" s="69" t="s">
        <v>94</v>
      </c>
      <c r="D121" s="70" t="s">
        <v>72</v>
      </c>
      <c r="E121" s="71">
        <v>37</v>
      </c>
      <c r="F121" s="92">
        <v>0</v>
      </c>
      <c r="G121" s="72">
        <f t="shared" si="3"/>
        <v>0</v>
      </c>
    </row>
    <row r="122" spans="1:7">
      <c r="A122" s="67">
        <v>30</v>
      </c>
      <c r="B122" s="68" t="s">
        <v>29</v>
      </c>
      <c r="C122" s="69" t="s">
        <v>95</v>
      </c>
      <c r="D122" s="70" t="s">
        <v>72</v>
      </c>
      <c r="E122" s="71">
        <v>37</v>
      </c>
      <c r="F122" s="92">
        <v>0</v>
      </c>
      <c r="G122" s="72">
        <f t="shared" si="3"/>
        <v>0</v>
      </c>
    </row>
    <row r="123" spans="1:7">
      <c r="A123" s="67">
        <v>31</v>
      </c>
      <c r="B123" s="68" t="s">
        <v>48</v>
      </c>
      <c r="C123" s="69" t="s">
        <v>96</v>
      </c>
      <c r="D123" s="70" t="s">
        <v>72</v>
      </c>
      <c r="E123" s="71">
        <v>250</v>
      </c>
      <c r="F123" s="92">
        <v>0</v>
      </c>
      <c r="G123" s="72">
        <f t="shared" si="3"/>
        <v>0</v>
      </c>
    </row>
    <row r="124" spans="1:7">
      <c r="A124" s="67">
        <v>32</v>
      </c>
      <c r="B124" s="68" t="s">
        <v>29</v>
      </c>
      <c r="C124" s="69" t="s">
        <v>95</v>
      </c>
      <c r="D124" s="70" t="s">
        <v>72</v>
      </c>
      <c r="E124" s="71">
        <v>250</v>
      </c>
      <c r="F124" s="92">
        <v>0</v>
      </c>
      <c r="G124" s="72">
        <f t="shared" si="3"/>
        <v>0</v>
      </c>
    </row>
    <row r="125" spans="1:7">
      <c r="A125" s="67">
        <v>33</v>
      </c>
      <c r="B125" s="68" t="s">
        <v>48</v>
      </c>
      <c r="C125" s="69" t="s">
        <v>97</v>
      </c>
      <c r="D125" s="70" t="s">
        <v>98</v>
      </c>
      <c r="E125" s="71">
        <v>50</v>
      </c>
      <c r="F125" s="92">
        <v>0</v>
      </c>
      <c r="G125" s="72">
        <f t="shared" si="3"/>
        <v>0</v>
      </c>
    </row>
    <row r="126" spans="1:7" ht="24">
      <c r="A126" s="67">
        <v>34</v>
      </c>
      <c r="B126" s="68" t="s">
        <v>29</v>
      </c>
      <c r="C126" s="69" t="s">
        <v>99</v>
      </c>
      <c r="D126" s="70" t="s">
        <v>58</v>
      </c>
      <c r="E126" s="71">
        <v>3</v>
      </c>
      <c r="F126" s="92">
        <v>0</v>
      </c>
      <c r="G126" s="72">
        <f t="shared" si="3"/>
        <v>0</v>
      </c>
    </row>
    <row r="127" spans="1:7">
      <c r="A127" s="81"/>
      <c r="B127" s="82" t="s">
        <v>26</v>
      </c>
      <c r="C127" s="83" t="s">
        <v>100</v>
      </c>
      <c r="D127" s="84"/>
      <c r="E127" s="84"/>
      <c r="F127" s="84"/>
      <c r="G127" s="85">
        <f>SUM(G128:G141)</f>
        <v>0</v>
      </c>
    </row>
    <row r="128" spans="1:7">
      <c r="A128" s="67">
        <v>35</v>
      </c>
      <c r="B128" s="68" t="s">
        <v>48</v>
      </c>
      <c r="C128" s="69" t="s">
        <v>101</v>
      </c>
      <c r="D128" s="70" t="s">
        <v>58</v>
      </c>
      <c r="E128" s="71">
        <v>5</v>
      </c>
      <c r="F128" s="92">
        <v>0</v>
      </c>
      <c r="G128" s="72">
        <f t="shared" ref="G128:G141" si="4">SUM(E128*F128)</f>
        <v>0</v>
      </c>
    </row>
    <row r="129" spans="1:7">
      <c r="A129" s="67">
        <v>36</v>
      </c>
      <c r="B129" s="68" t="s">
        <v>29</v>
      </c>
      <c r="C129" s="69" t="s">
        <v>102</v>
      </c>
      <c r="D129" s="70" t="s">
        <v>58</v>
      </c>
      <c r="E129" s="71">
        <v>5</v>
      </c>
      <c r="F129" s="92">
        <v>0</v>
      </c>
      <c r="G129" s="72">
        <f t="shared" si="4"/>
        <v>0</v>
      </c>
    </row>
    <row r="130" spans="1:7">
      <c r="A130" s="67">
        <v>37</v>
      </c>
      <c r="B130" s="68" t="s">
        <v>48</v>
      </c>
      <c r="C130" s="69" t="s">
        <v>103</v>
      </c>
      <c r="D130" s="70" t="s">
        <v>58</v>
      </c>
      <c r="E130" s="71">
        <v>26</v>
      </c>
      <c r="F130" s="92">
        <v>0</v>
      </c>
      <c r="G130" s="72">
        <f t="shared" si="4"/>
        <v>0</v>
      </c>
    </row>
    <row r="131" spans="1:7">
      <c r="A131" s="67">
        <v>38</v>
      </c>
      <c r="B131" s="68" t="s">
        <v>29</v>
      </c>
      <c r="C131" s="69" t="s">
        <v>104</v>
      </c>
      <c r="D131" s="70" t="s">
        <v>58</v>
      </c>
      <c r="E131" s="71">
        <v>26</v>
      </c>
      <c r="F131" s="92">
        <v>0</v>
      </c>
      <c r="G131" s="72">
        <f t="shared" si="4"/>
        <v>0</v>
      </c>
    </row>
    <row r="132" spans="1:7">
      <c r="A132" s="67">
        <v>39</v>
      </c>
      <c r="B132" s="68" t="s">
        <v>48</v>
      </c>
      <c r="C132" s="69" t="s">
        <v>105</v>
      </c>
      <c r="D132" s="70" t="s">
        <v>58</v>
      </c>
      <c r="E132" s="71">
        <v>6</v>
      </c>
      <c r="F132" s="92">
        <v>0</v>
      </c>
      <c r="G132" s="72">
        <f t="shared" si="4"/>
        <v>0</v>
      </c>
    </row>
    <row r="133" spans="1:7">
      <c r="A133" s="67">
        <v>40</v>
      </c>
      <c r="B133" s="68" t="s">
        <v>29</v>
      </c>
      <c r="C133" s="69" t="s">
        <v>106</v>
      </c>
      <c r="D133" s="70" t="s">
        <v>58</v>
      </c>
      <c r="E133" s="71">
        <v>6</v>
      </c>
      <c r="F133" s="92">
        <v>0</v>
      </c>
      <c r="G133" s="72">
        <f t="shared" si="4"/>
        <v>0</v>
      </c>
    </row>
    <row r="134" spans="1:7">
      <c r="A134" s="67">
        <v>41</v>
      </c>
      <c r="B134" s="68" t="s">
        <v>48</v>
      </c>
      <c r="C134" s="69" t="s">
        <v>107</v>
      </c>
      <c r="D134" s="70" t="s">
        <v>58</v>
      </c>
      <c r="E134" s="71">
        <v>17</v>
      </c>
      <c r="F134" s="92">
        <v>0</v>
      </c>
      <c r="G134" s="72">
        <f t="shared" si="4"/>
        <v>0</v>
      </c>
    </row>
    <row r="135" spans="1:7">
      <c r="A135" s="67">
        <v>42</v>
      </c>
      <c r="B135" s="68" t="s">
        <v>29</v>
      </c>
      <c r="C135" s="69" t="s">
        <v>108</v>
      </c>
      <c r="D135" s="70" t="s">
        <v>58</v>
      </c>
      <c r="E135" s="71">
        <v>17</v>
      </c>
      <c r="F135" s="92">
        <v>0</v>
      </c>
      <c r="G135" s="72">
        <f t="shared" si="4"/>
        <v>0</v>
      </c>
    </row>
    <row r="136" spans="1:7">
      <c r="A136" s="67">
        <v>43</v>
      </c>
      <c r="B136" s="68" t="s">
        <v>48</v>
      </c>
      <c r="C136" s="69" t="s">
        <v>109</v>
      </c>
      <c r="D136" s="70" t="s">
        <v>58</v>
      </c>
      <c r="E136" s="71">
        <v>156</v>
      </c>
      <c r="F136" s="92">
        <v>0</v>
      </c>
      <c r="G136" s="72">
        <f t="shared" si="4"/>
        <v>0</v>
      </c>
    </row>
    <row r="137" spans="1:7">
      <c r="A137" s="67">
        <v>44</v>
      </c>
      <c r="B137" s="68" t="s">
        <v>29</v>
      </c>
      <c r="C137" s="69" t="s">
        <v>110</v>
      </c>
      <c r="D137" s="70" t="s">
        <v>58</v>
      </c>
      <c r="E137" s="71">
        <v>156</v>
      </c>
      <c r="F137" s="92">
        <v>0</v>
      </c>
      <c r="G137" s="72">
        <f t="shared" si="4"/>
        <v>0</v>
      </c>
    </row>
    <row r="138" spans="1:7">
      <c r="A138" s="67">
        <v>45</v>
      </c>
      <c r="B138" s="68" t="s">
        <v>48</v>
      </c>
      <c r="C138" s="69" t="s">
        <v>111</v>
      </c>
      <c r="D138" s="70" t="s">
        <v>58</v>
      </c>
      <c r="E138" s="71">
        <v>156</v>
      </c>
      <c r="F138" s="92">
        <v>0</v>
      </c>
      <c r="G138" s="72">
        <f t="shared" si="4"/>
        <v>0</v>
      </c>
    </row>
    <row r="139" spans="1:7">
      <c r="A139" s="67">
        <v>46</v>
      </c>
      <c r="B139" s="68" t="s">
        <v>48</v>
      </c>
      <c r="C139" s="69" t="s">
        <v>112</v>
      </c>
      <c r="D139" s="70" t="s">
        <v>58</v>
      </c>
      <c r="E139" s="71">
        <v>156</v>
      </c>
      <c r="F139" s="92">
        <v>0</v>
      </c>
      <c r="G139" s="72">
        <f t="shared" si="4"/>
        <v>0</v>
      </c>
    </row>
    <row r="140" spans="1:7">
      <c r="A140" s="67">
        <v>47</v>
      </c>
      <c r="B140" s="68" t="s">
        <v>29</v>
      </c>
      <c r="C140" s="69" t="s">
        <v>113</v>
      </c>
      <c r="D140" s="70" t="s">
        <v>58</v>
      </c>
      <c r="E140" s="71">
        <v>37</v>
      </c>
      <c r="F140" s="92">
        <v>0</v>
      </c>
      <c r="G140" s="72">
        <f t="shared" si="4"/>
        <v>0</v>
      </c>
    </row>
    <row r="141" spans="1:7">
      <c r="A141" s="67">
        <v>48</v>
      </c>
      <c r="B141" s="68" t="s">
        <v>48</v>
      </c>
      <c r="C141" s="69" t="s">
        <v>114</v>
      </c>
      <c r="D141" s="70" t="s">
        <v>58</v>
      </c>
      <c r="E141" s="71">
        <v>37</v>
      </c>
      <c r="F141" s="92">
        <v>0</v>
      </c>
      <c r="G141" s="72">
        <f t="shared" si="4"/>
        <v>0</v>
      </c>
    </row>
    <row r="142" spans="1:7">
      <c r="A142" s="81"/>
      <c r="B142" s="82" t="s">
        <v>26</v>
      </c>
      <c r="C142" s="83" t="s">
        <v>115</v>
      </c>
      <c r="D142" s="84"/>
      <c r="E142" s="84"/>
      <c r="F142" s="84"/>
      <c r="G142" s="85">
        <f>SUM(G143:G150)</f>
        <v>0</v>
      </c>
    </row>
    <row r="143" spans="1:7" ht="24">
      <c r="A143" s="67">
        <v>49</v>
      </c>
      <c r="B143" s="68" t="s">
        <v>48</v>
      </c>
      <c r="C143" s="69" t="s">
        <v>116</v>
      </c>
      <c r="D143" s="70" t="s">
        <v>58</v>
      </c>
      <c r="E143" s="71">
        <v>191</v>
      </c>
      <c r="F143" s="92">
        <v>0</v>
      </c>
      <c r="G143" s="72">
        <f t="shared" ref="G143:G150" si="5">SUM(E143*F143)</f>
        <v>0</v>
      </c>
    </row>
    <row r="144" spans="1:7">
      <c r="A144" s="67">
        <v>50</v>
      </c>
      <c r="B144" s="68" t="s">
        <v>48</v>
      </c>
      <c r="C144" s="69" t="s">
        <v>117</v>
      </c>
      <c r="D144" s="70" t="s">
        <v>58</v>
      </c>
      <c r="E144" s="71">
        <v>55</v>
      </c>
      <c r="F144" s="92">
        <v>0</v>
      </c>
      <c r="G144" s="72">
        <f t="shared" si="5"/>
        <v>0</v>
      </c>
    </row>
    <row r="145" spans="1:7">
      <c r="A145" s="67">
        <v>51</v>
      </c>
      <c r="B145" s="68" t="s">
        <v>48</v>
      </c>
      <c r="C145" s="69" t="s">
        <v>118</v>
      </c>
      <c r="D145" s="70" t="s">
        <v>58</v>
      </c>
      <c r="E145" s="71">
        <v>12</v>
      </c>
      <c r="F145" s="92">
        <v>0</v>
      </c>
      <c r="G145" s="72">
        <f t="shared" si="5"/>
        <v>0</v>
      </c>
    </row>
    <row r="146" spans="1:7" ht="24">
      <c r="A146" s="67">
        <v>52</v>
      </c>
      <c r="B146" s="68" t="s">
        <v>48</v>
      </c>
      <c r="C146" s="69" t="s">
        <v>119</v>
      </c>
      <c r="D146" s="70" t="s">
        <v>58</v>
      </c>
      <c r="E146" s="71">
        <v>15</v>
      </c>
      <c r="F146" s="92">
        <v>0</v>
      </c>
      <c r="G146" s="72">
        <f t="shared" si="5"/>
        <v>0</v>
      </c>
    </row>
    <row r="147" spans="1:7">
      <c r="A147" s="67">
        <v>53</v>
      </c>
      <c r="B147" s="68" t="s">
        <v>29</v>
      </c>
      <c r="C147" s="69" t="s">
        <v>120</v>
      </c>
      <c r="D147" s="70" t="s">
        <v>58</v>
      </c>
      <c r="E147" s="71">
        <v>191</v>
      </c>
      <c r="F147" s="92">
        <v>0</v>
      </c>
      <c r="G147" s="72">
        <f t="shared" si="5"/>
        <v>0</v>
      </c>
    </row>
    <row r="148" spans="1:7">
      <c r="A148" s="67">
        <v>54</v>
      </c>
      <c r="B148" s="68" t="s">
        <v>29</v>
      </c>
      <c r="C148" s="69" t="s">
        <v>121</v>
      </c>
      <c r="D148" s="70" t="s">
        <v>58</v>
      </c>
      <c r="E148" s="71">
        <v>55</v>
      </c>
      <c r="F148" s="92">
        <v>0</v>
      </c>
      <c r="G148" s="72">
        <f t="shared" si="5"/>
        <v>0</v>
      </c>
    </row>
    <row r="149" spans="1:7">
      <c r="A149" s="67">
        <v>55</v>
      </c>
      <c r="B149" s="68" t="s">
        <v>29</v>
      </c>
      <c r="C149" s="69" t="s">
        <v>122</v>
      </c>
      <c r="D149" s="70" t="s">
        <v>58</v>
      </c>
      <c r="E149" s="71">
        <v>12</v>
      </c>
      <c r="F149" s="92">
        <v>0</v>
      </c>
      <c r="G149" s="72">
        <f t="shared" si="5"/>
        <v>0</v>
      </c>
    </row>
    <row r="150" spans="1:7">
      <c r="A150" s="67">
        <v>56</v>
      </c>
      <c r="B150" s="68" t="s">
        <v>29</v>
      </c>
      <c r="C150" s="69" t="s">
        <v>123</v>
      </c>
      <c r="D150" s="70" t="s">
        <v>58</v>
      </c>
      <c r="E150" s="71">
        <v>15</v>
      </c>
      <c r="F150" s="92">
        <v>0</v>
      </c>
      <c r="G150" s="72">
        <f t="shared" si="5"/>
        <v>0</v>
      </c>
    </row>
    <row r="151" spans="1:7">
      <c r="A151" s="81"/>
      <c r="B151" s="82" t="s">
        <v>26</v>
      </c>
      <c r="C151" s="83" t="s">
        <v>124</v>
      </c>
      <c r="D151" s="84"/>
      <c r="E151" s="84"/>
      <c r="F151" s="84"/>
      <c r="G151" s="85">
        <f>SUM(G152:G155)</f>
        <v>0</v>
      </c>
    </row>
    <row r="152" spans="1:7">
      <c r="A152" s="67">
        <v>57</v>
      </c>
      <c r="B152" s="68" t="s">
        <v>48</v>
      </c>
      <c r="C152" s="69" t="s">
        <v>125</v>
      </c>
      <c r="D152" s="70" t="s">
        <v>72</v>
      </c>
      <c r="E152" s="71">
        <v>120</v>
      </c>
      <c r="F152" s="92">
        <v>0</v>
      </c>
      <c r="G152" s="72">
        <f>SUM(E152*F152)</f>
        <v>0</v>
      </c>
    </row>
    <row r="153" spans="1:7">
      <c r="A153" s="67">
        <v>58</v>
      </c>
      <c r="B153" s="68" t="s">
        <v>29</v>
      </c>
      <c r="C153" s="69" t="s">
        <v>126</v>
      </c>
      <c r="D153" s="70" t="s">
        <v>72</v>
      </c>
      <c r="E153" s="71">
        <v>120</v>
      </c>
      <c r="F153" s="92">
        <v>0</v>
      </c>
      <c r="G153" s="72">
        <f>SUM(E153*F153)</f>
        <v>0</v>
      </c>
    </row>
    <row r="154" spans="1:7" ht="24">
      <c r="A154" s="67">
        <v>59</v>
      </c>
      <c r="B154" s="68" t="s">
        <v>29</v>
      </c>
      <c r="C154" s="69" t="s">
        <v>127</v>
      </c>
      <c r="D154" s="70" t="s">
        <v>69</v>
      </c>
      <c r="E154" s="71">
        <v>4</v>
      </c>
      <c r="F154" s="92">
        <v>0</v>
      </c>
      <c r="G154" s="72">
        <f>SUM(E154*F154)</f>
        <v>0</v>
      </c>
    </row>
    <row r="155" spans="1:7">
      <c r="A155" s="67">
        <v>60</v>
      </c>
      <c r="B155" s="68" t="s">
        <v>48</v>
      </c>
      <c r="C155" s="69" t="s">
        <v>128</v>
      </c>
      <c r="D155" s="70" t="s">
        <v>69</v>
      </c>
      <c r="E155" s="71">
        <v>1</v>
      </c>
      <c r="F155" s="92">
        <v>0</v>
      </c>
      <c r="G155" s="72">
        <f>SUM(E155*F155)</f>
        <v>0</v>
      </c>
    </row>
    <row r="156" spans="1:7">
      <c r="A156" s="81"/>
      <c r="B156" s="82" t="s">
        <v>26</v>
      </c>
      <c r="C156" s="83" t="s">
        <v>129</v>
      </c>
      <c r="D156" s="84"/>
      <c r="E156" s="84"/>
      <c r="F156" s="84"/>
      <c r="G156" s="85">
        <f>SUM(G157:G166)</f>
        <v>0</v>
      </c>
    </row>
    <row r="157" spans="1:7">
      <c r="A157" s="67">
        <v>61</v>
      </c>
      <c r="B157" s="68" t="s">
        <v>29</v>
      </c>
      <c r="C157" s="69" t="s">
        <v>130</v>
      </c>
      <c r="D157" s="70" t="s">
        <v>69</v>
      </c>
      <c r="E157" s="71">
        <v>1</v>
      </c>
      <c r="F157" s="92">
        <v>0</v>
      </c>
      <c r="G157" s="72">
        <f t="shared" ref="G157:G166" si="6">SUM(E157*F157)</f>
        <v>0</v>
      </c>
    </row>
    <row r="158" spans="1:7">
      <c r="A158" s="67">
        <v>62</v>
      </c>
      <c r="B158" s="68" t="s">
        <v>48</v>
      </c>
      <c r="C158" s="69" t="s">
        <v>131</v>
      </c>
      <c r="D158" s="70" t="s">
        <v>69</v>
      </c>
      <c r="E158" s="71">
        <v>1</v>
      </c>
      <c r="F158" s="92">
        <v>0</v>
      </c>
      <c r="G158" s="72">
        <f t="shared" si="6"/>
        <v>0</v>
      </c>
    </row>
    <row r="159" spans="1:7">
      <c r="A159" s="67">
        <v>63</v>
      </c>
      <c r="B159" s="68" t="s">
        <v>29</v>
      </c>
      <c r="C159" s="69" t="s">
        <v>132</v>
      </c>
      <c r="D159" s="70" t="s">
        <v>69</v>
      </c>
      <c r="E159" s="71">
        <v>1</v>
      </c>
      <c r="F159" s="92">
        <v>0</v>
      </c>
      <c r="G159" s="72">
        <f t="shared" si="6"/>
        <v>0</v>
      </c>
    </row>
    <row r="160" spans="1:7">
      <c r="A160" s="67">
        <v>64</v>
      </c>
      <c r="B160" s="68" t="s">
        <v>29</v>
      </c>
      <c r="C160" s="69" t="s">
        <v>133</v>
      </c>
      <c r="D160" s="70" t="s">
        <v>69</v>
      </c>
      <c r="E160" s="71">
        <v>1</v>
      </c>
      <c r="F160" s="92">
        <v>0</v>
      </c>
      <c r="G160" s="72">
        <f t="shared" si="6"/>
        <v>0</v>
      </c>
    </row>
    <row r="161" spans="1:7">
      <c r="A161" s="67">
        <v>65</v>
      </c>
      <c r="B161" s="68" t="s">
        <v>29</v>
      </c>
      <c r="C161" s="69" t="s">
        <v>134</v>
      </c>
      <c r="D161" s="70" t="s">
        <v>69</v>
      </c>
      <c r="E161" s="71">
        <v>1</v>
      </c>
      <c r="F161" s="92">
        <v>0</v>
      </c>
      <c r="G161" s="72">
        <f t="shared" si="6"/>
        <v>0</v>
      </c>
    </row>
    <row r="162" spans="1:7" ht="36">
      <c r="A162" s="67">
        <v>66</v>
      </c>
      <c r="B162" s="68" t="s">
        <v>29</v>
      </c>
      <c r="C162" s="69" t="s">
        <v>135</v>
      </c>
      <c r="D162" s="70" t="s">
        <v>69</v>
      </c>
      <c r="E162" s="71">
        <v>1</v>
      </c>
      <c r="F162" s="92">
        <v>0</v>
      </c>
      <c r="G162" s="72">
        <f t="shared" si="6"/>
        <v>0</v>
      </c>
    </row>
    <row r="163" spans="1:7" ht="24">
      <c r="A163" s="67">
        <v>67</v>
      </c>
      <c r="B163" s="68" t="s">
        <v>29</v>
      </c>
      <c r="C163" s="69" t="s">
        <v>136</v>
      </c>
      <c r="D163" s="70" t="s">
        <v>137</v>
      </c>
      <c r="E163" s="71">
        <v>250</v>
      </c>
      <c r="F163" s="92">
        <v>0</v>
      </c>
      <c r="G163" s="72">
        <f t="shared" si="6"/>
        <v>0</v>
      </c>
    </row>
    <row r="164" spans="1:7">
      <c r="A164" s="67">
        <v>68</v>
      </c>
      <c r="B164" s="68" t="s">
        <v>29</v>
      </c>
      <c r="C164" s="69" t="s">
        <v>138</v>
      </c>
      <c r="D164" s="70" t="s">
        <v>69</v>
      </c>
      <c r="E164" s="71">
        <v>1</v>
      </c>
      <c r="F164" s="92">
        <v>0</v>
      </c>
      <c r="G164" s="72">
        <f t="shared" si="6"/>
        <v>0</v>
      </c>
    </row>
    <row r="165" spans="1:7">
      <c r="A165" s="67">
        <v>69</v>
      </c>
      <c r="B165" s="68" t="s">
        <v>48</v>
      </c>
      <c r="C165" s="69" t="s">
        <v>139</v>
      </c>
      <c r="D165" s="70" t="s">
        <v>69</v>
      </c>
      <c r="E165" s="71">
        <v>1</v>
      </c>
      <c r="F165" s="92">
        <v>0</v>
      </c>
      <c r="G165" s="72">
        <f t="shared" si="6"/>
        <v>0</v>
      </c>
    </row>
    <row r="166" spans="1:7">
      <c r="A166" s="67">
        <v>70</v>
      </c>
      <c r="B166" s="68" t="s">
        <v>29</v>
      </c>
      <c r="C166" s="69" t="s">
        <v>140</v>
      </c>
      <c r="D166" s="70" t="s">
        <v>69</v>
      </c>
      <c r="E166" s="71">
        <v>1</v>
      </c>
      <c r="F166" s="92">
        <v>0</v>
      </c>
      <c r="G166" s="72">
        <f t="shared" si="6"/>
        <v>0</v>
      </c>
    </row>
    <row r="167" spans="1:7" ht="15.75">
      <c r="A167" s="57"/>
      <c r="B167" s="58" t="s">
        <v>26</v>
      </c>
      <c r="C167" s="59" t="s">
        <v>175</v>
      </c>
      <c r="D167" s="60"/>
      <c r="E167" s="60"/>
      <c r="F167" s="60"/>
      <c r="G167" s="61">
        <f>SUM(G168+G175+G184)</f>
        <v>0</v>
      </c>
    </row>
    <row r="168" spans="1:7">
      <c r="A168" s="81"/>
      <c r="B168" s="82" t="s">
        <v>26</v>
      </c>
      <c r="C168" s="83" t="s">
        <v>141</v>
      </c>
      <c r="D168" s="84"/>
      <c r="E168" s="84"/>
      <c r="F168" s="84"/>
      <c r="G168" s="85">
        <f>SUM(G169:G174)</f>
        <v>0</v>
      </c>
    </row>
    <row r="169" spans="1:7" ht="24">
      <c r="A169" s="67" t="s">
        <v>28</v>
      </c>
      <c r="B169" s="68" t="s">
        <v>48</v>
      </c>
      <c r="C169" s="69" t="s">
        <v>142</v>
      </c>
      <c r="D169" s="70" t="s">
        <v>58</v>
      </c>
      <c r="E169" s="71">
        <v>80</v>
      </c>
      <c r="F169" s="92">
        <v>0</v>
      </c>
      <c r="G169" s="72">
        <f t="shared" ref="G169:G174" si="7">SUM(E169*F169)</f>
        <v>0</v>
      </c>
    </row>
    <row r="170" spans="1:7" ht="24">
      <c r="A170" s="67" t="s">
        <v>32</v>
      </c>
      <c r="B170" s="68" t="s">
        <v>48</v>
      </c>
      <c r="C170" s="69" t="s">
        <v>143</v>
      </c>
      <c r="D170" s="70" t="s">
        <v>58</v>
      </c>
      <c r="E170" s="71">
        <v>7</v>
      </c>
      <c r="F170" s="92">
        <v>0</v>
      </c>
      <c r="G170" s="72">
        <f t="shared" si="7"/>
        <v>0</v>
      </c>
    </row>
    <row r="171" spans="1:7">
      <c r="A171" s="67" t="s">
        <v>34</v>
      </c>
      <c r="B171" s="68" t="s">
        <v>29</v>
      </c>
      <c r="C171" s="69" t="s">
        <v>144</v>
      </c>
      <c r="D171" s="70" t="s">
        <v>58</v>
      </c>
      <c r="E171" s="71">
        <v>87</v>
      </c>
      <c r="F171" s="92">
        <v>0</v>
      </c>
      <c r="G171" s="72">
        <f t="shared" si="7"/>
        <v>0</v>
      </c>
    </row>
    <row r="172" spans="1:7">
      <c r="A172" s="67" t="s">
        <v>61</v>
      </c>
      <c r="B172" s="68" t="s">
        <v>29</v>
      </c>
      <c r="C172" s="69" t="s">
        <v>145</v>
      </c>
      <c r="D172" s="70" t="s">
        <v>58</v>
      </c>
      <c r="E172" s="71">
        <v>87</v>
      </c>
      <c r="F172" s="92">
        <v>0</v>
      </c>
      <c r="G172" s="72">
        <f t="shared" si="7"/>
        <v>0</v>
      </c>
    </row>
    <row r="173" spans="1:7" ht="24">
      <c r="A173" s="67">
        <v>5</v>
      </c>
      <c r="B173" s="68" t="s">
        <v>29</v>
      </c>
      <c r="C173" s="69" t="s">
        <v>146</v>
      </c>
      <c r="D173" s="70" t="s">
        <v>58</v>
      </c>
      <c r="E173" s="71">
        <v>80</v>
      </c>
      <c r="F173" s="92">
        <v>0</v>
      </c>
      <c r="G173" s="72">
        <f t="shared" si="7"/>
        <v>0</v>
      </c>
    </row>
    <row r="174" spans="1:7" ht="24">
      <c r="A174" s="67">
        <v>6</v>
      </c>
      <c r="B174" s="68" t="s">
        <v>29</v>
      </c>
      <c r="C174" s="69" t="s">
        <v>146</v>
      </c>
      <c r="D174" s="70" t="s">
        <v>58</v>
      </c>
      <c r="E174" s="71">
        <v>7</v>
      </c>
      <c r="F174" s="92">
        <v>0</v>
      </c>
      <c r="G174" s="72">
        <f t="shared" si="7"/>
        <v>0</v>
      </c>
    </row>
    <row r="175" spans="1:7">
      <c r="A175" s="81"/>
      <c r="B175" s="82" t="s">
        <v>26</v>
      </c>
      <c r="C175" s="83" t="s">
        <v>147</v>
      </c>
      <c r="D175" s="84"/>
      <c r="E175" s="84"/>
      <c r="F175" s="84"/>
      <c r="G175" s="85">
        <f>SUM(G176:G183)</f>
        <v>0</v>
      </c>
    </row>
    <row r="176" spans="1:7" ht="59.25" customHeight="1">
      <c r="A176" s="67">
        <v>7</v>
      </c>
      <c r="B176" s="68" t="s">
        <v>48</v>
      </c>
      <c r="C176" s="69" t="s">
        <v>148</v>
      </c>
      <c r="D176" s="70" t="s">
        <v>58</v>
      </c>
      <c r="E176" s="71">
        <v>1</v>
      </c>
      <c r="F176" s="92">
        <v>0</v>
      </c>
      <c r="G176" s="72">
        <f t="shared" ref="G176:G183" si="8">SUM(E176*F176)</f>
        <v>0</v>
      </c>
    </row>
    <row r="177" spans="1:7" ht="24">
      <c r="A177" s="67">
        <v>8</v>
      </c>
      <c r="B177" s="68" t="s">
        <v>29</v>
      </c>
      <c r="C177" s="69" t="s">
        <v>149</v>
      </c>
      <c r="D177" s="70" t="s">
        <v>69</v>
      </c>
      <c r="E177" s="71">
        <v>1</v>
      </c>
      <c r="F177" s="92">
        <v>0</v>
      </c>
      <c r="G177" s="72">
        <f t="shared" si="8"/>
        <v>0</v>
      </c>
    </row>
    <row r="178" spans="1:7">
      <c r="A178" s="67">
        <v>9</v>
      </c>
      <c r="B178" s="68" t="s">
        <v>48</v>
      </c>
      <c r="C178" s="69" t="s">
        <v>150</v>
      </c>
      <c r="D178" s="70" t="s">
        <v>58</v>
      </c>
      <c r="E178" s="71">
        <v>7</v>
      </c>
      <c r="F178" s="92">
        <v>0</v>
      </c>
      <c r="G178" s="72">
        <f t="shared" si="8"/>
        <v>0</v>
      </c>
    </row>
    <row r="179" spans="1:7" ht="24">
      <c r="A179" s="67">
        <v>10</v>
      </c>
      <c r="B179" s="68" t="s">
        <v>29</v>
      </c>
      <c r="C179" s="69" t="s">
        <v>151</v>
      </c>
      <c r="D179" s="70" t="s">
        <v>58</v>
      </c>
      <c r="E179" s="71">
        <v>6</v>
      </c>
      <c r="F179" s="92">
        <v>0</v>
      </c>
      <c r="G179" s="72">
        <f t="shared" si="8"/>
        <v>0</v>
      </c>
    </row>
    <row r="180" spans="1:7" ht="24">
      <c r="A180" s="67">
        <v>11</v>
      </c>
      <c r="B180" s="68" t="s">
        <v>48</v>
      </c>
      <c r="C180" s="69" t="s">
        <v>152</v>
      </c>
      <c r="D180" s="70" t="s">
        <v>58</v>
      </c>
      <c r="E180" s="71">
        <v>1</v>
      </c>
      <c r="F180" s="92">
        <v>0</v>
      </c>
      <c r="G180" s="72">
        <f t="shared" si="8"/>
        <v>0</v>
      </c>
    </row>
    <row r="181" spans="1:7">
      <c r="A181" s="67">
        <v>12</v>
      </c>
      <c r="B181" s="68" t="s">
        <v>48</v>
      </c>
      <c r="C181" s="69" t="s">
        <v>153</v>
      </c>
      <c r="D181" s="70" t="s">
        <v>58</v>
      </c>
      <c r="E181" s="71">
        <v>1</v>
      </c>
      <c r="F181" s="92">
        <v>0</v>
      </c>
      <c r="G181" s="72">
        <f t="shared" si="8"/>
        <v>0</v>
      </c>
    </row>
    <row r="182" spans="1:7">
      <c r="A182" s="67">
        <v>13</v>
      </c>
      <c r="B182" s="68" t="s">
        <v>48</v>
      </c>
      <c r="C182" s="69" t="s">
        <v>154</v>
      </c>
      <c r="D182" s="70" t="s">
        <v>58</v>
      </c>
      <c r="E182" s="71">
        <v>3</v>
      </c>
      <c r="F182" s="92">
        <v>0</v>
      </c>
      <c r="G182" s="72">
        <f t="shared" si="8"/>
        <v>0</v>
      </c>
    </row>
    <row r="183" spans="1:7" ht="24">
      <c r="A183" s="67">
        <v>14</v>
      </c>
      <c r="B183" s="68" t="s">
        <v>48</v>
      </c>
      <c r="C183" s="69" t="s">
        <v>155</v>
      </c>
      <c r="D183" s="70" t="s">
        <v>69</v>
      </c>
      <c r="E183" s="71">
        <v>1</v>
      </c>
      <c r="F183" s="92">
        <v>0</v>
      </c>
      <c r="G183" s="72">
        <f t="shared" si="8"/>
        <v>0</v>
      </c>
    </row>
    <row r="184" spans="1:7">
      <c r="A184" s="81"/>
      <c r="B184" s="82" t="s">
        <v>26</v>
      </c>
      <c r="C184" s="83" t="s">
        <v>178</v>
      </c>
      <c r="D184" s="84"/>
      <c r="E184" s="84"/>
      <c r="F184" s="84"/>
      <c r="G184" s="85">
        <f>SUM(G185:G192)</f>
        <v>0</v>
      </c>
    </row>
    <row r="185" spans="1:7">
      <c r="A185" s="67" t="s">
        <v>156</v>
      </c>
      <c r="B185" s="68" t="s">
        <v>48</v>
      </c>
      <c r="C185" s="69" t="s">
        <v>157</v>
      </c>
      <c r="D185" s="70" t="s">
        <v>72</v>
      </c>
      <c r="E185" s="71">
        <v>6000</v>
      </c>
      <c r="F185" s="92">
        <v>0</v>
      </c>
      <c r="G185" s="72">
        <f t="shared" ref="G185:G192" si="9">SUM(E185*F185)</f>
        <v>0</v>
      </c>
    </row>
    <row r="186" spans="1:7">
      <c r="A186" s="67" t="s">
        <v>158</v>
      </c>
      <c r="B186" s="68" t="s">
        <v>29</v>
      </c>
      <c r="C186" s="69" t="s">
        <v>159</v>
      </c>
      <c r="D186" s="70" t="s">
        <v>72</v>
      </c>
      <c r="E186" s="71">
        <v>6000</v>
      </c>
      <c r="F186" s="92">
        <v>0</v>
      </c>
      <c r="G186" s="72">
        <f t="shared" si="9"/>
        <v>0</v>
      </c>
    </row>
    <row r="187" spans="1:7">
      <c r="A187" s="67" t="s">
        <v>160</v>
      </c>
      <c r="B187" s="68" t="s">
        <v>48</v>
      </c>
      <c r="C187" s="69" t="s">
        <v>161</v>
      </c>
      <c r="D187" s="70" t="s">
        <v>72</v>
      </c>
      <c r="E187" s="71">
        <v>35</v>
      </c>
      <c r="F187" s="92">
        <v>0</v>
      </c>
      <c r="G187" s="72">
        <f t="shared" si="9"/>
        <v>0</v>
      </c>
    </row>
    <row r="188" spans="1:7" ht="24">
      <c r="A188" s="67" t="s">
        <v>162</v>
      </c>
      <c r="B188" s="68" t="s">
        <v>29</v>
      </c>
      <c r="C188" s="69" t="s">
        <v>163</v>
      </c>
      <c r="D188" s="70" t="s">
        <v>72</v>
      </c>
      <c r="E188" s="71">
        <v>35</v>
      </c>
      <c r="F188" s="92">
        <v>0</v>
      </c>
      <c r="G188" s="72">
        <f t="shared" si="9"/>
        <v>0</v>
      </c>
    </row>
    <row r="189" spans="1:7" ht="24">
      <c r="A189" s="67" t="s">
        <v>164</v>
      </c>
      <c r="B189" s="68" t="s">
        <v>29</v>
      </c>
      <c r="C189" s="69" t="s">
        <v>165</v>
      </c>
      <c r="D189" s="70" t="s">
        <v>72</v>
      </c>
      <c r="E189" s="71">
        <v>167</v>
      </c>
      <c r="F189" s="92">
        <v>0</v>
      </c>
      <c r="G189" s="72">
        <f t="shared" si="9"/>
        <v>0</v>
      </c>
    </row>
    <row r="190" spans="1:7">
      <c r="A190" s="67" t="s">
        <v>166</v>
      </c>
      <c r="B190" s="68" t="s">
        <v>29</v>
      </c>
      <c r="C190" s="69" t="s">
        <v>167</v>
      </c>
      <c r="D190" s="70" t="s">
        <v>69</v>
      </c>
      <c r="E190" s="71">
        <v>1</v>
      </c>
      <c r="F190" s="92">
        <v>0</v>
      </c>
      <c r="G190" s="72">
        <f t="shared" si="9"/>
        <v>0</v>
      </c>
    </row>
    <row r="191" spans="1:7">
      <c r="A191" s="67" t="s">
        <v>168</v>
      </c>
      <c r="B191" s="68" t="s">
        <v>29</v>
      </c>
      <c r="C191" s="69" t="s">
        <v>169</v>
      </c>
      <c r="D191" s="70" t="s">
        <v>69</v>
      </c>
      <c r="E191" s="71">
        <v>1</v>
      </c>
      <c r="F191" s="92">
        <v>0</v>
      </c>
      <c r="G191" s="72">
        <f t="shared" si="9"/>
        <v>0</v>
      </c>
    </row>
    <row r="192" spans="1:7" ht="15.75" thickBot="1">
      <c r="A192" s="86">
        <v>22</v>
      </c>
      <c r="B192" s="87" t="s">
        <v>29</v>
      </c>
      <c r="C192" s="88" t="s">
        <v>170</v>
      </c>
      <c r="D192" s="89" t="s">
        <v>69</v>
      </c>
      <c r="E192" s="90">
        <v>1</v>
      </c>
      <c r="F192" s="93">
        <v>0</v>
      </c>
      <c r="G192" s="91">
        <f t="shared" si="9"/>
        <v>0</v>
      </c>
    </row>
  </sheetData>
  <sheetProtection algorithmName="SHA-512" hashValue="ssPk06gAGvoAt9huTTVhwJVozy08M/PDv0g9/y4NMKWk7MaPqKOjXavkf/KiTkUICAPsYh5GIKxIh3NZRuprFA==" saltValue="Y39hqQstL8fjQpGG1BjpWg==" spinCount="100000" sheet="1" objects="1" scenarios="1"/>
  <mergeCells count="5">
    <mergeCell ref="C5:E5"/>
    <mergeCell ref="C7:E7"/>
    <mergeCell ref="C24:E24"/>
    <mergeCell ref="C53:E53"/>
    <mergeCell ref="C55:E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Verchovodko Štefan</dc:creator>
  <cp:lastModifiedBy>Karasová Petra</cp:lastModifiedBy>
  <dcterms:created xsi:type="dcterms:W3CDTF">2020-02-05T10:50:58Z</dcterms:created>
  <dcterms:modified xsi:type="dcterms:W3CDTF">2020-02-06T13:06:18Z</dcterms:modified>
</cp:coreProperties>
</file>