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ej.sliska\Desktop\súťaže 2020\TOMASIKOVA_NOVA REKONSTRUKCIA\FINAL\"/>
    </mc:Choice>
  </mc:AlternateContent>
  <workbookProtection workbookAlgorithmName="SHA-512" workbookHashValue="7ecW5nAwIFauJyF73t+K3EoZxzA94lRM8beHjHhplPZPGrTEaWdoCViqnKU1tc9sz0Ri8SurU+mpfCQ5cRZo1g==" workbookSaltValue="fkmdx/0HydrwkDuQZWnZuw==" workbookSpinCount="100000" lockStructure="1"/>
  <bookViews>
    <workbookView xWindow="0" yWindow="0" windowWidth="28800" windowHeight="12300" activeTab="1"/>
  </bookViews>
  <sheets>
    <sheet name="prízemie" sheetId="1" r:id="rId1"/>
    <sheet name="poschodi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2" l="1"/>
  <c r="H89" i="2" l="1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88" i="2"/>
  <c r="H80" i="2"/>
  <c r="H81" i="2"/>
  <c r="H82" i="2"/>
  <c r="H83" i="2"/>
  <c r="H84" i="2"/>
  <c r="H85" i="2"/>
  <c r="H79" i="2"/>
  <c r="H67" i="2"/>
  <c r="H68" i="2"/>
  <c r="H70" i="2"/>
  <c r="H71" i="2"/>
  <c r="H72" i="2"/>
  <c r="H73" i="2"/>
  <c r="H74" i="2"/>
  <c r="H75" i="2"/>
  <c r="H76" i="2"/>
  <c r="H77" i="2"/>
  <c r="H66" i="2"/>
  <c r="H58" i="2"/>
  <c r="H59" i="2"/>
  <c r="H60" i="2"/>
  <c r="H61" i="2"/>
  <c r="H62" i="2"/>
  <c r="H63" i="2"/>
  <c r="H64" i="2"/>
  <c r="H57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42" i="2"/>
  <c r="H39" i="2"/>
  <c r="H38" i="2" s="1"/>
  <c r="H27" i="2"/>
  <c r="H28" i="2"/>
  <c r="H29" i="2"/>
  <c r="H30" i="2"/>
  <c r="H31" i="2"/>
  <c r="H32" i="2"/>
  <c r="H33" i="2"/>
  <c r="H34" i="2"/>
  <c r="H35" i="2"/>
  <c r="H36" i="2"/>
  <c r="H37" i="2"/>
  <c r="H26" i="2"/>
  <c r="H18" i="2"/>
  <c r="H19" i="2"/>
  <c r="H20" i="2"/>
  <c r="H21" i="2"/>
  <c r="H22" i="2"/>
  <c r="H23" i="2"/>
  <c r="H24" i="2"/>
  <c r="H17" i="2"/>
  <c r="H14" i="2"/>
  <c r="H15" i="2"/>
  <c r="H13" i="2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71" i="1"/>
  <c r="H67" i="1"/>
  <c r="H68" i="1"/>
  <c r="H66" i="1"/>
  <c r="H58" i="1"/>
  <c r="H59" i="1"/>
  <c r="H60" i="1"/>
  <c r="H61" i="1"/>
  <c r="H62" i="1"/>
  <c r="H63" i="1"/>
  <c r="H64" i="1"/>
  <c r="H57" i="1"/>
  <c r="H48" i="1"/>
  <c r="H49" i="1"/>
  <c r="H50" i="1"/>
  <c r="H51" i="1"/>
  <c r="H52" i="1"/>
  <c r="H53" i="1"/>
  <c r="H54" i="1"/>
  <c r="H55" i="1"/>
  <c r="H47" i="1"/>
  <c r="H44" i="1"/>
  <c r="H31" i="1"/>
  <c r="H32" i="1"/>
  <c r="H33" i="1"/>
  <c r="H34" i="1"/>
  <c r="H35" i="1"/>
  <c r="H36" i="1"/>
  <c r="H37" i="1"/>
  <c r="H38" i="1"/>
  <c r="H39" i="1"/>
  <c r="H40" i="1"/>
  <c r="H41" i="1"/>
  <c r="H42" i="1"/>
  <c r="H30" i="1"/>
  <c r="H21" i="1"/>
  <c r="H22" i="1"/>
  <c r="H23" i="1"/>
  <c r="H24" i="1"/>
  <c r="H25" i="1"/>
  <c r="H26" i="1"/>
  <c r="H27" i="1"/>
  <c r="H28" i="1"/>
  <c r="H19" i="1"/>
  <c r="H18" i="1" s="1"/>
  <c r="H69" i="2" l="1"/>
  <c r="H65" i="2"/>
  <c r="H20" i="1"/>
  <c r="H78" i="2"/>
  <c r="H25" i="2"/>
  <c r="H87" i="2"/>
  <c r="H86" i="2" s="1"/>
  <c r="H41" i="2"/>
  <c r="H16" i="2"/>
  <c r="H12" i="2"/>
  <c r="H40" i="2" l="1"/>
  <c r="H11" i="2"/>
  <c r="H29" i="1" l="1"/>
  <c r="H43" i="1"/>
  <c r="H46" i="1"/>
  <c r="H56" i="1"/>
  <c r="H65" i="1"/>
  <c r="H70" i="1"/>
  <c r="H69" i="1" s="1"/>
  <c r="H17" i="1" l="1"/>
  <c r="H45" i="1"/>
  <c r="H11" i="1" l="1"/>
  <c r="H9" i="1" s="1"/>
</calcChain>
</file>

<file path=xl/sharedStrings.xml><?xml version="1.0" encoding="utf-8"?>
<sst xmlns="http://schemas.openxmlformats.org/spreadsheetml/2006/main" count="419" uniqueCount="183">
  <si>
    <t>Náklady z rozpočtu</t>
  </si>
  <si>
    <t>PČ</t>
  </si>
  <si>
    <t>Popis</t>
  </si>
  <si>
    <t>MJ</t>
  </si>
  <si>
    <t>Množstvo</t>
  </si>
  <si>
    <t>Cena celkom bez DPH[EUR]</t>
  </si>
  <si>
    <t>Práce a dodávky HSV</t>
  </si>
  <si>
    <t>3</t>
  </si>
  <si>
    <t>Zvislé a kompletné konštrukcie</t>
  </si>
  <si>
    <t>1</t>
  </si>
  <si>
    <t>Murivo výplňové (m3) z tvárnic YTONG Univerzal hr. 250 mm P3-450 PD, na MVC a maltu YTONG (250x249x599)</t>
  </si>
  <si>
    <t>m3</t>
  </si>
  <si>
    <t>6</t>
  </si>
  <si>
    <t>Úpravy povrchov, podlahy, osadenie</t>
  </si>
  <si>
    <t>2</t>
  </si>
  <si>
    <t>Hrubá výplň rýh na stenách akoukoľvek maltou, akejkoľvek šírky ryhy</t>
  </si>
  <si>
    <t>m2</t>
  </si>
  <si>
    <t>Oprava vnútorných vápenných omietok stien, v množstve opravenej plochy nad 10 do 30 % štukových</t>
  </si>
  <si>
    <t>4</t>
  </si>
  <si>
    <t>Potiahnutie vnútorných stien sklotextílnou mriežkou s celoplošným prilepením</t>
  </si>
  <si>
    <t>5</t>
  </si>
  <si>
    <t>Vnútorná omietka stien BAUMIT, vápennocementová, strojné miešanie, ručné nanášanie, MVR Uni, hr. 10 mm</t>
  </si>
  <si>
    <t>Doplnenie cementového poteru s plochou jednotlivo (s dodaním hmôt) do 4 m2 a hr. do 30 mm</t>
  </si>
  <si>
    <t>7</t>
  </si>
  <si>
    <t>Zhotovenie jednonásobného penetračného náteru pre potery a stierky</t>
  </si>
  <si>
    <t>8</t>
  </si>
  <si>
    <t>Penetračný náter na nasiakavé podklady pod potery, samonivelizačné hmoty a stavebné lepidlá</t>
  </si>
  <si>
    <t>kg</t>
  </si>
  <si>
    <t>9</t>
  </si>
  <si>
    <t>Cementová samonivelizačná stierka</t>
  </si>
  <si>
    <t>Ostatné konštrukcie a práce-búranie</t>
  </si>
  <si>
    <t>10</t>
  </si>
  <si>
    <t>Búranie dlažieb, z kamen., cement., terazzových, čadičových alebo keramických, hr. nad 10 mm,  -0,06500t</t>
  </si>
  <si>
    <t>11</t>
  </si>
  <si>
    <t>Demontáž sadrokartónovej priečky, nosná oceľová konštrukcia, dvojité opláštenie, -0,05376t</t>
  </si>
  <si>
    <t>12</t>
  </si>
  <si>
    <t>Odstránenie tepelnej izolácie stien uchytené pribitím, kotvením z vláknitých materiálov hr. do 10 cm -0,0054t</t>
  </si>
  <si>
    <t>13</t>
  </si>
  <si>
    <t>Búranie priečok alebo vybúranie otvorov plochy nad 4 m2 z tehál pálených, plných alebo dutých hr. do 150 mm,  -0,19600t</t>
  </si>
  <si>
    <t>14</t>
  </si>
  <si>
    <t>Lešenie ľahké pracovné pomocné, s výškou lešeňovej podlahy do 1,20 m</t>
  </si>
  <si>
    <t>15</t>
  </si>
  <si>
    <t>Vyčistenie budov pri výške podlaží do 4 m</t>
  </si>
  <si>
    <t>16</t>
  </si>
  <si>
    <t>Vnútrostavenisková doprava sutiny a vybúraných hmôt do 10 m</t>
  </si>
  <si>
    <t>t</t>
  </si>
  <si>
    <t>17</t>
  </si>
  <si>
    <t>Vnútrostavenisková doprava sutiny a vybúraných hmôt za každých ďalších 5 m</t>
  </si>
  <si>
    <t>18</t>
  </si>
  <si>
    <t>Nakladanie na dopravné prostriedky pre vodorovnú dopravu sutiny</t>
  </si>
  <si>
    <t>19</t>
  </si>
  <si>
    <t>Odvoz sutiny a vybúraných hmôt na skládku do 1 km</t>
  </si>
  <si>
    <t>20</t>
  </si>
  <si>
    <t>Odvoz sutiny a vybúraných hmôt na skládku za každý ďalší 1 km</t>
  </si>
  <si>
    <t>21</t>
  </si>
  <si>
    <t>Poplatok za skladovanie - betón, tehly, dlaždice (17 01) ostatné</t>
  </si>
  <si>
    <t>22</t>
  </si>
  <si>
    <t>Prenájom kontajneru</t>
  </si>
  <si>
    <t>eur</t>
  </si>
  <si>
    <t>Presun hmôt HSV</t>
  </si>
  <si>
    <t>23</t>
  </si>
  <si>
    <t>Presun hmôt pre opravy a údržbu objektov</t>
  </si>
  <si>
    <t>Práce a dodávky PSV</t>
  </si>
  <si>
    <t>Konštrukcie - drevostavby</t>
  </si>
  <si>
    <t>24</t>
  </si>
  <si>
    <t>Kazetový podhľad 600 x 600 mm, biela</t>
  </si>
  <si>
    <t>25</t>
  </si>
  <si>
    <t>Presun hmôt pre sádrokartónové konštrukcie v stavbách(objektoch )výšky do 7 m</t>
  </si>
  <si>
    <t>%</t>
  </si>
  <si>
    <t>Konštrukcie stolárske</t>
  </si>
  <si>
    <t>26</t>
  </si>
  <si>
    <t>Dodávka a montáž, plastových dvojkrídlových dverí  2600x2450 mm, so svetlíkom</t>
  </si>
  <si>
    <t>ks</t>
  </si>
  <si>
    <t>27</t>
  </si>
  <si>
    <t>Montáž zárubní obložkových pre dvere jednokrídlové</t>
  </si>
  <si>
    <t>28</t>
  </si>
  <si>
    <t>Zárubňa vnútorná obložková, pre jednokrídlové dvere</t>
  </si>
  <si>
    <t>29</t>
  </si>
  <si>
    <t>Montáž dverového krídla otočného jednokrídlového poldrážkového, do existujúcej zárubne, vrátane kovania</t>
  </si>
  <si>
    <t>30</t>
  </si>
  <si>
    <t>Dvere vnútorné jednokrídlové, biele matné</t>
  </si>
  <si>
    <t>31</t>
  </si>
  <si>
    <t>Presun hmot pre konštrukcie stolárske v objektoch výšky do 6 m</t>
  </si>
  <si>
    <t>Podlahy povlakové</t>
  </si>
  <si>
    <t>32</t>
  </si>
  <si>
    <t>Príprava podkladu prebrúsením strojne brúskou na betón</t>
  </si>
  <si>
    <t>33</t>
  </si>
  <si>
    <t>Vysávanie podkladu pred kladením povlakovýck podláh</t>
  </si>
  <si>
    <t>34</t>
  </si>
  <si>
    <t>Penetrovanie podkladu pred kladením povlakových podláh</t>
  </si>
  <si>
    <t>35</t>
  </si>
  <si>
    <t>Lepenie povlakových podláh PVC</t>
  </si>
  <si>
    <t>36</t>
  </si>
  <si>
    <t>Podlaha PVC, bledý odtieň, bez vzoru</t>
  </si>
  <si>
    <t>37</t>
  </si>
  <si>
    <t>Lepenie podlahových soklov z PVC</t>
  </si>
  <si>
    <t>m</t>
  </si>
  <si>
    <t>38</t>
  </si>
  <si>
    <t>Soklík PVC</t>
  </si>
  <si>
    <t>39</t>
  </si>
  <si>
    <t>Presun hmôt pre podlahy povlakové v objektoch výšky do 6 m</t>
  </si>
  <si>
    <t>Maľby</t>
  </si>
  <si>
    <t>40</t>
  </si>
  <si>
    <t>Penetrovanie jednonásobné jemnozrnných podkladov výšky do 3,80 m</t>
  </si>
  <si>
    <t>41</t>
  </si>
  <si>
    <t>Maľby základné dvojnásobné, ručne nanášané na jemnozrnný podklad výšky do 3,80 m</t>
  </si>
  <si>
    <t>42</t>
  </si>
  <si>
    <t>Maľby akrylátové tónované dvojnásobné, ručne nanášané s bielym stropom výšky do 3,80 m</t>
  </si>
  <si>
    <t>Práce a dodávky M</t>
  </si>
  <si>
    <t>Elektromontáže</t>
  </si>
  <si>
    <t>Montáž a zapojenie LED panelu 600x600 mm do kazetového stropu</t>
  </si>
  <si>
    <t>Panel 600x600 mm, LED</t>
  </si>
  <si>
    <t>1-CXKH-R 3-Jx1,5 RE B2ca-s1,d0,a1</t>
  </si>
  <si>
    <t>montáž 1 - CXKH-R</t>
  </si>
  <si>
    <t>1-CXKH-R 3-Jx2,5 RE B2ca-s1,d0,a1</t>
  </si>
  <si>
    <t>1-CXKH-V 3x1,5 P90-R B2ca -s1,d0,a1</t>
  </si>
  <si>
    <t>FTP cat.6</t>
  </si>
  <si>
    <t>montáž</t>
  </si>
  <si>
    <t>Vodič CYA 25 zž</t>
  </si>
  <si>
    <t>uchytenie vodiča</t>
  </si>
  <si>
    <t>Medzistropná príchytka OBO GRIP M/30</t>
  </si>
  <si>
    <t>zabudovanie medzistropnej príchytky</t>
  </si>
  <si>
    <t>Krabica  A11</t>
  </si>
  <si>
    <t>osadenie krabice</t>
  </si>
  <si>
    <t>Krabica KU 68/2 typ 1901 pristr.(hl.42mm)</t>
  </si>
  <si>
    <t>montáž krabice</t>
  </si>
  <si>
    <t>Sádra</t>
  </si>
  <si>
    <t>Svorka Wago</t>
  </si>
  <si>
    <t>Vypínač 10A/230V</t>
  </si>
  <si>
    <t>osadenie vypínača</t>
  </si>
  <si>
    <t>Zásuvka jednoduchá 16A/230V</t>
  </si>
  <si>
    <t>osadenie zásuvky</t>
  </si>
  <si>
    <t xml:space="preserve">1 - rámik </t>
  </si>
  <si>
    <t>Pr.chránič s ističom. B, 10A, 30mA, 1+N, typ A, 6kA</t>
  </si>
  <si>
    <t>zabudovanie chrániča</t>
  </si>
  <si>
    <t>Pr.chránič s ističom. B, 16A, 30mA, 1+N, typ A, 6kA</t>
  </si>
  <si>
    <t>Demontáž starého vedenia</t>
  </si>
  <si>
    <t>hod</t>
  </si>
  <si>
    <t>Prieraz cez tehlu</t>
  </si>
  <si>
    <t>kpl</t>
  </si>
  <si>
    <t>Otvor pre krabicu KU</t>
  </si>
  <si>
    <t>Drážka pre kábel - tehla do D 50mm</t>
  </si>
  <si>
    <t>Stavebno montážne práce menej náročné (Tr 1)</t>
  </si>
  <si>
    <t>Požiarny projekt</t>
  </si>
  <si>
    <t>Inžiniering</t>
  </si>
  <si>
    <t>Uvedenie do prevádzky</t>
  </si>
  <si>
    <t xml:space="preserve"> DPH 20%</t>
  </si>
  <si>
    <t>Priečky z tvárnic YTONG hr. 125 mm P2-500 hladkých, na MVC a maltu YTONG (125x249x599)</t>
  </si>
  <si>
    <t>Ukončenie priečok hr. nad 100 mm ku konštrukciam polyuretánovou penou</t>
  </si>
  <si>
    <t>Obmurovka, prímurovka plôch rovných z pórobetónových tvárnic</t>
  </si>
  <si>
    <t>Zvislá doprava sutiny a vybúraných hmôt za prvé podlažie nad alebo pod základným podlažím</t>
  </si>
  <si>
    <t>Zdravotechnika - zariaďovacie predmety</t>
  </si>
  <si>
    <t>Montáž predstenového systému záchodov</t>
  </si>
  <si>
    <t>Predstenový systém  pre závesné WC</t>
  </si>
  <si>
    <t>Montáž záchodovej misy keramickej zavesenej</t>
  </si>
  <si>
    <t>Misa záchodová keramická závesná so sedátkom</t>
  </si>
  <si>
    <t>Montáž pisoáru keramického s automatickým splachovaním</t>
  </si>
  <si>
    <t>Pisoár so senzorom keramický</t>
  </si>
  <si>
    <t>Montáž umývadla keramického</t>
  </si>
  <si>
    <t>Umývadlo keramické</t>
  </si>
  <si>
    <t>Montáž batérie umývadlovej</t>
  </si>
  <si>
    <t>Batéria umývadlová</t>
  </si>
  <si>
    <t>Úpravy vodovodných, kanalizačných rozvodov a napojení pre novovybudované soc.zariadenia</t>
  </si>
  <si>
    <t>Montáž drevených stien záchodových (inštalačný blok WC)</t>
  </si>
  <si>
    <t>Panel , WC zásteny</t>
  </si>
  <si>
    <t>Presun hmôt pre zariaďovacie predmety v objektoch výšky do 6 m</t>
  </si>
  <si>
    <t>Podlahy z dlaždíc</t>
  </si>
  <si>
    <t xml:space="preserve">Montáž podláh z dlaždíc kladených do tmelu </t>
  </si>
  <si>
    <t>Dlaždice keramické</t>
  </si>
  <si>
    <t>Presun hmôt pre podlahy z dlaždíc v objektoch výšky do 6m</t>
  </si>
  <si>
    <t>Obklady</t>
  </si>
  <si>
    <t xml:space="preserve">Montáž obkladov vnútor. stien z obkladačiek kladených do tmelu </t>
  </si>
  <si>
    <t>Obkladačky keramické</t>
  </si>
  <si>
    <t>Presun hmôt pre obklady keramické v objektoch výšky do 6 m</t>
  </si>
  <si>
    <t>REKAPITULÁCIA ROZPOČTU - poschodie</t>
  </si>
  <si>
    <t>REKAPITULÁCIA ROZPOČTU - prízemie</t>
  </si>
  <si>
    <t>Miesto: Bratislava – Tomášikova ulica</t>
  </si>
  <si>
    <t>Objekt: administratívna budova MŠVVaŠ SR na Tomášikovej ulici</t>
  </si>
  <si>
    <t>J.cena bez DPH [EUR]</t>
  </si>
  <si>
    <t>Celková cena za predmet zákazky s DPH (prízemie+poschodie)</t>
  </si>
  <si>
    <t>Celková cena za predmet zákazky bez DPH (prízemie+poschodie)</t>
  </si>
  <si>
    <t>Uchádzač:</t>
  </si>
  <si>
    <t>Stavba: Prestavba administratívnej budovy na Tomášikovej ulici (vzdelávacie účely)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</si>
</sst>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969696"/>
      <name val="Arial"/>
      <family val="2"/>
      <charset val="238"/>
    </font>
    <font>
      <b/>
      <sz val="9"/>
      <color rgb="FF800000"/>
      <name val="Arial"/>
      <family val="2"/>
      <charset val="238"/>
    </font>
    <font>
      <b/>
      <sz val="9"/>
      <color rgb="FF960000"/>
      <name val="Arial"/>
      <family val="2"/>
      <charset val="238"/>
    </font>
    <font>
      <sz val="9"/>
      <color rgb="FF003366"/>
      <name val="Arial"/>
      <family val="2"/>
      <charset val="238"/>
    </font>
    <font>
      <i/>
      <sz val="9"/>
      <color rgb="FF0000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5">
    <xf numFmtId="0" fontId="0" fillId="0" borderId="0" xfId="0"/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vertical="center"/>
      <protection locked="0"/>
    </xf>
    <xf numFmtId="2" fontId="2" fillId="3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4" fillId="0" borderId="0" xfId="0" applyFont="1" applyProtection="1"/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64" fontId="2" fillId="0" borderId="0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vertical="center"/>
    </xf>
    <xf numFmtId="4" fontId="7" fillId="0" borderId="4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horizontal="left" vertical="center"/>
    </xf>
    <xf numFmtId="4" fontId="7" fillId="0" borderId="6" xfId="0" applyNumberFormat="1" applyFont="1" applyBorder="1" applyAlignment="1" applyProtection="1">
      <alignment vertical="center"/>
    </xf>
    <xf numFmtId="0" fontId="6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4" fontId="7" fillId="0" borderId="9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" fontId="7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4" fontId="7" fillId="0" borderId="1" xfId="0" applyNumberFormat="1" applyFont="1" applyBorder="1" applyAlignment="1" applyProtection="1"/>
    <xf numFmtId="0" fontId="8" fillId="0" borderId="0" xfId="0" applyFont="1" applyBorder="1" applyAlignment="1" applyProtection="1"/>
    <xf numFmtId="0" fontId="12" fillId="4" borderId="1" xfId="0" applyFont="1" applyFill="1" applyBorder="1" applyAlignment="1" applyProtection="1">
      <alignment horizontal="left"/>
    </xf>
    <xf numFmtId="4" fontId="2" fillId="4" borderId="1" xfId="0" applyNumberFormat="1" applyFont="1" applyFill="1" applyBorder="1" applyAlignment="1" applyProtection="1">
      <alignment horizontal="right" vertical="center"/>
    </xf>
    <xf numFmtId="0" fontId="2" fillId="5" borderId="1" xfId="0" applyFont="1" applyFill="1" applyBorder="1" applyAlignment="1" applyProtection="1"/>
    <xf numFmtId="4" fontId="2" fillId="5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vertical="center"/>
    </xf>
    <xf numFmtId="4" fontId="2" fillId="0" borderId="1" xfId="0" applyNumberFormat="1" applyFont="1" applyBorder="1" applyAlignment="1" applyProtection="1">
      <alignment horizontal="right" vertical="center"/>
    </xf>
    <xf numFmtId="0" fontId="2" fillId="5" borderId="1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/>
    <xf numFmtId="2" fontId="2" fillId="0" borderId="1" xfId="0" applyNumberFormat="1" applyFont="1" applyBorder="1" applyAlignment="1" applyProtection="1"/>
    <xf numFmtId="49" fontId="2" fillId="3" borderId="1" xfId="1" applyNumberFormat="1" applyFont="1" applyFill="1" applyBorder="1" applyProtection="1"/>
    <xf numFmtId="0" fontId="2" fillId="3" borderId="1" xfId="0" applyFont="1" applyFill="1" applyBorder="1" applyAlignment="1" applyProtection="1">
      <alignment horizontal="center" vertical="center" wrapText="1"/>
    </xf>
    <xf numFmtId="2" fontId="2" fillId="3" borderId="1" xfId="0" applyNumberFormat="1" applyFont="1" applyFill="1" applyBorder="1" applyAlignment="1" applyProtection="1">
      <alignment vertical="center"/>
    </xf>
    <xf numFmtId="49" fontId="2" fillId="0" borderId="1" xfId="1" applyNumberFormat="1" applyFont="1" applyBorder="1" applyProtection="1"/>
    <xf numFmtId="0" fontId="2" fillId="0" borderId="1" xfId="2" applyFont="1" applyBorder="1" applyProtection="1"/>
    <xf numFmtId="0" fontId="2" fillId="0" borderId="1" xfId="2" applyFont="1" applyBorder="1" applyAlignment="1" applyProtection="1">
      <alignment wrapText="1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left" vertical="center"/>
      <protection locked="0"/>
    </xf>
    <xf numFmtId="4" fontId="2" fillId="0" borderId="1" xfId="0" applyNumberFormat="1" applyFont="1" applyBorder="1" applyAlignment="1" applyProtection="1">
      <protection locked="0"/>
    </xf>
    <xf numFmtId="0" fontId="10" fillId="0" borderId="0" xfId="0" applyFont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right" vertical="center"/>
    </xf>
    <xf numFmtId="4" fontId="2" fillId="3" borderId="1" xfId="0" applyNumberFormat="1" applyFont="1" applyFill="1" applyBorder="1" applyAlignment="1" applyProtection="1">
      <alignment horizontal="right" vertical="center"/>
    </xf>
    <xf numFmtId="0" fontId="2" fillId="5" borderId="1" xfId="0" applyFont="1" applyFill="1" applyBorder="1" applyAlignment="1" applyProtection="1">
      <alignment horizontal="left" vertical="center"/>
    </xf>
    <xf numFmtId="2" fontId="2" fillId="3" borderId="1" xfId="0" applyNumberFormat="1" applyFont="1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0" fontId="4" fillId="0" borderId="0" xfId="0" applyFont="1" applyAlignment="1" applyProtection="1">
      <alignment horizontal="left"/>
    </xf>
    <xf numFmtId="0" fontId="2" fillId="3" borderId="1" xfId="2" applyFont="1" applyFill="1" applyBorder="1" applyProtection="1"/>
    <xf numFmtId="2" fontId="2" fillId="3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 vertical="center"/>
    </xf>
    <xf numFmtId="0" fontId="12" fillId="5" borderId="1" xfId="0" applyFont="1" applyFill="1" applyBorder="1" applyAlignment="1" applyProtection="1">
      <alignment horizontal="left"/>
    </xf>
    <xf numFmtId="0" fontId="12" fillId="4" borderId="1" xfId="0" applyFont="1" applyFill="1" applyBorder="1" applyAlignment="1" applyProtection="1">
      <alignment horizontal="left"/>
    </xf>
  </cellXfs>
  <cellStyles count="3">
    <cellStyle name="Normal 2" xfId="2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opLeftCell="A58" workbookViewId="0">
      <selection activeCell="J21" sqref="J21"/>
    </sheetView>
  </sheetViews>
  <sheetFormatPr defaultRowHeight="12" x14ac:dyDescent="0.2"/>
  <cols>
    <col min="1" max="1" width="1.7109375" style="6" customWidth="1"/>
    <col min="2" max="2" width="2.5703125" style="6" customWidth="1"/>
    <col min="3" max="3" width="3" style="6" customWidth="1"/>
    <col min="4" max="4" width="43" style="6" bestFit="1" customWidth="1"/>
    <col min="5" max="5" width="3.7109375" style="6" customWidth="1"/>
    <col min="6" max="6" width="8.5703125" style="6" customWidth="1"/>
    <col min="7" max="7" width="7.5703125" style="6" customWidth="1"/>
    <col min="8" max="16384" width="9.140625" style="6"/>
  </cols>
  <sheetData>
    <row r="1" spans="1:9" ht="18" x14ac:dyDescent="0.2">
      <c r="A1" s="4"/>
      <c r="B1" s="4"/>
      <c r="C1" s="5" t="s">
        <v>182</v>
      </c>
      <c r="D1" s="4"/>
      <c r="E1" s="4"/>
      <c r="F1" s="4"/>
      <c r="G1" s="4"/>
      <c r="H1" s="4"/>
      <c r="I1" s="4"/>
    </row>
    <row r="2" spans="1:9" x14ac:dyDescent="0.2">
      <c r="A2" s="4"/>
      <c r="B2" s="4"/>
      <c r="C2" s="4"/>
      <c r="D2" s="62"/>
      <c r="E2" s="62"/>
      <c r="F2" s="62"/>
      <c r="G2" s="4"/>
      <c r="H2" s="4"/>
      <c r="I2" s="4"/>
    </row>
    <row r="3" spans="1:9" x14ac:dyDescent="0.2">
      <c r="A3" s="4"/>
      <c r="B3" s="4"/>
      <c r="C3" s="7" t="s">
        <v>177</v>
      </c>
      <c r="D3" s="4"/>
      <c r="E3" s="4"/>
      <c r="F3" s="4"/>
      <c r="G3" s="4"/>
      <c r="H3" s="4"/>
      <c r="I3" s="4"/>
    </row>
    <row r="4" spans="1:9" x14ac:dyDescent="0.2">
      <c r="A4" s="4"/>
      <c r="B4" s="4"/>
      <c r="C4" s="4"/>
      <c r="D4" s="4"/>
      <c r="E4" s="4"/>
      <c r="F4" s="4"/>
      <c r="G4" s="4"/>
      <c r="H4" s="4"/>
      <c r="I4" s="4"/>
    </row>
    <row r="5" spans="1:9" x14ac:dyDescent="0.2">
      <c r="A5" s="4"/>
      <c r="B5" s="4"/>
      <c r="C5" s="7" t="s">
        <v>176</v>
      </c>
      <c r="D5" s="8"/>
      <c r="E5" s="4"/>
      <c r="F5" s="4"/>
      <c r="G5" s="7"/>
      <c r="H5" s="9"/>
      <c r="I5" s="4"/>
    </row>
    <row r="6" spans="1:9" x14ac:dyDescent="0.2">
      <c r="A6" s="4"/>
      <c r="B6" s="4"/>
      <c r="C6" s="7"/>
      <c r="D6" s="8"/>
      <c r="E6" s="4"/>
      <c r="F6" s="4"/>
      <c r="G6" s="7"/>
      <c r="H6" s="9"/>
      <c r="I6" s="4"/>
    </row>
    <row r="7" spans="1:9" x14ac:dyDescent="0.2">
      <c r="A7" s="4"/>
      <c r="B7" s="4"/>
      <c r="C7" s="48" t="s">
        <v>181</v>
      </c>
      <c r="D7" s="8"/>
      <c r="E7" s="4"/>
      <c r="F7" s="4"/>
      <c r="G7" s="7"/>
      <c r="H7" s="9"/>
      <c r="I7" s="4"/>
    </row>
    <row r="8" spans="1:9" ht="12.75" thickBot="1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">
      <c r="A9" s="4"/>
      <c r="B9" s="4"/>
      <c r="C9" s="10" t="s">
        <v>179</v>
      </c>
      <c r="D9" s="11"/>
      <c r="E9" s="11"/>
      <c r="F9" s="11"/>
      <c r="G9" s="11"/>
      <c r="H9" s="12">
        <f>H11*1.2</f>
        <v>0</v>
      </c>
      <c r="I9" s="4"/>
    </row>
    <row r="10" spans="1:9" x14ac:dyDescent="0.2">
      <c r="A10" s="4"/>
      <c r="B10" s="4"/>
      <c r="C10" s="13" t="s">
        <v>146</v>
      </c>
      <c r="D10" s="4"/>
      <c r="E10" s="4"/>
      <c r="F10" s="4"/>
      <c r="G10" s="4"/>
      <c r="H10" s="14">
        <v>0</v>
      </c>
      <c r="I10" s="4"/>
    </row>
    <row r="11" spans="1:9" ht="12.75" thickBot="1" x14ac:dyDescent="0.25">
      <c r="A11" s="4"/>
      <c r="B11" s="4"/>
      <c r="C11" s="15" t="s">
        <v>180</v>
      </c>
      <c r="D11" s="16"/>
      <c r="E11" s="16"/>
      <c r="F11" s="16"/>
      <c r="G11" s="16"/>
      <c r="H11" s="17">
        <f>H17+H45+H69+poschodie!H11+poschodie!H40+poschodie!H86</f>
        <v>0</v>
      </c>
      <c r="I11" s="4"/>
    </row>
    <row r="12" spans="1:9" x14ac:dyDescent="0.2">
      <c r="A12" s="4"/>
      <c r="B12" s="4"/>
      <c r="C12" s="18"/>
      <c r="D12" s="4"/>
      <c r="E12" s="4"/>
      <c r="F12" s="4"/>
      <c r="G12" s="4"/>
      <c r="H12" s="19"/>
      <c r="I12" s="4"/>
    </row>
    <row r="13" spans="1:9" x14ac:dyDescent="0.2">
      <c r="A13" s="4"/>
      <c r="B13" s="4"/>
      <c r="C13" s="18"/>
      <c r="D13" s="4"/>
      <c r="E13" s="4"/>
      <c r="F13" s="4"/>
      <c r="G13" s="4"/>
      <c r="H13" s="19"/>
      <c r="I13" s="4"/>
    </row>
    <row r="14" spans="1:9" ht="12.75" x14ac:dyDescent="0.2">
      <c r="A14" s="4"/>
      <c r="B14" s="4"/>
      <c r="C14" s="20" t="s">
        <v>175</v>
      </c>
      <c r="D14" s="4"/>
      <c r="E14" s="4"/>
      <c r="F14" s="4"/>
      <c r="G14" s="4"/>
      <c r="H14" s="19"/>
      <c r="I14" s="4"/>
    </row>
    <row r="15" spans="1:9" ht="60" x14ac:dyDescent="0.2">
      <c r="A15" s="21"/>
      <c r="B15" s="21"/>
      <c r="C15" s="22" t="s">
        <v>1</v>
      </c>
      <c r="D15" s="22" t="s">
        <v>2</v>
      </c>
      <c r="E15" s="22" t="s">
        <v>3</v>
      </c>
      <c r="F15" s="22" t="s">
        <v>4</v>
      </c>
      <c r="G15" s="22" t="s">
        <v>178</v>
      </c>
      <c r="H15" s="22" t="s">
        <v>5</v>
      </c>
      <c r="I15" s="21"/>
    </row>
    <row r="16" spans="1:9" x14ac:dyDescent="0.2">
      <c r="A16" s="4"/>
      <c r="B16" s="4"/>
      <c r="C16" s="23" t="s">
        <v>0</v>
      </c>
      <c r="D16" s="24"/>
      <c r="E16" s="24"/>
      <c r="F16" s="24"/>
      <c r="G16" s="24"/>
      <c r="H16" s="25"/>
      <c r="I16" s="4"/>
    </row>
    <row r="17" spans="1:9" ht="15" customHeight="1" x14ac:dyDescent="0.2">
      <c r="A17" s="26"/>
      <c r="B17" s="26"/>
      <c r="C17" s="27" t="s">
        <v>6</v>
      </c>
      <c r="D17" s="27"/>
      <c r="E17" s="27"/>
      <c r="F17" s="27"/>
      <c r="G17" s="27"/>
      <c r="H17" s="28">
        <f>H18+H20+H29+H43</f>
        <v>0</v>
      </c>
      <c r="I17" s="26"/>
    </row>
    <row r="18" spans="1:9" x14ac:dyDescent="0.2">
      <c r="A18" s="26"/>
      <c r="B18" s="26"/>
      <c r="C18" s="29"/>
      <c r="D18" s="63" t="s">
        <v>8</v>
      </c>
      <c r="E18" s="63"/>
      <c r="F18" s="63"/>
      <c r="G18" s="63"/>
      <c r="H18" s="30">
        <f>H19</f>
        <v>0</v>
      </c>
      <c r="I18" s="26"/>
    </row>
    <row r="19" spans="1:9" ht="36" x14ac:dyDescent="0.2">
      <c r="A19" s="4"/>
      <c r="B19" s="4"/>
      <c r="C19" s="31" t="s">
        <v>9</v>
      </c>
      <c r="D19" s="32" t="s">
        <v>10</v>
      </c>
      <c r="E19" s="33" t="s">
        <v>11</v>
      </c>
      <c r="F19" s="34">
        <v>7.45</v>
      </c>
      <c r="G19" s="2"/>
      <c r="H19" s="35">
        <f>G19*F19</f>
        <v>0</v>
      </c>
      <c r="I19" s="4"/>
    </row>
    <row r="20" spans="1:9" x14ac:dyDescent="0.2">
      <c r="A20" s="26"/>
      <c r="B20" s="26"/>
      <c r="C20" s="36"/>
      <c r="D20" s="63" t="s">
        <v>13</v>
      </c>
      <c r="E20" s="63"/>
      <c r="F20" s="63"/>
      <c r="G20" s="63"/>
      <c r="H20" s="30">
        <f>SUM(H21:H28)</f>
        <v>0</v>
      </c>
      <c r="I20" s="26"/>
    </row>
    <row r="21" spans="1:9" ht="24" x14ac:dyDescent="0.2">
      <c r="A21" s="4"/>
      <c r="B21" s="4"/>
      <c r="C21" s="31" t="s">
        <v>14</v>
      </c>
      <c r="D21" s="32" t="s">
        <v>15</v>
      </c>
      <c r="E21" s="33" t="s">
        <v>16</v>
      </c>
      <c r="F21" s="34">
        <v>11.5</v>
      </c>
      <c r="G21" s="2"/>
      <c r="H21" s="35">
        <f t="shared" ref="H21:H28" si="0">G21*F21</f>
        <v>0</v>
      </c>
      <c r="I21" s="4"/>
    </row>
    <row r="22" spans="1:9" ht="36" x14ac:dyDescent="0.2">
      <c r="A22" s="4"/>
      <c r="B22" s="4"/>
      <c r="C22" s="31" t="s">
        <v>7</v>
      </c>
      <c r="D22" s="32" t="s">
        <v>17</v>
      </c>
      <c r="E22" s="33" t="s">
        <v>16</v>
      </c>
      <c r="F22" s="34">
        <v>199.5</v>
      </c>
      <c r="G22" s="2"/>
      <c r="H22" s="35">
        <f t="shared" si="0"/>
        <v>0</v>
      </c>
      <c r="I22" s="4"/>
    </row>
    <row r="23" spans="1:9" ht="24" x14ac:dyDescent="0.2">
      <c r="A23" s="4"/>
      <c r="B23" s="4"/>
      <c r="C23" s="31" t="s">
        <v>18</v>
      </c>
      <c r="D23" s="32" t="s">
        <v>19</v>
      </c>
      <c r="E23" s="33" t="s">
        <v>16</v>
      </c>
      <c r="F23" s="34">
        <v>20.5</v>
      </c>
      <c r="G23" s="2"/>
      <c r="H23" s="35">
        <f t="shared" si="0"/>
        <v>0</v>
      </c>
      <c r="I23" s="4"/>
    </row>
    <row r="24" spans="1:9" ht="36" x14ac:dyDescent="0.2">
      <c r="A24" s="4"/>
      <c r="B24" s="4"/>
      <c r="C24" s="31" t="s">
        <v>20</v>
      </c>
      <c r="D24" s="32" t="s">
        <v>21</v>
      </c>
      <c r="E24" s="33" t="s">
        <v>16</v>
      </c>
      <c r="F24" s="34">
        <v>100</v>
      </c>
      <c r="G24" s="2"/>
      <c r="H24" s="35">
        <f t="shared" si="0"/>
        <v>0</v>
      </c>
      <c r="I24" s="4"/>
    </row>
    <row r="25" spans="1:9" ht="24" x14ac:dyDescent="0.2">
      <c r="A25" s="4"/>
      <c r="B25" s="4"/>
      <c r="C25" s="31" t="s">
        <v>12</v>
      </c>
      <c r="D25" s="32" t="s">
        <v>22</v>
      </c>
      <c r="E25" s="33" t="s">
        <v>16</v>
      </c>
      <c r="F25" s="34">
        <v>6.1</v>
      </c>
      <c r="G25" s="2"/>
      <c r="H25" s="35">
        <f t="shared" si="0"/>
        <v>0</v>
      </c>
      <c r="I25" s="4"/>
    </row>
    <row r="26" spans="1:9" ht="24" x14ac:dyDescent="0.2">
      <c r="A26" s="4"/>
      <c r="B26" s="4"/>
      <c r="C26" s="31" t="s">
        <v>23</v>
      </c>
      <c r="D26" s="32" t="s">
        <v>24</v>
      </c>
      <c r="E26" s="33" t="s">
        <v>16</v>
      </c>
      <c r="F26" s="34">
        <v>172.25</v>
      </c>
      <c r="G26" s="2"/>
      <c r="H26" s="35">
        <f t="shared" si="0"/>
        <v>0</v>
      </c>
      <c r="I26" s="4"/>
    </row>
    <row r="27" spans="1:9" ht="24" x14ac:dyDescent="0.2">
      <c r="A27" s="4"/>
      <c r="B27" s="4"/>
      <c r="C27" s="31" t="s">
        <v>25</v>
      </c>
      <c r="D27" s="32" t="s">
        <v>26</v>
      </c>
      <c r="E27" s="33" t="s">
        <v>27</v>
      </c>
      <c r="F27" s="34">
        <v>35.484000000000002</v>
      </c>
      <c r="G27" s="2"/>
      <c r="H27" s="35">
        <f t="shared" si="0"/>
        <v>0</v>
      </c>
      <c r="I27" s="37"/>
    </row>
    <row r="28" spans="1:9" x14ac:dyDescent="0.2">
      <c r="A28" s="4"/>
      <c r="B28" s="4"/>
      <c r="C28" s="31" t="s">
        <v>28</v>
      </c>
      <c r="D28" s="32" t="s">
        <v>29</v>
      </c>
      <c r="E28" s="33" t="s">
        <v>16</v>
      </c>
      <c r="F28" s="34">
        <v>172.25</v>
      </c>
      <c r="G28" s="2"/>
      <c r="H28" s="35">
        <f t="shared" si="0"/>
        <v>0</v>
      </c>
      <c r="I28" s="4"/>
    </row>
    <row r="29" spans="1:9" x14ac:dyDescent="0.2">
      <c r="A29" s="26"/>
      <c r="B29" s="26"/>
      <c r="C29" s="36"/>
      <c r="D29" s="63" t="s">
        <v>30</v>
      </c>
      <c r="E29" s="63"/>
      <c r="F29" s="63"/>
      <c r="G29" s="63"/>
      <c r="H29" s="30">
        <f>SUM(H30:H42)</f>
        <v>0</v>
      </c>
      <c r="I29" s="26"/>
    </row>
    <row r="30" spans="1:9" ht="36" x14ac:dyDescent="0.2">
      <c r="A30" s="4"/>
      <c r="B30" s="4"/>
      <c r="C30" s="31" t="s">
        <v>31</v>
      </c>
      <c r="D30" s="32" t="s">
        <v>32</v>
      </c>
      <c r="E30" s="33" t="s">
        <v>16</v>
      </c>
      <c r="F30" s="34">
        <v>22.66</v>
      </c>
      <c r="G30" s="2"/>
      <c r="H30" s="35">
        <f>G30*F30</f>
        <v>0</v>
      </c>
      <c r="I30" s="4"/>
    </row>
    <row r="31" spans="1:9" ht="24" x14ac:dyDescent="0.2">
      <c r="A31" s="4"/>
      <c r="B31" s="4"/>
      <c r="C31" s="31" t="s">
        <v>33</v>
      </c>
      <c r="D31" s="32" t="s">
        <v>34</v>
      </c>
      <c r="E31" s="33" t="s">
        <v>16</v>
      </c>
      <c r="F31" s="34">
        <v>101.79</v>
      </c>
      <c r="G31" s="2"/>
      <c r="H31" s="35">
        <f t="shared" ref="H31:H42" si="1">G31*F31</f>
        <v>0</v>
      </c>
      <c r="I31" s="4"/>
    </row>
    <row r="32" spans="1:9" ht="36" x14ac:dyDescent="0.2">
      <c r="A32" s="4"/>
      <c r="B32" s="4"/>
      <c r="C32" s="31" t="s">
        <v>35</v>
      </c>
      <c r="D32" s="32" t="s">
        <v>36</v>
      </c>
      <c r="E32" s="33" t="s">
        <v>16</v>
      </c>
      <c r="F32" s="34">
        <v>100.98</v>
      </c>
      <c r="G32" s="2"/>
      <c r="H32" s="35">
        <f t="shared" si="1"/>
        <v>0</v>
      </c>
      <c r="I32" s="4"/>
    </row>
    <row r="33" spans="1:9" ht="36" x14ac:dyDescent="0.2">
      <c r="A33" s="4"/>
      <c r="B33" s="4"/>
      <c r="C33" s="31" t="s">
        <v>37</v>
      </c>
      <c r="D33" s="32" t="s">
        <v>38</v>
      </c>
      <c r="E33" s="33" t="s">
        <v>16</v>
      </c>
      <c r="F33" s="34">
        <v>104.58</v>
      </c>
      <c r="G33" s="2"/>
      <c r="H33" s="35">
        <f t="shared" si="1"/>
        <v>0</v>
      </c>
      <c r="I33" s="4"/>
    </row>
    <row r="34" spans="1:9" ht="24" x14ac:dyDescent="0.2">
      <c r="A34" s="4"/>
      <c r="B34" s="4"/>
      <c r="C34" s="31" t="s">
        <v>39</v>
      </c>
      <c r="D34" s="32" t="s">
        <v>40</v>
      </c>
      <c r="E34" s="33" t="s">
        <v>16</v>
      </c>
      <c r="F34" s="34">
        <v>220</v>
      </c>
      <c r="G34" s="2"/>
      <c r="H34" s="35">
        <f t="shared" si="1"/>
        <v>0</v>
      </c>
      <c r="I34" s="4"/>
    </row>
    <row r="35" spans="1:9" x14ac:dyDescent="0.2">
      <c r="A35" s="4"/>
      <c r="B35" s="4"/>
      <c r="C35" s="31" t="s">
        <v>41</v>
      </c>
      <c r="D35" s="32" t="s">
        <v>42</v>
      </c>
      <c r="E35" s="33" t="s">
        <v>16</v>
      </c>
      <c r="F35" s="34">
        <v>180</v>
      </c>
      <c r="G35" s="2"/>
      <c r="H35" s="35">
        <f t="shared" si="1"/>
        <v>0</v>
      </c>
      <c r="I35" s="4"/>
    </row>
    <row r="36" spans="1:9" ht="24" x14ac:dyDescent="0.2">
      <c r="A36" s="4"/>
      <c r="B36" s="4"/>
      <c r="C36" s="31" t="s">
        <v>43</v>
      </c>
      <c r="D36" s="32" t="s">
        <v>44</v>
      </c>
      <c r="E36" s="33" t="s">
        <v>45</v>
      </c>
      <c r="F36" s="34">
        <v>26.148</v>
      </c>
      <c r="G36" s="2"/>
      <c r="H36" s="35">
        <f t="shared" si="1"/>
        <v>0</v>
      </c>
      <c r="I36" s="4"/>
    </row>
    <row r="37" spans="1:9" ht="24" x14ac:dyDescent="0.2">
      <c r="A37" s="4"/>
      <c r="B37" s="4"/>
      <c r="C37" s="31" t="s">
        <v>46</v>
      </c>
      <c r="D37" s="32" t="s">
        <v>47</v>
      </c>
      <c r="E37" s="33" t="s">
        <v>45</v>
      </c>
      <c r="F37" s="34">
        <v>130.74</v>
      </c>
      <c r="G37" s="2"/>
      <c r="H37" s="35">
        <f t="shared" si="1"/>
        <v>0</v>
      </c>
      <c r="I37" s="4"/>
    </row>
    <row r="38" spans="1:9" ht="24" x14ac:dyDescent="0.2">
      <c r="A38" s="4"/>
      <c r="B38" s="4"/>
      <c r="C38" s="31" t="s">
        <v>48</v>
      </c>
      <c r="D38" s="32" t="s">
        <v>49</v>
      </c>
      <c r="E38" s="33" t="s">
        <v>45</v>
      </c>
      <c r="F38" s="34">
        <v>26.148</v>
      </c>
      <c r="G38" s="2"/>
      <c r="H38" s="35">
        <f t="shared" si="1"/>
        <v>0</v>
      </c>
      <c r="I38" s="4"/>
    </row>
    <row r="39" spans="1:9" x14ac:dyDescent="0.2">
      <c r="A39" s="4"/>
      <c r="B39" s="4"/>
      <c r="C39" s="31" t="s">
        <v>50</v>
      </c>
      <c r="D39" s="32" t="s">
        <v>51</v>
      </c>
      <c r="E39" s="33" t="s">
        <v>45</v>
      </c>
      <c r="F39" s="34">
        <v>26.148</v>
      </c>
      <c r="G39" s="2"/>
      <c r="H39" s="35">
        <f t="shared" si="1"/>
        <v>0</v>
      </c>
      <c r="I39" s="4"/>
    </row>
    <row r="40" spans="1:9" ht="21.75" customHeight="1" x14ac:dyDescent="0.2">
      <c r="A40" s="4"/>
      <c r="B40" s="4"/>
      <c r="C40" s="31" t="s">
        <v>52</v>
      </c>
      <c r="D40" s="32" t="s">
        <v>53</v>
      </c>
      <c r="E40" s="33" t="s">
        <v>45</v>
      </c>
      <c r="F40" s="34">
        <v>522.96</v>
      </c>
      <c r="G40" s="2"/>
      <c r="H40" s="35">
        <f t="shared" si="1"/>
        <v>0</v>
      </c>
      <c r="I40" s="4"/>
    </row>
    <row r="41" spans="1:9" ht="21" customHeight="1" x14ac:dyDescent="0.2">
      <c r="A41" s="4"/>
      <c r="B41" s="4"/>
      <c r="C41" s="31" t="s">
        <v>54</v>
      </c>
      <c r="D41" s="32" t="s">
        <v>55</v>
      </c>
      <c r="E41" s="33" t="s">
        <v>45</v>
      </c>
      <c r="F41" s="34">
        <v>26.148</v>
      </c>
      <c r="G41" s="2"/>
      <c r="H41" s="35">
        <f t="shared" si="1"/>
        <v>0</v>
      </c>
      <c r="I41" s="4"/>
    </row>
    <row r="42" spans="1:9" ht="18.75" customHeight="1" x14ac:dyDescent="0.2">
      <c r="A42" s="4"/>
      <c r="B42" s="4"/>
      <c r="C42" s="31" t="s">
        <v>56</v>
      </c>
      <c r="D42" s="32" t="s">
        <v>57</v>
      </c>
      <c r="E42" s="33" t="s">
        <v>58</v>
      </c>
      <c r="F42" s="34">
        <v>1</v>
      </c>
      <c r="G42" s="2"/>
      <c r="H42" s="35">
        <f t="shared" si="1"/>
        <v>0</v>
      </c>
      <c r="I42" s="4"/>
    </row>
    <row r="43" spans="1:9" x14ac:dyDescent="0.2">
      <c r="A43" s="26"/>
      <c r="B43" s="26"/>
      <c r="C43" s="38"/>
      <c r="D43" s="63" t="s">
        <v>59</v>
      </c>
      <c r="E43" s="63"/>
      <c r="F43" s="63"/>
      <c r="G43" s="63"/>
      <c r="H43" s="30">
        <f>H44</f>
        <v>0</v>
      </c>
      <c r="I43" s="26"/>
    </row>
    <row r="44" spans="1:9" ht="24" customHeight="1" x14ac:dyDescent="0.2">
      <c r="A44" s="4"/>
      <c r="B44" s="4"/>
      <c r="C44" s="31" t="s">
        <v>60</v>
      </c>
      <c r="D44" s="32" t="s">
        <v>61</v>
      </c>
      <c r="E44" s="33" t="s">
        <v>45</v>
      </c>
      <c r="F44" s="34">
        <v>12.372999999999999</v>
      </c>
      <c r="G44" s="2"/>
      <c r="H44" s="35">
        <f>G44*F44</f>
        <v>0</v>
      </c>
      <c r="I44" s="4"/>
    </row>
    <row r="45" spans="1:9" ht="15" customHeight="1" x14ac:dyDescent="0.2">
      <c r="A45" s="26"/>
      <c r="B45" s="26"/>
      <c r="C45" s="64" t="s">
        <v>62</v>
      </c>
      <c r="D45" s="64"/>
      <c r="E45" s="64"/>
      <c r="F45" s="64"/>
      <c r="G45" s="64"/>
      <c r="H45" s="28">
        <f>SUM(H46+H56+H65)</f>
        <v>0</v>
      </c>
      <c r="I45" s="26"/>
    </row>
    <row r="46" spans="1:9" x14ac:dyDescent="0.2">
      <c r="A46" s="26"/>
      <c r="B46" s="26"/>
      <c r="C46" s="36"/>
      <c r="D46" s="63" t="s">
        <v>63</v>
      </c>
      <c r="E46" s="63"/>
      <c r="F46" s="63"/>
      <c r="G46" s="63"/>
      <c r="H46" s="30">
        <f>SUM(H47:H55)</f>
        <v>0</v>
      </c>
      <c r="I46" s="26"/>
    </row>
    <row r="47" spans="1:9" ht="20.25" customHeight="1" x14ac:dyDescent="0.2">
      <c r="A47" s="4"/>
      <c r="B47" s="4"/>
      <c r="C47" s="31" t="s">
        <v>64</v>
      </c>
      <c r="D47" s="32" t="s">
        <v>65</v>
      </c>
      <c r="E47" s="33" t="s">
        <v>16</v>
      </c>
      <c r="F47" s="34">
        <v>380.67</v>
      </c>
      <c r="G47" s="2"/>
      <c r="H47" s="35">
        <f>G47*F47</f>
        <v>0</v>
      </c>
      <c r="I47" s="4"/>
    </row>
    <row r="48" spans="1:9" ht="21" customHeight="1" x14ac:dyDescent="0.2">
      <c r="A48" s="4"/>
      <c r="B48" s="4"/>
      <c r="C48" s="31" t="s">
        <v>66</v>
      </c>
      <c r="D48" s="32" t="s">
        <v>67</v>
      </c>
      <c r="E48" s="33" t="s">
        <v>68</v>
      </c>
      <c r="F48" s="34">
        <v>137.4</v>
      </c>
      <c r="G48" s="2"/>
      <c r="H48" s="35">
        <f t="shared" ref="H48:H55" si="2">G48*F48</f>
        <v>0</v>
      </c>
      <c r="I48" s="4"/>
    </row>
    <row r="49" spans="1:9" x14ac:dyDescent="0.2">
      <c r="A49" s="26"/>
      <c r="B49" s="26"/>
      <c r="C49" s="38"/>
      <c r="D49" s="38" t="s">
        <v>69</v>
      </c>
      <c r="E49" s="39"/>
      <c r="F49" s="40"/>
      <c r="G49" s="49"/>
      <c r="H49" s="35">
        <f t="shared" si="2"/>
        <v>0</v>
      </c>
      <c r="I49" s="26"/>
    </row>
    <row r="50" spans="1:9" ht="23.25" customHeight="1" x14ac:dyDescent="0.2">
      <c r="A50" s="4"/>
      <c r="B50" s="4"/>
      <c r="C50" s="31" t="s">
        <v>70</v>
      </c>
      <c r="D50" s="32" t="s">
        <v>71</v>
      </c>
      <c r="E50" s="33" t="s">
        <v>72</v>
      </c>
      <c r="F50" s="34">
        <v>2</v>
      </c>
      <c r="G50" s="2"/>
      <c r="H50" s="35">
        <f t="shared" si="2"/>
        <v>0</v>
      </c>
      <c r="I50" s="4"/>
    </row>
    <row r="51" spans="1:9" ht="24.75" customHeight="1" x14ac:dyDescent="0.2">
      <c r="A51" s="4"/>
      <c r="B51" s="4"/>
      <c r="C51" s="31" t="s">
        <v>73</v>
      </c>
      <c r="D51" s="32" t="s">
        <v>74</v>
      </c>
      <c r="E51" s="33" t="s">
        <v>72</v>
      </c>
      <c r="F51" s="34">
        <v>5</v>
      </c>
      <c r="G51" s="2"/>
      <c r="H51" s="35">
        <f t="shared" si="2"/>
        <v>0</v>
      </c>
      <c r="I51" s="4"/>
    </row>
    <row r="52" spans="1:9" ht="25.5" customHeight="1" x14ac:dyDescent="0.2">
      <c r="A52" s="4"/>
      <c r="B52" s="4"/>
      <c r="C52" s="31" t="s">
        <v>75</v>
      </c>
      <c r="D52" s="32" t="s">
        <v>76</v>
      </c>
      <c r="E52" s="33" t="s">
        <v>72</v>
      </c>
      <c r="F52" s="34">
        <v>5</v>
      </c>
      <c r="G52" s="2"/>
      <c r="H52" s="35">
        <f t="shared" si="2"/>
        <v>0</v>
      </c>
      <c r="I52" s="37"/>
    </row>
    <row r="53" spans="1:9" ht="36.75" customHeight="1" x14ac:dyDescent="0.2">
      <c r="A53" s="4"/>
      <c r="B53" s="4"/>
      <c r="C53" s="31" t="s">
        <v>77</v>
      </c>
      <c r="D53" s="32" t="s">
        <v>78</v>
      </c>
      <c r="E53" s="33" t="s">
        <v>72</v>
      </c>
      <c r="F53" s="34">
        <v>5</v>
      </c>
      <c r="G53" s="2"/>
      <c r="H53" s="35">
        <f t="shared" si="2"/>
        <v>0</v>
      </c>
      <c r="I53" s="4"/>
    </row>
    <row r="54" spans="1:9" x14ac:dyDescent="0.2">
      <c r="A54" s="4"/>
      <c r="B54" s="4"/>
      <c r="C54" s="31" t="s">
        <v>79</v>
      </c>
      <c r="D54" s="32" t="s">
        <v>80</v>
      </c>
      <c r="E54" s="33" t="s">
        <v>72</v>
      </c>
      <c r="F54" s="34">
        <v>5</v>
      </c>
      <c r="G54" s="2"/>
      <c r="H54" s="35">
        <f t="shared" si="2"/>
        <v>0</v>
      </c>
      <c r="I54" s="37"/>
    </row>
    <row r="55" spans="1:9" ht="25.5" customHeight="1" x14ac:dyDescent="0.2">
      <c r="A55" s="4"/>
      <c r="B55" s="4"/>
      <c r="C55" s="31" t="s">
        <v>81</v>
      </c>
      <c r="D55" s="32" t="s">
        <v>82</v>
      </c>
      <c r="E55" s="33" t="s">
        <v>68</v>
      </c>
      <c r="F55" s="34">
        <v>49.863999999999997</v>
      </c>
      <c r="G55" s="2"/>
      <c r="H55" s="35">
        <f t="shared" si="2"/>
        <v>0</v>
      </c>
      <c r="I55" s="4"/>
    </row>
    <row r="56" spans="1:9" x14ac:dyDescent="0.2">
      <c r="A56" s="26"/>
      <c r="B56" s="26"/>
      <c r="C56" s="36"/>
      <c r="D56" s="63" t="s">
        <v>83</v>
      </c>
      <c r="E56" s="63"/>
      <c r="F56" s="63"/>
      <c r="G56" s="63"/>
      <c r="H56" s="30">
        <f>SUM(H57:H64)</f>
        <v>0</v>
      </c>
      <c r="I56" s="26"/>
    </row>
    <row r="57" spans="1:9" ht="23.25" customHeight="1" x14ac:dyDescent="0.2">
      <c r="A57" s="4"/>
      <c r="B57" s="4"/>
      <c r="C57" s="31" t="s">
        <v>84</v>
      </c>
      <c r="D57" s="32" t="s">
        <v>85</v>
      </c>
      <c r="E57" s="33" t="s">
        <v>16</v>
      </c>
      <c r="F57" s="34">
        <v>180</v>
      </c>
      <c r="G57" s="2"/>
      <c r="H57" s="35">
        <f>G57*F57</f>
        <v>0</v>
      </c>
      <c r="I57" s="4"/>
    </row>
    <row r="58" spans="1:9" ht="24" x14ac:dyDescent="0.2">
      <c r="A58" s="4"/>
      <c r="B58" s="4"/>
      <c r="C58" s="31" t="s">
        <v>86</v>
      </c>
      <c r="D58" s="32" t="s">
        <v>87</v>
      </c>
      <c r="E58" s="33" t="s">
        <v>16</v>
      </c>
      <c r="F58" s="34">
        <v>180</v>
      </c>
      <c r="G58" s="2"/>
      <c r="H58" s="35">
        <f t="shared" ref="H58:H64" si="3">G58*F58</f>
        <v>0</v>
      </c>
      <c r="I58" s="4"/>
    </row>
    <row r="59" spans="1:9" ht="24" customHeight="1" x14ac:dyDescent="0.2">
      <c r="A59" s="4"/>
      <c r="B59" s="4"/>
      <c r="C59" s="31" t="s">
        <v>88</v>
      </c>
      <c r="D59" s="32" t="s">
        <v>89</v>
      </c>
      <c r="E59" s="33" t="s">
        <v>16</v>
      </c>
      <c r="F59" s="34">
        <v>180</v>
      </c>
      <c r="G59" s="2"/>
      <c r="H59" s="35">
        <f t="shared" si="3"/>
        <v>0</v>
      </c>
      <c r="I59" s="4"/>
    </row>
    <row r="60" spans="1:9" x14ac:dyDescent="0.2">
      <c r="A60" s="4"/>
      <c r="B60" s="4"/>
      <c r="C60" s="31" t="s">
        <v>90</v>
      </c>
      <c r="D60" s="32" t="s">
        <v>91</v>
      </c>
      <c r="E60" s="33" t="s">
        <v>16</v>
      </c>
      <c r="F60" s="34">
        <v>180</v>
      </c>
      <c r="G60" s="2"/>
      <c r="H60" s="35">
        <f t="shared" si="3"/>
        <v>0</v>
      </c>
      <c r="I60" s="4"/>
    </row>
    <row r="61" spans="1:9" x14ac:dyDescent="0.2">
      <c r="A61" s="4"/>
      <c r="B61" s="4"/>
      <c r="C61" s="31" t="s">
        <v>92</v>
      </c>
      <c r="D61" s="32" t="s">
        <v>93</v>
      </c>
      <c r="E61" s="33" t="s">
        <v>16</v>
      </c>
      <c r="F61" s="34">
        <v>197.46</v>
      </c>
      <c r="G61" s="2"/>
      <c r="H61" s="35">
        <f t="shared" si="3"/>
        <v>0</v>
      </c>
      <c r="I61" s="37"/>
    </row>
    <row r="62" spans="1:9" x14ac:dyDescent="0.2">
      <c r="A62" s="4"/>
      <c r="B62" s="4"/>
      <c r="C62" s="31" t="s">
        <v>94</v>
      </c>
      <c r="D62" s="32" t="s">
        <v>95</v>
      </c>
      <c r="E62" s="33" t="s">
        <v>96</v>
      </c>
      <c r="F62" s="34">
        <v>135</v>
      </c>
      <c r="G62" s="2"/>
      <c r="H62" s="35">
        <f t="shared" si="3"/>
        <v>0</v>
      </c>
      <c r="I62" s="4"/>
    </row>
    <row r="63" spans="1:9" x14ac:dyDescent="0.2">
      <c r="A63" s="4"/>
      <c r="B63" s="4"/>
      <c r="C63" s="31" t="s">
        <v>97</v>
      </c>
      <c r="D63" s="32" t="s">
        <v>98</v>
      </c>
      <c r="E63" s="33" t="s">
        <v>96</v>
      </c>
      <c r="F63" s="34">
        <v>135</v>
      </c>
      <c r="G63" s="2"/>
      <c r="H63" s="35">
        <f t="shared" si="3"/>
        <v>0</v>
      </c>
      <c r="I63" s="37"/>
    </row>
    <row r="64" spans="1:9" ht="24" x14ac:dyDescent="0.2">
      <c r="A64" s="4"/>
      <c r="B64" s="4"/>
      <c r="C64" s="31" t="s">
        <v>99</v>
      </c>
      <c r="D64" s="32" t="s">
        <v>100</v>
      </c>
      <c r="E64" s="33" t="s">
        <v>68</v>
      </c>
      <c r="F64" s="34">
        <v>61.098999999999997</v>
      </c>
      <c r="G64" s="2"/>
      <c r="H64" s="35">
        <f t="shared" si="3"/>
        <v>0</v>
      </c>
      <c r="I64" s="4"/>
    </row>
    <row r="65" spans="1:9" x14ac:dyDescent="0.2">
      <c r="A65" s="26"/>
      <c r="B65" s="26"/>
      <c r="C65" s="36"/>
      <c r="D65" s="63" t="s">
        <v>101</v>
      </c>
      <c r="E65" s="63"/>
      <c r="F65" s="63"/>
      <c r="G65" s="63"/>
      <c r="H65" s="30">
        <f>SUM(H66:H68)</f>
        <v>0</v>
      </c>
      <c r="I65" s="26"/>
    </row>
    <row r="66" spans="1:9" ht="24" x14ac:dyDescent="0.2">
      <c r="A66" s="4"/>
      <c r="B66" s="4"/>
      <c r="C66" s="31" t="s">
        <v>102</v>
      </c>
      <c r="D66" s="32" t="s">
        <v>103</v>
      </c>
      <c r="E66" s="33" t="s">
        <v>16</v>
      </c>
      <c r="F66" s="34">
        <v>170</v>
      </c>
      <c r="G66" s="2"/>
      <c r="H66" s="35">
        <f>G66*F66</f>
        <v>0</v>
      </c>
      <c r="I66" s="4"/>
    </row>
    <row r="67" spans="1:9" ht="24" x14ac:dyDescent="0.2">
      <c r="A67" s="4"/>
      <c r="B67" s="4"/>
      <c r="C67" s="31" t="s">
        <v>104</v>
      </c>
      <c r="D67" s="32" t="s">
        <v>105</v>
      </c>
      <c r="E67" s="33" t="s">
        <v>16</v>
      </c>
      <c r="F67" s="34">
        <v>170</v>
      </c>
      <c r="G67" s="2"/>
      <c r="H67" s="35">
        <f t="shared" ref="H67:H68" si="4">G67*F67</f>
        <v>0</v>
      </c>
      <c r="I67" s="4"/>
    </row>
    <row r="68" spans="1:9" ht="24" x14ac:dyDescent="0.2">
      <c r="A68" s="4"/>
      <c r="B68" s="4"/>
      <c r="C68" s="31" t="s">
        <v>106</v>
      </c>
      <c r="D68" s="32" t="s">
        <v>107</v>
      </c>
      <c r="E68" s="33" t="s">
        <v>16</v>
      </c>
      <c r="F68" s="34">
        <v>100</v>
      </c>
      <c r="G68" s="2"/>
      <c r="H68" s="35">
        <f t="shared" si="4"/>
        <v>0</v>
      </c>
      <c r="I68" s="4"/>
    </row>
    <row r="69" spans="1:9" ht="15" customHeight="1" x14ac:dyDescent="0.2">
      <c r="A69" s="26"/>
      <c r="B69" s="26"/>
      <c r="C69" s="64" t="s">
        <v>108</v>
      </c>
      <c r="D69" s="64"/>
      <c r="E69" s="64"/>
      <c r="F69" s="64"/>
      <c r="G69" s="64"/>
      <c r="H69" s="28">
        <f>H70</f>
        <v>0</v>
      </c>
      <c r="I69" s="26"/>
    </row>
    <row r="70" spans="1:9" x14ac:dyDescent="0.2">
      <c r="A70" s="26"/>
      <c r="B70" s="26"/>
      <c r="C70" s="36"/>
      <c r="D70" s="63" t="s">
        <v>109</v>
      </c>
      <c r="E70" s="63"/>
      <c r="F70" s="63"/>
      <c r="G70" s="63"/>
      <c r="H70" s="30">
        <f>SUM(H71:H107)</f>
        <v>0</v>
      </c>
      <c r="I70" s="26"/>
    </row>
    <row r="71" spans="1:9" x14ac:dyDescent="0.2">
      <c r="A71" s="4"/>
      <c r="B71" s="4"/>
      <c r="C71" s="31">
        <v>43</v>
      </c>
      <c r="D71" s="41" t="s">
        <v>112</v>
      </c>
      <c r="E71" s="42" t="s">
        <v>96</v>
      </c>
      <c r="F71" s="43">
        <v>1300</v>
      </c>
      <c r="G71" s="2"/>
      <c r="H71" s="35">
        <f>G71*F71</f>
        <v>0</v>
      </c>
      <c r="I71" s="4"/>
    </row>
    <row r="72" spans="1:9" x14ac:dyDescent="0.2">
      <c r="A72" s="4"/>
      <c r="B72" s="4"/>
      <c r="C72" s="31">
        <v>44</v>
      </c>
      <c r="D72" s="44" t="s">
        <v>113</v>
      </c>
      <c r="E72" s="33"/>
      <c r="F72" s="34">
        <v>1300</v>
      </c>
      <c r="G72" s="2"/>
      <c r="H72" s="35">
        <f t="shared" ref="H72:H107" si="5">G72*F72</f>
        <v>0</v>
      </c>
      <c r="I72" s="4"/>
    </row>
    <row r="73" spans="1:9" x14ac:dyDescent="0.2">
      <c r="A73" s="4"/>
      <c r="B73" s="4"/>
      <c r="C73" s="31">
        <v>45</v>
      </c>
      <c r="D73" s="44" t="s">
        <v>114</v>
      </c>
      <c r="E73" s="33" t="s">
        <v>96</v>
      </c>
      <c r="F73" s="34">
        <v>1400</v>
      </c>
      <c r="G73" s="2"/>
      <c r="H73" s="35">
        <f t="shared" si="5"/>
        <v>0</v>
      </c>
      <c r="I73" s="4"/>
    </row>
    <row r="74" spans="1:9" x14ac:dyDescent="0.2">
      <c r="A74" s="4"/>
      <c r="B74" s="4"/>
      <c r="C74" s="31">
        <v>46</v>
      </c>
      <c r="D74" s="44" t="s">
        <v>113</v>
      </c>
      <c r="E74" s="33"/>
      <c r="F74" s="34">
        <v>1400</v>
      </c>
      <c r="G74" s="2"/>
      <c r="H74" s="35">
        <f t="shared" si="5"/>
        <v>0</v>
      </c>
      <c r="I74" s="4"/>
    </row>
    <row r="75" spans="1:9" x14ac:dyDescent="0.2">
      <c r="A75" s="4"/>
      <c r="B75" s="4"/>
      <c r="C75" s="31">
        <v>47</v>
      </c>
      <c r="D75" s="44" t="s">
        <v>115</v>
      </c>
      <c r="E75" s="33" t="s">
        <v>96</v>
      </c>
      <c r="F75" s="34">
        <v>92</v>
      </c>
      <c r="G75" s="2"/>
      <c r="H75" s="35">
        <f t="shared" si="5"/>
        <v>0</v>
      </c>
      <c r="I75" s="4"/>
    </row>
    <row r="76" spans="1:9" x14ac:dyDescent="0.2">
      <c r="A76" s="4"/>
      <c r="B76" s="4"/>
      <c r="C76" s="31">
        <v>48</v>
      </c>
      <c r="D76" s="44" t="s">
        <v>113</v>
      </c>
      <c r="E76" s="33"/>
      <c r="F76" s="34">
        <v>92</v>
      </c>
      <c r="G76" s="2"/>
      <c r="H76" s="35">
        <f t="shared" si="5"/>
        <v>0</v>
      </c>
      <c r="I76" s="4"/>
    </row>
    <row r="77" spans="1:9" x14ac:dyDescent="0.2">
      <c r="A77" s="4"/>
      <c r="B77" s="4"/>
      <c r="C77" s="31">
        <v>49</v>
      </c>
      <c r="D77" s="45" t="s">
        <v>116</v>
      </c>
      <c r="E77" s="33" t="s">
        <v>96</v>
      </c>
      <c r="F77" s="34">
        <v>75</v>
      </c>
      <c r="G77" s="2"/>
      <c r="H77" s="35">
        <f t="shared" si="5"/>
        <v>0</v>
      </c>
      <c r="I77" s="4"/>
    </row>
    <row r="78" spans="1:9" x14ac:dyDescent="0.2">
      <c r="A78" s="4"/>
      <c r="B78" s="4"/>
      <c r="C78" s="31">
        <v>50</v>
      </c>
      <c r="D78" s="45" t="s">
        <v>117</v>
      </c>
      <c r="E78" s="33"/>
      <c r="F78" s="34">
        <v>75</v>
      </c>
      <c r="G78" s="2"/>
      <c r="H78" s="35">
        <f t="shared" si="5"/>
        <v>0</v>
      </c>
      <c r="I78" s="4"/>
    </row>
    <row r="79" spans="1:9" x14ac:dyDescent="0.2">
      <c r="A79" s="4"/>
      <c r="B79" s="4"/>
      <c r="C79" s="31">
        <v>51</v>
      </c>
      <c r="D79" s="45" t="s">
        <v>118</v>
      </c>
      <c r="E79" s="33" t="s">
        <v>96</v>
      </c>
      <c r="F79" s="34">
        <v>90</v>
      </c>
      <c r="G79" s="2"/>
      <c r="H79" s="35">
        <f t="shared" si="5"/>
        <v>0</v>
      </c>
      <c r="I79" s="4"/>
    </row>
    <row r="80" spans="1:9" x14ac:dyDescent="0.2">
      <c r="A80" s="4"/>
      <c r="B80" s="4"/>
      <c r="C80" s="31">
        <v>52</v>
      </c>
      <c r="D80" s="45" t="s">
        <v>119</v>
      </c>
      <c r="E80" s="33"/>
      <c r="F80" s="34">
        <v>90</v>
      </c>
      <c r="G80" s="2"/>
      <c r="H80" s="35">
        <f t="shared" si="5"/>
        <v>0</v>
      </c>
      <c r="I80" s="4"/>
    </row>
    <row r="81" spans="1:9" x14ac:dyDescent="0.2">
      <c r="A81" s="4"/>
      <c r="B81" s="4"/>
      <c r="C81" s="31">
        <v>53</v>
      </c>
      <c r="D81" s="45" t="s">
        <v>120</v>
      </c>
      <c r="E81" s="33" t="s">
        <v>72</v>
      </c>
      <c r="F81" s="34">
        <v>300</v>
      </c>
      <c r="G81" s="2"/>
      <c r="H81" s="35">
        <f t="shared" si="5"/>
        <v>0</v>
      </c>
      <c r="I81" s="4"/>
    </row>
    <row r="82" spans="1:9" x14ac:dyDescent="0.2">
      <c r="A82" s="4"/>
      <c r="B82" s="4"/>
      <c r="C82" s="31">
        <v>54</v>
      </c>
      <c r="D82" s="45" t="s">
        <v>121</v>
      </c>
      <c r="E82" s="33"/>
      <c r="F82" s="34">
        <v>300</v>
      </c>
      <c r="G82" s="2"/>
      <c r="H82" s="35">
        <f t="shared" si="5"/>
        <v>0</v>
      </c>
      <c r="I82" s="4"/>
    </row>
    <row r="83" spans="1:9" x14ac:dyDescent="0.2">
      <c r="A83" s="4"/>
      <c r="B83" s="4"/>
      <c r="C83" s="31">
        <v>55</v>
      </c>
      <c r="D83" s="45" t="s">
        <v>122</v>
      </c>
      <c r="E83" s="33" t="s">
        <v>72</v>
      </c>
      <c r="F83" s="34">
        <v>25</v>
      </c>
      <c r="G83" s="2"/>
      <c r="H83" s="35">
        <f t="shared" si="5"/>
        <v>0</v>
      </c>
      <c r="I83" s="4"/>
    </row>
    <row r="84" spans="1:9" x14ac:dyDescent="0.2">
      <c r="A84" s="4"/>
      <c r="B84" s="4"/>
      <c r="C84" s="31">
        <v>56</v>
      </c>
      <c r="D84" s="45" t="s">
        <v>123</v>
      </c>
      <c r="E84" s="33"/>
      <c r="F84" s="34">
        <v>25</v>
      </c>
      <c r="G84" s="2"/>
      <c r="H84" s="35">
        <f t="shared" si="5"/>
        <v>0</v>
      </c>
      <c r="I84" s="4"/>
    </row>
    <row r="85" spans="1:9" x14ac:dyDescent="0.2">
      <c r="A85" s="4"/>
      <c r="B85" s="4"/>
      <c r="C85" s="31">
        <v>57</v>
      </c>
      <c r="D85" s="45" t="s">
        <v>124</v>
      </c>
      <c r="E85" s="33" t="s">
        <v>72</v>
      </c>
      <c r="F85" s="34">
        <v>51</v>
      </c>
      <c r="G85" s="2"/>
      <c r="H85" s="35">
        <f t="shared" si="5"/>
        <v>0</v>
      </c>
      <c r="I85" s="4"/>
    </row>
    <row r="86" spans="1:9" x14ac:dyDescent="0.2">
      <c r="A86" s="4"/>
      <c r="B86" s="4"/>
      <c r="C86" s="31">
        <v>58</v>
      </c>
      <c r="D86" s="45" t="s">
        <v>125</v>
      </c>
      <c r="E86" s="33"/>
      <c r="F86" s="34">
        <v>51</v>
      </c>
      <c r="G86" s="2"/>
      <c r="H86" s="35">
        <f t="shared" si="5"/>
        <v>0</v>
      </c>
      <c r="I86" s="4"/>
    </row>
    <row r="87" spans="1:9" x14ac:dyDescent="0.2">
      <c r="A87" s="4"/>
      <c r="B87" s="4"/>
      <c r="C87" s="31">
        <v>59</v>
      </c>
      <c r="D87" s="45" t="s">
        <v>126</v>
      </c>
      <c r="E87" s="33" t="s">
        <v>27</v>
      </c>
      <c r="F87" s="34">
        <v>30</v>
      </c>
      <c r="G87" s="2"/>
      <c r="H87" s="35">
        <f t="shared" si="5"/>
        <v>0</v>
      </c>
      <c r="I87" s="4"/>
    </row>
    <row r="88" spans="1:9" x14ac:dyDescent="0.2">
      <c r="A88" s="4"/>
      <c r="B88" s="4"/>
      <c r="C88" s="31">
        <v>60</v>
      </c>
      <c r="D88" s="45" t="s">
        <v>127</v>
      </c>
      <c r="E88" s="33" t="s">
        <v>72</v>
      </c>
      <c r="F88" s="34">
        <v>250</v>
      </c>
      <c r="G88" s="2"/>
      <c r="H88" s="35">
        <f t="shared" si="5"/>
        <v>0</v>
      </c>
      <c r="I88" s="4"/>
    </row>
    <row r="89" spans="1:9" x14ac:dyDescent="0.2">
      <c r="A89" s="4"/>
      <c r="B89" s="4"/>
      <c r="C89" s="31">
        <v>61</v>
      </c>
      <c r="D89" s="45" t="s">
        <v>128</v>
      </c>
      <c r="E89" s="33" t="s">
        <v>72</v>
      </c>
      <c r="F89" s="34">
        <v>10</v>
      </c>
      <c r="G89" s="2"/>
      <c r="H89" s="35">
        <f t="shared" si="5"/>
        <v>0</v>
      </c>
      <c r="I89" s="4"/>
    </row>
    <row r="90" spans="1:9" x14ac:dyDescent="0.2">
      <c r="A90" s="4"/>
      <c r="B90" s="4"/>
      <c r="C90" s="31">
        <v>62</v>
      </c>
      <c r="D90" s="45" t="s">
        <v>129</v>
      </c>
      <c r="E90" s="33"/>
      <c r="F90" s="34">
        <v>10</v>
      </c>
      <c r="G90" s="2"/>
      <c r="H90" s="35">
        <f t="shared" si="5"/>
        <v>0</v>
      </c>
      <c r="I90" s="4"/>
    </row>
    <row r="91" spans="1:9" x14ac:dyDescent="0.2">
      <c r="A91" s="4"/>
      <c r="B91" s="4"/>
      <c r="C91" s="31">
        <v>63</v>
      </c>
      <c r="D91" s="45" t="s">
        <v>130</v>
      </c>
      <c r="E91" s="33" t="s">
        <v>72</v>
      </c>
      <c r="F91" s="34">
        <v>40</v>
      </c>
      <c r="G91" s="2"/>
      <c r="H91" s="35">
        <f t="shared" si="5"/>
        <v>0</v>
      </c>
      <c r="I91" s="4"/>
    </row>
    <row r="92" spans="1:9" x14ac:dyDescent="0.2">
      <c r="A92" s="4"/>
      <c r="B92" s="4"/>
      <c r="C92" s="31">
        <v>64</v>
      </c>
      <c r="D92" s="45" t="s">
        <v>131</v>
      </c>
      <c r="E92" s="33"/>
      <c r="F92" s="34">
        <v>40</v>
      </c>
      <c r="G92" s="2"/>
      <c r="H92" s="35">
        <f t="shared" si="5"/>
        <v>0</v>
      </c>
      <c r="I92" s="4"/>
    </row>
    <row r="93" spans="1:9" x14ac:dyDescent="0.2">
      <c r="A93" s="4"/>
      <c r="B93" s="4"/>
      <c r="C93" s="31">
        <v>65</v>
      </c>
      <c r="D93" s="45" t="s">
        <v>132</v>
      </c>
      <c r="E93" s="33" t="s">
        <v>72</v>
      </c>
      <c r="F93" s="34">
        <v>51</v>
      </c>
      <c r="G93" s="2"/>
      <c r="H93" s="35">
        <f t="shared" si="5"/>
        <v>0</v>
      </c>
      <c r="I93" s="4"/>
    </row>
    <row r="94" spans="1:9" x14ac:dyDescent="0.2">
      <c r="A94" s="4"/>
      <c r="B94" s="4"/>
      <c r="C94" s="31">
        <v>66</v>
      </c>
      <c r="D94" s="45" t="s">
        <v>133</v>
      </c>
      <c r="E94" s="33" t="s">
        <v>72</v>
      </c>
      <c r="F94" s="34">
        <v>4</v>
      </c>
      <c r="G94" s="2"/>
      <c r="H94" s="35">
        <f t="shared" si="5"/>
        <v>0</v>
      </c>
      <c r="I94" s="4"/>
    </row>
    <row r="95" spans="1:9" x14ac:dyDescent="0.2">
      <c r="A95" s="4"/>
      <c r="B95" s="4"/>
      <c r="C95" s="31">
        <v>67</v>
      </c>
      <c r="D95" s="45" t="s">
        <v>134</v>
      </c>
      <c r="E95" s="33"/>
      <c r="F95" s="34">
        <v>4</v>
      </c>
      <c r="G95" s="2"/>
      <c r="H95" s="35">
        <f t="shared" si="5"/>
        <v>0</v>
      </c>
      <c r="I95" s="4"/>
    </row>
    <row r="96" spans="1:9" x14ac:dyDescent="0.2">
      <c r="A96" s="4"/>
      <c r="B96" s="4"/>
      <c r="C96" s="31">
        <v>68</v>
      </c>
      <c r="D96" s="45" t="s">
        <v>135</v>
      </c>
      <c r="E96" s="33" t="s">
        <v>72</v>
      </c>
      <c r="F96" s="34">
        <v>7</v>
      </c>
      <c r="G96" s="2"/>
      <c r="H96" s="35">
        <f t="shared" si="5"/>
        <v>0</v>
      </c>
      <c r="I96" s="4"/>
    </row>
    <row r="97" spans="1:9" x14ac:dyDescent="0.2">
      <c r="A97" s="4"/>
      <c r="B97" s="4"/>
      <c r="C97" s="31">
        <v>69</v>
      </c>
      <c r="D97" s="45" t="s">
        <v>134</v>
      </c>
      <c r="E97" s="33"/>
      <c r="F97" s="34">
        <v>7</v>
      </c>
      <c r="G97" s="2"/>
      <c r="H97" s="35">
        <f t="shared" si="5"/>
        <v>0</v>
      </c>
      <c r="I97" s="4"/>
    </row>
    <row r="98" spans="1:9" ht="13.5" customHeight="1" x14ac:dyDescent="0.2">
      <c r="A98" s="4"/>
      <c r="B98" s="4"/>
      <c r="C98" s="31">
        <v>70</v>
      </c>
      <c r="D98" s="45" t="s">
        <v>136</v>
      </c>
      <c r="E98" s="33" t="s">
        <v>137</v>
      </c>
      <c r="F98" s="34">
        <v>80</v>
      </c>
      <c r="G98" s="2"/>
      <c r="H98" s="35">
        <f t="shared" si="5"/>
        <v>0</v>
      </c>
      <c r="I98" s="4"/>
    </row>
    <row r="99" spans="1:9" x14ac:dyDescent="0.2">
      <c r="A99" s="4"/>
      <c r="B99" s="4"/>
      <c r="C99" s="31">
        <v>71</v>
      </c>
      <c r="D99" s="45" t="s">
        <v>138</v>
      </c>
      <c r="E99" s="33" t="s">
        <v>139</v>
      </c>
      <c r="F99" s="34">
        <v>0</v>
      </c>
      <c r="G99" s="2"/>
      <c r="H99" s="35">
        <f t="shared" si="5"/>
        <v>0</v>
      </c>
      <c r="I99" s="4"/>
    </row>
    <row r="100" spans="1:9" x14ac:dyDescent="0.2">
      <c r="A100" s="4"/>
      <c r="B100" s="4"/>
      <c r="C100" s="31">
        <v>72</v>
      </c>
      <c r="D100" s="45" t="s">
        <v>140</v>
      </c>
      <c r="E100" s="33" t="s">
        <v>72</v>
      </c>
      <c r="F100" s="34">
        <v>51</v>
      </c>
      <c r="G100" s="2"/>
      <c r="H100" s="35">
        <f t="shared" si="5"/>
        <v>0</v>
      </c>
      <c r="I100" s="4"/>
    </row>
    <row r="101" spans="1:9" x14ac:dyDescent="0.2">
      <c r="A101" s="4"/>
      <c r="B101" s="4"/>
      <c r="C101" s="31">
        <v>73</v>
      </c>
      <c r="D101" s="45" t="s">
        <v>141</v>
      </c>
      <c r="E101" s="33" t="s">
        <v>96</v>
      </c>
      <c r="F101" s="34">
        <v>113</v>
      </c>
      <c r="G101" s="2"/>
      <c r="H101" s="35">
        <f t="shared" si="5"/>
        <v>0</v>
      </c>
      <c r="I101" s="4"/>
    </row>
    <row r="102" spans="1:9" ht="15.75" customHeight="1" x14ac:dyDescent="0.2">
      <c r="A102" s="4"/>
      <c r="B102" s="4"/>
      <c r="C102" s="31">
        <v>74</v>
      </c>
      <c r="D102" s="46" t="s">
        <v>142</v>
      </c>
      <c r="E102" s="33" t="s">
        <v>137</v>
      </c>
      <c r="F102" s="34">
        <v>0</v>
      </c>
      <c r="G102" s="2"/>
      <c r="H102" s="35">
        <f t="shared" si="5"/>
        <v>0</v>
      </c>
      <c r="I102" s="4"/>
    </row>
    <row r="103" spans="1:9" ht="15.75" customHeight="1" x14ac:dyDescent="0.2">
      <c r="A103" s="4"/>
      <c r="B103" s="4"/>
      <c r="C103" s="31">
        <v>75</v>
      </c>
      <c r="D103" s="46" t="s">
        <v>143</v>
      </c>
      <c r="E103" s="33" t="s">
        <v>139</v>
      </c>
      <c r="F103" s="34">
        <v>1</v>
      </c>
      <c r="G103" s="2"/>
      <c r="H103" s="35">
        <f t="shared" si="5"/>
        <v>0</v>
      </c>
      <c r="I103" s="4"/>
    </row>
    <row r="104" spans="1:9" x14ac:dyDescent="0.2">
      <c r="A104" s="4"/>
      <c r="B104" s="4"/>
      <c r="C104" s="31">
        <v>76</v>
      </c>
      <c r="D104" s="45" t="s">
        <v>144</v>
      </c>
      <c r="E104" s="33" t="s">
        <v>139</v>
      </c>
      <c r="F104" s="34">
        <v>1</v>
      </c>
      <c r="G104" s="2"/>
      <c r="H104" s="35">
        <f t="shared" si="5"/>
        <v>0</v>
      </c>
      <c r="I104" s="4"/>
    </row>
    <row r="105" spans="1:9" x14ac:dyDescent="0.2">
      <c r="A105" s="4"/>
      <c r="B105" s="4"/>
      <c r="C105" s="31">
        <v>77</v>
      </c>
      <c r="D105" s="45" t="s">
        <v>145</v>
      </c>
      <c r="E105" s="33" t="s">
        <v>139</v>
      </c>
      <c r="F105" s="34">
        <v>1</v>
      </c>
      <c r="G105" s="2"/>
      <c r="H105" s="35">
        <f t="shared" si="5"/>
        <v>0</v>
      </c>
      <c r="I105" s="4"/>
    </row>
    <row r="106" spans="1:9" ht="24" x14ac:dyDescent="0.2">
      <c r="A106" s="4"/>
      <c r="B106" s="4"/>
      <c r="C106" s="31">
        <v>78</v>
      </c>
      <c r="D106" s="32" t="s">
        <v>110</v>
      </c>
      <c r="E106" s="33" t="s">
        <v>72</v>
      </c>
      <c r="F106" s="34">
        <v>38</v>
      </c>
      <c r="G106" s="2"/>
      <c r="H106" s="35">
        <f t="shared" si="5"/>
        <v>0</v>
      </c>
      <c r="I106" s="4"/>
    </row>
    <row r="107" spans="1:9" x14ac:dyDescent="0.2">
      <c r="A107" s="4"/>
      <c r="B107" s="4"/>
      <c r="C107" s="31">
        <v>79</v>
      </c>
      <c r="D107" s="32" t="s">
        <v>111</v>
      </c>
      <c r="E107" s="33" t="s">
        <v>72</v>
      </c>
      <c r="F107" s="34">
        <v>38</v>
      </c>
      <c r="G107" s="2"/>
      <c r="H107" s="35">
        <f t="shared" si="5"/>
        <v>0</v>
      </c>
      <c r="I107" s="37"/>
    </row>
    <row r="108" spans="1:9" x14ac:dyDescent="0.2">
      <c r="A108" s="4"/>
      <c r="B108" s="4"/>
      <c r="C108" s="4"/>
      <c r="D108" s="4"/>
      <c r="E108" s="4"/>
      <c r="F108" s="4"/>
      <c r="G108" s="4"/>
      <c r="H108" s="4"/>
      <c r="I108" s="4"/>
    </row>
    <row r="109" spans="1:9" x14ac:dyDescent="0.2">
      <c r="A109" s="47"/>
      <c r="B109" s="47"/>
      <c r="C109" s="47"/>
      <c r="D109" s="47"/>
      <c r="E109" s="47"/>
      <c r="F109" s="47"/>
      <c r="G109" s="47"/>
      <c r="H109" s="47"/>
      <c r="I109" s="47"/>
    </row>
    <row r="110" spans="1:9" x14ac:dyDescent="0.2">
      <c r="A110" s="47"/>
      <c r="B110" s="47"/>
      <c r="C110" s="47"/>
      <c r="D110" s="47"/>
      <c r="E110" s="47"/>
      <c r="F110" s="47"/>
      <c r="G110" s="47"/>
      <c r="H110" s="47"/>
      <c r="I110" s="47"/>
    </row>
    <row r="111" spans="1:9" x14ac:dyDescent="0.2">
      <c r="A111" s="47"/>
      <c r="B111" s="47"/>
      <c r="C111" s="47"/>
      <c r="D111" s="47"/>
      <c r="E111" s="47"/>
      <c r="F111" s="47"/>
      <c r="G111" s="47"/>
      <c r="H111" s="47"/>
      <c r="I111" s="47"/>
    </row>
    <row r="112" spans="1:9" x14ac:dyDescent="0.2">
      <c r="A112" s="47"/>
      <c r="B112" s="47"/>
      <c r="C112" s="47"/>
      <c r="D112" s="47"/>
      <c r="E112" s="47"/>
      <c r="F112" s="47"/>
      <c r="G112" s="47"/>
      <c r="H112" s="47"/>
      <c r="I112" s="47"/>
    </row>
    <row r="113" spans="1:9" x14ac:dyDescent="0.2">
      <c r="A113" s="47"/>
      <c r="B113" s="47"/>
      <c r="C113" s="47"/>
      <c r="D113" s="47"/>
      <c r="E113" s="47"/>
      <c r="F113" s="47"/>
      <c r="G113" s="47"/>
      <c r="H113" s="47"/>
      <c r="I113" s="47"/>
    </row>
  </sheetData>
  <sheetProtection algorithmName="SHA-512" hashValue="eNWjwVrB0xRC0oe57ycy5t5c+YpSHWZb9Vwg7yCe/g+yLvwm+VeE3jksvCrJmxVi0o9k0Y6WtjK0tqtFmNGhzQ==" saltValue="9W29gD0NPknhDAHZSqO9CQ==" spinCount="100000" sheet="1" objects="1" scenarios="1"/>
  <mergeCells count="11">
    <mergeCell ref="D2:F2"/>
    <mergeCell ref="D18:G18"/>
    <mergeCell ref="D29:G29"/>
    <mergeCell ref="D43:G43"/>
    <mergeCell ref="D70:G70"/>
    <mergeCell ref="C69:G69"/>
    <mergeCell ref="C45:G45"/>
    <mergeCell ref="D20:G20"/>
    <mergeCell ref="D46:G46"/>
    <mergeCell ref="D56:G56"/>
    <mergeCell ref="D65:G65"/>
  </mergeCells>
  <pageMargins left="0.7" right="0.7" top="0.75" bottom="0.75" header="0.3" footer="0.3"/>
  <pageSetup paperSize="9" orientation="portrait" r:id="rId1"/>
  <ignoredErrors>
    <ignoredError sqref="C20:G20 C19:F19 C29:G68 C21:F21 C22:F22 C23:F23 C24:F24 C25:F25 C26:F26 C27:F27 C28:F28" numberStoredAsText="1"/>
    <ignoredError sqref="H19 H21:H28 H30:H35 H36:H42 H44:H55" unlockedFormula="1"/>
    <ignoredError sqref="H56 H69:H70" formula="1"/>
    <ignoredError sqref="H29 H20 H43 H57:H68 H71:H10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topLeftCell="A64" workbookViewId="0">
      <selection activeCell="K87" sqref="K87"/>
    </sheetView>
  </sheetViews>
  <sheetFormatPr defaultRowHeight="12" x14ac:dyDescent="0.2"/>
  <cols>
    <col min="1" max="1" width="1.7109375" style="6" customWidth="1"/>
    <col min="2" max="2" width="2.5703125" style="6" customWidth="1"/>
    <col min="3" max="3" width="3" style="6" customWidth="1"/>
    <col min="4" max="4" width="43" style="6" bestFit="1" customWidth="1"/>
    <col min="5" max="5" width="3.7109375" style="6" customWidth="1"/>
    <col min="6" max="6" width="8.5703125" style="6" customWidth="1"/>
    <col min="7" max="7" width="7.5703125" style="6" customWidth="1"/>
    <col min="8" max="16384" width="9.140625" style="6"/>
  </cols>
  <sheetData>
    <row r="1" spans="1:8" ht="18" x14ac:dyDescent="0.2">
      <c r="A1" s="4"/>
      <c r="B1" s="4"/>
      <c r="C1" s="5" t="s">
        <v>182</v>
      </c>
      <c r="D1" s="4"/>
      <c r="E1" s="4"/>
      <c r="F1" s="4"/>
      <c r="G1" s="4"/>
      <c r="H1" s="4"/>
    </row>
    <row r="2" spans="1:8" x14ac:dyDescent="0.2">
      <c r="A2" s="4"/>
      <c r="B2" s="4"/>
      <c r="C2" s="4"/>
      <c r="D2" s="62"/>
      <c r="E2" s="62"/>
      <c r="F2" s="62"/>
      <c r="G2" s="4"/>
      <c r="H2" s="4"/>
    </row>
    <row r="3" spans="1:8" x14ac:dyDescent="0.2">
      <c r="A3" s="4"/>
      <c r="B3" s="4"/>
      <c r="C3" s="7" t="s">
        <v>177</v>
      </c>
      <c r="D3" s="4"/>
      <c r="E3" s="4"/>
      <c r="F3" s="4"/>
      <c r="G3" s="4"/>
      <c r="H3" s="4"/>
    </row>
    <row r="4" spans="1:8" x14ac:dyDescent="0.2">
      <c r="A4" s="4"/>
      <c r="B4" s="4"/>
      <c r="C4" s="4"/>
      <c r="D4" s="4"/>
      <c r="E4" s="4"/>
      <c r="F4" s="4"/>
      <c r="G4" s="4"/>
      <c r="H4" s="4"/>
    </row>
    <row r="5" spans="1:8" x14ac:dyDescent="0.2">
      <c r="A5" s="4"/>
      <c r="B5" s="4"/>
      <c r="C5" s="7" t="s">
        <v>176</v>
      </c>
      <c r="D5" s="8"/>
      <c r="E5" s="4"/>
      <c r="F5" s="4"/>
      <c r="G5" s="7"/>
      <c r="H5" s="9"/>
    </row>
    <row r="6" spans="1:8" x14ac:dyDescent="0.2">
      <c r="A6" s="4"/>
      <c r="B6" s="4"/>
      <c r="C6" s="7"/>
      <c r="D6" s="8"/>
      <c r="E6" s="4"/>
      <c r="F6" s="4"/>
      <c r="G6" s="7"/>
      <c r="H6" s="9"/>
    </row>
    <row r="7" spans="1:8" x14ac:dyDescent="0.2">
      <c r="A7" s="4"/>
      <c r="B7" s="4"/>
      <c r="C7" s="7"/>
      <c r="D7" s="8"/>
      <c r="E7" s="4"/>
      <c r="F7" s="4"/>
      <c r="G7" s="7"/>
      <c r="H7" s="9"/>
    </row>
    <row r="8" spans="1:8" ht="12.75" x14ac:dyDescent="0.2">
      <c r="A8" s="4"/>
      <c r="B8" s="4"/>
      <c r="C8" s="50" t="s">
        <v>174</v>
      </c>
      <c r="D8" s="4"/>
      <c r="E8" s="4"/>
      <c r="F8" s="4"/>
      <c r="G8" s="4"/>
      <c r="H8" s="4"/>
    </row>
    <row r="9" spans="1:8" ht="60" x14ac:dyDescent="0.2">
      <c r="A9" s="21"/>
      <c r="B9" s="21"/>
      <c r="C9" s="22" t="s">
        <v>1</v>
      </c>
      <c r="D9" s="22" t="s">
        <v>2</v>
      </c>
      <c r="E9" s="22" t="s">
        <v>3</v>
      </c>
      <c r="F9" s="22" t="s">
        <v>4</v>
      </c>
      <c r="G9" s="22" t="s">
        <v>178</v>
      </c>
      <c r="H9" s="22" t="s">
        <v>5</v>
      </c>
    </row>
    <row r="10" spans="1:8" x14ac:dyDescent="0.2">
      <c r="A10" s="4"/>
      <c r="B10" s="4"/>
      <c r="C10" s="23" t="s">
        <v>0</v>
      </c>
      <c r="D10" s="24"/>
      <c r="E10" s="24"/>
      <c r="F10" s="24"/>
      <c r="G10" s="24"/>
      <c r="H10" s="25"/>
    </row>
    <row r="11" spans="1:8" x14ac:dyDescent="0.2">
      <c r="A11" s="4"/>
      <c r="B11" s="4"/>
      <c r="C11" s="64" t="s">
        <v>6</v>
      </c>
      <c r="D11" s="64"/>
      <c r="E11" s="64"/>
      <c r="F11" s="64"/>
      <c r="G11" s="64"/>
      <c r="H11" s="28">
        <f>SUM(H12+H16+H25+H38)</f>
        <v>0</v>
      </c>
    </row>
    <row r="12" spans="1:8" x14ac:dyDescent="0.2">
      <c r="A12" s="26"/>
      <c r="B12" s="26"/>
      <c r="C12" s="29"/>
      <c r="D12" s="63" t="s">
        <v>8</v>
      </c>
      <c r="E12" s="63"/>
      <c r="F12" s="63"/>
      <c r="G12" s="63"/>
      <c r="H12" s="30">
        <f>SUM(H13:H15)</f>
        <v>0</v>
      </c>
    </row>
    <row r="13" spans="1:8" ht="24" x14ac:dyDescent="0.2">
      <c r="A13" s="26"/>
      <c r="B13" s="26"/>
      <c r="C13" s="51">
        <v>1</v>
      </c>
      <c r="D13" s="52" t="s">
        <v>147</v>
      </c>
      <c r="E13" s="42" t="s">
        <v>16</v>
      </c>
      <c r="F13" s="53">
        <v>7.87</v>
      </c>
      <c r="G13" s="3"/>
      <c r="H13" s="54">
        <f>G13*F13</f>
        <v>0</v>
      </c>
    </row>
    <row r="14" spans="1:8" ht="24" x14ac:dyDescent="0.2">
      <c r="A14" s="4"/>
      <c r="B14" s="4"/>
      <c r="C14" s="51">
        <v>2</v>
      </c>
      <c r="D14" s="52" t="s">
        <v>148</v>
      </c>
      <c r="E14" s="42" t="s">
        <v>96</v>
      </c>
      <c r="F14" s="53">
        <v>6.9</v>
      </c>
      <c r="G14" s="3"/>
      <c r="H14" s="54">
        <f t="shared" ref="H14:H15" si="0">G14*F14</f>
        <v>0</v>
      </c>
    </row>
    <row r="15" spans="1:8" ht="24" x14ac:dyDescent="0.2">
      <c r="A15" s="26"/>
      <c r="B15" s="26"/>
      <c r="C15" s="51">
        <v>3</v>
      </c>
      <c r="D15" s="52" t="s">
        <v>149</v>
      </c>
      <c r="E15" s="42" t="s">
        <v>16</v>
      </c>
      <c r="F15" s="53">
        <v>9.7200000000000006</v>
      </c>
      <c r="G15" s="3"/>
      <c r="H15" s="54">
        <f t="shared" si="0"/>
        <v>0</v>
      </c>
    </row>
    <row r="16" spans="1:8" x14ac:dyDescent="0.2">
      <c r="A16" s="4"/>
      <c r="B16" s="4"/>
      <c r="C16" s="55"/>
      <c r="D16" s="63" t="s">
        <v>13</v>
      </c>
      <c r="E16" s="63"/>
      <c r="F16" s="63"/>
      <c r="G16" s="63"/>
      <c r="H16" s="30">
        <f>SUM(H17:H24)</f>
        <v>0</v>
      </c>
    </row>
    <row r="17" spans="1:8" ht="24" x14ac:dyDescent="0.2">
      <c r="A17" s="4"/>
      <c r="B17" s="4"/>
      <c r="C17" s="51">
        <v>4</v>
      </c>
      <c r="D17" s="52" t="s">
        <v>15</v>
      </c>
      <c r="E17" s="42" t="s">
        <v>16</v>
      </c>
      <c r="F17" s="53">
        <v>11.5</v>
      </c>
      <c r="G17" s="3"/>
      <c r="H17" s="54">
        <f>G17*F17</f>
        <v>0</v>
      </c>
    </row>
    <row r="18" spans="1:8" ht="36" x14ac:dyDescent="0.2">
      <c r="A18" s="4"/>
      <c r="B18" s="4"/>
      <c r="C18" s="51">
        <v>5</v>
      </c>
      <c r="D18" s="52" t="s">
        <v>17</v>
      </c>
      <c r="E18" s="42" t="s">
        <v>16</v>
      </c>
      <c r="F18" s="53">
        <v>480</v>
      </c>
      <c r="G18" s="3"/>
      <c r="H18" s="54">
        <f t="shared" ref="H18:H24" si="1">G18*F18</f>
        <v>0</v>
      </c>
    </row>
    <row r="19" spans="1:8" ht="24" x14ac:dyDescent="0.2">
      <c r="A19" s="4"/>
      <c r="B19" s="4"/>
      <c r="C19" s="51">
        <v>6</v>
      </c>
      <c r="D19" s="52" t="s">
        <v>19</v>
      </c>
      <c r="E19" s="42" t="s">
        <v>16</v>
      </c>
      <c r="F19" s="53">
        <v>63.4</v>
      </c>
      <c r="G19" s="3"/>
      <c r="H19" s="54">
        <f t="shared" si="1"/>
        <v>0</v>
      </c>
    </row>
    <row r="20" spans="1:8" ht="36" x14ac:dyDescent="0.2">
      <c r="A20" s="4"/>
      <c r="B20" s="4"/>
      <c r="C20" s="51">
        <v>7</v>
      </c>
      <c r="D20" s="52" t="s">
        <v>21</v>
      </c>
      <c r="E20" s="42" t="s">
        <v>16</v>
      </c>
      <c r="F20" s="53">
        <v>63.4</v>
      </c>
      <c r="G20" s="3"/>
      <c r="H20" s="54">
        <f t="shared" si="1"/>
        <v>0</v>
      </c>
    </row>
    <row r="21" spans="1:8" ht="24" x14ac:dyDescent="0.2">
      <c r="A21" s="4"/>
      <c r="B21" s="4"/>
      <c r="C21" s="51">
        <v>8</v>
      </c>
      <c r="D21" s="52" t="s">
        <v>24</v>
      </c>
      <c r="E21" s="42" t="s">
        <v>16</v>
      </c>
      <c r="F21" s="53">
        <v>479.16</v>
      </c>
      <c r="G21" s="3"/>
      <c r="H21" s="54">
        <f t="shared" si="1"/>
        <v>0</v>
      </c>
    </row>
    <row r="22" spans="1:8" ht="24" x14ac:dyDescent="0.2">
      <c r="A22" s="4"/>
      <c r="B22" s="4"/>
      <c r="C22" s="51">
        <v>9</v>
      </c>
      <c r="D22" s="52" t="s">
        <v>22</v>
      </c>
      <c r="E22" s="42" t="s">
        <v>16</v>
      </c>
      <c r="F22" s="53">
        <v>2.2000000000000002</v>
      </c>
      <c r="G22" s="3"/>
      <c r="H22" s="54">
        <f t="shared" si="1"/>
        <v>0</v>
      </c>
    </row>
    <row r="23" spans="1:8" ht="24" x14ac:dyDescent="0.2">
      <c r="A23" s="4"/>
      <c r="B23" s="4"/>
      <c r="C23" s="51">
        <v>10</v>
      </c>
      <c r="D23" s="52" t="s">
        <v>26</v>
      </c>
      <c r="E23" s="42" t="s">
        <v>27</v>
      </c>
      <c r="F23" s="53">
        <v>98.706999999999994</v>
      </c>
      <c r="G23" s="3"/>
      <c r="H23" s="54">
        <f t="shared" si="1"/>
        <v>0</v>
      </c>
    </row>
    <row r="24" spans="1:8" x14ac:dyDescent="0.2">
      <c r="A24" s="26"/>
      <c r="B24" s="26"/>
      <c r="C24" s="51">
        <v>11</v>
      </c>
      <c r="D24" s="52" t="s">
        <v>29</v>
      </c>
      <c r="E24" s="42" t="s">
        <v>16</v>
      </c>
      <c r="F24" s="56">
        <v>479.16</v>
      </c>
      <c r="G24" s="61"/>
      <c r="H24" s="54">
        <f t="shared" si="1"/>
        <v>0</v>
      </c>
    </row>
    <row r="25" spans="1:8" x14ac:dyDescent="0.2">
      <c r="A25" s="4"/>
      <c r="B25" s="4"/>
      <c r="C25" s="55"/>
      <c r="D25" s="63" t="s">
        <v>30</v>
      </c>
      <c r="E25" s="63"/>
      <c r="F25" s="63"/>
      <c r="G25" s="63"/>
      <c r="H25" s="30">
        <f>SUM(H26:H37)</f>
        <v>0</v>
      </c>
    </row>
    <row r="26" spans="1:8" ht="24" x14ac:dyDescent="0.2">
      <c r="A26" s="4"/>
      <c r="B26" s="4"/>
      <c r="C26" s="51">
        <v>12</v>
      </c>
      <c r="D26" s="52" t="s">
        <v>34</v>
      </c>
      <c r="E26" s="42" t="s">
        <v>16</v>
      </c>
      <c r="F26" s="53">
        <v>25.4</v>
      </c>
      <c r="G26" s="1"/>
      <c r="H26" s="54">
        <f>G26*F26</f>
        <v>0</v>
      </c>
    </row>
    <row r="27" spans="1:8" ht="36" x14ac:dyDescent="0.2">
      <c r="A27" s="4"/>
      <c r="B27" s="4"/>
      <c r="C27" s="51">
        <v>13</v>
      </c>
      <c r="D27" s="52" t="s">
        <v>36</v>
      </c>
      <c r="E27" s="42" t="s">
        <v>16</v>
      </c>
      <c r="F27" s="53">
        <v>25.4</v>
      </c>
      <c r="G27" s="1"/>
      <c r="H27" s="54">
        <f t="shared" ref="H27:H37" si="2">G27*F27</f>
        <v>0</v>
      </c>
    </row>
    <row r="28" spans="1:8" ht="36" x14ac:dyDescent="0.2">
      <c r="A28" s="4"/>
      <c r="B28" s="4"/>
      <c r="C28" s="51">
        <v>14</v>
      </c>
      <c r="D28" s="52" t="s">
        <v>38</v>
      </c>
      <c r="E28" s="42" t="s">
        <v>16</v>
      </c>
      <c r="F28" s="53">
        <v>198.24</v>
      </c>
      <c r="G28" s="1"/>
      <c r="H28" s="54">
        <f t="shared" si="2"/>
        <v>0</v>
      </c>
    </row>
    <row r="29" spans="1:8" x14ac:dyDescent="0.2">
      <c r="A29" s="4"/>
      <c r="B29" s="4"/>
      <c r="C29" s="51">
        <v>15</v>
      </c>
      <c r="D29" s="52" t="s">
        <v>42</v>
      </c>
      <c r="E29" s="42" t="s">
        <v>16</v>
      </c>
      <c r="F29" s="53">
        <v>479.16</v>
      </c>
      <c r="G29" s="1"/>
      <c r="H29" s="54">
        <f t="shared" si="2"/>
        <v>0</v>
      </c>
    </row>
    <row r="30" spans="1:8" ht="24" x14ac:dyDescent="0.2">
      <c r="A30" s="4"/>
      <c r="B30" s="4"/>
      <c r="C30" s="51">
        <v>16</v>
      </c>
      <c r="D30" s="52" t="s">
        <v>150</v>
      </c>
      <c r="E30" s="42" t="s">
        <v>45</v>
      </c>
      <c r="F30" s="53">
        <v>40.357999999999997</v>
      </c>
      <c r="G30" s="1"/>
      <c r="H30" s="54">
        <f t="shared" si="2"/>
        <v>0</v>
      </c>
    </row>
    <row r="31" spans="1:8" ht="24" x14ac:dyDescent="0.2">
      <c r="A31" s="4"/>
      <c r="B31" s="4"/>
      <c r="C31" s="51">
        <v>17</v>
      </c>
      <c r="D31" s="52" t="s">
        <v>44</v>
      </c>
      <c r="E31" s="42" t="s">
        <v>45</v>
      </c>
      <c r="F31" s="53">
        <v>40.357999999999997</v>
      </c>
      <c r="G31" s="1"/>
      <c r="H31" s="54">
        <f t="shared" si="2"/>
        <v>0</v>
      </c>
    </row>
    <row r="32" spans="1:8" ht="24" x14ac:dyDescent="0.2">
      <c r="A32" s="4"/>
      <c r="B32" s="4"/>
      <c r="C32" s="51">
        <v>18</v>
      </c>
      <c r="D32" s="52" t="s">
        <v>47</v>
      </c>
      <c r="E32" s="42" t="s">
        <v>45</v>
      </c>
      <c r="F32" s="53">
        <v>201.79</v>
      </c>
      <c r="G32" s="1"/>
      <c r="H32" s="54">
        <f t="shared" si="2"/>
        <v>0</v>
      </c>
    </row>
    <row r="33" spans="1:8" ht="24" x14ac:dyDescent="0.2">
      <c r="A33" s="4"/>
      <c r="B33" s="4"/>
      <c r="C33" s="51">
        <v>19</v>
      </c>
      <c r="D33" s="52" t="s">
        <v>49</v>
      </c>
      <c r="E33" s="42" t="s">
        <v>45</v>
      </c>
      <c r="F33" s="53">
        <v>40.357999999999997</v>
      </c>
      <c r="G33" s="1"/>
      <c r="H33" s="54">
        <f t="shared" si="2"/>
        <v>0</v>
      </c>
    </row>
    <row r="34" spans="1:8" x14ac:dyDescent="0.2">
      <c r="A34" s="4"/>
      <c r="B34" s="4"/>
      <c r="C34" s="51">
        <v>20</v>
      </c>
      <c r="D34" s="52" t="s">
        <v>51</v>
      </c>
      <c r="E34" s="42" t="s">
        <v>45</v>
      </c>
      <c r="F34" s="53">
        <v>40.357999999999997</v>
      </c>
      <c r="G34" s="1"/>
      <c r="H34" s="54">
        <f t="shared" si="2"/>
        <v>0</v>
      </c>
    </row>
    <row r="35" spans="1:8" ht="24" x14ac:dyDescent="0.2">
      <c r="A35" s="4"/>
      <c r="B35" s="4"/>
      <c r="C35" s="51">
        <v>21</v>
      </c>
      <c r="D35" s="52" t="s">
        <v>53</v>
      </c>
      <c r="E35" s="42" t="s">
        <v>45</v>
      </c>
      <c r="F35" s="53">
        <v>807.16</v>
      </c>
      <c r="G35" s="1"/>
      <c r="H35" s="54">
        <f t="shared" si="2"/>
        <v>0</v>
      </c>
    </row>
    <row r="36" spans="1:8" ht="24" x14ac:dyDescent="0.2">
      <c r="A36" s="4"/>
      <c r="B36" s="4"/>
      <c r="C36" s="51">
        <v>22</v>
      </c>
      <c r="D36" s="52" t="s">
        <v>55</v>
      </c>
      <c r="E36" s="42" t="s">
        <v>45</v>
      </c>
      <c r="F36" s="53">
        <v>40.357999999999997</v>
      </c>
      <c r="G36" s="1"/>
      <c r="H36" s="54">
        <f t="shared" si="2"/>
        <v>0</v>
      </c>
    </row>
    <row r="37" spans="1:8" x14ac:dyDescent="0.2">
      <c r="A37" s="4"/>
      <c r="B37" s="4"/>
      <c r="C37" s="51">
        <v>23</v>
      </c>
      <c r="D37" s="52" t="s">
        <v>57</v>
      </c>
      <c r="E37" s="42" t="s">
        <v>58</v>
      </c>
      <c r="F37" s="53">
        <v>1</v>
      </c>
      <c r="G37" s="1"/>
      <c r="H37" s="54">
        <f t="shared" si="2"/>
        <v>0</v>
      </c>
    </row>
    <row r="38" spans="1:8" x14ac:dyDescent="0.2">
      <c r="A38" s="26"/>
      <c r="B38" s="26"/>
      <c r="C38" s="55"/>
      <c r="D38" s="63" t="s">
        <v>59</v>
      </c>
      <c r="E38" s="63"/>
      <c r="F38" s="63"/>
      <c r="G38" s="63"/>
      <c r="H38" s="30">
        <f>H39</f>
        <v>0</v>
      </c>
    </row>
    <row r="39" spans="1:8" x14ac:dyDescent="0.2">
      <c r="A39" s="4"/>
      <c r="B39" s="4"/>
      <c r="C39" s="51">
        <v>24</v>
      </c>
      <c r="D39" s="52" t="s">
        <v>61</v>
      </c>
      <c r="E39" s="42" t="s">
        <v>45</v>
      </c>
      <c r="F39" s="53">
        <v>14.451000000000001</v>
      </c>
      <c r="G39" s="1"/>
      <c r="H39" s="54">
        <f>G39*F39</f>
        <v>0</v>
      </c>
    </row>
    <row r="40" spans="1:8" ht="15" customHeight="1" x14ac:dyDescent="0.2">
      <c r="A40" s="4"/>
      <c r="B40" s="4"/>
      <c r="C40" s="64" t="s">
        <v>62</v>
      </c>
      <c r="D40" s="64"/>
      <c r="E40" s="64"/>
      <c r="F40" s="64"/>
      <c r="G40" s="64"/>
      <c r="H40" s="28">
        <f>H41+H56+H65+H69+H78</f>
        <v>0</v>
      </c>
    </row>
    <row r="41" spans="1:8" x14ac:dyDescent="0.2">
      <c r="A41" s="26"/>
      <c r="B41" s="26"/>
      <c r="C41" s="55"/>
      <c r="D41" s="63" t="s">
        <v>151</v>
      </c>
      <c r="E41" s="63"/>
      <c r="F41" s="63"/>
      <c r="G41" s="63"/>
      <c r="H41" s="30">
        <f>SUM(H42:H55)</f>
        <v>0</v>
      </c>
    </row>
    <row r="42" spans="1:8" x14ac:dyDescent="0.2">
      <c r="A42" s="26"/>
      <c r="B42" s="26"/>
      <c r="C42" s="51">
        <v>25</v>
      </c>
      <c r="D42" s="52" t="s">
        <v>152</v>
      </c>
      <c r="E42" s="42" t="s">
        <v>72</v>
      </c>
      <c r="F42" s="54">
        <v>8</v>
      </c>
      <c r="G42" s="61"/>
      <c r="H42" s="54">
        <f>G42*F42</f>
        <v>0</v>
      </c>
    </row>
    <row r="43" spans="1:8" x14ac:dyDescent="0.2">
      <c r="A43" s="4"/>
      <c r="B43" s="4"/>
      <c r="C43" s="51">
        <v>26</v>
      </c>
      <c r="D43" s="52" t="s">
        <v>153</v>
      </c>
      <c r="E43" s="42" t="s">
        <v>72</v>
      </c>
      <c r="F43" s="54">
        <v>8</v>
      </c>
      <c r="G43" s="3"/>
      <c r="H43" s="54">
        <f t="shared" ref="H43:H55" si="3">G43*F43</f>
        <v>0</v>
      </c>
    </row>
    <row r="44" spans="1:8" x14ac:dyDescent="0.2">
      <c r="A44" s="4"/>
      <c r="B44" s="4"/>
      <c r="C44" s="51">
        <v>27</v>
      </c>
      <c r="D44" s="52" t="s">
        <v>154</v>
      </c>
      <c r="E44" s="42" t="s">
        <v>72</v>
      </c>
      <c r="F44" s="54">
        <v>8</v>
      </c>
      <c r="G44" s="3"/>
      <c r="H44" s="54">
        <f t="shared" si="3"/>
        <v>0</v>
      </c>
    </row>
    <row r="45" spans="1:8" x14ac:dyDescent="0.2">
      <c r="A45" s="26"/>
      <c r="B45" s="26"/>
      <c r="C45" s="51">
        <v>28</v>
      </c>
      <c r="D45" s="52" t="s">
        <v>155</v>
      </c>
      <c r="E45" s="42" t="s">
        <v>72</v>
      </c>
      <c r="F45" s="54">
        <v>8</v>
      </c>
      <c r="G45" s="61"/>
      <c r="H45" s="54">
        <f t="shared" si="3"/>
        <v>0</v>
      </c>
    </row>
    <row r="46" spans="1:8" ht="24" x14ac:dyDescent="0.2">
      <c r="A46" s="4"/>
      <c r="B46" s="4"/>
      <c r="C46" s="51">
        <v>29</v>
      </c>
      <c r="D46" s="52" t="s">
        <v>156</v>
      </c>
      <c r="E46" s="42" t="s">
        <v>72</v>
      </c>
      <c r="F46" s="54">
        <v>4</v>
      </c>
      <c r="G46" s="3"/>
      <c r="H46" s="54">
        <f t="shared" si="3"/>
        <v>0</v>
      </c>
    </row>
    <row r="47" spans="1:8" x14ac:dyDescent="0.2">
      <c r="A47" s="4"/>
      <c r="B47" s="4"/>
      <c r="C47" s="51">
        <v>30</v>
      </c>
      <c r="D47" s="52" t="s">
        <v>157</v>
      </c>
      <c r="E47" s="42" t="s">
        <v>72</v>
      </c>
      <c r="F47" s="54">
        <v>4</v>
      </c>
      <c r="G47" s="3"/>
      <c r="H47" s="54">
        <f t="shared" si="3"/>
        <v>0</v>
      </c>
    </row>
    <row r="48" spans="1:8" x14ac:dyDescent="0.2">
      <c r="A48" s="4"/>
      <c r="B48" s="4"/>
      <c r="C48" s="51">
        <v>31</v>
      </c>
      <c r="D48" s="52" t="s">
        <v>158</v>
      </c>
      <c r="E48" s="42" t="s">
        <v>72</v>
      </c>
      <c r="F48" s="54">
        <v>12</v>
      </c>
      <c r="G48" s="3"/>
      <c r="H48" s="54">
        <f t="shared" si="3"/>
        <v>0</v>
      </c>
    </row>
    <row r="49" spans="1:8" x14ac:dyDescent="0.2">
      <c r="A49" s="4"/>
      <c r="B49" s="4"/>
      <c r="C49" s="51">
        <v>32</v>
      </c>
      <c r="D49" s="52" t="s">
        <v>159</v>
      </c>
      <c r="E49" s="42" t="s">
        <v>72</v>
      </c>
      <c r="F49" s="54">
        <v>12</v>
      </c>
      <c r="G49" s="3"/>
      <c r="H49" s="54">
        <f t="shared" si="3"/>
        <v>0</v>
      </c>
    </row>
    <row r="50" spans="1:8" x14ac:dyDescent="0.2">
      <c r="A50" s="4"/>
      <c r="B50" s="4"/>
      <c r="C50" s="51">
        <v>33</v>
      </c>
      <c r="D50" s="52" t="s">
        <v>160</v>
      </c>
      <c r="E50" s="42" t="s">
        <v>72</v>
      </c>
      <c r="F50" s="54">
        <v>12</v>
      </c>
      <c r="G50" s="3"/>
      <c r="H50" s="54">
        <f t="shared" si="3"/>
        <v>0</v>
      </c>
    </row>
    <row r="51" spans="1:8" x14ac:dyDescent="0.2">
      <c r="A51" s="4"/>
      <c r="B51" s="4"/>
      <c r="C51" s="51">
        <v>34</v>
      </c>
      <c r="D51" s="52" t="s">
        <v>161</v>
      </c>
      <c r="E51" s="42" t="s">
        <v>72</v>
      </c>
      <c r="F51" s="54">
        <v>12</v>
      </c>
      <c r="G51" s="3"/>
      <c r="H51" s="54">
        <f t="shared" si="3"/>
        <v>0</v>
      </c>
    </row>
    <row r="52" spans="1:8" ht="24" x14ac:dyDescent="0.2">
      <c r="A52" s="26"/>
      <c r="B52" s="26"/>
      <c r="C52" s="51">
        <v>35</v>
      </c>
      <c r="D52" s="52" t="s">
        <v>162</v>
      </c>
      <c r="E52" s="42" t="s">
        <v>58</v>
      </c>
      <c r="F52" s="54">
        <v>1</v>
      </c>
      <c r="G52" s="61"/>
      <c r="H52" s="54">
        <f t="shared" si="3"/>
        <v>0</v>
      </c>
    </row>
    <row r="53" spans="1:8" ht="24" x14ac:dyDescent="0.2">
      <c r="A53" s="4"/>
      <c r="B53" s="4"/>
      <c r="C53" s="51">
        <v>36</v>
      </c>
      <c r="D53" s="52" t="s">
        <v>163</v>
      </c>
      <c r="E53" s="42" t="s">
        <v>72</v>
      </c>
      <c r="F53" s="54">
        <v>8</v>
      </c>
      <c r="G53" s="3"/>
      <c r="H53" s="54">
        <f t="shared" si="3"/>
        <v>0</v>
      </c>
    </row>
    <row r="54" spans="1:8" x14ac:dyDescent="0.2">
      <c r="A54" s="4"/>
      <c r="B54" s="4"/>
      <c r="C54" s="51">
        <v>37</v>
      </c>
      <c r="D54" s="52" t="s">
        <v>164</v>
      </c>
      <c r="E54" s="42" t="s">
        <v>72</v>
      </c>
      <c r="F54" s="54">
        <v>8</v>
      </c>
      <c r="G54" s="3"/>
      <c r="H54" s="54">
        <f t="shared" si="3"/>
        <v>0</v>
      </c>
    </row>
    <row r="55" spans="1:8" ht="24" x14ac:dyDescent="0.2">
      <c r="A55" s="4"/>
      <c r="B55" s="4"/>
      <c r="C55" s="51">
        <v>38</v>
      </c>
      <c r="D55" s="52" t="s">
        <v>165</v>
      </c>
      <c r="E55" s="42" t="s">
        <v>68</v>
      </c>
      <c r="F55" s="54">
        <v>130.79400000000001</v>
      </c>
      <c r="G55" s="3"/>
      <c r="H55" s="54">
        <f t="shared" si="3"/>
        <v>0</v>
      </c>
    </row>
    <row r="56" spans="1:8" x14ac:dyDescent="0.2">
      <c r="A56" s="4"/>
      <c r="B56" s="4"/>
      <c r="C56" s="55"/>
      <c r="D56" s="63" t="s">
        <v>63</v>
      </c>
      <c r="E56" s="63"/>
      <c r="F56" s="63"/>
      <c r="G56" s="63"/>
      <c r="H56" s="30">
        <f>SUM(H57:H64)</f>
        <v>0</v>
      </c>
    </row>
    <row r="57" spans="1:8" x14ac:dyDescent="0.2">
      <c r="A57" s="4"/>
      <c r="B57" s="4"/>
      <c r="C57" s="51">
        <v>39</v>
      </c>
      <c r="D57" s="52" t="s">
        <v>65</v>
      </c>
      <c r="E57" s="42" t="s">
        <v>16</v>
      </c>
      <c r="F57" s="53">
        <v>444</v>
      </c>
      <c r="G57" s="3"/>
      <c r="H57" s="54">
        <f>G57*F57</f>
        <v>0</v>
      </c>
    </row>
    <row r="58" spans="1:8" ht="24" x14ac:dyDescent="0.2">
      <c r="A58" s="4"/>
      <c r="B58" s="4"/>
      <c r="C58" s="51">
        <v>40</v>
      </c>
      <c r="D58" s="52" t="s">
        <v>67</v>
      </c>
      <c r="E58" s="42" t="s">
        <v>68</v>
      </c>
      <c r="F58" s="53">
        <v>152.51400000000001</v>
      </c>
      <c r="G58" s="3"/>
      <c r="H58" s="54">
        <f t="shared" ref="H58:H64" si="4">G58*F58</f>
        <v>0</v>
      </c>
    </row>
    <row r="59" spans="1:8" x14ac:dyDescent="0.2">
      <c r="A59" s="4"/>
      <c r="B59" s="4"/>
      <c r="C59" s="51"/>
      <c r="D59" s="57" t="s">
        <v>69</v>
      </c>
      <c r="E59" s="58"/>
      <c r="F59" s="56"/>
      <c r="G59" s="3"/>
      <c r="H59" s="54">
        <f t="shared" si="4"/>
        <v>0</v>
      </c>
    </row>
    <row r="60" spans="1:8" x14ac:dyDescent="0.2">
      <c r="A60" s="4"/>
      <c r="B60" s="4"/>
      <c r="C60" s="51">
        <v>41</v>
      </c>
      <c r="D60" s="52" t="s">
        <v>74</v>
      </c>
      <c r="E60" s="42" t="s">
        <v>72</v>
      </c>
      <c r="F60" s="53">
        <v>7</v>
      </c>
      <c r="G60" s="3"/>
      <c r="H60" s="54">
        <f t="shared" si="4"/>
        <v>0</v>
      </c>
    </row>
    <row r="61" spans="1:8" x14ac:dyDescent="0.2">
      <c r="A61" s="26"/>
      <c r="B61" s="26"/>
      <c r="C61" s="51">
        <v>42</v>
      </c>
      <c r="D61" s="52" t="s">
        <v>76</v>
      </c>
      <c r="E61" s="42" t="s">
        <v>72</v>
      </c>
      <c r="F61" s="53">
        <v>7</v>
      </c>
      <c r="G61" s="61"/>
      <c r="H61" s="54">
        <f t="shared" si="4"/>
        <v>0</v>
      </c>
    </row>
    <row r="62" spans="1:8" ht="36" x14ac:dyDescent="0.2">
      <c r="A62" s="4"/>
      <c r="B62" s="4"/>
      <c r="C62" s="51">
        <v>43</v>
      </c>
      <c r="D62" s="52" t="s">
        <v>78</v>
      </c>
      <c r="E62" s="42" t="s">
        <v>72</v>
      </c>
      <c r="F62" s="53">
        <v>7</v>
      </c>
      <c r="G62" s="3"/>
      <c r="H62" s="54">
        <f t="shared" si="4"/>
        <v>0</v>
      </c>
    </row>
    <row r="63" spans="1:8" x14ac:dyDescent="0.2">
      <c r="A63" s="4"/>
      <c r="B63" s="4"/>
      <c r="C63" s="51">
        <v>44</v>
      </c>
      <c r="D63" s="52" t="s">
        <v>80</v>
      </c>
      <c r="E63" s="42" t="s">
        <v>72</v>
      </c>
      <c r="F63" s="53">
        <v>7</v>
      </c>
      <c r="G63" s="3"/>
      <c r="H63" s="54">
        <f t="shared" si="4"/>
        <v>0</v>
      </c>
    </row>
    <row r="64" spans="1:8" ht="24" x14ac:dyDescent="0.2">
      <c r="A64" s="4"/>
      <c r="B64" s="4"/>
      <c r="C64" s="51">
        <v>45</v>
      </c>
      <c r="D64" s="52" t="s">
        <v>82</v>
      </c>
      <c r="E64" s="42" t="s">
        <v>68</v>
      </c>
      <c r="F64" s="53">
        <v>22.510999999999999</v>
      </c>
      <c r="G64" s="3"/>
      <c r="H64" s="54">
        <f t="shared" si="4"/>
        <v>0</v>
      </c>
    </row>
    <row r="65" spans="1:10" x14ac:dyDescent="0.2">
      <c r="A65" s="26"/>
      <c r="B65" s="26"/>
      <c r="C65" s="55"/>
      <c r="D65" s="63" t="s">
        <v>166</v>
      </c>
      <c r="E65" s="63"/>
      <c r="F65" s="63"/>
      <c r="G65" s="63"/>
      <c r="H65" s="30">
        <f>SUM(H66:H68)</f>
        <v>0</v>
      </c>
      <c r="J65" s="59"/>
    </row>
    <row r="66" spans="1:10" x14ac:dyDescent="0.2">
      <c r="A66" s="26"/>
      <c r="B66" s="26"/>
      <c r="C66" s="51">
        <v>46</v>
      </c>
      <c r="D66" s="52" t="s">
        <v>167</v>
      </c>
      <c r="E66" s="42" t="s">
        <v>16</v>
      </c>
      <c r="F66" s="53">
        <v>30</v>
      </c>
      <c r="G66" s="61"/>
      <c r="H66" s="54">
        <f>G66*F66</f>
        <v>0</v>
      </c>
    </row>
    <row r="67" spans="1:10" x14ac:dyDescent="0.2">
      <c r="A67" s="4"/>
      <c r="B67" s="4"/>
      <c r="C67" s="51">
        <v>47</v>
      </c>
      <c r="D67" s="52" t="s">
        <v>168</v>
      </c>
      <c r="E67" s="42" t="s">
        <v>16</v>
      </c>
      <c r="F67" s="53">
        <v>31</v>
      </c>
      <c r="G67" s="3"/>
      <c r="H67" s="54">
        <f t="shared" ref="H67:H77" si="5">G67*F67</f>
        <v>0</v>
      </c>
    </row>
    <row r="68" spans="1:10" ht="24" x14ac:dyDescent="0.2">
      <c r="A68" s="4"/>
      <c r="B68" s="4"/>
      <c r="C68" s="51">
        <v>48</v>
      </c>
      <c r="D68" s="52" t="s">
        <v>169</v>
      </c>
      <c r="E68" s="42" t="s">
        <v>68</v>
      </c>
      <c r="F68" s="53">
        <v>12.068</v>
      </c>
      <c r="G68" s="3"/>
      <c r="H68" s="54">
        <f t="shared" si="5"/>
        <v>0</v>
      </c>
    </row>
    <row r="69" spans="1:10" x14ac:dyDescent="0.2">
      <c r="A69" s="4"/>
      <c r="B69" s="4"/>
      <c r="C69" s="55"/>
      <c r="D69" s="63" t="s">
        <v>83</v>
      </c>
      <c r="E69" s="63"/>
      <c r="F69" s="63"/>
      <c r="G69" s="63"/>
      <c r="H69" s="30">
        <f>SUM(H70:H77)</f>
        <v>0</v>
      </c>
    </row>
    <row r="70" spans="1:10" ht="24" x14ac:dyDescent="0.2">
      <c r="A70" s="4"/>
      <c r="B70" s="4"/>
      <c r="C70" s="51">
        <v>49</v>
      </c>
      <c r="D70" s="52" t="s">
        <v>85</v>
      </c>
      <c r="E70" s="42" t="s">
        <v>16</v>
      </c>
      <c r="F70" s="53">
        <v>479.16</v>
      </c>
      <c r="G70" s="3"/>
      <c r="H70" s="54">
        <f t="shared" si="5"/>
        <v>0</v>
      </c>
    </row>
    <row r="71" spans="1:10" ht="24" x14ac:dyDescent="0.2">
      <c r="A71" s="4"/>
      <c r="B71" s="4"/>
      <c r="C71" s="51">
        <v>50</v>
      </c>
      <c r="D71" s="52" t="s">
        <v>87</v>
      </c>
      <c r="E71" s="42" t="s">
        <v>16</v>
      </c>
      <c r="F71" s="53">
        <v>479.16</v>
      </c>
      <c r="G71" s="3"/>
      <c r="H71" s="54">
        <f t="shared" si="5"/>
        <v>0</v>
      </c>
    </row>
    <row r="72" spans="1:10" ht="24" x14ac:dyDescent="0.2">
      <c r="A72" s="4"/>
      <c r="B72" s="4"/>
      <c r="C72" s="51">
        <v>51</v>
      </c>
      <c r="D72" s="52" t="s">
        <v>89</v>
      </c>
      <c r="E72" s="42" t="s">
        <v>16</v>
      </c>
      <c r="F72" s="53">
        <v>479.16</v>
      </c>
      <c r="G72" s="3"/>
      <c r="H72" s="54">
        <f t="shared" si="5"/>
        <v>0</v>
      </c>
    </row>
    <row r="73" spans="1:10" x14ac:dyDescent="0.2">
      <c r="A73" s="4"/>
      <c r="B73" s="4"/>
      <c r="C73" s="51">
        <v>52</v>
      </c>
      <c r="D73" s="52" t="s">
        <v>91</v>
      </c>
      <c r="E73" s="42" t="s">
        <v>16</v>
      </c>
      <c r="F73" s="53">
        <v>436.68</v>
      </c>
      <c r="G73" s="3"/>
      <c r="H73" s="54">
        <f t="shared" si="5"/>
        <v>0</v>
      </c>
    </row>
    <row r="74" spans="1:10" x14ac:dyDescent="0.2">
      <c r="A74" s="4"/>
      <c r="B74" s="4"/>
      <c r="C74" s="51">
        <v>53</v>
      </c>
      <c r="D74" s="52" t="s">
        <v>93</v>
      </c>
      <c r="E74" s="42" t="s">
        <v>16</v>
      </c>
      <c r="F74" s="53">
        <v>445</v>
      </c>
      <c r="G74" s="3"/>
      <c r="H74" s="54">
        <f t="shared" si="5"/>
        <v>0</v>
      </c>
    </row>
    <row r="75" spans="1:10" x14ac:dyDescent="0.2">
      <c r="A75" s="4"/>
      <c r="B75" s="4"/>
      <c r="C75" s="51">
        <v>54</v>
      </c>
      <c r="D75" s="52" t="s">
        <v>95</v>
      </c>
      <c r="E75" s="42" t="s">
        <v>96</v>
      </c>
      <c r="F75" s="53">
        <v>395</v>
      </c>
      <c r="G75" s="3"/>
      <c r="H75" s="54">
        <f t="shared" si="5"/>
        <v>0</v>
      </c>
    </row>
    <row r="76" spans="1:10" x14ac:dyDescent="0.2">
      <c r="A76" s="4"/>
      <c r="B76" s="4"/>
      <c r="C76" s="51">
        <v>55</v>
      </c>
      <c r="D76" s="52" t="s">
        <v>98</v>
      </c>
      <c r="E76" s="42" t="s">
        <v>96</v>
      </c>
      <c r="F76" s="53">
        <v>395</v>
      </c>
      <c r="G76" s="3"/>
      <c r="H76" s="54">
        <f t="shared" si="5"/>
        <v>0</v>
      </c>
    </row>
    <row r="77" spans="1:10" ht="24" x14ac:dyDescent="0.2">
      <c r="A77" s="4"/>
      <c r="B77" s="4"/>
      <c r="C77" s="51">
        <v>56</v>
      </c>
      <c r="D77" s="52" t="s">
        <v>100</v>
      </c>
      <c r="E77" s="42" t="s">
        <v>68</v>
      </c>
      <c r="F77" s="53">
        <v>164.17500000000001</v>
      </c>
      <c r="G77" s="3"/>
      <c r="H77" s="54">
        <f t="shared" si="5"/>
        <v>0</v>
      </c>
    </row>
    <row r="78" spans="1:10" x14ac:dyDescent="0.2">
      <c r="A78" s="4"/>
      <c r="B78" s="4"/>
      <c r="C78" s="55"/>
      <c r="D78" s="63" t="s">
        <v>170</v>
      </c>
      <c r="E78" s="63"/>
      <c r="F78" s="63"/>
      <c r="G78" s="63"/>
      <c r="H78" s="30">
        <f>SUM(H79:H85)</f>
        <v>0</v>
      </c>
    </row>
    <row r="79" spans="1:10" ht="24" x14ac:dyDescent="0.2">
      <c r="A79" s="4"/>
      <c r="B79" s="4"/>
      <c r="C79" s="51">
        <v>57</v>
      </c>
      <c r="D79" s="52" t="s">
        <v>171</v>
      </c>
      <c r="E79" s="42" t="s">
        <v>16</v>
      </c>
      <c r="F79" s="53">
        <v>6.72</v>
      </c>
      <c r="G79" s="1"/>
      <c r="H79" s="54">
        <f>G79*F79</f>
        <v>0</v>
      </c>
    </row>
    <row r="80" spans="1:10" x14ac:dyDescent="0.2">
      <c r="A80" s="4"/>
      <c r="B80" s="4"/>
      <c r="C80" s="51">
        <v>58</v>
      </c>
      <c r="D80" s="52" t="s">
        <v>172</v>
      </c>
      <c r="E80" s="42" t="s">
        <v>16</v>
      </c>
      <c r="F80" s="53">
        <v>8</v>
      </c>
      <c r="G80" s="1"/>
      <c r="H80" s="54">
        <f t="shared" ref="H80:H85" si="6">G80*F80</f>
        <v>0</v>
      </c>
    </row>
    <row r="81" spans="1:8" ht="24" x14ac:dyDescent="0.2">
      <c r="A81" s="4"/>
      <c r="B81" s="4"/>
      <c r="C81" s="51">
        <v>59</v>
      </c>
      <c r="D81" s="52" t="s">
        <v>173</v>
      </c>
      <c r="E81" s="42" t="s">
        <v>68</v>
      </c>
      <c r="F81" s="53">
        <v>3.121</v>
      </c>
      <c r="G81" s="1"/>
      <c r="H81" s="54">
        <f t="shared" si="6"/>
        <v>0</v>
      </c>
    </row>
    <row r="82" spans="1:8" x14ac:dyDescent="0.2">
      <c r="A82" s="4"/>
      <c r="B82" s="4"/>
      <c r="C82" s="51"/>
      <c r="D82" s="57" t="s">
        <v>101</v>
      </c>
      <c r="E82" s="58"/>
      <c r="F82" s="56"/>
      <c r="G82" s="1"/>
      <c r="H82" s="54">
        <f t="shared" si="6"/>
        <v>0</v>
      </c>
    </row>
    <row r="83" spans="1:8" ht="24" x14ac:dyDescent="0.2">
      <c r="A83" s="4"/>
      <c r="B83" s="4"/>
      <c r="C83" s="51">
        <v>60</v>
      </c>
      <c r="D83" s="52" t="s">
        <v>103</v>
      </c>
      <c r="E83" s="42" t="s">
        <v>16</v>
      </c>
      <c r="F83" s="53">
        <v>665</v>
      </c>
      <c r="G83" s="1"/>
      <c r="H83" s="54">
        <f t="shared" si="6"/>
        <v>0</v>
      </c>
    </row>
    <row r="84" spans="1:8" ht="24" x14ac:dyDescent="0.2">
      <c r="A84" s="4"/>
      <c r="B84" s="4"/>
      <c r="C84" s="51">
        <v>61</v>
      </c>
      <c r="D84" s="52" t="s">
        <v>105</v>
      </c>
      <c r="E84" s="42" t="s">
        <v>16</v>
      </c>
      <c r="F84" s="53">
        <v>665</v>
      </c>
      <c r="G84" s="1"/>
      <c r="H84" s="54">
        <f t="shared" si="6"/>
        <v>0</v>
      </c>
    </row>
    <row r="85" spans="1:8" ht="24" x14ac:dyDescent="0.2">
      <c r="A85" s="4"/>
      <c r="B85" s="4"/>
      <c r="C85" s="51">
        <v>62</v>
      </c>
      <c r="D85" s="52" t="s">
        <v>107</v>
      </c>
      <c r="E85" s="42" t="s">
        <v>16</v>
      </c>
      <c r="F85" s="53">
        <v>100</v>
      </c>
      <c r="G85" s="1"/>
      <c r="H85" s="54">
        <f t="shared" si="6"/>
        <v>0</v>
      </c>
    </row>
    <row r="86" spans="1:8" ht="15" customHeight="1" x14ac:dyDescent="0.2">
      <c r="A86" s="4"/>
      <c r="B86" s="4"/>
      <c r="C86" s="64" t="s">
        <v>108</v>
      </c>
      <c r="D86" s="64"/>
      <c r="E86" s="64"/>
      <c r="F86" s="64"/>
      <c r="G86" s="64"/>
      <c r="H86" s="28">
        <f>H87</f>
        <v>0</v>
      </c>
    </row>
    <row r="87" spans="1:8" x14ac:dyDescent="0.2">
      <c r="A87" s="4"/>
      <c r="B87" s="4"/>
      <c r="C87" s="55"/>
      <c r="D87" s="63" t="s">
        <v>109</v>
      </c>
      <c r="E87" s="63"/>
      <c r="F87" s="63"/>
      <c r="G87" s="63"/>
      <c r="H87" s="30">
        <f>SUM(H88:H120)</f>
        <v>0</v>
      </c>
    </row>
    <row r="88" spans="1:8" x14ac:dyDescent="0.2">
      <c r="A88" s="4"/>
      <c r="B88" s="4"/>
      <c r="C88" s="51">
        <v>63</v>
      </c>
      <c r="D88" s="41" t="s">
        <v>112</v>
      </c>
      <c r="E88" s="42" t="s">
        <v>96</v>
      </c>
      <c r="F88" s="54">
        <v>1200</v>
      </c>
      <c r="G88" s="1"/>
      <c r="H88" s="54">
        <f>G88*F88</f>
        <v>0</v>
      </c>
    </row>
    <row r="89" spans="1:8" x14ac:dyDescent="0.2">
      <c r="A89" s="4"/>
      <c r="B89" s="4"/>
      <c r="C89" s="51">
        <v>64</v>
      </c>
      <c r="D89" s="41" t="s">
        <v>113</v>
      </c>
      <c r="E89" s="42"/>
      <c r="F89" s="54">
        <v>1200</v>
      </c>
      <c r="G89" s="1"/>
      <c r="H89" s="54">
        <f t="shared" ref="H89:H120" si="7">G89*F89</f>
        <v>0</v>
      </c>
    </row>
    <row r="90" spans="1:8" x14ac:dyDescent="0.2">
      <c r="A90" s="4"/>
      <c r="B90" s="4"/>
      <c r="C90" s="51">
        <v>65</v>
      </c>
      <c r="D90" s="41" t="s">
        <v>114</v>
      </c>
      <c r="E90" s="42" t="s">
        <v>96</v>
      </c>
      <c r="F90" s="54">
        <v>1400</v>
      </c>
      <c r="G90" s="1"/>
      <c r="H90" s="54">
        <f t="shared" si="7"/>
        <v>0</v>
      </c>
    </row>
    <row r="91" spans="1:8" x14ac:dyDescent="0.2">
      <c r="A91" s="4"/>
      <c r="B91" s="4"/>
      <c r="C91" s="51">
        <v>66</v>
      </c>
      <c r="D91" s="41" t="s">
        <v>113</v>
      </c>
      <c r="E91" s="42"/>
      <c r="F91" s="54">
        <v>1400</v>
      </c>
      <c r="G91" s="1"/>
      <c r="H91" s="54">
        <f t="shared" si="7"/>
        <v>0</v>
      </c>
    </row>
    <row r="92" spans="1:8" x14ac:dyDescent="0.2">
      <c r="A92" s="4"/>
      <c r="B92" s="4"/>
      <c r="C92" s="51">
        <v>67</v>
      </c>
      <c r="D92" s="41" t="s">
        <v>115</v>
      </c>
      <c r="E92" s="42" t="s">
        <v>96</v>
      </c>
      <c r="F92" s="54">
        <v>91</v>
      </c>
      <c r="G92" s="1"/>
      <c r="H92" s="54">
        <f t="shared" si="7"/>
        <v>0</v>
      </c>
    </row>
    <row r="93" spans="1:8" x14ac:dyDescent="0.2">
      <c r="A93" s="4"/>
      <c r="B93" s="4"/>
      <c r="C93" s="51">
        <v>68</v>
      </c>
      <c r="D93" s="41" t="s">
        <v>113</v>
      </c>
      <c r="E93" s="42"/>
      <c r="F93" s="54">
        <v>91</v>
      </c>
      <c r="G93" s="1"/>
      <c r="H93" s="54">
        <f t="shared" si="7"/>
        <v>0</v>
      </c>
    </row>
    <row r="94" spans="1:8" x14ac:dyDescent="0.2">
      <c r="A94" s="4"/>
      <c r="B94" s="4"/>
      <c r="C94" s="51">
        <v>69</v>
      </c>
      <c r="D94" s="60" t="s">
        <v>116</v>
      </c>
      <c r="E94" s="42" t="s">
        <v>96</v>
      </c>
      <c r="F94" s="54">
        <v>75</v>
      </c>
      <c r="G94" s="1"/>
      <c r="H94" s="54">
        <f t="shared" si="7"/>
        <v>0</v>
      </c>
    </row>
    <row r="95" spans="1:8" x14ac:dyDescent="0.2">
      <c r="A95" s="4"/>
      <c r="B95" s="4"/>
      <c r="C95" s="51">
        <v>70</v>
      </c>
      <c r="D95" s="60" t="s">
        <v>117</v>
      </c>
      <c r="E95" s="42"/>
      <c r="F95" s="54">
        <v>75</v>
      </c>
      <c r="G95" s="1"/>
      <c r="H95" s="54">
        <f t="shared" si="7"/>
        <v>0</v>
      </c>
    </row>
    <row r="96" spans="1:8" x14ac:dyDescent="0.2">
      <c r="A96" s="4"/>
      <c r="B96" s="4"/>
      <c r="C96" s="51">
        <v>71</v>
      </c>
      <c r="D96" s="60" t="s">
        <v>118</v>
      </c>
      <c r="E96" s="42" t="s">
        <v>96</v>
      </c>
      <c r="F96" s="54">
        <v>91</v>
      </c>
      <c r="G96" s="1"/>
      <c r="H96" s="54">
        <f t="shared" si="7"/>
        <v>0</v>
      </c>
    </row>
    <row r="97" spans="1:8" x14ac:dyDescent="0.2">
      <c r="A97" s="4"/>
      <c r="B97" s="4"/>
      <c r="C97" s="51">
        <v>72</v>
      </c>
      <c r="D97" s="60" t="s">
        <v>119</v>
      </c>
      <c r="E97" s="42"/>
      <c r="F97" s="54">
        <v>91</v>
      </c>
      <c r="G97" s="1"/>
      <c r="H97" s="54">
        <f t="shared" si="7"/>
        <v>0</v>
      </c>
    </row>
    <row r="98" spans="1:8" x14ac:dyDescent="0.2">
      <c r="A98" s="4"/>
      <c r="B98" s="4"/>
      <c r="C98" s="51">
        <v>73</v>
      </c>
      <c r="D98" s="60" t="s">
        <v>120</v>
      </c>
      <c r="E98" s="42" t="s">
        <v>72</v>
      </c>
      <c r="F98" s="54">
        <v>300</v>
      </c>
      <c r="G98" s="1"/>
      <c r="H98" s="54">
        <f t="shared" si="7"/>
        <v>0</v>
      </c>
    </row>
    <row r="99" spans="1:8" x14ac:dyDescent="0.2">
      <c r="A99" s="4"/>
      <c r="B99" s="4"/>
      <c r="C99" s="51">
        <v>74</v>
      </c>
      <c r="D99" s="60" t="s">
        <v>121</v>
      </c>
      <c r="E99" s="42"/>
      <c r="F99" s="54">
        <v>300</v>
      </c>
      <c r="G99" s="1"/>
      <c r="H99" s="54">
        <f t="shared" si="7"/>
        <v>0</v>
      </c>
    </row>
    <row r="100" spans="1:8" x14ac:dyDescent="0.2">
      <c r="A100" s="4"/>
      <c r="B100" s="4"/>
      <c r="C100" s="51">
        <v>75</v>
      </c>
      <c r="D100" s="60" t="s">
        <v>122</v>
      </c>
      <c r="E100" s="42" t="s">
        <v>72</v>
      </c>
      <c r="F100" s="54">
        <v>25</v>
      </c>
      <c r="G100" s="1"/>
      <c r="H100" s="54">
        <f t="shared" si="7"/>
        <v>0</v>
      </c>
    </row>
    <row r="101" spans="1:8" x14ac:dyDescent="0.2">
      <c r="A101" s="4"/>
      <c r="B101" s="4"/>
      <c r="C101" s="51">
        <v>76</v>
      </c>
      <c r="D101" s="60" t="s">
        <v>123</v>
      </c>
      <c r="E101" s="42"/>
      <c r="F101" s="54">
        <v>25</v>
      </c>
      <c r="G101" s="1"/>
      <c r="H101" s="54">
        <f t="shared" si="7"/>
        <v>0</v>
      </c>
    </row>
    <row r="102" spans="1:8" x14ac:dyDescent="0.2">
      <c r="A102" s="4"/>
      <c r="B102" s="4"/>
      <c r="C102" s="51">
        <v>77</v>
      </c>
      <c r="D102" s="60" t="s">
        <v>124</v>
      </c>
      <c r="E102" s="42" t="s">
        <v>72</v>
      </c>
      <c r="F102" s="54">
        <v>51</v>
      </c>
      <c r="G102" s="1"/>
      <c r="H102" s="54">
        <f t="shared" si="7"/>
        <v>0</v>
      </c>
    </row>
    <row r="103" spans="1:8" x14ac:dyDescent="0.2">
      <c r="A103" s="4"/>
      <c r="B103" s="4"/>
      <c r="C103" s="51">
        <v>78</v>
      </c>
      <c r="D103" s="60" t="s">
        <v>125</v>
      </c>
      <c r="E103" s="42"/>
      <c r="F103" s="54">
        <v>51</v>
      </c>
      <c r="G103" s="1"/>
      <c r="H103" s="54">
        <f t="shared" si="7"/>
        <v>0</v>
      </c>
    </row>
    <row r="104" spans="1:8" x14ac:dyDescent="0.2">
      <c r="A104" s="4"/>
      <c r="B104" s="4"/>
      <c r="C104" s="51">
        <v>79</v>
      </c>
      <c r="D104" s="60" t="s">
        <v>126</v>
      </c>
      <c r="E104" s="42" t="s">
        <v>27</v>
      </c>
      <c r="F104" s="54">
        <v>30</v>
      </c>
      <c r="G104" s="1"/>
      <c r="H104" s="54">
        <f t="shared" si="7"/>
        <v>0</v>
      </c>
    </row>
    <row r="105" spans="1:8" x14ac:dyDescent="0.2">
      <c r="A105" s="47"/>
      <c r="B105" s="47"/>
      <c r="C105" s="51">
        <v>80</v>
      </c>
      <c r="D105" s="60" t="s">
        <v>127</v>
      </c>
      <c r="E105" s="42" t="s">
        <v>72</v>
      </c>
      <c r="F105" s="54">
        <v>250</v>
      </c>
      <c r="G105" s="1"/>
      <c r="H105" s="54">
        <f t="shared" si="7"/>
        <v>0</v>
      </c>
    </row>
    <row r="106" spans="1:8" x14ac:dyDescent="0.2">
      <c r="A106" s="47"/>
      <c r="B106" s="47"/>
      <c r="C106" s="51">
        <v>81</v>
      </c>
      <c r="D106" s="60" t="s">
        <v>128</v>
      </c>
      <c r="E106" s="42" t="s">
        <v>72</v>
      </c>
      <c r="F106" s="54">
        <v>11</v>
      </c>
      <c r="G106" s="1"/>
      <c r="H106" s="54">
        <f t="shared" si="7"/>
        <v>0</v>
      </c>
    </row>
    <row r="107" spans="1:8" x14ac:dyDescent="0.2">
      <c r="A107" s="47"/>
      <c r="B107" s="47"/>
      <c r="C107" s="51">
        <v>82</v>
      </c>
      <c r="D107" s="60" t="s">
        <v>129</v>
      </c>
      <c r="E107" s="42"/>
      <c r="F107" s="54">
        <v>11</v>
      </c>
      <c r="G107" s="1"/>
      <c r="H107" s="54">
        <f t="shared" si="7"/>
        <v>0</v>
      </c>
    </row>
    <row r="108" spans="1:8" x14ac:dyDescent="0.2">
      <c r="A108" s="47"/>
      <c r="B108" s="47"/>
      <c r="C108" s="51">
        <v>83</v>
      </c>
      <c r="D108" s="60" t="s">
        <v>130</v>
      </c>
      <c r="E108" s="42" t="s">
        <v>72</v>
      </c>
      <c r="F108" s="54">
        <v>41</v>
      </c>
      <c r="G108" s="1"/>
      <c r="H108" s="54">
        <f t="shared" si="7"/>
        <v>0</v>
      </c>
    </row>
    <row r="109" spans="1:8" x14ac:dyDescent="0.2">
      <c r="A109" s="47"/>
      <c r="B109" s="47"/>
      <c r="C109" s="51">
        <v>84</v>
      </c>
      <c r="D109" s="60" t="s">
        <v>131</v>
      </c>
      <c r="E109" s="42"/>
      <c r="F109" s="54">
        <v>41</v>
      </c>
      <c r="G109" s="1"/>
      <c r="H109" s="54">
        <f t="shared" si="7"/>
        <v>0</v>
      </c>
    </row>
    <row r="110" spans="1:8" x14ac:dyDescent="0.2">
      <c r="C110" s="51">
        <v>85</v>
      </c>
      <c r="D110" s="60" t="s">
        <v>132</v>
      </c>
      <c r="E110" s="42" t="s">
        <v>72</v>
      </c>
      <c r="F110" s="54">
        <v>51</v>
      </c>
      <c r="G110" s="1"/>
      <c r="H110" s="54">
        <f t="shared" si="7"/>
        <v>0</v>
      </c>
    </row>
    <row r="111" spans="1:8" x14ac:dyDescent="0.2">
      <c r="C111" s="51">
        <v>86</v>
      </c>
      <c r="D111" s="60" t="s">
        <v>133</v>
      </c>
      <c r="E111" s="42" t="s">
        <v>72</v>
      </c>
      <c r="F111" s="54">
        <v>5</v>
      </c>
      <c r="G111" s="1"/>
      <c r="H111" s="54">
        <f t="shared" si="7"/>
        <v>0</v>
      </c>
    </row>
    <row r="112" spans="1:8" x14ac:dyDescent="0.2">
      <c r="C112" s="51">
        <v>87</v>
      </c>
      <c r="D112" s="60" t="s">
        <v>134</v>
      </c>
      <c r="E112" s="42"/>
      <c r="F112" s="54">
        <v>5</v>
      </c>
      <c r="G112" s="1"/>
      <c r="H112" s="54">
        <f t="shared" si="7"/>
        <v>0</v>
      </c>
    </row>
    <row r="113" spans="3:8" x14ac:dyDescent="0.2">
      <c r="C113" s="51">
        <v>88</v>
      </c>
      <c r="D113" s="60" t="s">
        <v>135</v>
      </c>
      <c r="E113" s="42" t="s">
        <v>72</v>
      </c>
      <c r="F113" s="54">
        <v>8</v>
      </c>
      <c r="G113" s="1"/>
      <c r="H113" s="54">
        <f t="shared" si="7"/>
        <v>0</v>
      </c>
    </row>
    <row r="114" spans="3:8" x14ac:dyDescent="0.2">
      <c r="C114" s="51">
        <v>89</v>
      </c>
      <c r="D114" s="60" t="s">
        <v>134</v>
      </c>
      <c r="E114" s="42"/>
      <c r="F114" s="54">
        <v>8</v>
      </c>
      <c r="G114" s="1"/>
      <c r="H114" s="54">
        <f t="shared" si="7"/>
        <v>0</v>
      </c>
    </row>
    <row r="115" spans="3:8" ht="24" x14ac:dyDescent="0.2">
      <c r="C115" s="51">
        <v>90</v>
      </c>
      <c r="D115" s="60" t="s">
        <v>136</v>
      </c>
      <c r="E115" s="42" t="s">
        <v>137</v>
      </c>
      <c r="F115" s="54">
        <v>120</v>
      </c>
      <c r="G115" s="1"/>
      <c r="H115" s="54">
        <f t="shared" si="7"/>
        <v>0</v>
      </c>
    </row>
    <row r="116" spans="3:8" x14ac:dyDescent="0.2">
      <c r="C116" s="51">
        <v>91</v>
      </c>
      <c r="D116" s="60" t="s">
        <v>138</v>
      </c>
      <c r="E116" s="42" t="s">
        <v>139</v>
      </c>
      <c r="F116" s="54">
        <v>1</v>
      </c>
      <c r="G116" s="1"/>
      <c r="H116" s="54">
        <f t="shared" si="7"/>
        <v>0</v>
      </c>
    </row>
    <row r="117" spans="3:8" x14ac:dyDescent="0.2">
      <c r="C117" s="51">
        <v>92</v>
      </c>
      <c r="D117" s="60" t="s">
        <v>140</v>
      </c>
      <c r="E117" s="42" t="s">
        <v>72</v>
      </c>
      <c r="F117" s="54">
        <v>51</v>
      </c>
      <c r="G117" s="1"/>
      <c r="H117" s="54">
        <f t="shared" si="7"/>
        <v>0</v>
      </c>
    </row>
    <row r="118" spans="3:8" x14ac:dyDescent="0.2">
      <c r="C118" s="51">
        <v>93</v>
      </c>
      <c r="D118" s="60" t="s">
        <v>141</v>
      </c>
      <c r="E118" s="42" t="s">
        <v>96</v>
      </c>
      <c r="F118" s="54">
        <v>112</v>
      </c>
      <c r="G118" s="1"/>
      <c r="H118" s="54">
        <f t="shared" si="7"/>
        <v>0</v>
      </c>
    </row>
    <row r="119" spans="3:8" ht="24" x14ac:dyDescent="0.2">
      <c r="C119" s="51">
        <v>94</v>
      </c>
      <c r="D119" s="52" t="s">
        <v>110</v>
      </c>
      <c r="E119" s="42" t="s">
        <v>72</v>
      </c>
      <c r="F119" s="54">
        <v>80</v>
      </c>
      <c r="G119" s="1"/>
      <c r="H119" s="54">
        <f t="shared" si="7"/>
        <v>0</v>
      </c>
    </row>
    <row r="120" spans="3:8" x14ac:dyDescent="0.2">
      <c r="C120" s="51">
        <v>95</v>
      </c>
      <c r="D120" s="52" t="s">
        <v>111</v>
      </c>
      <c r="E120" s="42" t="s">
        <v>72</v>
      </c>
      <c r="F120" s="54">
        <v>80</v>
      </c>
      <c r="G120" s="3"/>
      <c r="H120" s="54">
        <f t="shared" si="7"/>
        <v>0</v>
      </c>
    </row>
  </sheetData>
  <sheetProtection algorithmName="SHA-512" hashValue="uyVuwCz5qUov4Qu1945sOvS5s3xx6JsG/v+x6TwMJOTg1qIhUmNB+yG32qtJAutbxrrwATbRIaczrnor2ifc4A==" saltValue="7POkYyPCVatxyTB3wRGWAg==" spinCount="100000" sheet="1" objects="1" scenarios="1"/>
  <mergeCells count="14">
    <mergeCell ref="D2:F2"/>
    <mergeCell ref="D87:G87"/>
    <mergeCell ref="C11:G11"/>
    <mergeCell ref="D12:G12"/>
    <mergeCell ref="D16:G16"/>
    <mergeCell ref="D25:G25"/>
    <mergeCell ref="D41:G41"/>
    <mergeCell ref="D56:G56"/>
    <mergeCell ref="D65:G65"/>
    <mergeCell ref="D78:G78"/>
    <mergeCell ref="D38:G38"/>
    <mergeCell ref="C40:G40"/>
    <mergeCell ref="C86:G86"/>
    <mergeCell ref="D69:G69"/>
  </mergeCells>
  <pageMargins left="0.7" right="0.7" top="0.75" bottom="0.75" header="0.3" footer="0.3"/>
  <pageSetup paperSize="9" orientation="portrait" r:id="rId1"/>
  <ignoredErrors>
    <ignoredError sqref="H88:H120 H79 H17:H24 H26:H28 H29:H37 H39:H40 H57:H64 H66:H68 H80:H87" unlockedFormula="1"/>
    <ignoredError sqref="H69" formula="1"/>
    <ignoredError sqref="H78 H16 H25 H38 H56 H65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prízemie</vt:lpstr>
      <vt:lpstr>poschodie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 Štefan</dc:creator>
  <cp:lastModifiedBy>Sliška Matej</cp:lastModifiedBy>
  <dcterms:created xsi:type="dcterms:W3CDTF">2020-07-30T11:53:24Z</dcterms:created>
  <dcterms:modified xsi:type="dcterms:W3CDTF">2020-07-31T08:24:42Z</dcterms:modified>
</cp:coreProperties>
</file>