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jan.kysucky\Documents\Dotacie_2018\"/>
    </mc:Choice>
  </mc:AlternateContent>
  <bookViews>
    <workbookView xWindow="-15" yWindow="8265" windowWidth="15480" windowHeight="7110" tabRatio="867" activeTab="7"/>
  </bookViews>
  <sheets>
    <sheet name="T1 - výskumné z verejnej správy" sheetId="10" r:id="rId1"/>
    <sheet name="T2 - výsk. nie z verej. správy" sheetId="15" r:id="rId2"/>
    <sheet name="T3 - výsk. zahr. grant. schémy" sheetId="14" r:id="rId3"/>
    <sheet name="T4 - nevýskumné zahraničné" sheetId="16" r:id="rId4"/>
    <sheet name="T5 - nevýskumné domáce" sheetId="13" r:id="rId5"/>
    <sheet name="APVV 2016" sheetId="20" r:id="rId6"/>
    <sheet name="Kurzy" sheetId="17" r:id="rId7"/>
    <sheet name="Prehľad" sheetId="21" r:id="rId8"/>
  </sheets>
  <externalReferences>
    <externalReference r:id="rId9"/>
  </externalReferences>
  <definedNames>
    <definedName name="_xlnm._FilterDatabase" localSheetId="5" hidden="1">'APVV 2016'!$A$1:$N$1152</definedName>
    <definedName name="_xlnm._FilterDatabase" localSheetId="0" hidden="1">'T1 - výskumné z verejnej správy'!$A$2:$Q$249</definedName>
    <definedName name="_xlnm._FilterDatabase" localSheetId="1" hidden="1">'T2 - výsk. nie z verej. správy'!$A$2:$T$897</definedName>
    <definedName name="_xlnm._FilterDatabase" localSheetId="2" hidden="1">'T3 - výsk. zahr. grant. schémy'!$A$2:$S$188</definedName>
    <definedName name="_xlnm._FilterDatabase" localSheetId="3" hidden="1">'T4 - nevýskumné zahraničné'!$A$2:$R$419</definedName>
    <definedName name="_xlnm._FilterDatabase" localSheetId="4" hidden="1">'T5 - nevýskumné domáce'!$A$2:$P$900</definedName>
    <definedName name="_xlnm.Print_Titles" localSheetId="0">'T1 - výskumné z verejnej správy'!$2:$2</definedName>
    <definedName name="_xlnm.Print_Titles" localSheetId="4">'T5 - nevýskumné domáce'!$2:$2</definedName>
  </definedNames>
  <calcPr calcId="152511"/>
</workbook>
</file>

<file path=xl/calcChain.xml><?xml version="1.0" encoding="utf-8"?>
<calcChain xmlns="http://schemas.openxmlformats.org/spreadsheetml/2006/main">
  <c r="O408" i="16" l="1"/>
  <c r="O367" i="16"/>
  <c r="O255" i="16" l="1"/>
  <c r="O40" i="16"/>
  <c r="O330" i="15" l="1"/>
  <c r="O287" i="16" l="1"/>
  <c r="O286" i="16"/>
  <c r="O285" i="16"/>
  <c r="O284" i="16"/>
  <c r="O283" i="16"/>
  <c r="O74" i="16" l="1"/>
  <c r="O56" i="14"/>
  <c r="O4" i="14" l="1"/>
  <c r="O895" i="15" l="1"/>
  <c r="O294" i="15"/>
  <c r="O110" i="15"/>
  <c r="O109" i="15"/>
  <c r="O870" i="15"/>
  <c r="O108" i="15"/>
  <c r="O107" i="15"/>
  <c r="O106" i="15"/>
  <c r="O105" i="15"/>
  <c r="O104" i="15"/>
  <c r="O278" i="16" l="1"/>
  <c r="O277" i="16"/>
  <c r="O276" i="16"/>
  <c r="O289" i="16"/>
  <c r="O34" i="15" l="1"/>
  <c r="O68" i="16" l="1"/>
  <c r="O67" i="16"/>
  <c r="O66" i="16"/>
  <c r="O62" i="16"/>
  <c r="O56" i="16"/>
  <c r="O55" i="16"/>
  <c r="O54" i="16"/>
  <c r="O53" i="16"/>
  <c r="O52" i="16"/>
  <c r="O51" i="16"/>
  <c r="O50" i="16"/>
  <c r="O49" i="16"/>
  <c r="O48" i="16"/>
  <c r="O47" i="16"/>
  <c r="O47" i="14"/>
  <c r="O46" i="14"/>
  <c r="O53" i="14"/>
  <c r="O52" i="14"/>
  <c r="O51" i="14"/>
  <c r="O39" i="15"/>
  <c r="O38" i="15"/>
  <c r="O37" i="15"/>
  <c r="O36" i="15"/>
  <c r="O35" i="15"/>
  <c r="O44" i="15"/>
  <c r="O43" i="15"/>
  <c r="O42" i="15"/>
  <c r="O41" i="15"/>
  <c r="O40" i="15"/>
  <c r="O176" i="14" l="1"/>
  <c r="O175" i="14"/>
  <c r="O395" i="16" l="1"/>
  <c r="O886" i="15"/>
  <c r="O891" i="15"/>
  <c r="O890" i="15"/>
  <c r="O889" i="15"/>
  <c r="O888" i="15"/>
  <c r="O331" i="16" l="1"/>
  <c r="O330" i="16"/>
  <c r="O329" i="16"/>
  <c r="O328" i="16"/>
  <c r="O325" i="16"/>
  <c r="O327" i="16"/>
  <c r="O326" i="16"/>
  <c r="O794" i="15"/>
  <c r="O793" i="15"/>
  <c r="O792" i="15"/>
  <c r="O791" i="15"/>
  <c r="O790" i="15"/>
  <c r="O789" i="15"/>
  <c r="O788" i="15"/>
  <c r="O787" i="15"/>
  <c r="O786" i="15"/>
  <c r="O161" i="14"/>
  <c r="O160" i="14"/>
  <c r="O163" i="14"/>
  <c r="O162" i="14"/>
  <c r="O589" i="15" l="1"/>
  <c r="O588" i="15"/>
  <c r="O318" i="15"/>
  <c r="O317" i="15"/>
  <c r="O316" i="15"/>
  <c r="O864" i="15"/>
  <c r="D23" i="21" l="1"/>
  <c r="I23" i="21" l="1"/>
  <c r="H23" i="21"/>
  <c r="G23" i="21"/>
  <c r="E23" i="21"/>
  <c r="C23" i="21"/>
  <c r="B23" i="21"/>
  <c r="F22" i="21"/>
  <c r="F21" i="21"/>
  <c r="F20" i="21"/>
  <c r="F19" i="21"/>
  <c r="F18" i="21"/>
  <c r="F17" i="21"/>
  <c r="F16" i="21"/>
  <c r="F15" i="21"/>
  <c r="F14" i="21"/>
  <c r="F13" i="21"/>
  <c r="F12" i="21"/>
  <c r="F11" i="21"/>
  <c r="F10" i="21"/>
  <c r="F9" i="21"/>
  <c r="F8" i="21"/>
  <c r="F7" i="21"/>
  <c r="F6" i="21"/>
  <c r="F5" i="21"/>
  <c r="F4" i="21"/>
  <c r="F3" i="21"/>
  <c r="F23" i="21" l="1"/>
  <c r="O871" i="15"/>
  <c r="O878" i="15"/>
  <c r="O879" i="15"/>
  <c r="O872" i="15"/>
  <c r="O873" i="15"/>
  <c r="O874" i="15"/>
  <c r="O875" i="15"/>
  <c r="O876" i="15"/>
  <c r="O877" i="15"/>
  <c r="O445" i="15" l="1"/>
  <c r="O446" i="15"/>
  <c r="O443" i="15"/>
  <c r="O384" i="16" l="1"/>
  <c r="O380" i="16"/>
  <c r="O383" i="16"/>
  <c r="O382" i="16"/>
  <c r="O381" i="16"/>
  <c r="O379" i="16"/>
  <c r="O290" i="16"/>
  <c r="O321" i="16"/>
  <c r="O297" i="16"/>
  <c r="O296" i="16"/>
  <c r="O295" i="16"/>
  <c r="O294" i="16"/>
  <c r="O305" i="16"/>
  <c r="O304" i="16"/>
  <c r="O303" i="16"/>
  <c r="O320" i="16"/>
  <c r="O319" i="16"/>
  <c r="O318" i="16"/>
  <c r="O317" i="16"/>
  <c r="O316" i="16"/>
  <c r="O315" i="16"/>
  <c r="O314" i="16"/>
  <c r="O313" i="16"/>
  <c r="O312" i="16"/>
  <c r="O311" i="16"/>
  <c r="O310" i="16"/>
  <c r="O309" i="16"/>
  <c r="O308" i="16"/>
  <c r="O307" i="16"/>
  <c r="O306" i="16"/>
  <c r="O293" i="16"/>
  <c r="O292" i="16"/>
  <c r="O291" i="16"/>
  <c r="O300" i="16"/>
  <c r="O299" i="16"/>
  <c r="O298" i="16"/>
  <c r="O302" i="16"/>
  <c r="O301" i="16"/>
  <c r="O391" i="16"/>
  <c r="O390" i="16"/>
  <c r="O389" i="16"/>
  <c r="O388" i="16"/>
  <c r="O387" i="16"/>
  <c r="O386" i="16"/>
  <c r="O385" i="16"/>
  <c r="O81" i="16"/>
  <c r="O44" i="16"/>
  <c r="O45" i="16"/>
  <c r="O43" i="16"/>
  <c r="O42" i="16"/>
  <c r="O41" i="16"/>
  <c r="O105" i="16"/>
  <c r="O104" i="16"/>
  <c r="O103" i="16"/>
  <c r="O123" i="16"/>
  <c r="O122" i="16"/>
  <c r="O121" i="16"/>
  <c r="O120" i="16"/>
  <c r="O109" i="16"/>
  <c r="O108" i="16"/>
  <c r="O107" i="16"/>
  <c r="O102" i="16"/>
  <c r="O101" i="16"/>
  <c r="O100" i="16"/>
  <c r="O99" i="16"/>
  <c r="O98" i="16"/>
  <c r="O97" i="16"/>
  <c r="O119" i="16"/>
  <c r="O118" i="16"/>
  <c r="O117" i="16"/>
  <c r="O116" i="16"/>
  <c r="O115" i="16"/>
  <c r="O114" i="16"/>
  <c r="O113" i="16"/>
  <c r="O112" i="16"/>
  <c r="O111" i="16"/>
  <c r="O110" i="16"/>
  <c r="O128" i="16"/>
  <c r="O127" i="16"/>
  <c r="O126" i="16"/>
  <c r="O125" i="16"/>
  <c r="O124" i="16"/>
  <c r="O96" i="16"/>
  <c r="O95" i="16"/>
  <c r="O94" i="16"/>
  <c r="O93" i="16"/>
  <c r="O92" i="16"/>
  <c r="O91" i="16"/>
  <c r="O90" i="16"/>
  <c r="O89" i="16"/>
  <c r="O88" i="16"/>
  <c r="O87" i="16"/>
  <c r="O86" i="16"/>
  <c r="O85" i="16"/>
  <c r="O84" i="16"/>
  <c r="O83" i="16"/>
  <c r="O82" i="16"/>
  <c r="O36" i="16"/>
  <c r="O35" i="16"/>
  <c r="O34" i="16"/>
  <c r="O33" i="16"/>
  <c r="O32" i="16"/>
  <c r="O31" i="16"/>
  <c r="O30" i="16"/>
  <c r="O9" i="16"/>
  <c r="O8" i="16"/>
  <c r="O7" i="16"/>
  <c r="O29" i="16"/>
  <c r="O28" i="16"/>
  <c r="O26" i="16"/>
  <c r="O25" i="16"/>
  <c r="O24" i="16"/>
  <c r="O23" i="16"/>
  <c r="O22" i="16"/>
  <c r="O21" i="16"/>
  <c r="O20" i="16"/>
  <c r="O19" i="16"/>
  <c r="O18" i="16"/>
  <c r="O17" i="16"/>
  <c r="O16" i="16"/>
  <c r="O15" i="16"/>
  <c r="O14" i="16"/>
  <c r="O13" i="16"/>
  <c r="O12" i="16"/>
  <c r="O11" i="16"/>
  <c r="O10" i="16"/>
  <c r="O39" i="16"/>
  <c r="O38" i="16"/>
  <c r="O37" i="16"/>
  <c r="O6" i="16"/>
  <c r="O5" i="16"/>
  <c r="O4" i="16"/>
  <c r="O3" i="16"/>
  <c r="O419" i="16"/>
  <c r="O418" i="16"/>
  <c r="O417" i="16"/>
  <c r="O416" i="16"/>
  <c r="O415" i="16"/>
  <c r="O414" i="16"/>
  <c r="O413" i="16"/>
  <c r="O412" i="16"/>
  <c r="O411" i="16"/>
  <c r="O410" i="16"/>
  <c r="O409" i="16"/>
  <c r="O78" i="16"/>
  <c r="O80" i="16"/>
  <c r="O79" i="16"/>
  <c r="O77" i="16"/>
  <c r="O76" i="16"/>
  <c r="O75" i="16"/>
  <c r="O137" i="16"/>
  <c r="O136" i="16"/>
  <c r="O135" i="16"/>
  <c r="O138" i="16"/>
  <c r="O133" i="16"/>
  <c r="O132" i="16"/>
  <c r="O131" i="16"/>
  <c r="O130" i="16"/>
  <c r="O129" i="16"/>
  <c r="O378" i="16"/>
  <c r="O377" i="16"/>
  <c r="O376" i="16"/>
  <c r="O375" i="16"/>
  <c r="O374" i="16"/>
  <c r="O373" i="16"/>
  <c r="O368" i="16"/>
  <c r="O370" i="16"/>
  <c r="O369" i="16"/>
  <c r="O372" i="16"/>
  <c r="O371" i="16"/>
  <c r="O274" i="16"/>
  <c r="O273" i="16"/>
  <c r="O272" i="16"/>
  <c r="O271" i="16"/>
  <c r="O270" i="16"/>
  <c r="O269" i="16"/>
  <c r="O268" i="16"/>
  <c r="O267" i="16"/>
  <c r="O266" i="16"/>
  <c r="O265" i="16"/>
  <c r="O264" i="16"/>
  <c r="O263" i="16"/>
  <c r="O275" i="16"/>
  <c r="O288" i="16"/>
  <c r="O282" i="16"/>
  <c r="O281" i="16"/>
  <c r="O280" i="16"/>
  <c r="O279" i="16"/>
  <c r="O262" i="16"/>
  <c r="O261" i="16"/>
  <c r="O260" i="16"/>
  <c r="O259" i="16"/>
  <c r="O258" i="16"/>
  <c r="O257" i="16"/>
  <c r="O256" i="16"/>
  <c r="O324" i="16"/>
  <c r="O323" i="16"/>
  <c r="O322" i="16"/>
  <c r="O234" i="16"/>
  <c r="O238" i="16"/>
  <c r="O237" i="16"/>
  <c r="O236" i="16"/>
  <c r="O235" i="16"/>
  <c r="O254" i="16"/>
  <c r="O253" i="16"/>
  <c r="O252" i="16"/>
  <c r="O251" i="16"/>
  <c r="O250" i="16"/>
  <c r="O249" i="16"/>
  <c r="O162" i="16"/>
  <c r="O233" i="16"/>
  <c r="O232" i="16"/>
  <c r="O231" i="16"/>
  <c r="O230" i="16"/>
  <c r="O229" i="16"/>
  <c r="O228" i="16"/>
  <c r="O227" i="16"/>
  <c r="O226" i="16"/>
  <c r="O225" i="16"/>
  <c r="O224" i="16"/>
  <c r="O223" i="16"/>
  <c r="O222" i="16"/>
  <c r="O221" i="16"/>
  <c r="O220" i="16"/>
  <c r="O219" i="16"/>
  <c r="O218" i="16"/>
  <c r="O217" i="16"/>
  <c r="O216" i="16"/>
  <c r="O215" i="16"/>
  <c r="O214" i="16"/>
  <c r="O213" i="16"/>
  <c r="O212" i="16"/>
  <c r="O211" i="16"/>
  <c r="O210" i="16"/>
  <c r="O209" i="16"/>
  <c r="O208" i="16"/>
  <c r="O207" i="16"/>
  <c r="O206" i="16"/>
  <c r="O205" i="16"/>
  <c r="O204" i="16"/>
  <c r="O203" i="16"/>
  <c r="O202" i="16"/>
  <c r="O201" i="16"/>
  <c r="O200" i="16"/>
  <c r="O199" i="16"/>
  <c r="O198" i="16"/>
  <c r="O197" i="16"/>
  <c r="O191" i="16"/>
  <c r="O186" i="16"/>
  <c r="O179" i="16"/>
  <c r="O178" i="16"/>
  <c r="O174" i="16"/>
  <c r="O173" i="16"/>
  <c r="O172" i="16"/>
  <c r="O169" i="16"/>
  <c r="O168" i="16"/>
  <c r="O146" i="16"/>
  <c r="O145" i="16"/>
  <c r="O144" i="16"/>
  <c r="O143" i="16"/>
  <c r="O142" i="16"/>
  <c r="O141" i="16"/>
  <c r="O140" i="16"/>
  <c r="O139" i="16"/>
  <c r="O161" i="16"/>
  <c r="O160" i="16"/>
  <c r="O159" i="16"/>
  <c r="O158" i="16"/>
  <c r="O157" i="16"/>
  <c r="O156" i="16"/>
  <c r="O155" i="16"/>
  <c r="O154" i="16"/>
  <c r="O147" i="16"/>
  <c r="O153" i="16"/>
  <c r="O152" i="16"/>
  <c r="O151" i="16"/>
  <c r="O150" i="16"/>
  <c r="O149" i="16"/>
  <c r="O148" i="16"/>
  <c r="O248" i="16"/>
  <c r="O247" i="16"/>
  <c r="O246" i="16"/>
  <c r="O245" i="16"/>
  <c r="O244" i="16"/>
  <c r="O243" i="16"/>
  <c r="O242" i="16"/>
  <c r="O241" i="16"/>
  <c r="O240" i="16"/>
  <c r="O239" i="16"/>
  <c r="O332" i="16"/>
  <c r="O360" i="16"/>
  <c r="O366" i="16"/>
  <c r="O365" i="16"/>
  <c r="O364" i="16"/>
  <c r="O363" i="16"/>
  <c r="O362" i="16"/>
  <c r="O361" i="16"/>
  <c r="O337" i="16"/>
  <c r="O336" i="16"/>
  <c r="O335" i="16"/>
  <c r="O334" i="16"/>
  <c r="O333" i="16"/>
  <c r="O348" i="16"/>
  <c r="O347" i="16"/>
  <c r="O346" i="16"/>
  <c r="O345" i="16"/>
  <c r="O344" i="16"/>
  <c r="O343" i="16"/>
  <c r="O342" i="16"/>
  <c r="O341" i="16"/>
  <c r="O340" i="16"/>
  <c r="O355" i="16"/>
  <c r="O354" i="16"/>
  <c r="O353" i="16"/>
  <c r="O352" i="16"/>
  <c r="O351" i="16"/>
  <c r="O350" i="16"/>
  <c r="O349" i="16"/>
  <c r="O359" i="16"/>
  <c r="O358" i="16"/>
  <c r="O357" i="16"/>
  <c r="O356" i="16"/>
  <c r="O339" i="16"/>
  <c r="O338" i="16"/>
  <c r="O73" i="16"/>
  <c r="O61" i="16"/>
  <c r="O60" i="16"/>
  <c r="O65" i="16"/>
  <c r="O64" i="16"/>
  <c r="O72" i="16"/>
  <c r="O71" i="16"/>
  <c r="O70" i="16"/>
  <c r="O63" i="16"/>
  <c r="O69" i="16"/>
  <c r="O46" i="16"/>
  <c r="O59" i="16"/>
  <c r="O58" i="16"/>
  <c r="O57" i="16"/>
  <c r="O396" i="16"/>
  <c r="O403" i="16"/>
  <c r="O402" i="16"/>
  <c r="O401" i="16"/>
  <c r="O400" i="16"/>
  <c r="O399" i="16"/>
  <c r="O398" i="16"/>
  <c r="O397" i="16"/>
  <c r="O407" i="16"/>
  <c r="O406" i="16"/>
  <c r="O405" i="16"/>
  <c r="O404" i="16"/>
  <c r="O394" i="16"/>
  <c r="O393" i="16"/>
  <c r="O392" i="16"/>
  <c r="O174" i="14"/>
  <c r="O173" i="14"/>
  <c r="O158" i="14"/>
  <c r="O143" i="14"/>
  <c r="O148" i="14"/>
  <c r="O154" i="14"/>
  <c r="O153" i="14"/>
  <c r="O157" i="14"/>
  <c r="O156" i="14"/>
  <c r="O155" i="14"/>
  <c r="O147" i="14"/>
  <c r="O146" i="14"/>
  <c r="O145" i="14"/>
  <c r="O144" i="14"/>
  <c r="O152" i="14"/>
  <c r="O151" i="14"/>
  <c r="O150" i="14"/>
  <c r="O149" i="14"/>
  <c r="O29" i="14"/>
  <c r="O28" i="14"/>
  <c r="O27" i="14"/>
  <c r="O45" i="14"/>
  <c r="O40" i="14"/>
  <c r="O44" i="14"/>
  <c r="O43" i="14"/>
  <c r="O42" i="14"/>
  <c r="O41" i="14"/>
  <c r="O39" i="14"/>
  <c r="O38" i="14"/>
  <c r="O37" i="14"/>
  <c r="O36" i="14"/>
  <c r="O35" i="14"/>
  <c r="O34" i="14"/>
  <c r="O33" i="14"/>
  <c r="O32" i="14"/>
  <c r="O31" i="14"/>
  <c r="O30" i="14"/>
  <c r="O73" i="14"/>
  <c r="O72" i="14"/>
  <c r="O71" i="14"/>
  <c r="O70" i="14"/>
  <c r="O69" i="14"/>
  <c r="O68" i="14"/>
  <c r="O67" i="14"/>
  <c r="O77" i="14"/>
  <c r="O76" i="14"/>
  <c r="O75" i="14"/>
  <c r="O74" i="14"/>
  <c r="O66" i="14"/>
  <c r="O65" i="14"/>
  <c r="O64" i="14"/>
  <c r="O63" i="14"/>
  <c r="O62" i="14"/>
  <c r="O61" i="14"/>
  <c r="O60" i="14"/>
  <c r="O59" i="14"/>
  <c r="O58" i="14"/>
  <c r="O19" i="14"/>
  <c r="O26" i="14"/>
  <c r="O25" i="14"/>
  <c r="O24" i="14"/>
  <c r="O23" i="14"/>
  <c r="O22" i="14"/>
  <c r="O21" i="14"/>
  <c r="O20" i="14"/>
  <c r="O18" i="14"/>
  <c r="O12" i="14"/>
  <c r="O17" i="14"/>
  <c r="O16" i="14"/>
  <c r="O15" i="14"/>
  <c r="O14" i="14"/>
  <c r="O11" i="14"/>
  <c r="O10" i="14"/>
  <c r="O9" i="14"/>
  <c r="O8" i="14"/>
  <c r="O7" i="14"/>
  <c r="O6" i="14"/>
  <c r="O5" i="14"/>
  <c r="O188" i="14"/>
  <c r="O57" i="14"/>
  <c r="O78" i="14"/>
  <c r="O80" i="14"/>
  <c r="O79" i="14"/>
  <c r="O169" i="14"/>
  <c r="O168" i="14"/>
  <c r="O172" i="14"/>
  <c r="O171" i="14"/>
  <c r="O170" i="14"/>
  <c r="O139" i="14"/>
  <c r="O138" i="14"/>
  <c r="O137" i="14"/>
  <c r="O142" i="14"/>
  <c r="O141" i="14"/>
  <c r="O140" i="14"/>
  <c r="O136" i="14"/>
  <c r="O135" i="14"/>
  <c r="O134" i="14"/>
  <c r="O133" i="14"/>
  <c r="O132" i="14"/>
  <c r="O131" i="14"/>
  <c r="O159" i="14"/>
  <c r="O121" i="14"/>
  <c r="O130" i="14"/>
  <c r="O129" i="14"/>
  <c r="O128" i="14"/>
  <c r="O127" i="14"/>
  <c r="O126" i="14"/>
  <c r="O118" i="14"/>
  <c r="O117" i="14"/>
  <c r="O116" i="14"/>
  <c r="O120" i="14"/>
  <c r="O119" i="14"/>
  <c r="O81" i="14"/>
  <c r="O115" i="14"/>
  <c r="O114" i="14"/>
  <c r="O113" i="14"/>
  <c r="O112" i="14"/>
  <c r="O111" i="14"/>
  <c r="O110" i="14"/>
  <c r="O109" i="14"/>
  <c r="O108" i="14"/>
  <c r="O107" i="14"/>
  <c r="O106" i="14"/>
  <c r="O105" i="14"/>
  <c r="O104" i="14"/>
  <c r="O103" i="14"/>
  <c r="O102" i="14"/>
  <c r="O101" i="14"/>
  <c r="O100" i="14"/>
  <c r="O99" i="14"/>
  <c r="O98" i="14"/>
  <c r="O97" i="14"/>
  <c r="O96" i="14"/>
  <c r="O95" i="14"/>
  <c r="O94" i="14"/>
  <c r="O93" i="14"/>
  <c r="O92" i="14"/>
  <c r="O91" i="14"/>
  <c r="O90" i="14"/>
  <c r="O89" i="14"/>
  <c r="O88" i="14"/>
  <c r="O87" i="14"/>
  <c r="O86" i="14"/>
  <c r="O85" i="14"/>
  <c r="O84" i="14"/>
  <c r="O83" i="14"/>
  <c r="O82" i="14"/>
  <c r="O125" i="14"/>
  <c r="O124" i="14"/>
  <c r="O123" i="14"/>
  <c r="O122" i="14"/>
  <c r="O165" i="14"/>
  <c r="O164" i="14"/>
  <c r="O166" i="14"/>
  <c r="O167" i="14"/>
  <c r="O55" i="14"/>
  <c r="O54" i="14"/>
  <c r="O50" i="14"/>
  <c r="O49" i="14"/>
  <c r="O48" i="14"/>
  <c r="O177" i="14"/>
  <c r="O179" i="14"/>
  <c r="O178" i="14"/>
  <c r="O187" i="14"/>
  <c r="O186" i="14"/>
  <c r="O185" i="14"/>
  <c r="O184" i="14"/>
  <c r="O183" i="14"/>
  <c r="O182" i="14"/>
  <c r="O181" i="14"/>
  <c r="O180" i="14"/>
  <c r="O375" i="15"/>
  <c r="O374" i="15"/>
  <c r="O373" i="15"/>
  <c r="O372" i="15"/>
  <c r="O371" i="15"/>
  <c r="O509" i="15"/>
  <c r="O508" i="15"/>
  <c r="O507" i="15"/>
  <c r="O506" i="15"/>
  <c r="O505" i="15"/>
  <c r="O504" i="15"/>
  <c r="O503" i="15"/>
  <c r="O502" i="15"/>
  <c r="O501" i="15"/>
  <c r="O500" i="15"/>
  <c r="O499" i="15"/>
  <c r="O498" i="15"/>
  <c r="O497" i="15"/>
  <c r="O496" i="15"/>
  <c r="O495" i="15"/>
  <c r="O494" i="15"/>
  <c r="O493" i="15"/>
  <c r="O492" i="15"/>
  <c r="O491" i="15"/>
  <c r="O490" i="15"/>
  <c r="O489" i="15"/>
  <c r="O488" i="15"/>
  <c r="O487" i="15"/>
  <c r="O486" i="15"/>
  <c r="O485" i="15"/>
  <c r="O484" i="15"/>
  <c r="O483" i="15"/>
  <c r="O482" i="15"/>
  <c r="O481" i="15"/>
  <c r="O480" i="15"/>
  <c r="O479" i="15"/>
  <c r="O478" i="15"/>
  <c r="O477" i="15"/>
  <c r="O476" i="15"/>
  <c r="O475" i="15"/>
  <c r="O474" i="15"/>
  <c r="O473" i="15"/>
  <c r="O472" i="15"/>
  <c r="O471" i="15"/>
  <c r="O470" i="15"/>
  <c r="O469" i="15"/>
  <c r="O468" i="15"/>
  <c r="O467" i="15"/>
  <c r="O466" i="15"/>
  <c r="O465" i="15"/>
  <c r="O464" i="15"/>
  <c r="O463" i="15"/>
  <c r="O462" i="15"/>
  <c r="O461" i="15"/>
  <c r="O460" i="15"/>
  <c r="O459" i="15"/>
  <c r="O458" i="15"/>
  <c r="O457" i="15"/>
  <c r="O456" i="15"/>
  <c r="O455" i="15"/>
  <c r="O454" i="15"/>
  <c r="O453" i="15"/>
  <c r="O452" i="15"/>
  <c r="O451" i="15"/>
  <c r="O450" i="15"/>
  <c r="O449" i="15"/>
  <c r="O448" i="15"/>
  <c r="O447" i="15"/>
  <c r="O444" i="15"/>
  <c r="O370" i="15"/>
  <c r="O369" i="15"/>
  <c r="O368" i="15"/>
  <c r="O367" i="15"/>
  <c r="O366" i="15"/>
  <c r="O365" i="15"/>
  <c r="O364" i="15"/>
  <c r="O363" i="15"/>
  <c r="O362" i="15"/>
  <c r="O361" i="15"/>
  <c r="O360" i="15"/>
  <c r="O359" i="15"/>
  <c r="O358" i="15"/>
  <c r="O357" i="15"/>
  <c r="O356" i="15"/>
  <c r="O355" i="15"/>
  <c r="O354" i="15"/>
  <c r="O353" i="15"/>
  <c r="O352" i="15"/>
  <c r="O351" i="15"/>
  <c r="O350" i="15"/>
  <c r="O349" i="15"/>
  <c r="O348" i="15"/>
  <c r="O347" i="15"/>
  <c r="O346" i="15"/>
  <c r="O345" i="15"/>
  <c r="O344" i="15"/>
  <c r="O343" i="15"/>
  <c r="O342" i="15"/>
  <c r="O341" i="15"/>
  <c r="O340" i="15"/>
  <c r="O339" i="15"/>
  <c r="O338" i="15"/>
  <c r="O337" i="15"/>
  <c r="O442" i="15"/>
  <c r="O441" i="15"/>
  <c r="O440" i="15"/>
  <c r="O439" i="15"/>
  <c r="O438" i="15"/>
  <c r="O437" i="15"/>
  <c r="O436" i="15"/>
  <c r="O435" i="15"/>
  <c r="O434" i="15"/>
  <c r="O433" i="15"/>
  <c r="O432" i="15"/>
  <c r="O431" i="15"/>
  <c r="O430" i="15"/>
  <c r="O429" i="15"/>
  <c r="O428" i="15"/>
  <c r="O427" i="15"/>
  <c r="O426" i="15"/>
  <c r="O425" i="15"/>
  <c r="O424" i="15"/>
  <c r="O423" i="15"/>
  <c r="O422" i="15"/>
  <c r="O421" i="15"/>
  <c r="O420" i="15"/>
  <c r="O419" i="15"/>
  <c r="O418" i="15"/>
  <c r="O417" i="15"/>
  <c r="O416" i="15"/>
  <c r="O415" i="15"/>
  <c r="O414" i="15"/>
  <c r="O413" i="15"/>
  <c r="O557" i="15"/>
  <c r="O556" i="15"/>
  <c r="O555" i="15"/>
  <c r="O554" i="15"/>
  <c r="O553" i="15"/>
  <c r="O552" i="15"/>
  <c r="O551" i="15"/>
  <c r="O550" i="15"/>
  <c r="O549" i="15"/>
  <c r="O548" i="15"/>
  <c r="O547" i="15"/>
  <c r="O546" i="15"/>
  <c r="O545" i="15"/>
  <c r="O544" i="15"/>
  <c r="O543" i="15"/>
  <c r="O542" i="15"/>
  <c r="O541" i="15"/>
  <c r="O540" i="15"/>
  <c r="O539" i="15"/>
  <c r="O538" i="15"/>
  <c r="O537" i="15"/>
  <c r="O536" i="15"/>
  <c r="O535" i="15"/>
  <c r="O534" i="15"/>
  <c r="O533" i="15"/>
  <c r="O532" i="15"/>
  <c r="O531" i="15"/>
  <c r="O530" i="15"/>
  <c r="O529" i="15"/>
  <c r="O528" i="15"/>
  <c r="O527" i="15"/>
  <c r="O526" i="15"/>
  <c r="O525" i="15"/>
  <c r="O524" i="15"/>
  <c r="O523" i="15"/>
  <c r="O522" i="15"/>
  <c r="O521" i="15"/>
  <c r="O520" i="15"/>
  <c r="O519" i="15"/>
  <c r="O518" i="15"/>
  <c r="O517" i="15"/>
  <c r="O516" i="15"/>
  <c r="O515" i="15"/>
  <c r="O514" i="15"/>
  <c r="O513" i="15"/>
  <c r="O512" i="15"/>
  <c r="O511" i="15"/>
  <c r="O510" i="15"/>
  <c r="O412" i="15"/>
  <c r="O411" i="15"/>
  <c r="O410" i="15"/>
  <c r="O409" i="15"/>
  <c r="O408" i="15"/>
  <c r="O407" i="15"/>
  <c r="O406" i="15"/>
  <c r="O405" i="15"/>
  <c r="O404" i="15"/>
  <c r="O403" i="15"/>
  <c r="O402" i="15"/>
  <c r="O401" i="15"/>
  <c r="O400" i="15"/>
  <c r="O399" i="15"/>
  <c r="O398" i="15"/>
  <c r="O397" i="15"/>
  <c r="O396" i="15"/>
  <c r="O395" i="15"/>
  <c r="O394" i="15"/>
  <c r="O393" i="15"/>
  <c r="O392" i="15"/>
  <c r="O391" i="15"/>
  <c r="O390" i="15"/>
  <c r="O389" i="15"/>
  <c r="O388" i="15"/>
  <c r="O387" i="15"/>
  <c r="O386" i="15"/>
  <c r="O385" i="15"/>
  <c r="O384" i="15"/>
  <c r="O383" i="15"/>
  <c r="O382" i="15"/>
  <c r="O381" i="15"/>
  <c r="O785" i="15"/>
  <c r="O784" i="15"/>
  <c r="O783" i="15"/>
  <c r="O782" i="15"/>
  <c r="O781" i="15"/>
  <c r="O780" i="15"/>
  <c r="O779" i="15"/>
  <c r="O778" i="15"/>
  <c r="O777" i="15"/>
  <c r="O767" i="15"/>
  <c r="O766" i="15"/>
  <c r="O765" i="15"/>
  <c r="O764" i="15"/>
  <c r="O763" i="15"/>
  <c r="O762" i="15"/>
  <c r="O761" i="15"/>
  <c r="O776" i="15"/>
  <c r="O775" i="15"/>
  <c r="O774" i="15"/>
  <c r="O773" i="15"/>
  <c r="O772" i="15"/>
  <c r="O771" i="15"/>
  <c r="O770" i="15"/>
  <c r="O769" i="15"/>
  <c r="O768" i="15"/>
  <c r="O336" i="15"/>
  <c r="O121" i="15"/>
  <c r="O120" i="15"/>
  <c r="O119" i="15"/>
  <c r="O118" i="15"/>
  <c r="O117" i="15"/>
  <c r="O116" i="15"/>
  <c r="O115" i="15"/>
  <c r="O114" i="15"/>
  <c r="O113" i="15"/>
  <c r="O112" i="15"/>
  <c r="O111" i="15"/>
  <c r="O293" i="15"/>
  <c r="O292" i="15"/>
  <c r="O291" i="15"/>
  <c r="O290" i="15"/>
  <c r="O289" i="15"/>
  <c r="O288" i="15"/>
  <c r="O287" i="15"/>
  <c r="O286" i="15"/>
  <c r="O285" i="15"/>
  <c r="O284" i="15"/>
  <c r="O283" i="15"/>
  <c r="O282" i="15"/>
  <c r="O281" i="15"/>
  <c r="O280" i="15"/>
  <c r="O279" i="15"/>
  <c r="O278" i="15"/>
  <c r="O277" i="15"/>
  <c r="O276" i="15"/>
  <c r="O275" i="15"/>
  <c r="O274" i="15"/>
  <c r="O273" i="15"/>
  <c r="O272" i="15"/>
  <c r="O271" i="15"/>
  <c r="O270" i="15"/>
  <c r="O269" i="15"/>
  <c r="O268" i="15"/>
  <c r="O267" i="15"/>
  <c r="O266" i="15"/>
  <c r="O265" i="15"/>
  <c r="O264" i="15"/>
  <c r="O263" i="15"/>
  <c r="O262" i="15"/>
  <c r="O261" i="15"/>
  <c r="O260" i="15"/>
  <c r="O259" i="15"/>
  <c r="O258" i="15"/>
  <c r="O257" i="15"/>
  <c r="O256" i="15"/>
  <c r="O255" i="15"/>
  <c r="O254" i="15"/>
  <c r="O253" i="15"/>
  <c r="O252" i="15"/>
  <c r="O251" i="15"/>
  <c r="O250" i="15"/>
  <c r="O249" i="15"/>
  <c r="O248" i="15"/>
  <c r="O247" i="15"/>
  <c r="O246" i="15"/>
  <c r="O245" i="15"/>
  <c r="O244" i="15"/>
  <c r="O243" i="15"/>
  <c r="O242" i="15"/>
  <c r="O241" i="15"/>
  <c r="O240" i="15"/>
  <c r="O239" i="15"/>
  <c r="O238" i="15"/>
  <c r="O237" i="15"/>
  <c r="O236" i="15"/>
  <c r="O235" i="15"/>
  <c r="O234" i="15"/>
  <c r="O233" i="15"/>
  <c r="O232" i="15"/>
  <c r="O231" i="15"/>
  <c r="O230" i="15"/>
  <c r="O229" i="15"/>
  <c r="O228" i="15"/>
  <c r="O227" i="15"/>
  <c r="O226" i="15"/>
  <c r="O225" i="15"/>
  <c r="O224" i="15"/>
  <c r="O223" i="15"/>
  <c r="O222" i="15"/>
  <c r="O221" i="15"/>
  <c r="O220" i="15"/>
  <c r="O219" i="15"/>
  <c r="O218" i="15"/>
  <c r="O217" i="15"/>
  <c r="O216" i="15"/>
  <c r="O215" i="15"/>
  <c r="O214" i="15"/>
  <c r="O213" i="15"/>
  <c r="O212" i="15"/>
  <c r="O211" i="15"/>
  <c r="O210" i="15"/>
  <c r="O209" i="15"/>
  <c r="O208" i="15"/>
  <c r="O207" i="15"/>
  <c r="O206" i="15"/>
  <c r="O205" i="15"/>
  <c r="O204" i="15"/>
  <c r="O203" i="15"/>
  <c r="O202" i="15"/>
  <c r="O201" i="15"/>
  <c r="O200" i="15"/>
  <c r="O199" i="15"/>
  <c r="O198" i="15"/>
  <c r="O197" i="15"/>
  <c r="O196" i="15"/>
  <c r="O195" i="15"/>
  <c r="O194" i="15"/>
  <c r="O193" i="15"/>
  <c r="O192" i="15"/>
  <c r="O191" i="15"/>
  <c r="O190" i="15"/>
  <c r="O189" i="15"/>
  <c r="O188" i="15"/>
  <c r="O187" i="15"/>
  <c r="O186" i="15"/>
  <c r="O185" i="15"/>
  <c r="O184" i="15"/>
  <c r="O183" i="15"/>
  <c r="O182" i="15"/>
  <c r="O181" i="15"/>
  <c r="O180" i="15"/>
  <c r="O179" i="15"/>
  <c r="O178" i="15"/>
  <c r="O177" i="15"/>
  <c r="O176" i="15"/>
  <c r="O175" i="15"/>
  <c r="O174" i="15"/>
  <c r="O173" i="15"/>
  <c r="O172" i="15"/>
  <c r="O171" i="15"/>
  <c r="O170" i="15"/>
  <c r="O169" i="15"/>
  <c r="O168" i="15"/>
  <c r="O167" i="15"/>
  <c r="O166" i="15"/>
  <c r="O165" i="15"/>
  <c r="O164" i="15"/>
  <c r="O163" i="15"/>
  <c r="O162" i="15"/>
  <c r="O161" i="15"/>
  <c r="O160" i="15"/>
  <c r="O159" i="15"/>
  <c r="O158" i="15"/>
  <c r="O157" i="15"/>
  <c r="O156" i="15"/>
  <c r="O155" i="15"/>
  <c r="O154" i="15"/>
  <c r="O153" i="15"/>
  <c r="O152" i="15"/>
  <c r="O151" i="15"/>
  <c r="O150" i="15"/>
  <c r="O149" i="15"/>
  <c r="O148" i="15"/>
  <c r="O147" i="15"/>
  <c r="O146" i="15"/>
  <c r="O145" i="15"/>
  <c r="O144" i="15"/>
  <c r="O143" i="15"/>
  <c r="O142" i="15"/>
  <c r="O141" i="15"/>
  <c r="O140" i="15"/>
  <c r="O139" i="15"/>
  <c r="O138" i="15"/>
  <c r="O137" i="15"/>
  <c r="O136" i="15"/>
  <c r="O135" i="15"/>
  <c r="O134" i="15"/>
  <c r="O133" i="15"/>
  <c r="O132" i="15"/>
  <c r="O131" i="15"/>
  <c r="O130" i="15"/>
  <c r="O129" i="15"/>
  <c r="O128" i="15"/>
  <c r="O127" i="15"/>
  <c r="O126" i="15"/>
  <c r="O125" i="15"/>
  <c r="O124" i="15"/>
  <c r="O123" i="15"/>
  <c r="O122" i="15"/>
  <c r="O72" i="15"/>
  <c r="O71" i="15"/>
  <c r="O70" i="15"/>
  <c r="O69" i="15"/>
  <c r="O68" i="15"/>
  <c r="O67" i="15"/>
  <c r="O66" i="15"/>
  <c r="O103" i="15"/>
  <c r="O102" i="15"/>
  <c r="O101" i="15"/>
  <c r="O100" i="15"/>
  <c r="O99" i="15"/>
  <c r="O98" i="15"/>
  <c r="O97" i="15"/>
  <c r="O96" i="15"/>
  <c r="O95" i="15"/>
  <c r="O94" i="15"/>
  <c r="O93" i="15"/>
  <c r="O92" i="15"/>
  <c r="O91" i="15"/>
  <c r="O90" i="15"/>
  <c r="O89" i="15"/>
  <c r="O88" i="15"/>
  <c r="O87" i="15"/>
  <c r="O86" i="15"/>
  <c r="O85" i="15"/>
  <c r="O84" i="15"/>
  <c r="O83" i="15"/>
  <c r="O82" i="15"/>
  <c r="O81" i="15"/>
  <c r="O80" i="15"/>
  <c r="O79" i="15"/>
  <c r="O78" i="15"/>
  <c r="O77" i="15"/>
  <c r="O76" i="15"/>
  <c r="O75" i="15"/>
  <c r="O74" i="15"/>
  <c r="O73" i="15"/>
  <c r="O335" i="15"/>
  <c r="O334" i="15"/>
  <c r="O333" i="15"/>
  <c r="O332" i="15"/>
  <c r="O331" i="15"/>
  <c r="O329" i="15"/>
  <c r="O328" i="15"/>
  <c r="O327" i="15"/>
  <c r="O326" i="15"/>
  <c r="O325" i="15"/>
  <c r="O324" i="15"/>
  <c r="O323" i="15"/>
  <c r="O322" i="15"/>
  <c r="O321" i="15"/>
  <c r="O320" i="15"/>
  <c r="O319" i="15"/>
  <c r="O315" i="15"/>
  <c r="O314" i="15"/>
  <c r="O313" i="15"/>
  <c r="O312" i="15"/>
  <c r="O311" i="15"/>
  <c r="O310" i="15"/>
  <c r="O309" i="15"/>
  <c r="O308" i="15"/>
  <c r="O307" i="15"/>
  <c r="O306" i="15"/>
  <c r="O305" i="15"/>
  <c r="O304" i="15"/>
  <c r="O303" i="15"/>
  <c r="O302" i="15"/>
  <c r="O301" i="15"/>
  <c r="O300" i="15"/>
  <c r="O299" i="15"/>
  <c r="O298" i="15"/>
  <c r="O297" i="15"/>
  <c r="O296" i="15"/>
  <c r="O295" i="15"/>
  <c r="O857" i="15"/>
  <c r="O856" i="15"/>
  <c r="O855" i="15"/>
  <c r="O854" i="15"/>
  <c r="O853" i="15"/>
  <c r="O852" i="15"/>
  <c r="O851" i="15"/>
  <c r="O861" i="15"/>
  <c r="O860" i="15"/>
  <c r="O859" i="15"/>
  <c r="O858" i="15"/>
  <c r="O850" i="15"/>
  <c r="O849" i="15"/>
  <c r="O848" i="15"/>
  <c r="O847" i="15"/>
  <c r="O846" i="15"/>
  <c r="O845" i="15"/>
  <c r="O844" i="15"/>
  <c r="O843" i="15"/>
  <c r="O842" i="15"/>
  <c r="O841" i="15"/>
  <c r="O840" i="15"/>
  <c r="O839" i="15"/>
  <c r="O838" i="15"/>
  <c r="O837" i="15"/>
  <c r="O836" i="15"/>
  <c r="O835" i="15"/>
  <c r="O834" i="15"/>
  <c r="O833" i="15"/>
  <c r="O832" i="15"/>
  <c r="O831" i="15"/>
  <c r="O830" i="15"/>
  <c r="O829" i="15"/>
  <c r="O828" i="15"/>
  <c r="O827" i="15"/>
  <c r="O826" i="15"/>
  <c r="O825" i="15"/>
  <c r="O824" i="15"/>
  <c r="O823" i="15"/>
  <c r="O822" i="15"/>
  <c r="O821" i="15"/>
  <c r="O820" i="15"/>
  <c r="O819" i="15"/>
  <c r="O818" i="15"/>
  <c r="O817" i="15"/>
  <c r="O816" i="15"/>
  <c r="O815" i="15"/>
  <c r="O814" i="15"/>
  <c r="O813" i="15"/>
  <c r="O812" i="15"/>
  <c r="O811" i="15"/>
  <c r="O810" i="15"/>
  <c r="O809" i="15"/>
  <c r="O808" i="15"/>
  <c r="O807" i="15"/>
  <c r="O806" i="15"/>
  <c r="O805" i="15"/>
  <c r="O804" i="15"/>
  <c r="O803" i="15"/>
  <c r="O802" i="15"/>
  <c r="O801" i="15"/>
  <c r="O800" i="15"/>
  <c r="O799" i="15"/>
  <c r="O865" i="15"/>
  <c r="O798" i="15"/>
  <c r="O797" i="15"/>
  <c r="O796" i="15"/>
  <c r="O795" i="15"/>
  <c r="O863" i="15"/>
  <c r="O862" i="15"/>
  <c r="O32" i="15"/>
  <c r="O33" i="15"/>
  <c r="O47" i="15"/>
  <c r="O46" i="15"/>
  <c r="O45" i="15"/>
  <c r="O894" i="15"/>
  <c r="O893" i="15"/>
  <c r="O892" i="15"/>
  <c r="O897" i="15"/>
  <c r="O896" i="15"/>
  <c r="O887" i="15"/>
  <c r="O587" i="15"/>
  <c r="O586" i="15"/>
  <c r="O585" i="15"/>
  <c r="O584" i="15"/>
  <c r="O583" i="15"/>
  <c r="O582" i="15"/>
  <c r="O581" i="15"/>
  <c r="O580" i="15"/>
  <c r="O579" i="15"/>
  <c r="O578" i="15"/>
  <c r="O577" i="15"/>
  <c r="O576" i="15"/>
  <c r="O575" i="15"/>
  <c r="O574" i="15"/>
  <c r="O573" i="15"/>
  <c r="O572" i="15"/>
  <c r="O571" i="15"/>
  <c r="O570" i="15"/>
  <c r="O569" i="15"/>
  <c r="O568" i="15"/>
  <c r="O567" i="15"/>
  <c r="O566" i="15"/>
  <c r="O565" i="15"/>
  <c r="O564" i="15"/>
  <c r="O563" i="15"/>
  <c r="O605" i="15"/>
  <c r="O604" i="15"/>
  <c r="O603" i="15"/>
  <c r="O602" i="15"/>
  <c r="O601" i="15"/>
  <c r="O600" i="15"/>
  <c r="O599" i="15"/>
  <c r="O598" i="15"/>
  <c r="O597" i="15"/>
  <c r="O596" i="15"/>
  <c r="O595" i="15"/>
  <c r="O594" i="15"/>
  <c r="O593" i="15"/>
  <c r="O592" i="15"/>
  <c r="O591" i="15"/>
  <c r="O590" i="15"/>
  <c r="O760" i="15"/>
  <c r="O759" i="15"/>
  <c r="O758" i="15"/>
  <c r="O757" i="15"/>
  <c r="O756" i="15"/>
  <c r="O755" i="15"/>
  <c r="O754" i="15"/>
  <c r="O753" i="15"/>
  <c r="O752" i="15"/>
  <c r="O751" i="15"/>
  <c r="O750" i="15"/>
  <c r="O562" i="15"/>
  <c r="O561" i="15"/>
  <c r="O560" i="15"/>
  <c r="O559" i="15"/>
  <c r="O558" i="15"/>
  <c r="O741" i="15"/>
  <c r="O740" i="15"/>
  <c r="O739" i="15"/>
  <c r="O738" i="15"/>
  <c r="O737" i="15"/>
  <c r="O736" i="15"/>
  <c r="O735" i="15"/>
  <c r="O734" i="15"/>
  <c r="O733" i="15"/>
  <c r="O732" i="15"/>
  <c r="O731" i="15"/>
  <c r="O730" i="15"/>
  <c r="O729" i="15"/>
  <c r="O728" i="15"/>
  <c r="O727" i="15"/>
  <c r="O726" i="15"/>
  <c r="O725" i="15"/>
  <c r="O724" i="15"/>
  <c r="O723" i="15"/>
  <c r="O722" i="15"/>
  <c r="O721" i="15"/>
  <c r="O720" i="15"/>
  <c r="O719" i="15"/>
  <c r="O718" i="15"/>
  <c r="O717" i="15"/>
  <c r="O716" i="15"/>
  <c r="O715" i="15"/>
  <c r="O714" i="15"/>
  <c r="O713" i="15"/>
  <c r="O712" i="15"/>
  <c r="O711" i="15"/>
  <c r="O710" i="15"/>
  <c r="O709" i="15"/>
  <c r="O708" i="15"/>
  <c r="O707" i="15"/>
  <c r="O706" i="15"/>
  <c r="O705" i="15"/>
  <c r="O704" i="15"/>
  <c r="O703" i="15"/>
  <c r="O702" i="15"/>
  <c r="O701" i="15"/>
  <c r="O700" i="15"/>
  <c r="O699" i="15"/>
  <c r="O698" i="15"/>
  <c r="O697" i="15"/>
  <c r="O696" i="15"/>
  <c r="O695" i="15"/>
  <c r="O694" i="15"/>
  <c r="O693" i="15"/>
  <c r="O692" i="15"/>
  <c r="O691" i="15"/>
  <c r="O690" i="15"/>
  <c r="O689" i="15"/>
  <c r="O688" i="15"/>
  <c r="O687" i="15"/>
  <c r="O686" i="15"/>
  <c r="O685" i="15"/>
  <c r="O684" i="15"/>
  <c r="O683" i="15"/>
  <c r="O682" i="15"/>
  <c r="O681" i="15"/>
  <c r="O680" i="15"/>
  <c r="O679" i="15"/>
  <c r="O678" i="15"/>
  <c r="O677" i="15"/>
  <c r="O676" i="15"/>
  <c r="O675" i="15"/>
  <c r="O674" i="15"/>
  <c r="O673" i="15"/>
  <c r="O672" i="15"/>
  <c r="O671" i="15"/>
  <c r="O670" i="15"/>
  <c r="O669" i="15"/>
  <c r="O668" i="15"/>
  <c r="O667" i="15"/>
  <c r="O666" i="15"/>
  <c r="O665" i="15"/>
  <c r="O664" i="15"/>
  <c r="O663" i="15"/>
  <c r="O662" i="15"/>
  <c r="O661" i="15"/>
  <c r="O660" i="15"/>
  <c r="O659" i="15"/>
  <c r="O658" i="15"/>
  <c r="O657" i="15"/>
  <c r="O656" i="15"/>
  <c r="O655" i="15"/>
  <c r="O654" i="15"/>
  <c r="O653" i="15"/>
  <c r="O652" i="15"/>
  <c r="O651" i="15"/>
  <c r="O650" i="15"/>
  <c r="O649" i="15"/>
  <c r="O648" i="15"/>
  <c r="O647" i="15"/>
  <c r="O646" i="15"/>
  <c r="O645" i="15"/>
  <c r="O644" i="15"/>
  <c r="O643" i="15"/>
  <c r="O642" i="15"/>
  <c r="O641" i="15"/>
  <c r="O640" i="15"/>
  <c r="O639" i="15"/>
  <c r="O638" i="15"/>
  <c r="O637" i="15"/>
  <c r="O636" i="15"/>
  <c r="O635" i="15"/>
  <c r="O634" i="15"/>
  <c r="O633" i="15"/>
  <c r="O632" i="15"/>
  <c r="O631" i="15"/>
  <c r="O630" i="15"/>
  <c r="O629" i="15"/>
  <c r="O628" i="15"/>
  <c r="O627" i="15"/>
  <c r="O626" i="15"/>
  <c r="O625" i="15"/>
  <c r="O624" i="15"/>
  <c r="O623" i="15"/>
  <c r="O622" i="15"/>
  <c r="O621" i="15"/>
  <c r="O620" i="15"/>
  <c r="O619" i="15"/>
  <c r="O618" i="15"/>
  <c r="O617" i="15"/>
  <c r="O616" i="15"/>
  <c r="O615" i="15"/>
  <c r="O614" i="15"/>
  <c r="O613" i="15"/>
  <c r="O612" i="15"/>
  <c r="O611" i="15"/>
  <c r="O610" i="15"/>
  <c r="O609" i="15"/>
  <c r="O608" i="15"/>
  <c r="O607" i="15"/>
  <c r="O606" i="15"/>
  <c r="O746" i="15"/>
  <c r="O745" i="15"/>
  <c r="O744" i="15"/>
  <c r="O743" i="15"/>
  <c r="O742" i="15"/>
  <c r="O749" i="15"/>
  <c r="O748" i="15"/>
  <c r="O747" i="15"/>
  <c r="O885" i="15"/>
  <c r="O884" i="15"/>
  <c r="O883" i="15"/>
  <c r="O882" i="15"/>
  <c r="O881" i="15"/>
  <c r="O880" i="15"/>
  <c r="O51" i="15"/>
  <c r="O50" i="15"/>
  <c r="O49" i="15"/>
  <c r="O48" i="15"/>
  <c r="O31" i="15"/>
  <c r="O30" i="15"/>
  <c r="O29" i="15"/>
  <c r="O56" i="15"/>
  <c r="O55" i="15"/>
  <c r="O54" i="15"/>
  <c r="O53" i="15"/>
  <c r="O52" i="15"/>
  <c r="O15" i="15"/>
  <c r="O14" i="15"/>
  <c r="O3" i="15"/>
  <c r="O23" i="15"/>
  <c r="O22" i="15"/>
  <c r="O21" i="15"/>
  <c r="O20" i="15"/>
  <c r="O28" i="15"/>
  <c r="O27" i="15"/>
  <c r="O26" i="15"/>
  <c r="O25" i="15"/>
  <c r="O24" i="15"/>
  <c r="O19" i="15"/>
  <c r="O18" i="15"/>
  <c r="O17" i="15"/>
  <c r="O16" i="15"/>
  <c r="O13" i="15"/>
  <c r="O12" i="15"/>
  <c r="O11" i="15"/>
  <c r="O10" i="15"/>
  <c r="O9" i="15"/>
  <c r="O8" i="15"/>
  <c r="O7" i="15"/>
  <c r="O6" i="15"/>
  <c r="O5" i="15"/>
  <c r="O4" i="15"/>
  <c r="O866" i="15"/>
  <c r="O867" i="15"/>
  <c r="O869" i="15"/>
  <c r="O868" i="15"/>
  <c r="O380" i="15"/>
  <c r="O379" i="15"/>
  <c r="O378" i="15"/>
  <c r="O377" i="15"/>
  <c r="O376" i="15"/>
  <c r="B10" i="17" l="1"/>
  <c r="B11" i="17" l="1"/>
  <c r="B9" i="17"/>
  <c r="B8" i="17"/>
  <c r="B7" i="17"/>
  <c r="B6" i="17"/>
  <c r="B5" i="17"/>
  <c r="B4" i="17"/>
  <c r="B2" i="17"/>
  <c r="O194" i="16" l="1"/>
  <c r="O170" i="16"/>
  <c r="O175" i="16"/>
  <c r="O193" i="16"/>
  <c r="O177" i="16"/>
  <c r="O165" i="16"/>
  <c r="O195" i="16"/>
  <c r="O196" i="16"/>
  <c r="O192" i="16"/>
  <c r="O188" i="16"/>
  <c r="O167" i="16"/>
  <c r="O163" i="16"/>
  <c r="O185" i="16"/>
  <c r="O184" i="16"/>
  <c r="O164" i="16"/>
  <c r="O183" i="16"/>
  <c r="O190" i="16"/>
  <c r="O182" i="16"/>
  <c r="O166" i="16"/>
  <c r="O187" i="16"/>
  <c r="O189" i="16"/>
  <c r="O181" i="16"/>
  <c r="O171" i="16"/>
  <c r="O180" i="16"/>
  <c r="O176" i="16"/>
  <c r="O13" i="14"/>
  <c r="O3" i="14"/>
  <c r="O106" i="16"/>
  <c r="O134" i="16"/>
  <c r="O27" i="16"/>
</calcChain>
</file>

<file path=xl/comments1.xml><?xml version="1.0" encoding="utf-8"?>
<comments xmlns="http://schemas.openxmlformats.org/spreadsheetml/2006/main">
  <authors>
    <author>Ján Kysucký</author>
  </authors>
  <commentList>
    <comment ref="M2" authorId="0" shapeId="0">
      <text>
        <r>
          <rPr>
            <sz val="9"/>
            <color indexed="81"/>
            <rFont val="Tahoma"/>
            <family val="2"/>
            <charset val="238"/>
          </rPr>
          <t>Bez uvedenia sumy prijatej v danom roku grant nie je akceptovaný</t>
        </r>
      </text>
    </comment>
  </commentList>
</comments>
</file>

<file path=xl/comments2.xml><?xml version="1.0" encoding="utf-8"?>
<comments xmlns="http://schemas.openxmlformats.org/spreadsheetml/2006/main">
  <authors>
    <author>Ján Kysucký</author>
  </authors>
  <commentList>
    <comment ref="M2" authorId="0" shapeId="0">
      <text>
        <r>
          <rPr>
            <sz val="9"/>
            <color indexed="81"/>
            <rFont val="Tahoma"/>
            <family val="2"/>
            <charset val="238"/>
          </rPr>
          <t>Bez uvedenia sumy prijatej v danom roku grant nie je akceptovaný</t>
        </r>
      </text>
    </comment>
    <comment ref="O2" authorId="0" shapeId="0">
      <text>
        <r>
          <rPr>
            <sz val="9"/>
            <color indexed="81"/>
            <rFont val="Tahoma"/>
            <family val="2"/>
            <charset val="238"/>
          </rPr>
          <t>Nevypĺňať, prepočíta sa automaticky</t>
        </r>
      </text>
    </comment>
  </commentList>
</comments>
</file>

<file path=xl/comments3.xml><?xml version="1.0" encoding="utf-8"?>
<comments xmlns="http://schemas.openxmlformats.org/spreadsheetml/2006/main">
  <authors>
    <author>Ján Kysucký</author>
  </authors>
  <commentList>
    <comment ref="M2" authorId="0" shapeId="0">
      <text>
        <r>
          <rPr>
            <sz val="9"/>
            <color indexed="81"/>
            <rFont val="Tahoma"/>
            <family val="2"/>
            <charset val="238"/>
          </rPr>
          <t>Bez uvedenia sumy prijatej v danom roku grant nie je akceptovaný</t>
        </r>
      </text>
    </comment>
    <comment ref="O2" authorId="0" shapeId="0">
      <text>
        <r>
          <rPr>
            <sz val="9"/>
            <color indexed="81"/>
            <rFont val="Tahoma"/>
            <family val="2"/>
            <charset val="238"/>
          </rPr>
          <t>Nevypĺňať, prepočíta sa automaticky</t>
        </r>
      </text>
    </comment>
  </commentList>
</comments>
</file>

<file path=xl/comments4.xml><?xml version="1.0" encoding="utf-8"?>
<comments xmlns="http://schemas.openxmlformats.org/spreadsheetml/2006/main">
  <authors>
    <author>Ján Kysucký</author>
  </authors>
  <commentList>
    <comment ref="M2" authorId="0" shapeId="0">
      <text>
        <r>
          <rPr>
            <sz val="9"/>
            <color indexed="81"/>
            <rFont val="Tahoma"/>
            <family val="2"/>
            <charset val="238"/>
          </rPr>
          <t>Bez uvedenia sumy prijatej v danom roku grant nie je akceptovaný</t>
        </r>
      </text>
    </comment>
    <comment ref="O2" authorId="0" shapeId="0">
      <text>
        <r>
          <rPr>
            <sz val="9"/>
            <color indexed="81"/>
            <rFont val="Tahoma"/>
            <family val="2"/>
            <charset val="238"/>
          </rPr>
          <t>Nevypĺňať, prepočíta sa automaticky</t>
        </r>
      </text>
    </comment>
  </commentList>
</comments>
</file>

<file path=xl/comments5.xml><?xml version="1.0" encoding="utf-8"?>
<comments xmlns="http://schemas.openxmlformats.org/spreadsheetml/2006/main">
  <authors>
    <author>Ján Kysucký</author>
  </authors>
  <commentList>
    <comment ref="M2" authorId="0" shapeId="0">
      <text>
        <r>
          <rPr>
            <sz val="9"/>
            <color indexed="81"/>
            <rFont val="Tahoma"/>
            <family val="2"/>
            <charset val="238"/>
          </rPr>
          <t>Bez uvedenia sumy prijatej v danom roku grant nie je akceptovaný</t>
        </r>
      </text>
    </comment>
  </commentList>
</comments>
</file>

<file path=xl/sharedStrings.xml><?xml version="1.0" encoding="utf-8"?>
<sst xmlns="http://schemas.openxmlformats.org/spreadsheetml/2006/main" count="34089" uniqueCount="10661">
  <si>
    <t>Fakulta riadenia a informatiky ŽU</t>
  </si>
  <si>
    <t xml:space="preserve">Doplňujúce informácie
</t>
  </si>
  <si>
    <t>Strojnícka fakulta ŽU</t>
  </si>
  <si>
    <t>Názov inštitúcie, ktorá podporu poskytla</t>
  </si>
  <si>
    <t>UPJŠ Košice</t>
  </si>
  <si>
    <t>UCM Trnava</t>
  </si>
  <si>
    <t>UKF Nitra</t>
  </si>
  <si>
    <t>UMB Banská Bystrica</t>
  </si>
  <si>
    <t>TU Košice</t>
  </si>
  <si>
    <t>ŽU Žilina</t>
  </si>
  <si>
    <t>TUAD Trenčín</t>
  </si>
  <si>
    <t>EU Bratislava</t>
  </si>
  <si>
    <t>SPU Nitra</t>
  </si>
  <si>
    <t>TU Zvolen</t>
  </si>
  <si>
    <t>VŠVU Bratislava</t>
  </si>
  <si>
    <t>Identifikačné číslo projektu podľa zmluvy</t>
  </si>
  <si>
    <t>Drevárska fakulta TUZVO</t>
  </si>
  <si>
    <t>Fakulta výrobných technológií TUKE v Prešove</t>
  </si>
  <si>
    <t>Filozofická fakulta TVU</t>
  </si>
  <si>
    <t>Pedagogická fakulta TVU</t>
  </si>
  <si>
    <t>UJS Komárno</t>
  </si>
  <si>
    <t>Fakulta priemyselných technológií TnUAD v Púchove</t>
  </si>
  <si>
    <t>Hutnícka fakulta TUKE</t>
  </si>
  <si>
    <t>Fakulta environmentálnej a výrobnej techniky TUZVO</t>
  </si>
  <si>
    <t>Vysoká škola</t>
  </si>
  <si>
    <t>Názov projektu</t>
  </si>
  <si>
    <t>Prírodovedecká fakulta UK</t>
  </si>
  <si>
    <t>Fakulta prírodných vied UMB</t>
  </si>
  <si>
    <t>AU Banská Bystrica</t>
  </si>
  <si>
    <t>KU Ružomberok</t>
  </si>
  <si>
    <t>PU Prešov</t>
  </si>
  <si>
    <t>STU Bratislava</t>
  </si>
  <si>
    <t>TVU Trnava</t>
  </si>
  <si>
    <t>UK Bratislava</t>
  </si>
  <si>
    <t>VŠMU Bratislava</t>
  </si>
  <si>
    <t>Strojnícka fakulta TUKE</t>
  </si>
  <si>
    <t>Stavebná fakulta ŽU</t>
  </si>
  <si>
    <t>Ústav konkurencieschopnosti a inovácií ŽU</t>
  </si>
  <si>
    <t>Filozofická fakulta UK</t>
  </si>
  <si>
    <t>Právnická fakulta UK</t>
  </si>
  <si>
    <t>Fakulta managementu UK</t>
  </si>
  <si>
    <t>Fakulta sociálnych a ekonomických vied UK</t>
  </si>
  <si>
    <t>Rímskokatolícka cyrilometodská bohoslovecká fakulta UK</t>
  </si>
  <si>
    <t>Ekonomická fakulta UMB</t>
  </si>
  <si>
    <t>Strojnícka fakulta STU</t>
  </si>
  <si>
    <t>Fakulta chemickej a potravinárskej technológie STU</t>
  </si>
  <si>
    <t>Fakulta elektrotechniky a informatiky STU</t>
  </si>
  <si>
    <t>Materiálovotechnologická fakulta STU v Trnave</t>
  </si>
  <si>
    <t>Stavebná fakulta STU</t>
  </si>
  <si>
    <t>Fakulta architektúry STU</t>
  </si>
  <si>
    <t>Stavebná fakulta TUKE</t>
  </si>
  <si>
    <t>Fakulta baníctva, ekológie, riadenia a geotechnológií TUKE</t>
  </si>
  <si>
    <t>Obchodná fakulta EU</t>
  </si>
  <si>
    <t>Fakulta medzinárodných vzťahov EU</t>
  </si>
  <si>
    <t>Podnikovohospodárska fakulta EU v Košiciach</t>
  </si>
  <si>
    <t>Národohospodárska fakulta EU</t>
  </si>
  <si>
    <t>Fakulta ekonomiky a manažmentu SPU</t>
  </si>
  <si>
    <t>Fakulta európskych štúdií a regionálneho rozvoja SPU</t>
  </si>
  <si>
    <t>Teologická fakulta KU v Košiciach</t>
  </si>
  <si>
    <t>Pedagogická fakulta UJS</t>
  </si>
  <si>
    <t>Botanická záhrada UK</t>
  </si>
  <si>
    <t>Evanjelická bohoslovecká fakulta UK</t>
  </si>
  <si>
    <t>Fakulta matematiky, fyziky a informatiky UK</t>
  </si>
  <si>
    <t>Farmaceutická fakulta UK</t>
  </si>
  <si>
    <t>Jesseniova lekárska fakulta UK v Martine</t>
  </si>
  <si>
    <t>Lekárska fakulta UK</t>
  </si>
  <si>
    <t>Pedagogická fakulta UK</t>
  </si>
  <si>
    <t>Ústav jazykovej a odbornej prípravy zahraničných študentov UK</t>
  </si>
  <si>
    <t>Filozofická fakulta UPJŠ</t>
  </si>
  <si>
    <t>Lekárska fakulta UPJŠ</t>
  </si>
  <si>
    <t>Fakulta humanitných a prírodných vied PU</t>
  </si>
  <si>
    <t>Fakulta športu PU</t>
  </si>
  <si>
    <t>Pedagogická fakulta PU</t>
  </si>
  <si>
    <t>Fakulta prírodných vied UCM</t>
  </si>
  <si>
    <t>Univerzita veterinárskeho lekárstva v Košiciach</t>
  </si>
  <si>
    <t>Fakulta prírodných vied UKF</t>
  </si>
  <si>
    <t>Fakulta sociálnych vied a zdravotníctva UKF</t>
  </si>
  <si>
    <t>Fakulta stredoeurópskych štúdií UKF</t>
  </si>
  <si>
    <t>Pedagogická fakulta UKF</t>
  </si>
  <si>
    <t>Fakulta politických vied a medzinárodných vzťahov UMB</t>
  </si>
  <si>
    <t>Pedagogická fakulta UMB</t>
  </si>
  <si>
    <t>Fakulta zdravotníctva a sociálnej práce TVU</t>
  </si>
  <si>
    <t>Teologická fakulta TVU v Bratislave</t>
  </si>
  <si>
    <t>Fakulta informatiky a informačných technológií STU</t>
  </si>
  <si>
    <t>Ekonomická fakulta TUKE</t>
  </si>
  <si>
    <t>Fakulta umení TUKE</t>
  </si>
  <si>
    <t>Elektrotechnická fakulta ŽU</t>
  </si>
  <si>
    <t>Fakulta agrobiológie a potravinových zdrojov SPU</t>
  </si>
  <si>
    <t>Fakulta biotechnológie a potravinárstva SPU</t>
  </si>
  <si>
    <t>Fakulta záhradníctva a krajinného inžinierstva SPU</t>
  </si>
  <si>
    <t>Botanická záhrada SPU</t>
  </si>
  <si>
    <t>Fakulta ekológie a environmentalistiky TUZVO</t>
  </si>
  <si>
    <t>Lesnícka fakulta TUZVO</t>
  </si>
  <si>
    <t>Divadelná fakulta VŠMU</t>
  </si>
  <si>
    <t>Filmová a televízna fakulta VŠMU</t>
  </si>
  <si>
    <t>Hudobná a tanečná fakulta VŠMU</t>
  </si>
  <si>
    <t>Fakulta dramatických umení AU</t>
  </si>
  <si>
    <t>Fakulta múzických umení AU</t>
  </si>
  <si>
    <t>Fakulta výtvarných umení AU</t>
  </si>
  <si>
    <t>Fakulta zdravotníctva KU</t>
  </si>
  <si>
    <t>Filozofická fakulta KU</t>
  </si>
  <si>
    <t>Pedagogická fakulta KU</t>
  </si>
  <si>
    <t>Fakulta verejnej správy UPJŠ</t>
  </si>
  <si>
    <t>Právnická fakulta UPJŠ</t>
  </si>
  <si>
    <t>Prírodovedecká fakulta UPJŠ</t>
  </si>
  <si>
    <t>Filozofická fakulta PU</t>
  </si>
  <si>
    <t>Fakulta manažmentu PU</t>
  </si>
  <si>
    <t>Pravoslávna bohoslovecká fakulta PU</t>
  </si>
  <si>
    <t>Gréckokatolícka bohoslovecká fakulta PU</t>
  </si>
  <si>
    <t>Filozofická fakulta UCM</t>
  </si>
  <si>
    <t>Fakulta masmediálnej komunikácie UCM</t>
  </si>
  <si>
    <t>Filozofická fakulta UKF</t>
  </si>
  <si>
    <t>Fakulta elektrotechniky a informatiky TUKE</t>
  </si>
  <si>
    <t>Fakulta prevádzky a ekonomiky dopravy a spojov ŽU</t>
  </si>
  <si>
    <t>Fakulta špeciálnej techniky TnUAD</t>
  </si>
  <si>
    <t>UVLF Košice</t>
  </si>
  <si>
    <t>Technická fakulta SPU</t>
  </si>
  <si>
    <t>Ústav manažmentu STU</t>
  </si>
  <si>
    <t>Fakulta humanitných vied ŽU</t>
  </si>
  <si>
    <t>Fakulta sociálnych vied UCM</t>
  </si>
  <si>
    <t>Filozofická fakulta UMB</t>
  </si>
  <si>
    <t>Rok začiatku riešenia projektu</t>
  </si>
  <si>
    <t>Rok skončenia riešenia projektu</t>
  </si>
  <si>
    <t>Názov programu, v rámci ktorého získal projekt podporu</t>
  </si>
  <si>
    <t>IČO</t>
  </si>
  <si>
    <t>Priezvisko, meno a tituly zodpovedného riešiteľa</t>
  </si>
  <si>
    <t>Názov fakulty</t>
  </si>
  <si>
    <t>Názov programu, v rámci ktorého bola poskytnutá podpora</t>
  </si>
  <si>
    <t>Spôsob zverejnenia grantovej výzvy na podávanie súťažných návrhov
(napr. uviesť link)</t>
  </si>
  <si>
    <t>Dátum podpisu zmluvy o poskytnutí podpory</t>
  </si>
  <si>
    <t>Doplňujúce informácie</t>
  </si>
  <si>
    <t>EUR</t>
  </si>
  <si>
    <r>
      <rPr>
        <b/>
        <sz val="10"/>
        <rFont val="Arial"/>
        <family val="2"/>
        <charset val="238"/>
      </rPr>
      <t xml:space="preserve">Poznámka: </t>
    </r>
    <r>
      <rPr>
        <sz val="10"/>
        <rFont val="Arial"/>
        <family val="2"/>
        <charset val="238"/>
      </rPr>
      <t>Nie všetky požadované údaje musia byť využité pri rozpise dotácií VVŠ.</t>
    </r>
  </si>
  <si>
    <t>CAD</t>
  </si>
  <si>
    <t>CZK</t>
  </si>
  <si>
    <t>GBP</t>
  </si>
  <si>
    <t>HUF</t>
  </si>
  <si>
    <t>JPY</t>
  </si>
  <si>
    <t>NOK</t>
  </si>
  <si>
    <t>PLN</t>
  </si>
  <si>
    <t>USD</t>
  </si>
  <si>
    <t>mena</t>
  </si>
  <si>
    <t>Názov výskumnej aktivity/projektu</t>
  </si>
  <si>
    <t>Podnet na výskumnú spoluprácu (výzva, kontrakt, objednávka a pod.)</t>
  </si>
  <si>
    <t>Podnet na podávanie súťažných návrhov
(napr. uviesť link na verejnú výzvu)</t>
  </si>
  <si>
    <r>
      <rPr>
        <b/>
        <sz val="10"/>
        <rFont val="Arial"/>
        <family val="2"/>
        <charset val="238"/>
      </rPr>
      <t xml:space="preserve">Poznámka: 
</t>
    </r>
    <r>
      <rPr>
        <sz val="10"/>
        <rFont val="Arial"/>
        <family val="2"/>
        <charset val="238"/>
      </rPr>
      <t xml:space="preserve">Nie všetky požadované údaje musia byť využité pri rozpise dotácií VVŠ.
V tabuľke prosím neuvádzať dotácie, ktoré boli poskytnuté na zabezpečenie riešenia projektov VEGA, KEGA a APVV (MŠVVaŠ SR použije údaje z vlastných zdrojov). </t>
    </r>
  </si>
  <si>
    <t>Fakulta bezpečnostného inžinierstva ŽU</t>
  </si>
  <si>
    <t>V prípade výzvy uviesť spôsob jej zverejnenia 
(napr. link)</t>
  </si>
  <si>
    <t>V prípade, ak z uvedených základných údajov nie je zrejmý výskumný charakter (pri umeleckom projekte tvorivé zameranie), je potrebné ho zdôvodniť</t>
  </si>
  <si>
    <t>IČO/
identifikačné číslo poskytovateľa</t>
  </si>
  <si>
    <t>Mena, v ktorej finančné prostriedky boli poskytnuté
(EUR, CZK, USD, GBP...)</t>
  </si>
  <si>
    <t>Mena, v ktorej sú finančné prostriedky poskytnuté
  (EUR, CZK, USD, GBP...)</t>
  </si>
  <si>
    <t>Priezvisko, meno a tituly 
zodpovedného riešiteľa</t>
  </si>
  <si>
    <t>Identifikačné číslo inštitúcie/
poskytovateľa</t>
  </si>
  <si>
    <t>V prípade, ak z uvedených základných údajov nie je zrejmý výskumný charakter, je potrebné ho zdôvodniť</t>
  </si>
  <si>
    <t>Tabuľka č. 1: Výskumné aktivity od subjektov verejnej správy v období od 1. 1. do 31. 12. 2016</t>
  </si>
  <si>
    <t>Tabuľka č. 2: Výskumné aktivity od iných subjektov, ako sú subjekty verejnej správy, a od subjektov zo zahraničia (mimo grantových schém) v období od 1. 1. do 31. 12. 2016</t>
  </si>
  <si>
    <t>Tabuľka č. 3: Výskumné aktivity v rámci zahraničných grantových schém v období od 1. 1. do 31. 12. 2016</t>
  </si>
  <si>
    <t>Tabuľka č. 4: Edukačné a ostatné nevýskumné projekty zo zahraničia v období od 1. 1. do 31. 12. 2016</t>
  </si>
  <si>
    <t>Tabuľka č. 5: Domáce nevýskumné projekty v období od 1. 1. do 31. 12. 2016</t>
  </si>
  <si>
    <t>Univerzitný vedecký park ŽU</t>
  </si>
  <si>
    <t>Výskumné centrum ŽU</t>
  </si>
  <si>
    <t>Ústav znaleckého výskumu a vzdelávania ŽU</t>
  </si>
  <si>
    <t>CETRA - Ústav dopravy ŽU</t>
  </si>
  <si>
    <t>Ústav celoživotného vzdelávania ŽU</t>
  </si>
  <si>
    <t>kurz ECB (k 30.12.2016)</t>
  </si>
  <si>
    <r>
      <t xml:space="preserve">Výška finančných prostriedkov v kategórii </t>
    </r>
    <r>
      <rPr>
        <b/>
        <sz val="12"/>
        <color indexed="60"/>
        <rFont val="Arial"/>
        <family val="2"/>
        <charset val="238"/>
      </rPr>
      <t xml:space="preserve">BV </t>
    </r>
    <r>
      <rPr>
        <b/>
        <sz val="10"/>
        <rFont val="Arial"/>
        <family val="2"/>
        <charset val="238"/>
      </rPr>
      <t xml:space="preserve">prijatých vysokou školou na jej účet v období </t>
    </r>
    <r>
      <rPr>
        <b/>
        <sz val="10"/>
        <color indexed="60"/>
        <rFont val="Arial"/>
        <family val="2"/>
        <charset val="238"/>
      </rPr>
      <t>od 1.1. do 31.12.2016</t>
    </r>
    <r>
      <rPr>
        <b/>
        <sz val="10"/>
        <rFont val="Arial"/>
        <family val="2"/>
        <charset val="238"/>
      </rPr>
      <t xml:space="preserve">
(uviesť v eurách v celých jednotkách)</t>
    </r>
  </si>
  <si>
    <r>
      <t xml:space="preserve">Výška finančných prostriedkov v kategórii </t>
    </r>
    <r>
      <rPr>
        <b/>
        <sz val="12"/>
        <color rgb="FFC00000"/>
        <rFont val="Arial"/>
        <family val="2"/>
        <charset val="238"/>
      </rPr>
      <t>BV</t>
    </r>
    <r>
      <rPr>
        <b/>
        <sz val="10"/>
        <rFont val="Arial"/>
        <family val="2"/>
        <charset val="238"/>
      </rPr>
      <t xml:space="preserve"> prijatých vysokou školou na jej účet v období </t>
    </r>
    <r>
      <rPr>
        <b/>
        <sz val="10"/>
        <color indexed="60"/>
        <rFont val="Arial"/>
        <family val="2"/>
        <charset val="238"/>
      </rPr>
      <t xml:space="preserve">od 1.1. do 31.12.2016 </t>
    </r>
    <r>
      <rPr>
        <b/>
        <sz val="10"/>
        <rFont val="Arial"/>
        <family val="2"/>
        <charset val="238"/>
      </rPr>
      <t xml:space="preserve">
(uviesť v celých jednotkách)</t>
    </r>
  </si>
  <si>
    <t>V prípade finačných prostriedkov prijatých zo zahraničia prepočet 
na EUR
(od 1.1. do 31.12.2016)</t>
  </si>
  <si>
    <r>
      <t xml:space="preserve">Výška finančných prostriedkov prijatých vysokou školou na jej účet v období </t>
    </r>
    <r>
      <rPr>
        <b/>
        <sz val="10"/>
        <color indexed="60"/>
        <rFont val="Arial"/>
        <family val="2"/>
        <charset val="238"/>
      </rPr>
      <t xml:space="preserve">od 1.1. do 31.12.2016 </t>
    </r>
    <r>
      <rPr>
        <b/>
        <sz val="10"/>
        <rFont val="Arial"/>
        <family val="2"/>
        <charset val="238"/>
      </rPr>
      <t xml:space="preserve">
(uviesť v celých jednotkách príslušnej meny)</t>
    </r>
  </si>
  <si>
    <t>Prepočet 
na EUR
(od 1.1. do 31.12.2016)</t>
  </si>
  <si>
    <r>
      <t xml:space="preserve">Výška finančných prostriedkov v kategórii </t>
    </r>
    <r>
      <rPr>
        <b/>
        <sz val="12"/>
        <color indexed="60"/>
        <rFont val="Arial"/>
        <family val="2"/>
        <charset val="238"/>
      </rPr>
      <t>BV</t>
    </r>
    <r>
      <rPr>
        <b/>
        <sz val="10"/>
        <color indexed="60"/>
        <rFont val="Arial"/>
        <family val="2"/>
        <charset val="238"/>
      </rPr>
      <t xml:space="preserve"> </t>
    </r>
    <r>
      <rPr>
        <b/>
        <sz val="10"/>
        <rFont val="Arial"/>
        <family val="2"/>
        <charset val="238"/>
      </rPr>
      <t xml:space="preserve">prijatých vysokou školou na jej účet v období </t>
    </r>
    <r>
      <rPr>
        <b/>
        <sz val="10"/>
        <color indexed="60"/>
        <rFont val="Arial"/>
        <family val="2"/>
        <charset val="238"/>
      </rPr>
      <t>od 1.1. do 31.12.2016</t>
    </r>
    <r>
      <rPr>
        <b/>
        <sz val="10"/>
        <rFont val="Arial"/>
        <family val="2"/>
        <charset val="238"/>
      </rPr>
      <t xml:space="preserve">
(uviesť v eurách v celých jednotkách)</t>
    </r>
  </si>
  <si>
    <t>CHF</t>
  </si>
  <si>
    <t>prof. Mgr. art. Mária Tomanová, ArtD.</t>
  </si>
  <si>
    <t>Mgr.art. Petra Kovalčíková</t>
  </si>
  <si>
    <t>Tvorivé podpory Hudobného fondu</t>
  </si>
  <si>
    <t>Hudobný fond</t>
  </si>
  <si>
    <t>S prúdom</t>
  </si>
  <si>
    <t>Viac umenia</t>
  </si>
  <si>
    <t>Nadácia Tatrabanky</t>
  </si>
  <si>
    <t>projekt riešený na úrovni VŠ</t>
  </si>
  <si>
    <t>Mobilita študentov a zamestnancov vysokých škôl v rámci programu Erasmus+</t>
  </si>
  <si>
    <t>PaedDr. Peter Vítko</t>
  </si>
  <si>
    <t>Slovenská akademická asociácia pre medzinárodnú spoluprácu - Národná agentúra programu Erasmus+ pre vzdelávanie a odbornú prípravu</t>
  </si>
  <si>
    <t>Mobility študentov a zamestnancov vysokých škôl medzi krajinami programu</t>
  </si>
  <si>
    <t>2015-1-SK01-KA103-008672</t>
  </si>
  <si>
    <t>Výzva na podanie žiadostí na rok 2015</t>
  </si>
  <si>
    <t>Erasmus+ KA1- Vzdelávacia mobilita jednotlivcov</t>
  </si>
  <si>
    <t>Luptáčik Mikuláš, Univ. prof. i. R. Dipl. Ing. Dr.</t>
  </si>
  <si>
    <t>Zmluva o dielo</t>
  </si>
  <si>
    <t>Zväz strojárskeho priemyslu SR</t>
  </si>
  <si>
    <t>Novacká Ľudmila, prof. JUDr., PhD.</t>
  </si>
  <si>
    <t>Miklošík Andrej, doc. Ing., PhD.</t>
  </si>
  <si>
    <t>FP-SSH-2011-1</t>
  </si>
  <si>
    <t>http://cordis.europa.eu/projects/home_en.html</t>
  </si>
  <si>
    <t>7.RP</t>
  </si>
  <si>
    <t>European Commission</t>
  </si>
  <si>
    <t>http://cordis.europa.eu/</t>
  </si>
  <si>
    <t>Menšiny, marginalizované skupiny a politiky rovnosti vo Vyšehradskom regióne</t>
  </si>
  <si>
    <t>http://visegradfund.org/about/</t>
  </si>
  <si>
    <t>International Visegrad Fund</t>
  </si>
  <si>
    <t>Akcia Rakúsko - Slovensko</t>
  </si>
  <si>
    <t>SAIA, n. o. (Slovenská akademická informačná agentúra)</t>
  </si>
  <si>
    <t>Mobilitné projekty medzi vysokými školami</t>
  </si>
  <si>
    <t>SK06-II-01-001</t>
  </si>
  <si>
    <t>http://spehp.saia.sk/sk/main/opatrenia/mobilitne-projekty-medzi-vysokymi-skolami</t>
  </si>
  <si>
    <t>EHP Slovensko</t>
  </si>
  <si>
    <t xml:space="preserve">ERASMUS+ </t>
  </si>
  <si>
    <t>2015-1-SK01-KA103-008549</t>
  </si>
  <si>
    <t>http://www.erasmusplus.sk/index.php?sw=41&amp;submenu=21</t>
  </si>
  <si>
    <t>ERASMUS+</t>
  </si>
  <si>
    <t>ERASMUS+ KA2</t>
  </si>
  <si>
    <t>https://www.nadaciavub.sk/</t>
  </si>
  <si>
    <t>Nadácia VÚB</t>
  </si>
  <si>
    <t>Nadácia Tatra banky</t>
  </si>
  <si>
    <t>www.nadaciatatrabanky.egrant.sk</t>
  </si>
  <si>
    <t>http://nadaciaslsp.sk/stranka/ako-poziadat-o-grant</t>
  </si>
  <si>
    <t>Podpor školu nápadom</t>
  </si>
  <si>
    <t>Nadácia Slovenskej sporiteľňe</t>
  </si>
  <si>
    <t>Randomizované dvojito zaslepené multicentrické klinické skúšanie fázy 3 porovnávajúce Orteronel (TAK 700) plus prednizon s placebom plus prednizon u pacientov s metastatickou kastrácii rezistentnou rakovinou prostaty bez predchádzajúcej chemoterapie</t>
  </si>
  <si>
    <t>Lacko Anton, prof. MUDr. CSc.</t>
  </si>
  <si>
    <t xml:space="preserve"> C21004</t>
  </si>
  <si>
    <t>kontrakt</t>
  </si>
  <si>
    <t>nadácia</t>
  </si>
  <si>
    <t>Millennium Pharmaceuticals,Inc.40 Landsdowne Street, Cambridge, MA, USA, prostredníctvom zástupcu na Slovensku PPD  Slovak Republic, s.r.o.</t>
  </si>
  <si>
    <t>Randomizované,kontrolované klinické skúšanie fázy 3 porovnávajúce kabozantinib (XL184) a everolimus u pacientov s metastatickým karcinómom renálnych buniek, ktorý progredoval po predchádzajúcej liečbe VEGFR inhibítorom tyrozínkinázy</t>
  </si>
  <si>
    <t xml:space="preserve"> XL 184-308</t>
  </si>
  <si>
    <t>Kostol a sakrálne umenie v postkomunistických krajinách dnes</t>
  </si>
  <si>
    <t>objednávka</t>
  </si>
  <si>
    <t>Ragan Gabriel, prof. ThDr. PhD.</t>
  </si>
  <si>
    <t>projekt predĺžený</t>
  </si>
  <si>
    <t>Bžoch Adam, prof. PhD.</t>
  </si>
  <si>
    <t>Nederlandse Taalunie</t>
  </si>
  <si>
    <t>European Economic Chamber of Trade, Commerce  and Industry Brussel</t>
  </si>
  <si>
    <t>Medzinárodné, randomizované, dvojito zaslepené, placebom kontrolované skúšanie v 3. fáze zamerané na účinnosť a bezpečnosť enzalutamidu u pacientov s nemetastatickým kastračne rezistentným karcinómom prostaty</t>
  </si>
  <si>
    <t>MDV3100-14-ASAGlobal</t>
  </si>
  <si>
    <t>Quintiles Eastern Holdings GmbH Viedeň</t>
  </si>
  <si>
    <t>13.1.2014</t>
  </si>
  <si>
    <t>Randomizované, dvojito zaslepené, multicentrické klinické skúšanie fázy III s paralelnými skupinami, na zhodnotenie účinnosti a bezpečnosti DCVAC/PCa v porovnaní s placebom u mužov s metastatickým kastračne rezistentným karcinómom prostaty vhodných na chemoterapiu prvej línie</t>
  </si>
  <si>
    <t>2012-002814-38  protokol SP005</t>
  </si>
  <si>
    <t>Chiltern International, s.r.o.Praha</t>
  </si>
  <si>
    <t>281 78 777</t>
  </si>
  <si>
    <t>Výzkum/vývoj metodiky výcviku leteckých specialistů L 410UVP - E20“</t>
  </si>
  <si>
    <t>Černák Igor, doc. Ing. PhD., m. prof. KU</t>
  </si>
  <si>
    <t xml:space="preserve">TA04031376 </t>
  </si>
  <si>
    <t>https://www.tacr.cz/index.php/cz/programy/program-alfa.html</t>
  </si>
  <si>
    <t>Technologická agentura České republiky</t>
  </si>
  <si>
    <t>Česká republika - Technologická agentura České republiky</t>
  </si>
  <si>
    <t>SAE Gr. 16.10.14 P.SK</t>
  </si>
  <si>
    <t>Analýza sociálnej filozofie vo vedeckých dielach zo Slovenska, Poľska a Českej republiky</t>
  </si>
  <si>
    <t>SAE Gr. 17.10.14 P.SK</t>
  </si>
  <si>
    <t>Vedecké výskumy v praktickej teológii v dielach autorov Visegradskej štvorky</t>
  </si>
  <si>
    <t>Jenčo Ján, doc. ThDr. PhD.</t>
  </si>
  <si>
    <t>SAE Gr. 18.10.14 P.SK</t>
  </si>
  <si>
    <t>Štefaňak Ondrej, doc. PhDr. PhD.</t>
  </si>
  <si>
    <t>SAE Gr. 20.10.14 P.SK</t>
  </si>
  <si>
    <t>Fakulta zdravotníctva</t>
  </si>
  <si>
    <t>SAAIC</t>
  </si>
  <si>
    <t>Vzdelávanie pre pôrodné asistentky v oblasti nových stratégií a trendov vedenia pôrodu</t>
  </si>
  <si>
    <t>Moraučíková Eva, PhDr. PhD.</t>
  </si>
  <si>
    <t>EEIG-EU/16.10/12</t>
  </si>
  <si>
    <t>Comm.Brussels Reg.No GEIE218</t>
  </si>
  <si>
    <t>Russian Online</t>
  </si>
  <si>
    <t>Kollárová Eva, PhDr. PhD.</t>
  </si>
  <si>
    <t>2014-1-SK01-KA200-000491</t>
  </si>
  <si>
    <t>ERASMUS PLUS</t>
  </si>
  <si>
    <t xml:space="preserve">SAAIC </t>
  </si>
  <si>
    <t>European Eastern University</t>
  </si>
  <si>
    <t>Černá Ľubica, doc. Ing. PhD.</t>
  </si>
  <si>
    <t>2014-1-PL01-KA203-003571</t>
  </si>
  <si>
    <t>Lublin Municipality</t>
  </si>
  <si>
    <t>946-257-58-11</t>
  </si>
  <si>
    <t>Active Methods in Teaching and Learning Mathematics and Informatics</t>
  </si>
  <si>
    <t>Gunčaga Ján, doc. PaedDr. PhD.</t>
  </si>
  <si>
    <t>CEEPUS</t>
  </si>
  <si>
    <t>SAIA, n.o.</t>
  </si>
  <si>
    <t>Jarab Jozef, prof. ThDr. PhD.</t>
  </si>
  <si>
    <t>2015-1-SK01-KA103-008619</t>
  </si>
  <si>
    <t>SAAIC Bratislava</t>
  </si>
  <si>
    <t>projekt predĺžený do roku 2016</t>
  </si>
  <si>
    <t>Žilová Anna, prof. PhDr. PhD.</t>
  </si>
  <si>
    <t>Ministerstvo kultúry SR</t>
  </si>
  <si>
    <t>Mesto Levoča</t>
  </si>
  <si>
    <t>ECO-INVEST, a.s., Ružomberok</t>
  </si>
  <si>
    <t>Ministerstvo hospodárstva SR</t>
  </si>
  <si>
    <t>Výzva na www.vga.sk</t>
  </si>
  <si>
    <t>Pravoslávna teológia</t>
  </si>
  <si>
    <t>Vedecká grantová agentúra Pravoslávnej cirkvi na Slovensku</t>
  </si>
  <si>
    <t>Kresťanská rodina a výchova</t>
  </si>
  <si>
    <t>doc. ThDr. Štefan Šak, PhD.</t>
  </si>
  <si>
    <t>Pravidlá I. všeobecného snemu (preklad a výklad)</t>
  </si>
  <si>
    <t>Mgr. Vladimír Kocvár, PhD.</t>
  </si>
  <si>
    <t>Zdieľanie know-how z európskej integrácie a skúseností z cezhraničnej spolupráce medzi Nórskom, Ruskom a Ukrajinou</t>
  </si>
  <si>
    <t>CBC01014</t>
  </si>
  <si>
    <t>Nórsky finančný mechanizmus</t>
  </si>
  <si>
    <t>Národný inštitút strategických štúdií</t>
  </si>
  <si>
    <t>Zdieľanie know-how pre lepší manažment Schengenskej hranice medzi Slovenskom/Ukrajinou a Nórskom/ Ruskom</t>
  </si>
  <si>
    <t>doc. PhDr. Alexander Duleba, PhD.,  za Partnera 2: doc. PhDr. Vladislav Dudinský, PhD.</t>
  </si>
  <si>
    <t>CBC01018</t>
  </si>
  <si>
    <t xml:space="preserve">Obraz východného Slovenska na Zakarpatskej Ukrajine a Zakarpatskej Ukrajiny na Slovensku v 17.-20. storočí </t>
  </si>
  <si>
    <t>CBC02/PSK-I/049</t>
  </si>
  <si>
    <t xml:space="preserve">Norway grants </t>
  </si>
  <si>
    <t>Studium mechanizmu umožňujících koexistenci sexuálních a klonálních populací na modelu evropských sekavcu</t>
  </si>
  <si>
    <t>GA13-12580S</t>
  </si>
  <si>
    <t>www.gacr.cz</t>
  </si>
  <si>
    <t>GA ČR</t>
  </si>
  <si>
    <t>MŠ ČR</t>
  </si>
  <si>
    <t>hlavný riešiteľ: Výskumné centrum Slovenskej spoločnosti pre zahraničnú politiku, n.o.</t>
  </si>
  <si>
    <t>Ústav živočišné fyziologie a genetiky AV ČR, Ústav biologie obratlovcu AV ČR, Brno, Institute of Zoology, Slovak Academy of Science, Bratislava, Department of Zoology and Ecology, Wroclaw University of Environmental and Life  Sciences, Poľsko - partneri projektu</t>
  </si>
  <si>
    <t>Network for Innovation in Career Counselling &amp; Guidance in Europe</t>
  </si>
  <si>
    <t>527992-LLP-1-2012-1-DE-ERASMUS-ENW</t>
  </si>
  <si>
    <t>Ruprecht-Karls-Universität Heidelberg, Deutschland</t>
  </si>
  <si>
    <t>prof. PhDr. Peter Káša, CSc.</t>
  </si>
  <si>
    <t>Visegrad Fund</t>
  </si>
  <si>
    <t>prof. PhDr. Vasil Gluchman, CSc.</t>
  </si>
  <si>
    <t>Kultúrna a náboženská identita etnických menšín v Slovensko - Poľskom pohkraničí</t>
  </si>
  <si>
    <t>doc. Kamil Kardis, PhD.</t>
  </si>
  <si>
    <t>Medzinárodný Vyšehradský fond</t>
  </si>
  <si>
    <t xml:space="preserve">Maksym Fizer </t>
  </si>
  <si>
    <t>www.visegradfund.org</t>
  </si>
  <si>
    <t xml:space="preserve">nie je </t>
  </si>
  <si>
    <t>www.minedu.sk</t>
  </si>
  <si>
    <t>oficiálna webová stránka ERASMUS+</t>
  </si>
  <si>
    <t>Erasmus + KA2</t>
  </si>
  <si>
    <t>SAIA</t>
  </si>
  <si>
    <t>Erasmus+</t>
  </si>
  <si>
    <t>Štipendijný program EHP Slovensko</t>
  </si>
  <si>
    <t>2014-1-CZ01-KA202-002022</t>
  </si>
  <si>
    <t>Univerzita Palackého Olomouc</t>
  </si>
  <si>
    <t>Bethlen Gábor</t>
  </si>
  <si>
    <t>Eliminovanie degradačných procesov v pôde obnovením biodiverzity</t>
  </si>
  <si>
    <t>Ing.Ján Horák,PhD.</t>
  </si>
  <si>
    <t>č.489/2016/SPU</t>
  </si>
  <si>
    <t xml:space="preserve">výzva doručená emailom </t>
  </si>
  <si>
    <t>APVV Všeobecné výzvy</t>
  </si>
  <si>
    <t>Ústav hydrológie SAV</t>
  </si>
  <si>
    <t>spolutiešiteľ APVV</t>
  </si>
  <si>
    <t>Hodnotenie strategického dokumentu Program hospodárskeho rozvoja a sociálneho rozvoja Nitrianskeho samosprávneho kraja 2016-2022</t>
  </si>
  <si>
    <t>doc.Ing.Klaudia Halászová,PhD.</t>
  </si>
  <si>
    <t>č.201/2016/SPU</t>
  </si>
  <si>
    <t>Všeobecná výzva</t>
  </si>
  <si>
    <t xml:space="preserve">Nitriansky samosprávny kraj </t>
  </si>
  <si>
    <t>"Chuť tradícií a krásy vidieka "  - projekt pavilónu F na základe  Programu rozvoja vidieka na 2014-2020 na celoslovenskej výstave Agrokomplex 2016</t>
  </si>
  <si>
    <t>Ing.Barbora Čakovská,PhD.</t>
  </si>
  <si>
    <t>obj.č.031-362/2016</t>
  </si>
  <si>
    <t>Agrokomplex- Výstavníctvo š.p. Nitra</t>
  </si>
  <si>
    <t>projekt umeleckej činnosti</t>
  </si>
  <si>
    <t>Experimentálne hodnotenie regulácie pôdneho organického uhlíka v rôznych ekosystémoch</t>
  </si>
  <si>
    <t>doc.Ing. ErikaTobiášová, PhD.</t>
  </si>
  <si>
    <t>APVV-14-0087</t>
  </si>
  <si>
    <t>http://www.apvv.sk/grantove-schemy/vseobecne-vyzvy/vv-2014</t>
  </si>
  <si>
    <t>NPCC Lužianky</t>
  </si>
  <si>
    <t>Genetika a epigenetika produkcie ovčieho mlieka na Slovensku</t>
  </si>
  <si>
    <t>Prof.Ing. V.Tančin,DrSc.</t>
  </si>
  <si>
    <t>APVV-15-0072</t>
  </si>
  <si>
    <t>http://www.apvv.sk/grantove-schemy/vseobecne-vyzvy/vv-2015</t>
  </si>
  <si>
    <t>Genomická selekcia obilnín na suchovzdornosť</t>
  </si>
  <si>
    <t>Prof. RNDr. M.Bežo ,CSc.</t>
  </si>
  <si>
    <t>APVV-15-0156</t>
  </si>
  <si>
    <t>http://www.apvv.sk/grantove-schemy/vseobecne-vyzvy/vv-2015.html</t>
  </si>
  <si>
    <t>APVV 2015 Aplikovaný výskum</t>
  </si>
  <si>
    <t>PPA-Vypracovanie expertíz.posudku</t>
  </si>
  <si>
    <t>prof. Ing.Ondrej Debrecéni</t>
  </si>
  <si>
    <t>Zmluva 17/2015, 838/2015/SPU</t>
  </si>
  <si>
    <t>Pôdohospodárska platobná agentúra</t>
  </si>
  <si>
    <t>PPA Bratislava</t>
  </si>
  <si>
    <t xml:space="preserve"> 1300 bez DPH</t>
  </si>
  <si>
    <t>"Vplyv flavonoidov a mykotoxínov na tukové tkanivo v závislosti od celkového metabolického stavu,zápalau a oxidačného stresu"</t>
  </si>
  <si>
    <t>doc.Capcarová</t>
  </si>
  <si>
    <t>APVV-15/0229</t>
  </si>
  <si>
    <t>APVV 2015 
Základný výskum</t>
  </si>
  <si>
    <t>Biomedicínske centrum SAV-Ústav experimentálnej endokrinológie</t>
  </si>
  <si>
    <t>Riešenie problémov oblastí v prac. balíkoch:Krátkodobé ekonomické vplyvy univerzít, Priesaky znalostí univerzít a rozvoj podnikania, Univ.spin off firmy,Politika podpory univerzít a jej hodnotenie.Diseminácia výsledkov.APVV -14-0512-UNIREG,dod.č.1</t>
  </si>
  <si>
    <t>doc.Ing. Mária Fáziková, PhD.</t>
  </si>
  <si>
    <t>538/2015/SPU</t>
  </si>
  <si>
    <t>Kooperačná zmluva č.3 so spoluriešiteľskou organizáciou na poskytnutie prostriedkov z projektu č. APVV-14-0512</t>
  </si>
  <si>
    <t>APVV</t>
  </si>
  <si>
    <t>Ekonomická univerzita v Bratislave</t>
  </si>
  <si>
    <t>00 399 957</t>
  </si>
  <si>
    <t>"Kooperatívne aktivity miestnych samospráv a meranie ich účinnosti a efektívnosti - APVV 15-0306</t>
  </si>
  <si>
    <t>Ing. Eva Balážová, PhD.</t>
  </si>
  <si>
    <t>655/2016/SPU</t>
  </si>
  <si>
    <t>Zmluva o riešení projektu</t>
  </si>
  <si>
    <t>Fakulta sociálnych a ekonomických vied UK Bratislava</t>
  </si>
  <si>
    <t>00 397 865 19</t>
  </si>
  <si>
    <t>Štúdia uskutočniteľnosti vytvorenia efektívnych sietí na podporu malých a stredných podnikov so zameraním na poľnohospodárskych prvovýrobcov a spracovateľov v NSK</t>
  </si>
  <si>
    <t>prof. JUDr. Anna Bandlerová, PhD.</t>
  </si>
  <si>
    <t>539/2015/2015</t>
  </si>
  <si>
    <t>Verejné obstarávanie - zmluva o dielo</t>
  </si>
  <si>
    <t>Nitriansky samosprávny kraj, Nitra</t>
  </si>
  <si>
    <t>Testovanie účinnosti vybraných hnojív s polysulfidmi</t>
  </si>
  <si>
    <t>doc.PaedDr.Ing.Jaroslav Jedlička,PhD.</t>
  </si>
  <si>
    <t>č.667/2015/SPU</t>
  </si>
  <si>
    <t>Výzva VÚCHT</t>
  </si>
  <si>
    <t xml:space="preserve">Výskumný ústav chemickej technológie ,a.s., Bratislava </t>
  </si>
  <si>
    <t>č.525/2016/SPU</t>
  </si>
  <si>
    <t>Výskumný ústav chemickej technológie ,a.s., Bratislava</t>
  </si>
  <si>
    <t>Inovácia skúšobných metód a postupov na detekciu zdrojov bioaktívnych látok pre zlepšenie zdravia a kvality života</t>
  </si>
  <si>
    <t>doc. Ing. Ján Brindza, PhD</t>
  </si>
  <si>
    <t>316,317,318,319/ 2014 SPU</t>
  </si>
  <si>
    <t xml:space="preserve">Schéma štátnej pomoci na podporu inovácií prostredníctvom projektov priemyselného výskumu a experimentálneho vývoja
</t>
  </si>
  <si>
    <t>Operačný program Konkurencieschopnosť a hospodársky rast,  Prioritná os  1.- Inovácie a rast konkurencieschopnosti, Opatrenie 1.3 – Podpora inovačných aktivít v podnikoch ,</t>
  </si>
  <si>
    <t>EL SPOL s.r.o  Spišská Nová Ves</t>
  </si>
  <si>
    <t>Overenie pestovateľskej technológie drieňa obyčajného</t>
  </si>
  <si>
    <t>doc. Ing. Ján Brindza, CSc,</t>
  </si>
  <si>
    <t>Marián Štefanko</t>
  </si>
  <si>
    <t>Pomoc sociálno-ekonomického rozvoja mladých farmárov</t>
  </si>
  <si>
    <t>SHR Marián Štefanko</t>
  </si>
  <si>
    <t>Príprava špecialistu pre výskum a hodnotenie kvality tokajských odrôd viniča,cibéb a vín.</t>
  </si>
  <si>
    <t>785/2016/SPU</t>
  </si>
  <si>
    <t>zmluva</t>
  </si>
  <si>
    <t>Zmluva o spolupráci vo výskume</t>
  </si>
  <si>
    <t>Olšanka spol. s.r.o , Košické olšany</t>
  </si>
  <si>
    <t>Ichtiologický výskum</t>
  </si>
  <si>
    <t>Ing. Jaroslav Andreji, PhD.</t>
  </si>
  <si>
    <t>Spolupráca STU</t>
  </si>
  <si>
    <t>prof. Ing. Vladimír Rataj, PhD.</t>
  </si>
  <si>
    <t>kontrakt 434/2016/SPU</t>
  </si>
  <si>
    <t xml:space="preserve">Zmluva o spolupráci </t>
  </si>
  <si>
    <t>Fritzmeier Umwelttechnik GMBH a Co. KG</t>
  </si>
  <si>
    <t>DE266352212</t>
  </si>
  <si>
    <t>riešenie výskumnej úlohy: Vplyv poveternostných podmienok aplikácie rastových stimulátorov a listových hnojiv na úrodu buliev a technologickú kvalitu repy cukrovej</t>
  </si>
  <si>
    <t>doc. Ing. Ivan Černý, PhD.</t>
  </si>
  <si>
    <t>130/2016/SPU</t>
  </si>
  <si>
    <t>Zmluva</t>
  </si>
  <si>
    <t>výskum v rámci podnikateľskej činnosti</t>
  </si>
  <si>
    <t>Považský cukor a.s.</t>
  </si>
  <si>
    <t>riešenie výskumnej úlohy: Vplyv biologického materiálu vybraných druhov plodín (pšenica letná f. ozimná, jačmeň jarný...)na ich úrodu a technologickú kvalitu</t>
  </si>
  <si>
    <t>589/2015/SPU</t>
  </si>
  <si>
    <t>SAATBAU SLOVENSKO, s.o.o.</t>
  </si>
  <si>
    <t>testovanie hnojív LAD s rôznymi inhibítormi nitrifikácie</t>
  </si>
  <si>
    <t>doc. Ing. Ľuboš Vozár, PhD.</t>
  </si>
  <si>
    <t>VUCHT a.s.</t>
  </si>
  <si>
    <t>testovanie vybraných hnojív s polysulfidmi vo výžive a ochrane trávnikov</t>
  </si>
  <si>
    <t>653/2015/SPU</t>
  </si>
  <si>
    <t>podnikateľský projekt</t>
  </si>
  <si>
    <t>prof. Ing.Otto Ložek, PhD</t>
  </si>
  <si>
    <t>VUCHT</t>
  </si>
  <si>
    <t>-</t>
  </si>
  <si>
    <t>celoročná objednávka</t>
  </si>
  <si>
    <t>Timac Agro</t>
  </si>
  <si>
    <t>407/2016/SPU</t>
  </si>
  <si>
    <t xml:space="preserve">Duslo Šala </t>
  </si>
  <si>
    <t>objednávka emailom</t>
  </si>
  <si>
    <t>Poľnovitis</t>
  </si>
  <si>
    <t>Partner - vetrgo,s.r.o.</t>
  </si>
  <si>
    <t>doc. Ing.Branislav Gálik, PhD</t>
  </si>
  <si>
    <t>Biomin Slovensko, s.ro.</t>
  </si>
  <si>
    <t>Sano Moderná výživy zvierat s.r.o. Bratislava</t>
  </si>
  <si>
    <t>Jazdecký klub NAPOLI</t>
  </si>
  <si>
    <t>PPD Prašice</t>
  </si>
  <si>
    <t>00205575</t>
  </si>
  <si>
    <t xml:space="preserve"> </t>
  </si>
  <si>
    <t>doc. Ing. Janka Nôžková, PhD.</t>
  </si>
  <si>
    <t>ORD20161383</t>
  </si>
  <si>
    <t>Koppert s.r.o.</t>
  </si>
  <si>
    <t>PD SILADICE</t>
  </si>
  <si>
    <t>00208230</t>
  </si>
  <si>
    <t>AGROPROJEKT NITRA</t>
  </si>
  <si>
    <t>TAJNA s.r.o</t>
  </si>
  <si>
    <t>AGRO SERVICE</t>
  </si>
  <si>
    <t>TIMAC AGRO</t>
  </si>
  <si>
    <t>FARMA MAJCICHOV</t>
  </si>
  <si>
    <t>ISAT MAPS</t>
  </si>
  <si>
    <t xml:space="preserve">PD HOLICE </t>
  </si>
  <si>
    <t>00191434</t>
  </si>
  <si>
    <t>PRODUCT FEED</t>
  </si>
  <si>
    <t>105/2016/UC</t>
  </si>
  <si>
    <t>VPP KOLÍŇANY</t>
  </si>
  <si>
    <t>SAGROP</t>
  </si>
  <si>
    <t>PD ŽLKOVCE- RATKOVCE</t>
  </si>
  <si>
    <t>00208485</t>
  </si>
  <si>
    <t>ING: PETER MONGEL STOREX</t>
  </si>
  <si>
    <t>11743140</t>
  </si>
  <si>
    <t>PD DEVIO</t>
  </si>
  <si>
    <t>00198609</t>
  </si>
  <si>
    <t>103/2016/St</t>
  </si>
  <si>
    <t>PD ZÁHORIE</t>
  </si>
  <si>
    <t>00203351</t>
  </si>
  <si>
    <t>2/2016/St</t>
  </si>
  <si>
    <t>RD CEROVÁ</t>
  </si>
  <si>
    <t>00590045</t>
  </si>
  <si>
    <t>37/2016/UC</t>
  </si>
  <si>
    <t>ZDRUŽENIE AGROPODNIKATEĽOV DVORY NAD ŽITAVOU</t>
  </si>
  <si>
    <t>24/03/2016</t>
  </si>
  <si>
    <t>KOVACS AGRO</t>
  </si>
  <si>
    <t>25/03/2016</t>
  </si>
  <si>
    <t>Ing. RÓBER KOVÁCS SHR</t>
  </si>
  <si>
    <t>JAROSLAV ČERHÁK TORAS</t>
  </si>
  <si>
    <t>VVD DVORY NAD ŽITAVOU</t>
  </si>
  <si>
    <t>BECSE BOR</t>
  </si>
  <si>
    <t>AGRO ŽITAVA</t>
  </si>
  <si>
    <t>021/2016</t>
  </si>
  <si>
    <t>prof. Ing. Ján Gaduš, PhD.</t>
  </si>
  <si>
    <t>001/2016 BPS VČ</t>
  </si>
  <si>
    <t>BPS Veľká Čalomija, s.r.o.</t>
  </si>
  <si>
    <t>007/2016 BPS VČ</t>
  </si>
  <si>
    <t>Otimalizácia zloženia vstupnej biomasy pre bioplynové stanice</t>
  </si>
  <si>
    <t>194/2015/SPU</t>
  </si>
  <si>
    <t>Zmluva o dielo č. 194/2015/SPU + Dodatok č.1</t>
  </si>
  <si>
    <t>E.HM, s.r.o. Bratislava</t>
  </si>
  <si>
    <t>Funkčné skúšky zariadenia na úpravu bioplynu</t>
  </si>
  <si>
    <t>39/2014/SPU</t>
  </si>
  <si>
    <t>Zmluva o dielo č. 39/2014/SPU + Dodatok č.2</t>
  </si>
  <si>
    <t>Bioplyn Budča, spol.s.r.o</t>
  </si>
  <si>
    <t>Mikrobiologický rozbor vzoriek VermiVital Revital</t>
  </si>
  <si>
    <t>prof. Ing. Soňa Javoreková, PhD.</t>
  </si>
  <si>
    <t>7R/2016</t>
  </si>
  <si>
    <t>VermiVital Cirovská 370, Záhorce</t>
  </si>
  <si>
    <t>Mikrobiologický a chemický rozbor vzorky pitnej vody</t>
  </si>
  <si>
    <t>Liaharenský podnik Nitra, Párovské Háje</t>
  </si>
  <si>
    <t xml:space="preserve">Stanovenie biomasy pôdnych mikroorganizmov </t>
  </si>
  <si>
    <t>2549/16</t>
  </si>
  <si>
    <t>NPPC Hlohovecká 2, Lužianky</t>
  </si>
  <si>
    <t>Utláčanie poľnohospodárskej pôdy spôsobené technikou a tretágie elimiinujúce zhutnenie pôdy v Dunajskom regióne</t>
  </si>
  <si>
    <t>prof.Ing.Ladislav Nozdrovický,PhD.</t>
  </si>
  <si>
    <t>CASEE Fund 2015-3 Incentives</t>
  </si>
  <si>
    <t>www.ica-casee.eu</t>
  </si>
  <si>
    <t>Casee</t>
  </si>
  <si>
    <t>Univerzitat FUR BODENKULTUR</t>
  </si>
  <si>
    <t>Z/463412054</t>
  </si>
  <si>
    <t>Pôdna politika EU  - Cesta k udržateľnej Európe</t>
  </si>
  <si>
    <t>prof.JUDr. Anna Bandlerová, PhD.</t>
  </si>
  <si>
    <t>542600-LLP-1-2013-1SK-AJM-PO, DECISION n.2013-2883/001-001</t>
  </si>
  <si>
    <t>http://eacea.ec.europa.eu/llp/funding/2013/index_en.php</t>
  </si>
  <si>
    <t>Jean Monnet Centre of Excellemce</t>
  </si>
  <si>
    <t>Európska komisia</t>
  </si>
  <si>
    <t>Strigolactones: biological roles and applications (STREAM)</t>
  </si>
  <si>
    <t>Ing. Peter Tóth, PhD.</t>
  </si>
  <si>
    <t>COST Action FA1206</t>
  </si>
  <si>
    <t>www.cost.eu</t>
  </si>
  <si>
    <t>COST</t>
  </si>
  <si>
    <t>Universita di TORINO</t>
  </si>
  <si>
    <t>Project partner</t>
  </si>
  <si>
    <t>Prof. Ing. Ľudovít Cagáň, CSc.</t>
  </si>
  <si>
    <t>ISTERVIN - HUSK/1101/2.2.1/0294</t>
  </si>
  <si>
    <t>Iprovin Slovakia</t>
  </si>
  <si>
    <t>Hungary-Slovakia Cross-border Cooperation Programme 2007-2013</t>
  </si>
  <si>
    <t>European Regional Development Fund, Iprovin Slovakia</t>
  </si>
  <si>
    <t>UNIVERZITA FUR BODENKULTUR, Rakúsko</t>
  </si>
  <si>
    <t>Modernisation of Higher Eductiion in the Area of Food Quality and Safety in Tajikistan</t>
  </si>
  <si>
    <t>prof. Ing. Miroslava Kačániová, PhD.</t>
  </si>
  <si>
    <t>544529-TEMPUS-1-2013-1-LV-TEMPUS-JPCR</t>
  </si>
  <si>
    <t>www.saaic.sk</t>
  </si>
  <si>
    <t>TEMPUS</t>
  </si>
  <si>
    <t>Latvia University of Agriculture</t>
  </si>
  <si>
    <t>2013</t>
  </si>
  <si>
    <t>2016</t>
  </si>
  <si>
    <t>Higher Education Structures to Enhance Public Health Learning and Teaching in the Republi of Uzbekistan</t>
  </si>
  <si>
    <t>prof. MVDr. Peter Massányi, DrSc.</t>
  </si>
  <si>
    <t>544445-TEMPUS-1-2013-1-IT-TEMPUS-SMHES</t>
  </si>
  <si>
    <t>Menej známe druhy zelenín, lakr a jedlých húb: nové pestovateľské trendy</t>
  </si>
  <si>
    <t>Ing.Ivana Mezeyová,PhD.</t>
  </si>
  <si>
    <t>č.826/2015/SPU</t>
  </si>
  <si>
    <t>výzva</t>
  </si>
  <si>
    <t>Internacional Visegrad Fund</t>
  </si>
  <si>
    <t>Sadovnícko-architektonický návrh rekreačných priestorov v Banskej Štiavnici</t>
  </si>
  <si>
    <t>Ing.Mária Bihuňová,PhD.</t>
  </si>
  <si>
    <t>č.149/2016/SPU</t>
  </si>
  <si>
    <t xml:space="preserve">CEEPUS </t>
  </si>
  <si>
    <t>SAIA,n.o.</t>
  </si>
  <si>
    <t>Monitoring kvality vody</t>
  </si>
  <si>
    <t>Ing.Tatiana Kaletová,PhD.</t>
  </si>
  <si>
    <t>Food Incubators Transforming Regions</t>
  </si>
  <si>
    <t>doc. Ing. Zuzana Palková, PhD.</t>
  </si>
  <si>
    <t>2015-1-UK01-KA202-013692</t>
  </si>
  <si>
    <t>http://erasmusplus.sk/index.php?sw=41&amp;submenu=220&amp;vyzva=0</t>
  </si>
  <si>
    <t>Enhancing Competencies Of Centrak Asian Universities in Agricultural Policy Focused On Environmental Protection and Land Management (ECAP)</t>
  </si>
  <si>
    <t>prof.Ing. Pavol Schwarcz, PhD.</t>
  </si>
  <si>
    <t>2015-3678/001-001</t>
  </si>
  <si>
    <t>Call for Proposal EAC/A04/2014</t>
  </si>
  <si>
    <t>Easmus+ KA2 - Budovanie kapaciít v oblasti vyššieho vzdelávania</t>
  </si>
  <si>
    <t xml:space="preserve">Erasmus Mundus: International Master of Science in Rural Development </t>
  </si>
  <si>
    <t>2010-0114-R04-018/001</t>
  </si>
  <si>
    <t>EACEA</t>
  </si>
  <si>
    <t>Erasmus Mundus</t>
  </si>
  <si>
    <t>International University Cooperation on Land Protection in European-Asiatic Countries (IUCLAND)</t>
  </si>
  <si>
    <t>561841-EPP-1-2015-1-IT-EPPKA2-CBHE-JP</t>
  </si>
  <si>
    <t>Erasmus+ KA2 - Budovanie kapacít v rámci vyššieho vzdelávania</t>
  </si>
  <si>
    <t>CASIA-geographical window-Lot9 Central Asia</t>
  </si>
  <si>
    <t>doc.Ing. Loreta Schwarczová, Phd.</t>
  </si>
  <si>
    <t>194139-EM-1-2010-1-NL-ERA Mundus-EMA21</t>
  </si>
  <si>
    <t>Štruktúra vyššieho vzdelávania pre zlepšenie výučby verejného zdravia v Uzbeckej republike</t>
  </si>
  <si>
    <t>Erasmus+ Tempus</t>
  </si>
  <si>
    <t>Vzdelávanie jednotlivcov prostredníctvopm mobilít z Uzbeckej republiky</t>
  </si>
  <si>
    <t>Ing. Norbert Floriš</t>
  </si>
  <si>
    <t>545730-EM-1-2013-1-NL-ERASMUS-MUNDUS EMA21</t>
  </si>
  <si>
    <t>Empowering Refional Development and Innovations</t>
  </si>
  <si>
    <t>prof. JUDr.Eleonóra Marišová, PhD.</t>
  </si>
  <si>
    <t>ERASMUS+ EPPKA2-KA</t>
  </si>
  <si>
    <t xml:space="preserve">2015 Call for proposals, Knowledge Alliances-Sector Skills Alliances 
</t>
  </si>
  <si>
    <t>Development of Public Accreditation of Agricultural Programs in Russia (PACAgro)</t>
  </si>
  <si>
    <t>prof. Dr. Ing. Elena Horská</t>
  </si>
  <si>
    <t>543902-TEMPUS-1-2013-1-SK-TEMPUS-SMGR</t>
  </si>
  <si>
    <t>http://eacea.ec.europa.eu/tempus/</t>
  </si>
  <si>
    <t>High Objectives of National Organizational Reform (HONOR)</t>
  </si>
  <si>
    <t>530284-TEMPUS-1-2012-1-ES-TEMPUS-JPHES</t>
  </si>
  <si>
    <t>Universitat de Politecnica de Catalunya</t>
  </si>
  <si>
    <t>International Marketing: A Visegrad Perspective</t>
  </si>
  <si>
    <t>http://visegradfund.org/home/</t>
  </si>
  <si>
    <t>European Union Latin America Academic Links (EULALinks SENSE)</t>
  </si>
  <si>
    <t>2014-0874/001-001</t>
  </si>
  <si>
    <t>http://eacea.ec.europa.eu/erasmus_mundus/</t>
  </si>
  <si>
    <t>Humboldt Universitat zu-Berlin</t>
  </si>
  <si>
    <t>Food Quality &amp; Consumer Studies (FOODCOST)</t>
  </si>
  <si>
    <t>2014-1-SK01-KA203-000464</t>
  </si>
  <si>
    <t>http://eur-lex.europa.eu/legal-content/EN/TXT/?uri=OJ%3AJOC_2013_362_R_NS0004&amp;qid=1395672415460</t>
  </si>
  <si>
    <t>Erasmus+ Strategické partnerstvá</t>
  </si>
  <si>
    <t>Udržateľnosť malých a rodinných fariem</t>
  </si>
  <si>
    <t>Ing. Patrik Rovný, PhD.</t>
  </si>
  <si>
    <t>2016-1-SK01-KA203-022611</t>
  </si>
  <si>
    <t>http://eur-lex.europa.eu/legal-content/EN/TXT/?uri=uriserv:OJ.C_.2015.347.01.0007.01.ENG</t>
  </si>
  <si>
    <t>Capacity building in agricultural innovation services in CEE countries (CATAlySt)</t>
  </si>
  <si>
    <t>doc.Ing. Zuzana Kapsdorferová, PhD.</t>
  </si>
  <si>
    <t>2016-1-HU01-KA202-022944</t>
  </si>
  <si>
    <t>R &amp; D Center, Maďarsko</t>
  </si>
  <si>
    <t>Vocational Training Center For Undergraduate University Students And Teachers in Jordan (VTC)</t>
  </si>
  <si>
    <t>Ing. Johana Paluchová, PhD.</t>
  </si>
  <si>
    <t>561708-EPP-1-2015-1-DE-EPPKA2-CBHE-JP</t>
  </si>
  <si>
    <t>http://eur-lex.europa.eu/legal-content/EN/TXT/?uri=uriserv%3AOJ.C_.2014.344.01.0015.01.ENG</t>
  </si>
  <si>
    <t>Erasmus+ Budvanie kapacít v oblasti vysokoškolského vzdelávania</t>
  </si>
  <si>
    <t>Leipzig University of Applied Sciences</t>
  </si>
  <si>
    <t>B-Plan Second Round“ Lifelong Learning Programme – Leonardo da Vinci Transfer of Innovation Project</t>
  </si>
  <si>
    <t>doc. Ing. Iveta Zentková, CSc.</t>
  </si>
  <si>
    <t>2012-1-IT1-LEO05-02826</t>
  </si>
  <si>
    <t>http://www.programmaleonardo.net/llp/</t>
  </si>
  <si>
    <t>Leonardo da Vinci</t>
  </si>
  <si>
    <t>Umbria Associazione</t>
  </si>
  <si>
    <t>ECONewFARMERS: Building a future for new farmers in ecological agriculture through vocational training</t>
  </si>
  <si>
    <t>LLP/LDV/TOI 2013-1-PT1-LEO05-15535</t>
  </si>
  <si>
    <t>SAAIC - Slovenská akademická asociácia pre medzinárodnú spoluprácu</t>
  </si>
  <si>
    <t>Lifelong Learning Program (Výzva Leonardo da Vinci)</t>
  </si>
  <si>
    <t>SAAIC - Slovenská akademická asociácia pre medzinárodnú spoluprácu, Program celoživotného vzdelávania</t>
  </si>
  <si>
    <t>Paušálny poplatok Vyšehradského fondu na výskumné aktivity pre Leonora Adamchuk počas výskumného pobytu</t>
  </si>
  <si>
    <t>doc. Ján Brindza</t>
  </si>
  <si>
    <t>485/2016/SPU</t>
  </si>
  <si>
    <t>Visegrad scholarships program EaP</t>
  </si>
  <si>
    <t>Medzinárodný vyšehradský fond</t>
  </si>
  <si>
    <t>Paušálny poplatok Vyšehradského fondu na výskumné aktivity pre Nataliia Hudz počas výskumného pobytu</t>
  </si>
  <si>
    <t>486/2016/SPU</t>
  </si>
  <si>
    <t>Paušálny poplatok Vyšehradského fondu na výskumné aktivity pre Raisa Ivanova počas výskumného pobytu</t>
  </si>
  <si>
    <t>487/2016/SPU</t>
  </si>
  <si>
    <t>Paušálny poplatok Vyšehradského fondu na výskumné aktivity pre Ibushoska Afrodita počas výskumného pobytu</t>
  </si>
  <si>
    <t>566/2015/SPU</t>
  </si>
  <si>
    <t>Mobility študentov a pracovníkov VŠ v krajinách projektu</t>
  </si>
  <si>
    <t>2015-1-SK01-KA103-008693</t>
  </si>
  <si>
    <t>www.erasmusplus.sk</t>
  </si>
  <si>
    <t>2016-1-SK01-KA103-022138</t>
  </si>
  <si>
    <t>Mobility študentov a zamestnancov VŠ medzi krajinami programu a partnerskými krajinami</t>
  </si>
  <si>
    <t>2015-1-SK01-KA107-008717</t>
  </si>
  <si>
    <t>2016-1-SK01-KA107-022346</t>
  </si>
  <si>
    <t>Euro Russian Academic Network PLUS</t>
  </si>
  <si>
    <t>Dr.h.c. prof. Ing. Peter Bielik, PhD.</t>
  </si>
  <si>
    <t>2012-2734/001-001-EMA2</t>
  </si>
  <si>
    <t>15.7.2012</t>
  </si>
  <si>
    <t>Reshaping of Agricultural Vocational Studies in the Western Balkan AGRIVOC</t>
  </si>
  <si>
    <t>530184-TEMPUS-1-2012-1-RS-TEMPUS-JPCR</t>
  </si>
  <si>
    <t>Tempus</t>
  </si>
  <si>
    <t>1.12.2012</t>
  </si>
  <si>
    <t>RUBIGAS - Agrobiogas as an alternative source of energy in rural areas</t>
  </si>
  <si>
    <t xml:space="preserve">2013-1-PL1-LEO05-37532  </t>
  </si>
  <si>
    <t>Biodiverzity after the Chernobyl accident</t>
  </si>
  <si>
    <t>Ing. Mňahončáková Erika, PhD.</t>
  </si>
  <si>
    <t>http://my.visegradfund.org/</t>
  </si>
  <si>
    <t>International Visegrad Fond</t>
  </si>
  <si>
    <t xml:space="preserve">riešenie predĺžené do 03/2017. Projekt je riešený v spolupráci s FEŠRR. </t>
  </si>
  <si>
    <t>Projektová štúdia dopracovaná do realizačného projektu areálu - Turčianske ekocentrum -ČOV Vrútky</t>
  </si>
  <si>
    <t>prof.Ing.Ľubica Feriancová,PhD.</t>
  </si>
  <si>
    <t>č.668/2015/SPU</t>
  </si>
  <si>
    <t>link obec</t>
  </si>
  <si>
    <t>Revitalizácia obcí</t>
  </si>
  <si>
    <t xml:space="preserve">Turčianska vodárenská spoločnosť a.s., Martin </t>
  </si>
  <si>
    <t>Návrh revitalizácie verejnej zelene v obci Svatoplukovo</t>
  </si>
  <si>
    <t>Ing.Denisa Halajová,PhD.</t>
  </si>
  <si>
    <t>č.753/2015/SPU</t>
  </si>
  <si>
    <t>Obec Svatoplukovo</t>
  </si>
  <si>
    <t>00611191</t>
  </si>
  <si>
    <t>Návrh výsadby kruhových objazdov pre areálom PSA Slovakia</t>
  </si>
  <si>
    <t>Ing.Dagmar Hillová,PhD.</t>
  </si>
  <si>
    <t>č.38/2016/SPU</t>
  </si>
  <si>
    <t>PCA  Slovakia , s.r.o.</t>
  </si>
  <si>
    <t>Krajinno-architektonická štúdia verejného priestoru v obci Golianovo</t>
  </si>
  <si>
    <t>Ing.Attila Tóth,PhD.</t>
  </si>
  <si>
    <t>č.69/2016/SPU</t>
  </si>
  <si>
    <t xml:space="preserve">Obec Golianovo </t>
  </si>
  <si>
    <t>00307939</t>
  </si>
  <si>
    <t>Sadovnícko architektonická štúdia centrálneho parku v meste Partizánske</t>
  </si>
  <si>
    <t>Ing.Mária Bihuňová,phD.</t>
  </si>
  <si>
    <t>č.86/2016/SPU</t>
  </si>
  <si>
    <t xml:space="preserve">Mesto Partizánske </t>
  </si>
  <si>
    <t>00310905</t>
  </si>
  <si>
    <t>Aktualizácia a dopracovanie inventarizácie zelene/drevín v Biskupskej záhrade a Kapitulskej uličke v Spišskom Podhradí</t>
  </si>
  <si>
    <t>Ing.Richard Kubišta,PhD.</t>
  </si>
  <si>
    <t>č.113/2016/SPU</t>
  </si>
  <si>
    <t xml:space="preserve">Ing.arch.Magdaléna Janovská autorizovaný architekt </t>
  </si>
  <si>
    <t>10763422</t>
  </si>
  <si>
    <t>Krajinno-architektonická štúdia verejného priestoru s rybníčkom v obci Maňa</t>
  </si>
  <si>
    <t>č.114/2016/SPU</t>
  </si>
  <si>
    <t xml:space="preserve">Obec Maňa </t>
  </si>
  <si>
    <t>00309061</t>
  </si>
  <si>
    <t>Krajinno-architektonická štúdia Panskej záhrady Prešov, časť Nižná Šebastová</t>
  </si>
  <si>
    <t>č.181/2016/SPU</t>
  </si>
  <si>
    <t>Občianske združenie Naša Nižná Šebastová</t>
  </si>
  <si>
    <t>42341418</t>
  </si>
  <si>
    <t xml:space="preserve">Interaktívna vizualizácia Budatínskeho zámku  </t>
  </si>
  <si>
    <t>Ing.Martin Pikalík,PhD.</t>
  </si>
  <si>
    <t>obj.č.398/2016</t>
  </si>
  <si>
    <t xml:space="preserve">Žilinský samosprávny kraj </t>
  </si>
  <si>
    <t>37808427</t>
  </si>
  <si>
    <t>Kniha- základ celoživotného vzdelávania</t>
  </si>
  <si>
    <t>Slavomíra Jakubcová, Mgr.</t>
  </si>
  <si>
    <t>16-613-03090</t>
  </si>
  <si>
    <t>http://www.fpu.sk/sk/moznosti-podpory/vyzvy</t>
  </si>
  <si>
    <t>6.1.3 Akvizícia knižníc</t>
  </si>
  <si>
    <t>Fond na podporu umenia</t>
  </si>
  <si>
    <t xml:space="preserve">Modernizácia bodov prvého kontaktu a podpory používateľov </t>
  </si>
  <si>
    <t>Ľubica Jedličková, PhDr. PhD.</t>
  </si>
  <si>
    <t>16-611-03381</t>
  </si>
  <si>
    <t>6.1.1 Knižničná činnosť</t>
  </si>
  <si>
    <t xml:space="preserve"> Mesto Nitra 2014</t>
  </si>
  <si>
    <t>Ing. Mňahončáková,PhD.</t>
  </si>
  <si>
    <t>1947/2014/0KČaŽP</t>
  </si>
  <si>
    <t>Dohoda o posk. Transferu</t>
  </si>
  <si>
    <t>Prevadzka BZ</t>
  </si>
  <si>
    <t>Mesto Nitra</t>
  </si>
  <si>
    <t>Vydanie publikácie: Staviteľstvo bastiónových pevností</t>
  </si>
  <si>
    <t>Otto Makýš, doc. Ing. PhD.</t>
  </si>
  <si>
    <t>MK-348/2016/1.3</t>
  </si>
  <si>
    <t>http://www.culture.gov.sk/podpora-projektov-dotacie/dotacie/dotacie-2016-2e7.html</t>
  </si>
  <si>
    <t>Dotačný systém MK SR na rok 2016</t>
  </si>
  <si>
    <t>Ministerstvo kultúry</t>
  </si>
  <si>
    <t xml:space="preserve">Modelový workshop, zameraný na obnovu vidieckych drevených stavieb </t>
  </si>
  <si>
    <t>MK-352/2016/1.3</t>
  </si>
  <si>
    <t>Dotačný systém MK SR na rok 2017</t>
  </si>
  <si>
    <t>Regionálna inžinierska hydrológia a hydraulika pre vodné staviteľstvo</t>
  </si>
  <si>
    <t>Szolgay Ján, prof. Ing. PhD.</t>
  </si>
  <si>
    <t>REGHYDROS</t>
  </si>
  <si>
    <t>http://www.akredkom.sk/index.pl?tmpl=spickove_timy1</t>
  </si>
  <si>
    <t>Výzva na predkladanie návrhov na identifikáciu špičkových vedeckých tímov VŠ</t>
  </si>
  <si>
    <t xml:space="preserve">Ministerstvo školstva </t>
  </si>
  <si>
    <t>Snahou projektu členov tímu je skĺbiť pokrok v regionálnej a komparatívnej hydrológii a hydraulike  vo svete s inžinierskymi disciplínami  vodného hospodárska s dôrazom na aplikovateľnosť v praxi. Riešitelia vyvíjajú nové metodické postupy do regionálne platných vedomostí o procesoch a postupoch, ktoré ich umožnia v praxi využiť na skvalitnenie parametrov a životnosti inžinierskych diel. Súčasťou je aj práca na technickej normalizácii, ktorá umožní novo odporúčané postupy kodifikovať a zvýšiť ich hodnovernosť pre inžinierov.</t>
  </si>
  <si>
    <t>Analýza znaleckých posudkov</t>
  </si>
  <si>
    <t>Petráková Zora,doc.Ing.PhD.</t>
  </si>
  <si>
    <t>PR71</t>
  </si>
  <si>
    <t xml:space="preserve">priame zadanie - objednávka </t>
  </si>
  <si>
    <t>Verejné prístavy a.s.</t>
  </si>
  <si>
    <t>Analýzy  znaleckých posudkov na stanovenie  hodnoty majetku v prístave Bratislava</t>
  </si>
  <si>
    <t>PR72</t>
  </si>
  <si>
    <t xml:space="preserve">Analýzy znaleckých posudkov z hľadiska súladu s platnými právnymi predpismi,  použitej metodiky a odbornej stránky </t>
  </si>
  <si>
    <t>Analýza technického riešenia zárezov</t>
  </si>
  <si>
    <t>Kopecký Miloslav,doc.RNDr., PhD.</t>
  </si>
  <si>
    <t>PR74</t>
  </si>
  <si>
    <t>výzva na predloženie cenovej ponuky  v zmysle novely zákona č. 25/2006 Z. z.</t>
  </si>
  <si>
    <t>NDS a.s.</t>
  </si>
  <si>
    <t>Na základe analýzy deštruovaných svahov zárezov na diaľnici D1 boli navrhnuté nové spôsoby ich zabezpečenia, ktoré sa aj realizovali</t>
  </si>
  <si>
    <t>Analýza účinkov vetra na výškové budovy v Bratislave</t>
  </si>
  <si>
    <t>Hubová Oľga,doc.Ing.PhD.</t>
  </si>
  <si>
    <t>PR50</t>
  </si>
  <si>
    <t>Hlavné mesto SR</t>
  </si>
  <si>
    <t>Analýza účinkov vetra na výškové objekty a vplyv výškových objektov na okoliité konštrukcie a tiež pohodu chodcov. Spracovanie výskumných podkladov pre následnú prípravu územného plánu mesta Bratislavy</t>
  </si>
  <si>
    <t>Návrh optimálneho CB krytu</t>
  </si>
  <si>
    <t>Zuzulová Andrea,Ing.PhD.</t>
  </si>
  <si>
    <t>PR57</t>
  </si>
  <si>
    <t>Zadefinovanie a stanovenie požiadaviek pre cementobetónové vozovky, ktoré sa nachádzajú v neštandardných podmienkach ako sú tunely, hladanie optimálneho návrhu pre takéto podmienky s ohľadom na povrchové vlastnosti vozovky a stanovenie požadovanej kvality stavebných materiálov</t>
  </si>
  <si>
    <t>Experimentálne merania geotechnického monitoringu svahu zárezu</t>
  </si>
  <si>
    <t>PP58</t>
  </si>
  <si>
    <t>výzva na predloženie cenového návrhu - ŽSR www.zsr.sk/buxus/docs/verejneobst/2015/011_Vyzva__prieskum_trhu.doc</t>
  </si>
  <si>
    <t>Železničné staviteľstvo,a.s.</t>
  </si>
  <si>
    <t>Na základe analýzy meraní geotechnického monitoringu zosunutého svahu zárezu  sa navrhli varovné stavy, ktorými sa v súčasnosti riadi prevádzka na železnici v úseku Devínske Jazero - Zohor</t>
  </si>
  <si>
    <t>Geodetické merania pretvorenia geometrického tvaru mosta Pružinka</t>
  </si>
  <si>
    <t>Kyrinovič Peter,Ing.PhD.</t>
  </si>
  <si>
    <t>PS37</t>
  </si>
  <si>
    <t>verejná šúťaž formou troch cenových ponúk, žiadosť o predloženie cenovej ponuky - list</t>
  </si>
  <si>
    <t>Diagnostika pretvorenia nosnej konštrukcie kombináciou digitálneho nivelačného prístroja a automatizovanej meracej stanice</t>
  </si>
  <si>
    <t>Geodetické merania pretvorenia geometrického tvaru mosta cez Váh</t>
  </si>
  <si>
    <t>PS45</t>
  </si>
  <si>
    <t>Projektové,meracie a geodetické práce</t>
  </si>
  <si>
    <t>PP68</t>
  </si>
  <si>
    <t>Meranie a vyhodnotenie vzoriek pomocou RTG difrakčnej analýzy</t>
  </si>
  <si>
    <t>Pavlík Vladimír, doc. Ing.PhD.</t>
  </si>
  <si>
    <t>PT03</t>
  </si>
  <si>
    <t>priame zadanie - objednávka</t>
  </si>
  <si>
    <t>Ústav stavebníctva a architektúry SAV</t>
  </si>
  <si>
    <t>Identifikácia produktov puzolánových reakcií vo vyvýjaných spojivách (maltovinách).</t>
  </si>
  <si>
    <t>Analýza techn.riešenia zárezov.</t>
  </si>
  <si>
    <t>Analýza parametrov filtr.pohybu podzemných a priesakových vôd</t>
  </si>
  <si>
    <t>Bednárová Emília, prof. Ing. PhD.</t>
  </si>
  <si>
    <t>PP52</t>
  </si>
  <si>
    <t>výzva na predloženie cenovej ponuky - výberové konanie</t>
  </si>
  <si>
    <t>SVP, š.p.</t>
  </si>
  <si>
    <t>Práca aplikuje špeciálne metódy meraní  a štatistické prístupy hodnotenia, na základe ktorých je posudzovaná bezpečnosť prevádzky vodného diela</t>
  </si>
  <si>
    <t>Analýza parametrov filtr.pohybu podzemných a priesakových vôd JV hrádze VS Zempl.Šírava</t>
  </si>
  <si>
    <t>PP51</t>
  </si>
  <si>
    <t>výzva na predloženie cenovej ponuky- výberové konanie</t>
  </si>
  <si>
    <t>Pokročilé štatistické a výpočtové metódy pre meranie a metrológiu</t>
  </si>
  <si>
    <t>Palenčár Rudolf, prof. Ing., CSc.</t>
  </si>
  <si>
    <t>APVV-15-0295</t>
  </si>
  <si>
    <t>APVV VV 2015</t>
  </si>
  <si>
    <t>Ústav merania SAV</t>
  </si>
  <si>
    <t>Viacdielny tréningový posilňovací systém trupu pre športovcova netrénovaných jedin-cov s funkčnými bolesťami chrbta</t>
  </si>
  <si>
    <t>Šooš Ľubomír, prof. Ing., PhD.</t>
  </si>
  <si>
    <t>APVV-15-0704</t>
  </si>
  <si>
    <t>Univerzita Komenského v Bratislave</t>
  </si>
  <si>
    <t xml:space="preserve">Vyhľadávanie a  možnosti aplikácie nových technológií v procese spracovávania odpadového skla nespracovateľného bežnými technológiami - stratégia výskumu a vývoja technológií a logistiky pracovania jednotlivých prúdov odpadu </t>
  </si>
  <si>
    <t>1240/15/30</t>
  </si>
  <si>
    <t>Recyklačný fond</t>
  </si>
  <si>
    <t>36062090</t>
  </si>
  <si>
    <t>Výskum možností integrácie výroby bioetanolu prvej generácie na báze kukurice a druhej generácie na báze celulózy zo slamy, kukuričného kôrovia a krátkych vlákien zo spracovania zberového papiera</t>
  </si>
  <si>
    <t>Rosenberg Michal, prof. Ing. PhD.</t>
  </si>
  <si>
    <t>2013-14486/39498:1-11</t>
  </si>
  <si>
    <t>Stimuly pre výskum a vývoj MŠ SR</t>
  </si>
  <si>
    <t>MŠVVaŠ SR</t>
  </si>
  <si>
    <t>Hlavný riešiteľ: VÚPC, a.s., Bratislava</t>
  </si>
  <si>
    <t>Glycerol biorefinery approach for the production of high quality products of industrial value</t>
  </si>
  <si>
    <t>Rebroš Martin, doc. Ing. PhD.</t>
  </si>
  <si>
    <t>DO7RP-0045-12</t>
  </si>
  <si>
    <t>www.apvv.sk</t>
  </si>
  <si>
    <t>APVV DO7RP</t>
  </si>
  <si>
    <t>Fyzikálno-chemické vlastností a štruktúry</t>
  </si>
  <si>
    <t>Valko Marián, prof. Ing. PhD</t>
  </si>
  <si>
    <t>www.akredkom.sk</t>
  </si>
  <si>
    <t>Špičkové tímy na VŠ</t>
  </si>
  <si>
    <t>Špičkový tím biotechnologických separácií</t>
  </si>
  <si>
    <t>Polakovič Milan, prof. Ing. PhD.</t>
  </si>
  <si>
    <t>Aplikovaný výskum s problematikou riešenia  arch. a urbanistických problémov mesta Brezno</t>
  </si>
  <si>
    <t>Sopirová Alžbeta, doc. Ing. arch., PhD.</t>
  </si>
  <si>
    <t>0502/0005/16</t>
  </si>
  <si>
    <t>zmluva o spolupráci</t>
  </si>
  <si>
    <t>Mesto Brezno</t>
  </si>
  <si>
    <t>Aplikovaný výskum s problematikou riešenia arch. a urbanistických problémov P. Bystrice</t>
  </si>
  <si>
    <t>Boháčová Katarína, Ing. arch. PhD.</t>
  </si>
  <si>
    <t>0502/0001/16</t>
  </si>
  <si>
    <t>Mesto Považská Bystrica</t>
  </si>
  <si>
    <t>Revitalizácia výskumu pamiatkoých hodnôt a rozvoj mesta B. Štiavnica</t>
  </si>
  <si>
    <t>Gregor Pavel, prof. Ing. arch., PhD.</t>
  </si>
  <si>
    <t>0501/0003/16</t>
  </si>
  <si>
    <t>Mesto Banská Štiavnica</t>
  </si>
  <si>
    <t>umelecká činnosť</t>
  </si>
  <si>
    <t>vypracovanie štúdie revitalizácie Trojičného námestia</t>
  </si>
  <si>
    <t>Design v pohybe alebo pohyb v designe</t>
  </si>
  <si>
    <t>Zvonek Miroslav, doc. akad. soch., ArtD.</t>
  </si>
  <si>
    <t>16-142-02621</t>
  </si>
  <si>
    <t>http://fpu.sk/sk/moznosti-podpory/vyzvy/vyzvy-rok-2016/175-vyzvy-2016/117-vyzva-c-4b-2016</t>
  </si>
  <si>
    <t>Program 1 - Umenie</t>
  </si>
  <si>
    <t>Laureáti ceny Dušana Jurkoviča</t>
  </si>
  <si>
    <t>Bartošová Nina, Ing . arch., PhD.</t>
  </si>
  <si>
    <t>16-142-02614</t>
  </si>
  <si>
    <t>FreshArt</t>
  </si>
  <si>
    <t>Ebringerová Paulína, Mgr. art.</t>
  </si>
  <si>
    <t>16-142-02615</t>
  </si>
  <si>
    <t>Architektonické intervencie pre mesto Modra / vízie revitalizácie</t>
  </si>
  <si>
    <t>Ilkovičová Ľubica, doc. Ing. arch., PhD.</t>
  </si>
  <si>
    <t>16-142-01590</t>
  </si>
  <si>
    <t>Level - projekt pre synagógu v Lučenci</t>
  </si>
  <si>
    <t>Kubinský Bohuš, Mgr.</t>
  </si>
  <si>
    <t>16-142-01886</t>
  </si>
  <si>
    <t>Územný plán</t>
  </si>
  <si>
    <t>Kováč Bohumil, prof. Ing. arch., PhD.</t>
  </si>
  <si>
    <t>0502/0011/2015</t>
  </si>
  <si>
    <t>zmluva o dielo</t>
  </si>
  <si>
    <t>Nové mesto nad Váhom</t>
  </si>
  <si>
    <t>vypracovanie zmeny a doplnku Územného plánu</t>
  </si>
  <si>
    <t>Urbanisticko-architektonická štúdia</t>
  </si>
  <si>
    <t>08/2015/PC ARCH</t>
  </si>
  <si>
    <t>vypracovanie urbanisticko-architektonickej štúdie - areál Technických služieb</t>
  </si>
  <si>
    <t>Urbanisticko-architektonická štúdia - dodatok</t>
  </si>
  <si>
    <t>0502/0014/2015</t>
  </si>
  <si>
    <t>HZ/07/FA PC</t>
  </si>
  <si>
    <t>vypracovanie urbanistickej štúdie - areál bývalých kasární</t>
  </si>
  <si>
    <t xml:space="preserve">Architektonické štúdie </t>
  </si>
  <si>
    <t>Bacová Andrea, doc. Ing. arch., PhD.</t>
  </si>
  <si>
    <t>0501/0001/16</t>
  </si>
  <si>
    <t>Mesto Stará Turá</t>
  </si>
  <si>
    <t>spracovanie architektonických štúdií polyfunkčných bytových domov pre Starú Turú</t>
  </si>
  <si>
    <t>Priemyselnlá architektúra v Bratislave: jej architektonicko-technické špecifiká, architekti a stavitelia</t>
  </si>
  <si>
    <t>16-341-03279</t>
  </si>
  <si>
    <t>http://fpu.sk/sk/moznosti-podpory/vyzvy/vyzvy-rok-2016/175-vyzvy-2016/146-vyzva-c-7-2016-aktualna</t>
  </si>
  <si>
    <t>Program 3 - Výskum a vzdelávacie aktivity</t>
  </si>
  <si>
    <t>projekt získaný ako FO</t>
  </si>
  <si>
    <t>Alfred Piffl; architekt s dušou pamiatkara</t>
  </si>
  <si>
    <t>Pohaničová Jana, prof. Ing. arch., PhD.</t>
  </si>
  <si>
    <t>16-341-02957</t>
  </si>
  <si>
    <t>EXXKLUZIV</t>
  </si>
  <si>
    <t>16-141-04971</t>
  </si>
  <si>
    <t>http://fpu.sk/attachments/article/160/V%C3%BDzva_11_2016.pdf</t>
  </si>
  <si>
    <t>Adaptačné stratégie na prírodné a spoločenské disturbácie prebiehajúce v lesnej krajine</t>
  </si>
  <si>
    <t>Finka, Maroš, prof. Ing. arch. PhD.</t>
  </si>
  <si>
    <t>2/0038/14</t>
  </si>
  <si>
    <t>Výzva VEGA</t>
  </si>
  <si>
    <t>VEGA</t>
  </si>
  <si>
    <t>Vplyv územného umiestnenia a odvetvového zamerania na výkonnosť podnikateľských subjektov a ich konkurencieschopnosť na globálnom trhu</t>
  </si>
  <si>
    <t>Chodasová Zuzana, doc. Ing. PhD.</t>
  </si>
  <si>
    <t>1/0652/16</t>
  </si>
  <si>
    <t>Hydraulický návrh znižovania hladiny podzemnej vody</t>
  </si>
  <si>
    <t>Šoltész Andrej, prof.Ing.,PhD.</t>
  </si>
  <si>
    <t>PR35</t>
  </si>
  <si>
    <t>PROMOT s.r.o.</t>
  </si>
  <si>
    <t>Posúdenie a analýza minerálneho tesnenia pre skládku v Budmericiach</t>
  </si>
  <si>
    <t>Frankovská Jana,doc.Ing.PhD.</t>
  </si>
  <si>
    <t>PR39</t>
  </si>
  <si>
    <t>Objednávka na základe dlhoročnej spolupráce</t>
  </si>
  <si>
    <t>Sensor, s.r.o.</t>
  </si>
  <si>
    <t>Expertízny posudok stabilzy svahu násypu</t>
  </si>
  <si>
    <t>Turček Peter,prof.Ing.PhD.</t>
  </si>
  <si>
    <t>PR51</t>
  </si>
  <si>
    <t>objednávka, priame oslovenie</t>
  </si>
  <si>
    <t>Zapa betón s.r.o.</t>
  </si>
  <si>
    <t>Expertízne posúdenie transformácie medzi súradnicovými systémami</t>
  </si>
  <si>
    <t>Janák Juraj, doc. Ing.PhD.</t>
  </si>
  <si>
    <t>PR52</t>
  </si>
  <si>
    <t>Villa s.r.o.</t>
  </si>
  <si>
    <t>Optimalizácia návrhu oporných konštrukcií v zosuvnom území.</t>
  </si>
  <si>
    <t>Turček Peter, prof. Ing.PhD.</t>
  </si>
  <si>
    <t>PP96</t>
  </si>
  <si>
    <t>objednávka na základe vyhodnotenia cenových ponúk</t>
  </si>
  <si>
    <t>Terraprojekt a.s.</t>
  </si>
  <si>
    <t>Analýza vplyvu povodne na hydraulický systém znižovania podzemnej vody</t>
  </si>
  <si>
    <t>Šoltész Andrej, prof. Ing.,PhD.</t>
  </si>
  <si>
    <t>PR75</t>
  </si>
  <si>
    <t>Promt s.r.o.</t>
  </si>
  <si>
    <t>Návrh a overenie účinnosti vybraných procesov úpravy vody</t>
  </si>
  <si>
    <t>Ilavský Ján,doc.Ing.PhD.</t>
  </si>
  <si>
    <t>PP80</t>
  </si>
  <si>
    <t>objednávka - firma Vodatech</t>
  </si>
  <si>
    <t>Vodatech</t>
  </si>
  <si>
    <t>Vypracovanie štúdie zušľachťovania vody.</t>
  </si>
  <si>
    <t>Barloková Danka,doc.Ing.PhD.</t>
  </si>
  <si>
    <t>PP79</t>
  </si>
  <si>
    <t>Analýza dopravnej situácie na Slnečných jazerách</t>
  </si>
  <si>
    <t>Schlosser Tibor,Ing.PhD.</t>
  </si>
  <si>
    <t>PS59</t>
  </si>
  <si>
    <t>Dotis Consult s.r.o.</t>
  </si>
  <si>
    <t>vedecko-výskumná spolupráca na stanovenie účinkov vetra.</t>
  </si>
  <si>
    <t>Hubová Oľga, doc. Ing.Phd.</t>
  </si>
  <si>
    <t>PS51</t>
  </si>
  <si>
    <t>TK Estate s.r.o.</t>
  </si>
  <si>
    <t>Experimentálny výskum geotechnických aspektov geomateriálov odkalísk</t>
  </si>
  <si>
    <t>Slávik Ivan, doc. Ing.,PhD.</t>
  </si>
  <si>
    <t>PS12</t>
  </si>
  <si>
    <t>Objednávka č. 42/2016 Br.</t>
  </si>
  <si>
    <t>H.E.E. Consult</t>
  </si>
  <si>
    <t>Expertízne posúdenie stabilizačných opatrení objektov</t>
  </si>
  <si>
    <t>PS40</t>
  </si>
  <si>
    <t>Experimentálny výskum deformačných vlastností jemnozrnných zemín v podkladových vrstvách podláh hál</t>
  </si>
  <si>
    <t>PR95</t>
  </si>
  <si>
    <t>Goldbeck s.r.o.</t>
  </si>
  <si>
    <t>Vypracovanie podusku pre MVE Mošon II</t>
  </si>
  <si>
    <t>Dušička Peter prof. Ing.PhD.</t>
  </si>
  <si>
    <t>PS73</t>
  </si>
  <si>
    <t>Pow-en a.s.</t>
  </si>
  <si>
    <t>Experimentálny výskum geotech.vlastností neogénnych zemín</t>
  </si>
  <si>
    <t>Slávik Ivan,doc.Ing.PhD.</t>
  </si>
  <si>
    <t>PS75</t>
  </si>
  <si>
    <t>Objednávka č. 179/2016 - KELLER špeciálne zakladanie, spol. s.r.o.</t>
  </si>
  <si>
    <t>Keller s.r.o.</t>
  </si>
  <si>
    <t>Experimentálne merania objektov polyf.centra New City Centre Bratislava v aerodynamickom tuneli s medznou vrstvou</t>
  </si>
  <si>
    <t>Bielek Boris,prof.Ing.PhD.</t>
  </si>
  <si>
    <t>PS47</t>
  </si>
  <si>
    <t>Objednávka č.4915010957 na základe prieskumu trhu</t>
  </si>
  <si>
    <t>Centrade a.s.</t>
  </si>
  <si>
    <t>Výskumné práce na zníženie režimu podzemných vôd v parku JLR v Nitre</t>
  </si>
  <si>
    <t>Šoltész Andrej,prof.Ing.PhD.</t>
  </si>
  <si>
    <t>PP94</t>
  </si>
  <si>
    <t>Strabag, s.r.o.</t>
  </si>
  <si>
    <t>Dopravný prieskum parametrov dochádzky v prímestskej verejnej osobnej dopravy</t>
  </si>
  <si>
    <t>PS52</t>
  </si>
  <si>
    <t>Remin Consult a.s.</t>
  </si>
  <si>
    <t>Výskumné práce na zníženie hladinového režimu podz.vôd</t>
  </si>
  <si>
    <t>PS38</t>
  </si>
  <si>
    <t>Trellis a.s.</t>
  </si>
  <si>
    <t>Analýza životnosti potrubia</t>
  </si>
  <si>
    <t>Brodniansky Ján,prof.Ing.PhD.</t>
  </si>
  <si>
    <t>PR81</t>
  </si>
  <si>
    <t>objednávka (rámcová zmluva)</t>
  </si>
  <si>
    <t>Eustream a.s.</t>
  </si>
  <si>
    <t>Vypracovanie odborného posudku</t>
  </si>
  <si>
    <t>Magura Martin,Ing.PhD.</t>
  </si>
  <si>
    <t>PP91</t>
  </si>
  <si>
    <t>Enviral a.s.</t>
  </si>
  <si>
    <t>Inovatívne technológie v oblasti kalibrácií a overovania meracích zariadení.</t>
  </si>
  <si>
    <t>Ďuriš Stanislav, doc. Ing., PhD.</t>
  </si>
  <si>
    <t>APVV-15-0164</t>
  </si>
  <si>
    <t>Slovenská legálna metrológia, n.o.</t>
  </si>
  <si>
    <t>Lignín ako kompozitný komponent do fe-nolformaldehydových živíc a drevoplastu</t>
  </si>
  <si>
    <t>Hulkó Gabriel, prof. Ing., DrSc.</t>
  </si>
  <si>
    <t>APVV-15-0201</t>
  </si>
  <si>
    <t>Medzinárodné laserové centrum</t>
  </si>
  <si>
    <t>31780296</t>
  </si>
  <si>
    <t>Výskum technologic-kých uzlov CNC stro-jov na delenie mate-riálov energolúčový-mi technológiami</t>
  </si>
  <si>
    <t>S3/2015</t>
  </si>
  <si>
    <t>https://stimuly.vedatechnika.sk/</t>
  </si>
  <si>
    <t>Stimuly pre výskum a vývoj</t>
  </si>
  <si>
    <t>MicroStep, spol. s r.o.</t>
  </si>
  <si>
    <t>Expertná analýza efektívneho materiálového,alebo energetického
zhodnocovania papierenských kalov</t>
  </si>
  <si>
    <t>28/15</t>
  </si>
  <si>
    <t>SHP Harmanec a.s.</t>
  </si>
  <si>
    <t>Expertná analýza peletovania digestátu s pridaným drvením,sušením a miešaním za účelom ich následného energetického zhodnotenia</t>
  </si>
  <si>
    <t>41/15</t>
  </si>
  <si>
    <t>VL Consulting ,BA</t>
  </si>
  <si>
    <t>46833323</t>
  </si>
  <si>
    <t>Inovácia konštrukcie ťahačky
 kryštálov VGF</t>
  </si>
  <si>
    <t>Juriga Martin, Ing., PhD.</t>
  </si>
  <si>
    <t>54/15</t>
  </si>
  <si>
    <t>CMK s.r.o.,Žarnovia</t>
  </si>
  <si>
    <t>Vypracovanie konštrukčnej dokumntácie absorbéra pri INV
 akcii" Zvýšenie kapacity výroby
Morfínu II. Etapa"</t>
  </si>
  <si>
    <t>Peciar Marián,prof. Ing., PhD.</t>
  </si>
  <si>
    <t>59/15</t>
  </si>
  <si>
    <t>Saneca Pharmaceutials a.s.
Hlohovec</t>
  </si>
  <si>
    <t>Cyklické skúšky silenblokov a 
vyhodnotenie ich tuhosti</t>
  </si>
  <si>
    <t>Chmelko Vladimír, Ing., PhD.</t>
  </si>
  <si>
    <t>5/16</t>
  </si>
  <si>
    <t>Mikon s.r.o., Púchov</t>
  </si>
  <si>
    <t>31560903</t>
  </si>
  <si>
    <t>Laboratórne skúšky vzoriek tkanín</t>
  </si>
  <si>
    <t>Hrnčiar Viliam,doc. Ing., PhD.</t>
  </si>
  <si>
    <t>16/16</t>
  </si>
  <si>
    <t>ANDRITZ KUFFERATH, s.r.o.</t>
  </si>
  <si>
    <t>34140191</t>
  </si>
  <si>
    <t>Laboratórne skúšky vzoriek drôtikov 0,25 mm</t>
  </si>
  <si>
    <t>26/16</t>
  </si>
  <si>
    <t>Návrh tesnosti spoja</t>
  </si>
  <si>
    <t>28/16</t>
  </si>
  <si>
    <t>SLOVNAFT MONTÁŽE A OPRAVY, a.s.</t>
  </si>
  <si>
    <t>31356915</t>
  </si>
  <si>
    <t>Meranie napäťovo-deformačného stavu potrubí počas montáže a natlakovania</t>
  </si>
  <si>
    <t>27/16</t>
  </si>
  <si>
    <t>Nafta a.s.</t>
  </si>
  <si>
    <t>36286192</t>
  </si>
  <si>
    <t>Výskum detekcie porúch ložiskových klietok</t>
  </si>
  <si>
    <t>Magdolén Ľuboš , doc. Ing., PhD.</t>
  </si>
  <si>
    <t>35/16</t>
  </si>
  <si>
    <t>Schaeffler Skalica, spol. s r.o.</t>
  </si>
  <si>
    <t>30998140</t>
  </si>
  <si>
    <t xml:space="preserve">vzorky  z materiálov NdBFe s SmCo </t>
  </si>
  <si>
    <t>2/16</t>
  </si>
  <si>
    <t>SYDE, spol. s r.o.,Košice</t>
  </si>
  <si>
    <t>36182192</t>
  </si>
  <si>
    <t>Analýza  a testovanie vzoriek</t>
  </si>
  <si>
    <t>Križan Peter, doc. Ing.,  PhD.</t>
  </si>
  <si>
    <t>48/16</t>
  </si>
  <si>
    <t>Žilinská univerzita v Žiline</t>
  </si>
  <si>
    <t>00397563</t>
  </si>
  <si>
    <t>Projekt zhutňovacej linky na drevný odpad- I.etapa</t>
  </si>
  <si>
    <t>30/16</t>
  </si>
  <si>
    <t>OFZ, a.s.</t>
  </si>
  <si>
    <t>46880640</t>
  </si>
  <si>
    <t>Analýza elektromagnetických polí vonkajších elektrických vedení</t>
  </si>
  <si>
    <t>doc. Ing. Žaneta Eleschová, PhD.</t>
  </si>
  <si>
    <t>2015et008</t>
  </si>
  <si>
    <t>Výzva</t>
  </si>
  <si>
    <t>Grantový program Nadácie Tatra Banky E-TALENT</t>
  </si>
  <si>
    <t>Elektrický skúter s PEM palivovým článkom</t>
  </si>
  <si>
    <t>Ing. Martin Bugár, PhD.</t>
  </si>
  <si>
    <t>184/16_RT</t>
  </si>
  <si>
    <t>Grantový program Nadácie Volkswagen Slovakia - Rozvíjať technik(o)u</t>
  </si>
  <si>
    <t>Nadácia Volkswagen Slovakia</t>
  </si>
  <si>
    <t>Výskum technologických uzlov CNC strojov na delenie materiálov energolúčovými technológiami</t>
  </si>
  <si>
    <t>prof. Ing. Peter Hubinský, PhD.</t>
  </si>
  <si>
    <t>Req-00163-003</t>
  </si>
  <si>
    <t>Stimuly pre výskum a vývoj</t>
  </si>
  <si>
    <t>Výskum novej generácie elektrónovolúčových komplexov určených na vákuové zváranie hliníkových a horčíkových zliatin</t>
  </si>
  <si>
    <t>prof. Ing. Ján Murgaš, PhD.</t>
  </si>
  <si>
    <t>2015-10871/33302:3-15F0</t>
  </si>
  <si>
    <t>PRVÁ ZVÁRAČSKÁ, a.s.</t>
  </si>
  <si>
    <t>Modelovanie prúdenia chladiva- overovanie alternatívnych modelových situácií prúdenia a distribúcií teplôt v bazénoch BVP a BVSP</t>
  </si>
  <si>
    <t>doc. Ing. Vladimír Kutiš, PhD.</t>
  </si>
  <si>
    <t>0302/0006/15, ADR.25/05/15</t>
  </si>
  <si>
    <t>Obj.</t>
  </si>
  <si>
    <t>ADROC Tech s.r.o.</t>
  </si>
  <si>
    <t>Počítačová analýza tvorby nitovaného spojenia segmentovej lamely</t>
  </si>
  <si>
    <t>prof. Ing. Justín Murín, DrSc.</t>
  </si>
  <si>
    <t xml:space="preserve">Miba Steeltec, s.r.o., </t>
  </si>
  <si>
    <t>Simulácia mechanického namáhania pozostávajúca z vytvorenia CAD a MKP modelov mechnického namáhania častí brzdového systému</t>
  </si>
  <si>
    <t>Realizácia CFD simulácie filtračných zariadení v rámci Projektu filtračných zariadení FZ BVP a FZ BSVP EMO</t>
  </si>
  <si>
    <t>27/10/16/MA</t>
  </si>
  <si>
    <t>Bórom dopované diamantové pracovné elektródy na keramickom substráte</t>
  </si>
  <si>
    <t>Ing. Marian Vojs, PhD.</t>
  </si>
  <si>
    <t>944/2016</t>
  </si>
  <si>
    <t>Chemický ústav SAV</t>
  </si>
  <si>
    <t>Realizácia viacnásobného experimentálneho merania energetickej odolnosti výkonových tranzistorov (UIS), identifikácia porúch a určovanie ich parametrov</t>
  </si>
  <si>
    <t>prof. Ing. Daniel Donoval, DrSc.</t>
  </si>
  <si>
    <t>ON Semiconductor Slovakia, a.s.</t>
  </si>
  <si>
    <t>Príčiny zníženia priehľadnosti čelného skla rušňov</t>
  </si>
  <si>
    <t>prof. Ing. Dušan Galusek, DrSc.</t>
  </si>
  <si>
    <t>014 14</t>
  </si>
  <si>
    <t>Objednávka</t>
  </si>
  <si>
    <t>Železničná spoločnosť Slovensko</t>
  </si>
  <si>
    <t>Experimenty pre priemyselné využitie technológie pre generovanie syntézneho plynu</t>
  </si>
  <si>
    <t>Jelemenský Ľudovít, prof.Ing., DrSc.</t>
  </si>
  <si>
    <t>024 14</t>
  </si>
  <si>
    <t>GA Drilling  a.s.   Trnava</t>
  </si>
  <si>
    <t>Vypracovanie štatistickej analýzy vplyvu procesných parametrov na stabilitu a kvalitu produkcie</t>
  </si>
  <si>
    <t>Kvasnica Michal, doc.Ing., PhD.</t>
  </si>
  <si>
    <t>044 15</t>
  </si>
  <si>
    <t>SLOVKORD Plus a.s., Senica</t>
  </si>
  <si>
    <t xml:space="preserve">Využitie sadry na hodnotné chemické produkty a medziprodukty </t>
  </si>
  <si>
    <t>Fellner Pavel, prof.Ing., DrSc.</t>
  </si>
  <si>
    <t>060 15</t>
  </si>
  <si>
    <t>VUCHT a.s. Bratislava</t>
  </si>
  <si>
    <t>Elastomérne zmesi a ich komponenty - fyzikálno-mechanické a analytické testy</t>
  </si>
  <si>
    <t>Hudec Ivan, prof.Ing., PhD.</t>
  </si>
  <si>
    <t>064 15</t>
  </si>
  <si>
    <t>VEGUM a.s. Dolné Vestenice</t>
  </si>
  <si>
    <t>Vývoj technologických postupov prípravy biochemikálií</t>
  </si>
  <si>
    <t>Rosenberg Michal, prof.Ing., PhD.</t>
  </si>
  <si>
    <t>001 16</t>
  </si>
  <si>
    <t>SynthCluster s.r.o. Modra</t>
  </si>
  <si>
    <t>Testovanie olejov na výrobu biopaliva</t>
  </si>
  <si>
    <t>Kocsisová Teodora, Ing.</t>
  </si>
  <si>
    <t>002 16</t>
  </si>
  <si>
    <t>OTEZA, s.r.o., Martin</t>
  </si>
  <si>
    <t>Výskumné práce súvisiace s optimalizáciou procesu regenerácie čiernych lúhov</t>
  </si>
  <si>
    <t>Šurina Igor, Ing., PhD.</t>
  </si>
  <si>
    <t>003 16</t>
  </si>
  <si>
    <t>BUKOCEL a.s. Hencovce</t>
  </si>
  <si>
    <t>Výskumné práce spojené s optimalizáciou procesu regenerácie čiernych lúhov.</t>
  </si>
  <si>
    <t>Vrška Milan, doc.Ing., PhD.</t>
  </si>
  <si>
    <t>009 16</t>
  </si>
  <si>
    <t>Príprava a dodanie čistých druhov baktérií</t>
  </si>
  <si>
    <t>013 16</t>
  </si>
  <si>
    <t>EBA s.r.o. Bratislava</t>
  </si>
  <si>
    <t>Realizovateľnosť technológie na regeneráciu odpadových transformátorových olejov</t>
  </si>
  <si>
    <t>Timár Pavel, doc.Ing., CSc.</t>
  </si>
  <si>
    <t>014 16</t>
  </si>
  <si>
    <t>LiV Elektra, a.s. Bratislava</t>
  </si>
  <si>
    <t>Splynovanie palivových mixov</t>
  </si>
  <si>
    <t>Haydary Juma, doc.Ing., PhD.</t>
  </si>
  <si>
    <t>023 16</t>
  </si>
  <si>
    <t>ENEX TRADE, s.r.o., Trenčín</t>
  </si>
  <si>
    <t>Termoanalytické skúšky sústavy etanol/voda</t>
  </si>
  <si>
    <t>Šimon Peter prof.Ing. DrSc.</t>
  </si>
  <si>
    <t>036 16</t>
  </si>
  <si>
    <t>ST.NICOLAUS a.s. Liptovský Mikuláš</t>
  </si>
  <si>
    <t>Vývoj zubnej pasty na báze základnej suroviny</t>
  </si>
  <si>
    <t>Hojerová Jarmila doc.Ing. PhD.</t>
  </si>
  <si>
    <t>029 16</t>
  </si>
  <si>
    <t>KOSPA Group s.r.o., Ružomberok</t>
  </si>
  <si>
    <t>Spracovanie vzorky oleja na metylester mastných kyselín</t>
  </si>
  <si>
    <t>Kocsisová Teodora Ing. PhD.</t>
  </si>
  <si>
    <t>034 16</t>
  </si>
  <si>
    <t>STUVITAL, s.r.o., Bratislava</t>
  </si>
  <si>
    <t>Riziko závažnej priemyselnej havárie - technické opatrenia pre zvýšenie bezpečnosti</t>
  </si>
  <si>
    <t>Jelemenský Ľudovít prof.Ing. DrSc.</t>
  </si>
  <si>
    <t>041 16</t>
  </si>
  <si>
    <t>FORTISCHEM  a.s., Nováky</t>
  </si>
  <si>
    <t xml:space="preserve">Anaeróbna stabilizácia biologického kalu </t>
  </si>
  <si>
    <t>Bodík Igor prof.Ing. PhD.</t>
  </si>
  <si>
    <t>037 16</t>
  </si>
  <si>
    <t>SLOVNAFT a.s., Bratislava</t>
  </si>
  <si>
    <t>Výskumné a konzultačné práce na prevádzke čističky odpadových vôd</t>
  </si>
  <si>
    <t>Drtil Miloslav prof.Ing. PhD.</t>
  </si>
  <si>
    <t>058 16</t>
  </si>
  <si>
    <t>Trnavská vodárenská spoločnosť, a.s., Piešťany</t>
  </si>
  <si>
    <t xml:space="preserve">Príprava kompozitných materiálov pre náhradu medi </t>
  </si>
  <si>
    <t>Hudec Ivan prof.Ing. PhD.</t>
  </si>
  <si>
    <t>061 16</t>
  </si>
  <si>
    <t>LEONI SLOVAKIA s.r.o., Trenčín</t>
  </si>
  <si>
    <t>Stanovenie bioplynového potenciálu kukuričných výpalkov</t>
  </si>
  <si>
    <t>Hutňan Miroslav prof.Ing. CSc.</t>
  </si>
  <si>
    <t>063 16</t>
  </si>
  <si>
    <t>Slovenské liehovary a likérky, a.s. Leopoldov</t>
  </si>
  <si>
    <t>TP-Intenzifikácia biologického stupňa SČOV</t>
  </si>
  <si>
    <t>Derco Ján doc.Ing. DrSc.</t>
  </si>
  <si>
    <t>071 16</t>
  </si>
  <si>
    <t>MONDI SCP a.s. Ružomberok</t>
  </si>
  <si>
    <t>Fit2 E-CAR - komplexná vízia elektromibility pre nasledujpce desaťročie</t>
  </si>
  <si>
    <t>Paliatka Peter, prof. akad. soch.</t>
  </si>
  <si>
    <t>rámcová zmluva o vzájomnej spolupráci</t>
  </si>
  <si>
    <t>Wolkswagen AG,38436,Wolfburg/ ŠKODA AUTO Mladá Boleslav</t>
  </si>
  <si>
    <t>Virtuálne dunajské nábrežia</t>
  </si>
  <si>
    <t>Šimkovič Vladimír, prof. Ing. arch. PhD.</t>
  </si>
  <si>
    <t>2016/1DF/4</t>
  </si>
  <si>
    <t>zmluva o poskytnutí finančného príspevku</t>
  </si>
  <si>
    <t>Stredoeurópska nadácia(CEF)</t>
  </si>
  <si>
    <t>Research by design</t>
  </si>
  <si>
    <t>Baláž Martin, Mgr. art. ArtD.</t>
  </si>
  <si>
    <t>0501/0002/16</t>
  </si>
  <si>
    <t>Istro production, s.r.o.</t>
  </si>
  <si>
    <t>Nadstavba objektu mestského kina, prestavba objektú bývalej HZ v Mikulove</t>
  </si>
  <si>
    <t>Salcer Igor, Ing. arch. ArtD.</t>
  </si>
  <si>
    <t>0502/0003/16</t>
  </si>
  <si>
    <t>Mesto Mikulov</t>
  </si>
  <si>
    <t>HZ/01/2015/PC ARCH</t>
  </si>
  <si>
    <t>GENERO GROUP, s.r.o.</t>
  </si>
  <si>
    <t>Revitalizácia Mickiewiczovej ulice v Bratislave</t>
  </si>
  <si>
    <t>Boháčová Katarína, Ing. arch., PhD.</t>
  </si>
  <si>
    <t>0501/0013/16</t>
  </si>
  <si>
    <t>ITB Development, a.s.</t>
  </si>
  <si>
    <t>Furdík Juraj, Ing. arch. CSc.</t>
  </si>
  <si>
    <t>0502/0012/15</t>
  </si>
  <si>
    <t>AUP Media, s.r.o.</t>
  </si>
  <si>
    <t>Výskum vplyvu aplikácie Games Learning na efektivitu vzdelávacieho procesu novoakreditovaného predmetu: "Základy priemyselného inžinierstva"</t>
  </si>
  <si>
    <t>Prajová Vanessa, Ing. PhD.</t>
  </si>
  <si>
    <t>087/15_RT</t>
  </si>
  <si>
    <t>výzva (http://www.nadacia-volkswagen.sk/)</t>
  </si>
  <si>
    <t>Rozvíjať technikou</t>
  </si>
  <si>
    <t xml:space="preserve">Výskum novej generácie elektrónovolúčových komplexovurčených na vákuové zváranie hliníkových a horčíkových zliatin </t>
  </si>
  <si>
    <t>Ulrich Koloman, prof. Ing. PhD.</t>
  </si>
  <si>
    <t>09/200/2015</t>
  </si>
  <si>
    <t>Zákon o stimuloch  https://vedatechnika.sk/SK/stimuly/Stranky/deafult.aspx</t>
  </si>
  <si>
    <t>Prvá zváračská, a.s.</t>
  </si>
  <si>
    <t>Vedecko výskumný projekt-metalografické rozbory a mechanické skúšky materiálov</t>
  </si>
  <si>
    <t>Hazlinger Marián doc. Ing. CSc.</t>
  </si>
  <si>
    <t>1/16</t>
  </si>
  <si>
    <t>ZF Slovakia Trnava</t>
  </si>
  <si>
    <t>EG technologický inštitút Trnava</t>
  </si>
  <si>
    <t xml:space="preserve">Testovanie sendvičového kompozitu podľa požiadaviek ISO </t>
  </si>
  <si>
    <t>Martinka Jozef Ing. PhD.</t>
  </si>
  <si>
    <t>4/16</t>
  </si>
  <si>
    <t>FORM Horní Lideč ČR</t>
  </si>
  <si>
    <t>Analýza znečistenia povrchu fosfátovanej súčiastky</t>
  </si>
  <si>
    <t>Sahul Martin Ing. PhD.</t>
  </si>
  <si>
    <t>MIBA Steeltec Vráble</t>
  </si>
  <si>
    <t>Vedecko-výskumný projekt-chemická analýza Al-zliatiny pomocou SEM EDX</t>
  </si>
  <si>
    <t>Drienovský Marián Ing. PhD.</t>
  </si>
  <si>
    <t>6/16</t>
  </si>
  <si>
    <t>Magna Slovteca Nové Mesto nad Váhom</t>
  </si>
  <si>
    <t>Chemická analýza materiálu</t>
  </si>
  <si>
    <t>Zacková Paulína Ing. PhD.</t>
  </si>
  <si>
    <t>7/16</t>
  </si>
  <si>
    <t>Výskum a odskúšanie výroby prototypov prípravkov podľa priložených 3D dát</t>
  </si>
  <si>
    <t>Šimna Vladimír Ing. PhD.</t>
  </si>
  <si>
    <t>8/16</t>
  </si>
  <si>
    <t>TREND Plus Bratislava</t>
  </si>
  <si>
    <t>Analýza spájky na plošnom spoji</t>
  </si>
  <si>
    <t>Lokaj Ján prof. Ing. PhD.</t>
  </si>
  <si>
    <t>9/16</t>
  </si>
  <si>
    <t>Enics Slovakia Nová Dubnica</t>
  </si>
  <si>
    <t>Výskum a analýza rovinnosti a zakrivenia povrchu IPM modulu</t>
  </si>
  <si>
    <t>Moravčíková Jana Ing. PhD.</t>
  </si>
  <si>
    <t>10/16</t>
  </si>
  <si>
    <t>On Semiconductor Piešťany</t>
  </si>
  <si>
    <t>Výskum možností 3D skenovania a vývoj prípravku pre meranie plastových dielov</t>
  </si>
  <si>
    <t>Buranský Ivan Ing. PhD.</t>
  </si>
  <si>
    <t>11/16</t>
  </si>
  <si>
    <t>ANTOLIN Trnava</t>
  </si>
  <si>
    <t>Výskum možností 3D skenovania plastových dielov-krivky</t>
  </si>
  <si>
    <t>12/16</t>
  </si>
  <si>
    <t>Výskum a overenie vlastností ložiskových ocelí</t>
  </si>
  <si>
    <t>Čaplovič Ľubomír prof. Ing. PhD.</t>
  </si>
  <si>
    <t>13/16</t>
  </si>
  <si>
    <t>INA SKALICA</t>
  </si>
  <si>
    <t>14/16</t>
  </si>
  <si>
    <t>Lokálna analýza chemického zloženia a SEM analýza povrchu sklených vlákien</t>
  </si>
  <si>
    <t>Kusý Martin doc.Ing. PhD.</t>
  </si>
  <si>
    <t>15/16</t>
  </si>
  <si>
    <t>John Manville Trnava</t>
  </si>
  <si>
    <t>Optika emisná spektrometria tlakového Al odliatku</t>
  </si>
  <si>
    <t>Vedecko-výskumný projekt-analýza mechanických vlastností a mikroštruktúry výkovkov Flange</t>
  </si>
  <si>
    <t>19/16</t>
  </si>
  <si>
    <t>Pankl Automotive Topoľčany</t>
  </si>
  <si>
    <t>Výskumný projekt-stanovenie viskozity spojené s prípravou vzoriek</t>
  </si>
  <si>
    <t>Bošák Ondrej Mgr. PhD.</t>
  </si>
  <si>
    <t>20/16</t>
  </si>
  <si>
    <t>Výskum možností 3D skenovania a 3Dporovnanie GM dielu</t>
  </si>
  <si>
    <t>21/16</t>
  </si>
  <si>
    <t>BOGE Trnava</t>
  </si>
  <si>
    <t>Vedecko-výskumný projekt-analýza prasknutej podložky a vypracovanie technickej správy</t>
  </si>
  <si>
    <t>22/16</t>
  </si>
  <si>
    <t>PFS Brezová pod Bradlom</t>
  </si>
  <si>
    <t>Štúdium vplyvu obrábania na mikroštruktúru a fázové zloženie austeniticky koróziivzdornej ocele</t>
  </si>
  <si>
    <t>Dománková Mária doc. Ing. PhD.</t>
  </si>
  <si>
    <t>23/16</t>
  </si>
  <si>
    <t>Euro Pumps Tech Jaslovské Bohunice</t>
  </si>
  <si>
    <t>Vedecko-výskumný projekt-analýza povlakovej vrstvy chemického niklu</t>
  </si>
  <si>
    <t>24/16</t>
  </si>
  <si>
    <t>Chemni Usip P.Bystrica</t>
  </si>
  <si>
    <t>25/16</t>
  </si>
  <si>
    <t>Výskum možností 3D merania tvarových Aldielov</t>
  </si>
  <si>
    <t>Revol TT Conzulting Boleráz</t>
  </si>
  <si>
    <t>Analýza priľnavosti vrstiev primer a cover</t>
  </si>
  <si>
    <t>Analýza mechanických vlastností ťažných laniek</t>
  </si>
  <si>
    <t>Moravčík Roman doc. Ing. PhD.</t>
  </si>
  <si>
    <t>Schindler Dunajská Streda</t>
  </si>
  <si>
    <t>Analýza kvality vstupných polotovarov</t>
  </si>
  <si>
    <t>29/16</t>
  </si>
  <si>
    <t>Metal Design Slovakia Hrnčiarovce nad Parnou</t>
  </si>
  <si>
    <t>Fraktografická a metalografická analýza vzoriek</t>
  </si>
  <si>
    <t>Bártová Katarína Ing. PhD.</t>
  </si>
  <si>
    <t>31/16</t>
  </si>
  <si>
    <t>ZMV s.r.o. Bratislava</t>
  </si>
  <si>
    <t>Overenie prítomnosti ruténia</t>
  </si>
  <si>
    <t>32/16</t>
  </si>
  <si>
    <t>Semikron Vrbové</t>
  </si>
  <si>
    <t>Konfokálna mikroskopia povrchu komponentov</t>
  </si>
  <si>
    <t>33/16</t>
  </si>
  <si>
    <t>Výskum možnosti optického 3D merania drážkového tŕňa a profilovej rúry</t>
  </si>
  <si>
    <t>34/16</t>
  </si>
  <si>
    <t>ŽP VVC Podbrezová</t>
  </si>
  <si>
    <t>Vedecko výskumný projekt-analýza Cu-membrán tlakomerov, vypracovanie technickej správy</t>
  </si>
  <si>
    <t>36/16</t>
  </si>
  <si>
    <t>Prematlak Stará Turá</t>
  </si>
  <si>
    <t>Výskumný projekt-analýza výkovkov Flange z materiálu C45E</t>
  </si>
  <si>
    <t>37/16</t>
  </si>
  <si>
    <t>Výskumný projekt-mechanické skúšky plechov zváraných laserom</t>
  </si>
  <si>
    <t>38/16</t>
  </si>
  <si>
    <t>ArcelorMittal Senica</t>
  </si>
  <si>
    <t>Analýza chemického zloženia povrchu súčiastky</t>
  </si>
  <si>
    <t>39/16</t>
  </si>
  <si>
    <t>Výskum postupu výroby skúšobnej raznice laserovým mikroobrábaním</t>
  </si>
  <si>
    <t>Necpal Martin Ing. PhD.</t>
  </si>
  <si>
    <t>40/16</t>
  </si>
  <si>
    <t>Presburgmint Bratislava</t>
  </si>
  <si>
    <t>Analýza mikrogeometrie povrchu s protokolom v anglickom jazyku</t>
  </si>
  <si>
    <t>41/16</t>
  </si>
  <si>
    <t>43/16</t>
  </si>
  <si>
    <t>Meranie tvrdosti metódou Vickers</t>
  </si>
  <si>
    <t>44/16</t>
  </si>
  <si>
    <t>Overenie prítomnosti fosfátovaných vrstiev na súčiastkach</t>
  </si>
  <si>
    <t>45/16</t>
  </si>
  <si>
    <t>Analýza mechanických vlastností hliníkových zliatin</t>
  </si>
  <si>
    <t>Pašák Matej Ing. PhD.</t>
  </si>
  <si>
    <t>46/16</t>
  </si>
  <si>
    <t>C2i Dunajská Streda</t>
  </si>
  <si>
    <t>Vedecko výskumný projekt-Termická a fraktografická analýza upínacieho klipu zrkadla</t>
  </si>
  <si>
    <t>47/16</t>
  </si>
  <si>
    <t>Vedecko-výskumný projekt-analýza zvarov plechov</t>
  </si>
  <si>
    <t>Príprava a testovanie vzoriek-sendvičových štruktúr s rozdielnym zložením</t>
  </si>
  <si>
    <t>49/16</t>
  </si>
  <si>
    <t>Plastikářsky Klastr Zlín ČR</t>
  </si>
  <si>
    <t>Výskum možností 3D skenovania a vyhodnotenia plastových dielcov</t>
  </si>
  <si>
    <t>50/16</t>
  </si>
  <si>
    <t>VÚSAPL Nitra</t>
  </si>
  <si>
    <t>Kontrola HW a SW funkcionalít stendu VJP vrátané verifikácie riadiacich algoritmov</t>
  </si>
  <si>
    <t>Tanuška Pavol prof. Ing. PhD.</t>
  </si>
  <si>
    <t>51/16</t>
  </si>
  <si>
    <t>VUJE Trnava</t>
  </si>
  <si>
    <t>52/16</t>
  </si>
  <si>
    <t>Vedecko-výskumný pojekt - Termická a fraktografická analýza plastového dielu</t>
  </si>
  <si>
    <t>53/16</t>
  </si>
  <si>
    <t>Vedecko-výskumný projekt-analýza povrchovej vrstvy chemického niklu</t>
  </si>
  <si>
    <t>54/16</t>
  </si>
  <si>
    <t>Metalografická príprava vzoriek</t>
  </si>
  <si>
    <t>55/16</t>
  </si>
  <si>
    <t>Výskum možnosti leštenia tela rýchlospojky plazmovým výbojom</t>
  </si>
  <si>
    <t>Podhorský Štedan doc. Ing. CSc.</t>
  </si>
  <si>
    <t>56/16</t>
  </si>
  <si>
    <t>Chirana Medical Stará Turá</t>
  </si>
  <si>
    <t>Analýza vhodnosti materiálu skrutky</t>
  </si>
  <si>
    <t>57/16</t>
  </si>
  <si>
    <t>58/16</t>
  </si>
  <si>
    <t>59/16</t>
  </si>
  <si>
    <t>60/16</t>
  </si>
  <si>
    <t>EDS chemická mikroanalýza</t>
  </si>
  <si>
    <t>61/16</t>
  </si>
  <si>
    <t>Analýza mechanických vlastností hlbokoťažných plechov</t>
  </si>
  <si>
    <t>62/16</t>
  </si>
  <si>
    <t>POSS-SLPC Voderady</t>
  </si>
  <si>
    <t>Vedecko-výskumný projekt-analýza odliatkov z materiálu GGV30,vypracovanie technickej správy</t>
  </si>
  <si>
    <t>63/16</t>
  </si>
  <si>
    <t>Zlievareň Trnava</t>
  </si>
  <si>
    <t>Výskum a odskúšanie vytvorenia digitalizovaného 3D modelu výfuku snežného skútra</t>
  </si>
  <si>
    <t>Morovič Ladislav doc. Ing. PhD.</t>
  </si>
  <si>
    <t>64/16</t>
  </si>
  <si>
    <t>Vodrážka Zlaté Moravce</t>
  </si>
  <si>
    <t xml:space="preserve">Analýza zvyškového austenitu </t>
  </si>
  <si>
    <t>Péteryová Magda Mgr.</t>
  </si>
  <si>
    <t>65/16</t>
  </si>
  <si>
    <t>SPINEA Technologies Prešov</t>
  </si>
  <si>
    <t>Analýza vplyvu materiálu na použiteľnosť po vulkanizácii</t>
  </si>
  <si>
    <t>66/16</t>
  </si>
  <si>
    <t>67/16</t>
  </si>
  <si>
    <t>Analýza chrómových vrstiev</t>
  </si>
  <si>
    <t>68/16</t>
  </si>
  <si>
    <t>Fremach Trnava</t>
  </si>
  <si>
    <t>Analýza porušenej pružiny</t>
  </si>
  <si>
    <t>69/16</t>
  </si>
  <si>
    <t>Centrum B Stará Myjava</t>
  </si>
  <si>
    <t>Analýza chemického zloženia 6 silent blokov</t>
  </si>
  <si>
    <t>70/16</t>
  </si>
  <si>
    <t>71/16</t>
  </si>
  <si>
    <t>Dokumentácia povrchu súčiastok</t>
  </si>
  <si>
    <t>72/16</t>
  </si>
  <si>
    <t>Posúdenie tlakovej tesnosti protipožiarných tmelov používaných pre požiarne utesnenie inštalácií</t>
  </si>
  <si>
    <t>73/16</t>
  </si>
  <si>
    <t>PROMAT Škofja Loka Slovinsko</t>
  </si>
  <si>
    <t>Sl173187992</t>
  </si>
  <si>
    <t>Vedecko výskumný projekt-analýza mechanických vlastností a mikroštruktúry výkovkov Flange</t>
  </si>
  <si>
    <t>74/16</t>
  </si>
  <si>
    <t>Vedecko výskumný projekt - mechanické skúšky zvarov plechov zváraných laserom</t>
  </si>
  <si>
    <t>75/16</t>
  </si>
  <si>
    <t>Výskum a odskúšanie digitalizovaného 3D modelu súčiastky</t>
  </si>
  <si>
    <t>76/16</t>
  </si>
  <si>
    <t>INTERVIS Trnava</t>
  </si>
  <si>
    <t>Výskum zvyšovania životnosti kovacích zápustiek</t>
  </si>
  <si>
    <t>Kapustová Mária, doc. Ing. PhD.</t>
  </si>
  <si>
    <t>77/16</t>
  </si>
  <si>
    <t>HKS Forge Trnava</t>
  </si>
  <si>
    <t>78/16</t>
  </si>
  <si>
    <t>Pressburgmint Bratislava</t>
  </si>
  <si>
    <t>79/16</t>
  </si>
  <si>
    <t>Analýza klietky</t>
  </si>
  <si>
    <t>80/16</t>
  </si>
  <si>
    <t>KINEX Bytča</t>
  </si>
  <si>
    <t>Štúdium príčin porušenia hydraulického uzáveru</t>
  </si>
  <si>
    <t>82/16</t>
  </si>
  <si>
    <t>Pall Slovakia Vráble</t>
  </si>
  <si>
    <t>Analýza makroskopického napätia RTG difrakciou</t>
  </si>
  <si>
    <t>83/16</t>
  </si>
  <si>
    <t>Vedecko-výskumný projekt-Termická analýza granulátu ABS (čierny a šedý)</t>
  </si>
  <si>
    <t>84/16</t>
  </si>
  <si>
    <t>Výskum možnosti 3D skenovanie dielu BMW F3X T2</t>
  </si>
  <si>
    <t>85/16</t>
  </si>
  <si>
    <t>D.S Systems Trnava</t>
  </si>
  <si>
    <t>Analýza sekacích nožov</t>
  </si>
  <si>
    <t>86/16</t>
  </si>
  <si>
    <t>John Manville  Slovakia Trnava</t>
  </si>
  <si>
    <t>87/16</t>
  </si>
  <si>
    <t>Vedecko-výskumný projekt-analýza tvrdosti zvarov plechov T-BMW310LWB-Z zvýraných laserom</t>
  </si>
  <si>
    <t>88/16</t>
  </si>
  <si>
    <t>Vedecko-výskumný projekt-analýza lomových plôch drôtov po únavových skúškach materiálu</t>
  </si>
  <si>
    <t>89/16</t>
  </si>
  <si>
    <t>Bekaert Hlohovec</t>
  </si>
  <si>
    <t>Výskum a overovanie vlastností ložiskových ocelí</t>
  </si>
  <si>
    <t>90/16</t>
  </si>
  <si>
    <t>Analýza materiálových charakteristík</t>
  </si>
  <si>
    <t>91/16</t>
  </si>
  <si>
    <t>Morfológia kontaminovaného povrchu</t>
  </si>
  <si>
    <t>92/16</t>
  </si>
  <si>
    <t>Mikroštruktúrna analýza oceľového pliešku</t>
  </si>
  <si>
    <t>93/16</t>
  </si>
  <si>
    <t>Meranie hrúbky vrstiev primeru</t>
  </si>
  <si>
    <t>94/16</t>
  </si>
  <si>
    <t>Výroba 3D komponentov</t>
  </si>
  <si>
    <t>95/16</t>
  </si>
  <si>
    <t>Kellys Bicycles Veľké Orvište</t>
  </si>
  <si>
    <t>Analýza poškodených kladiek</t>
  </si>
  <si>
    <t>96/16</t>
  </si>
  <si>
    <t>Výskum a overenie vlastností ocele</t>
  </si>
  <si>
    <t>97/16</t>
  </si>
  <si>
    <t>Tepláreň Košice</t>
  </si>
  <si>
    <t>Analýza troch odliatkov (1,2,3) z Al zliatin</t>
  </si>
  <si>
    <t>98/16</t>
  </si>
  <si>
    <t xml:space="preserve">Analýza mikroštruktúry a chemického zloženia komponentov s ozn. 30-16A </t>
  </si>
  <si>
    <t>99/16</t>
  </si>
  <si>
    <t>Analýza mikrogeometrie povrchu u zákazníka</t>
  </si>
  <si>
    <t>100/16</t>
  </si>
  <si>
    <t>Analýza lomu titánového rámu okuliarov</t>
  </si>
  <si>
    <t>Hudáková Mária, doc. Ing. Phd.</t>
  </si>
  <si>
    <t>101/16</t>
  </si>
  <si>
    <t>UNI OPTIK Trnava</t>
  </si>
  <si>
    <t>Výskum chovania sendvičových kompozitných štruktúr behom podmienok blízkych reálnemu požiaru</t>
  </si>
  <si>
    <t>102/16</t>
  </si>
  <si>
    <t>103/16</t>
  </si>
  <si>
    <t>Výskum možnosti optického 3D skenovanií kola a reverzního inženýrství</t>
  </si>
  <si>
    <t>104/16</t>
  </si>
  <si>
    <t>Naviga 4 s.r.o. Praha, ČR</t>
  </si>
  <si>
    <t>Výskumný projekt-TEM-analýza zameraná na identifikáciu nanočastíc</t>
  </si>
  <si>
    <t>105/16</t>
  </si>
  <si>
    <t>Benteler Steel/Tube Paderborn Nemecko</t>
  </si>
  <si>
    <t>DE815176963</t>
  </si>
  <si>
    <t>Analýza povrchových defektov brzdových strmeňov</t>
  </si>
  <si>
    <t>106/16</t>
  </si>
  <si>
    <t>Akebono Brake Slovakia Trenčín</t>
  </si>
  <si>
    <t>Laserová konfokálna mikroskopia</t>
  </si>
  <si>
    <t>107/16</t>
  </si>
  <si>
    <t>Výskum možností 3D skenovania nástrojov</t>
  </si>
  <si>
    <t>108/16</t>
  </si>
  <si>
    <t>Skartek Trnava</t>
  </si>
  <si>
    <t>Expertíza lomu</t>
  </si>
  <si>
    <t>Jurči Peter prof.Ing. PhD.</t>
  </si>
  <si>
    <t>109/16</t>
  </si>
  <si>
    <t>CAPITAL SAFETY GROUP Banský Bystrica</t>
  </si>
  <si>
    <t>Vedecko-výskumný projekt-skúška ťahom plechov T-FOR302LWB-Z</t>
  </si>
  <si>
    <t>110/16</t>
  </si>
  <si>
    <t>Výskum možností výroby súčiastok VŠ-Rostex</t>
  </si>
  <si>
    <t>111/16</t>
  </si>
  <si>
    <t>ADLO-Security Doors Nitra</t>
  </si>
  <si>
    <t>112/16</t>
  </si>
  <si>
    <t>Stanovenie reologických vlastností daných vzoriek</t>
  </si>
  <si>
    <t>113/16</t>
  </si>
  <si>
    <t>Analýza pružnej charakteristiky ťažných pružín</t>
  </si>
  <si>
    <t>114/16</t>
  </si>
  <si>
    <t>Schindler Dunajská Streda Kostolné Kračany</t>
  </si>
  <si>
    <t>Rezanie a metalografická príprava vzoriek</t>
  </si>
  <si>
    <t>116/16</t>
  </si>
  <si>
    <t>Výskum a odskúšanie vytvorenia digitalizovaného 3D modelu sedačky a rukoäti</t>
  </si>
  <si>
    <t>117/16</t>
  </si>
  <si>
    <t>SHARK AEROs.r.o. Letisko Senica Hlboké</t>
  </si>
  <si>
    <t>118/16</t>
  </si>
  <si>
    <t>Vedeckovýskumný projekt-skúška ťahom plechov T-MER302LWB-Z</t>
  </si>
  <si>
    <t>119/16</t>
  </si>
  <si>
    <t>Analýza chemického zloženia</t>
  </si>
  <si>
    <t>120/16</t>
  </si>
  <si>
    <t>Analýza rozhraní spájok</t>
  </si>
  <si>
    <t>121/16</t>
  </si>
  <si>
    <t>Analýza ultrazvukových zvarov</t>
  </si>
  <si>
    <t>122/16</t>
  </si>
  <si>
    <t>Hodnotenie procesu spaľovania simulátu odpadu z JE</t>
  </si>
  <si>
    <t>Balog Karol prof. Ing. PhD.</t>
  </si>
  <si>
    <t>123/16</t>
  </si>
  <si>
    <t>JAVYS Bratislava</t>
  </si>
  <si>
    <t>125/16</t>
  </si>
  <si>
    <t>Schaeffler Skalica</t>
  </si>
  <si>
    <t>Analýza defektov žiarového nástreku Mo na uhlíkovej oceli</t>
  </si>
  <si>
    <t>126/16</t>
  </si>
  <si>
    <t>Miba Steeltec Vráble</t>
  </si>
  <si>
    <t>Analýza a simulácia procesu vstrekovania</t>
  </si>
  <si>
    <t>127/16</t>
  </si>
  <si>
    <t>R&amp;D Mold  Machining Považská Bystrica</t>
  </si>
  <si>
    <t>Výskum opracovania dielov</t>
  </si>
  <si>
    <t>128/16</t>
  </si>
  <si>
    <t>Antolin Trnava</t>
  </si>
  <si>
    <t>Stanovenie teploty vznietenia rozvíreného a usadeného prachu</t>
  </si>
  <si>
    <t>129/16</t>
  </si>
  <si>
    <t>AGRO CS Slovakia Lúčenec</t>
  </si>
  <si>
    <t>130/16</t>
  </si>
  <si>
    <t>Meranie hrúbky povlaku a analýza chemického zloženia</t>
  </si>
  <si>
    <t>131/16</t>
  </si>
  <si>
    <t>Vedecko výskumný projekt-skúška ťahom pre produkt T-BMW314LWB-Z</t>
  </si>
  <si>
    <t>132/16</t>
  </si>
  <si>
    <t>133/16</t>
  </si>
  <si>
    <t>134/16</t>
  </si>
  <si>
    <t>Posúdenie odolnosti izolačných materiálov</t>
  </si>
  <si>
    <t>135/16</t>
  </si>
  <si>
    <t>Promat d.o.o. Škofja Loka Slovinsko</t>
  </si>
  <si>
    <t>Výskumný projekt-TEM analýza dvoch zvarových spojov vysokopevných ocelí</t>
  </si>
  <si>
    <t>136/16</t>
  </si>
  <si>
    <t>STU Bratislava Strojnícka fakulta</t>
  </si>
  <si>
    <t>Analýza a posúdenie rizík</t>
  </si>
  <si>
    <t>Kuracina Richard doc. Ing. Ph.D.</t>
  </si>
  <si>
    <t>137/16</t>
  </si>
  <si>
    <t>Evonik Fermas Slovenská Ľupča</t>
  </si>
  <si>
    <t>Vedecko výskumný projekt-mechanické skúšky plechov, skúšky tvrdosti zvarových spojov T-BMW313</t>
  </si>
  <si>
    <t>140/16</t>
  </si>
  <si>
    <t>Analýza chemického zloženia 4 medených diskov</t>
  </si>
  <si>
    <t>141/16</t>
  </si>
  <si>
    <t>Protokol z analýzy v anglickom jazyku</t>
  </si>
  <si>
    <t>142/16</t>
  </si>
  <si>
    <t>Výskumný projekt-Tem analýza zvarového spoja dvojfázových ocelí</t>
  </si>
  <si>
    <t>143/16</t>
  </si>
  <si>
    <t>144/16</t>
  </si>
  <si>
    <t>Analýza súčiastky po odtrhovej skúške</t>
  </si>
  <si>
    <t>150/16</t>
  </si>
  <si>
    <t>Výskum príčin porušenia ložiskových ocelí</t>
  </si>
  <si>
    <t>151/16</t>
  </si>
  <si>
    <t>PSL, a.s. Považská Bystrica</t>
  </si>
  <si>
    <t>Analýza obsahu zvyškového austenitu</t>
  </si>
  <si>
    <t>152/16</t>
  </si>
  <si>
    <t>KINEX BEARINGS Bytča</t>
  </si>
  <si>
    <t>153/16</t>
  </si>
  <si>
    <t>TDK-Slovakia Považská Bystrica</t>
  </si>
  <si>
    <t>Analýza chemického zloženenia EDS-Spájka SP1,6</t>
  </si>
  <si>
    <t>154/16</t>
  </si>
  <si>
    <t>Analýza materiálu z dôvodu nesprávneho spájkovania</t>
  </si>
  <si>
    <t>155/16</t>
  </si>
  <si>
    <t>ENICS Slovakia Nová Dubnica</t>
  </si>
  <si>
    <t>Výskum a vývoj technológie laserového textúrovania povrchu</t>
  </si>
  <si>
    <t>Šugár Peter prof. Ing. CSc.</t>
  </si>
  <si>
    <t>156/16</t>
  </si>
  <si>
    <t>B4D s.r.o. Banská Bystrica</t>
  </si>
  <si>
    <t>Analýza priečnych rezov a chemického zloženia</t>
  </si>
  <si>
    <t>157/16</t>
  </si>
  <si>
    <t>Metalografická príprava vzorky pre analýzu</t>
  </si>
  <si>
    <t>158/16</t>
  </si>
  <si>
    <t>Analýza vodíka v pracovnom ovdzuší</t>
  </si>
  <si>
    <t>Bartošová Alica Ing. PhD.</t>
  </si>
  <si>
    <t>159/16</t>
  </si>
  <si>
    <t>IN VEST Šaľa</t>
  </si>
  <si>
    <t>Vedecko výskumný projekt-mechanické skúšky plechov T-BMW303 BLK-A</t>
  </si>
  <si>
    <t>160/16</t>
  </si>
  <si>
    <t>Vedecko výskumný projekt - Meranie a výpočet tepelnej vodivosti Al kompozitu</t>
  </si>
  <si>
    <t>162/16</t>
  </si>
  <si>
    <t>ÚMMS SAV Bratislava</t>
  </si>
  <si>
    <t>163/16</t>
  </si>
  <si>
    <t>DS systems, s.r.o. Trnava</t>
  </si>
  <si>
    <t>164/16</t>
  </si>
  <si>
    <t xml:space="preserve">Analýza vhodnosti materiálu </t>
  </si>
  <si>
    <t>166/16</t>
  </si>
  <si>
    <t>AJ Metal Design Hrnčiarovce nad Parnou</t>
  </si>
  <si>
    <t>Výskum a odskúšanie vytvorenia digitalizovaného 3D modelu vozíka</t>
  </si>
  <si>
    <t>167/16</t>
  </si>
  <si>
    <t>Novoplast Sereď</t>
  </si>
  <si>
    <t>Pevnostná analýza závesného háku</t>
  </si>
  <si>
    <t>Naď Milan doc. Ing. CSc.</t>
  </si>
  <si>
    <t>169/16</t>
  </si>
  <si>
    <t>A3M Slovakia Cífer</t>
  </si>
  <si>
    <t>Výskum postupu výroby razníka laserovým mikroobrábaním</t>
  </si>
  <si>
    <t>170/16</t>
  </si>
  <si>
    <t>Výskum možností 3D skenovania a 3D porovnanie GM dielu</t>
  </si>
  <si>
    <t>171/16</t>
  </si>
  <si>
    <t>Analýza teplotného poľa izolácií na kovovom povrchu pri vysokotepelnom namáhaní</t>
  </si>
  <si>
    <t>Harangozó Jozef Ing. PhD.</t>
  </si>
  <si>
    <t>172/16</t>
  </si>
  <si>
    <t>Stavebná fakulta STU Trnava</t>
  </si>
  <si>
    <t>RTG analýza zvarovaných spojov</t>
  </si>
  <si>
    <t>173/16</t>
  </si>
  <si>
    <t>Strojnícka fakulta STU Bratislava</t>
  </si>
  <si>
    <t>TEM analýza práškovej vzorky</t>
  </si>
  <si>
    <t>174/16</t>
  </si>
  <si>
    <t>Vedecko výskumný projekt-analýza lomových plôch poškodených súčiastok</t>
  </si>
  <si>
    <t>175/16</t>
  </si>
  <si>
    <t>Ing. Peter Rosenberger Trnava</t>
  </si>
  <si>
    <t>Vedecko výskumný projekt-mechanické skúšky plechov T-BMW302LWB-zváraných laserom</t>
  </si>
  <si>
    <t>176/16</t>
  </si>
  <si>
    <t>Výskum a odskúšanie metalografickej prípravy vzorky SP1.5</t>
  </si>
  <si>
    <t>Sahul Miroslav Ing. PhD.</t>
  </si>
  <si>
    <t>177/16</t>
  </si>
  <si>
    <t>Vedecko výskumný projekt - mechanické skúšky plechov T-BMW303LWB - zváraných laserom</t>
  </si>
  <si>
    <t>178/16</t>
  </si>
  <si>
    <t>Vedecko výskumný projekt - mechanické skúšky plechov T-BMW312LWB - zváraných laserom</t>
  </si>
  <si>
    <t>179/16</t>
  </si>
  <si>
    <t>Výskum a odskúšanie vytvorenia digitalizovaného 3D modelu prednej časti karosérie</t>
  </si>
  <si>
    <t>180/16</t>
  </si>
  <si>
    <t>INNOV8 Trnava</t>
  </si>
  <si>
    <t>Výskum možností merania Spheric-Eliptic</t>
  </si>
  <si>
    <t>181/16</t>
  </si>
  <si>
    <t>Tristone Flowtech Slovakia Nová Baňa</t>
  </si>
  <si>
    <t>182/16</t>
  </si>
  <si>
    <t>Analýza koróznych vlastností</t>
  </si>
  <si>
    <t>183/16</t>
  </si>
  <si>
    <t>Výskum možností 3D skenovania a merania</t>
  </si>
  <si>
    <t>184/16</t>
  </si>
  <si>
    <t>Výskum možností 3D skenovania plastových dielov VO</t>
  </si>
  <si>
    <t>185/16</t>
  </si>
  <si>
    <t>Fremach International NV Belgicko</t>
  </si>
  <si>
    <t>BE0881858474</t>
  </si>
  <si>
    <t>Výskum vplyvu tvrdosti na vlastnosti gumy</t>
  </si>
  <si>
    <t>Bilík Jozef doc. Ing. PhD.</t>
  </si>
  <si>
    <t>186/16</t>
  </si>
  <si>
    <t>Schindler Dunajská Streda, Kostolné Kračany</t>
  </si>
  <si>
    <t>Vyhodnotenie starnutia protipožiarných náterov na overovacích vzorkách SE EBO a SE EMO</t>
  </si>
  <si>
    <t>65/14</t>
  </si>
  <si>
    <t>Slovenské elektrárne Bratislava</t>
  </si>
  <si>
    <t>18..6.2016</t>
  </si>
  <si>
    <t>Návrh a realizácia merania signálov pre vyhodnotenie askustických emisií</t>
  </si>
  <si>
    <t>94/14</t>
  </si>
  <si>
    <t>Návrh algoritmov riadenia a realizácia systému kondicionovacej komory</t>
  </si>
  <si>
    <t>154/15</t>
  </si>
  <si>
    <t>HoloBanking</t>
  </si>
  <si>
    <t>Vincúr Juraj, Ing.</t>
  </si>
  <si>
    <t>2015et07</t>
  </si>
  <si>
    <t>www.nadaciatatrabanky.sk</t>
  </si>
  <si>
    <t>E-talent</t>
  </si>
  <si>
    <t>IndoorNav</t>
  </si>
  <si>
    <t>Kovárová, Alena, Mgr. PhD.</t>
  </si>
  <si>
    <t>2015et09</t>
  </si>
  <si>
    <t>Atmosférická sonda merajúca veličiny</t>
  </si>
  <si>
    <t>Pištek Peter, Ing.  PhD.</t>
  </si>
  <si>
    <t>2015et10</t>
  </si>
  <si>
    <t>Cestovné granty</t>
  </si>
  <si>
    <t>Bieliková, Mária, prof. Ing., PhD.</t>
  </si>
  <si>
    <t>dar. zmluva 36/2016</t>
  </si>
  <si>
    <t xml:space="preserve">Softec </t>
  </si>
  <si>
    <t>00683540</t>
  </si>
  <si>
    <t>Cena pre študeta v súťaži Upgradni</t>
  </si>
  <si>
    <t>dar. zmluva 20/2016</t>
  </si>
  <si>
    <t>Volkswagen Slovakia</t>
  </si>
  <si>
    <t>35757442</t>
  </si>
  <si>
    <t>Vytvorenie diela</t>
  </si>
  <si>
    <t>Čičák Pavel, prof. Ing. PhD.</t>
  </si>
  <si>
    <t>zmluva 52/15</t>
  </si>
  <si>
    <t>Molphir</t>
  </si>
  <si>
    <t>31431372</t>
  </si>
  <si>
    <t>Automatizácia a integrácia systémov pre IT</t>
  </si>
  <si>
    <t>zmluva 73/15</t>
  </si>
  <si>
    <t>Slovak Telekom</t>
  </si>
  <si>
    <t>35763469</t>
  </si>
  <si>
    <t>Analýza webu</t>
  </si>
  <si>
    <t>zmluva 38/15</t>
  </si>
  <si>
    <t>Piano Media</t>
  </si>
  <si>
    <t>46103406</t>
  </si>
  <si>
    <t>Prototypo počítačovej hry</t>
  </si>
  <si>
    <t>zmluva 34/15</t>
  </si>
  <si>
    <t>UKFv Nitre</t>
  </si>
  <si>
    <t>00157716</t>
  </si>
  <si>
    <t>Vytvorenie analýzy správania</t>
  </si>
  <si>
    <t>zmluva 25/16</t>
  </si>
  <si>
    <t>Creative Web</t>
  </si>
  <si>
    <t>36830178</t>
  </si>
  <si>
    <t>Softvérové dielo s licenciou</t>
  </si>
  <si>
    <t>zmluva 47/15</t>
  </si>
  <si>
    <t>SCR Interactive sro</t>
  </si>
  <si>
    <t>36682781</t>
  </si>
  <si>
    <t>Industriálne dedičstvo ako súčasť teritoriálneho kapitálu - jeho prezentácia na vedeckých podujatiach v zahraničí</t>
  </si>
  <si>
    <t>Mackovičová Katarína, Ing. arch.</t>
  </si>
  <si>
    <t>Zmluva o poskytnutí finančných prostriedkov č.16-520-00486</t>
  </si>
  <si>
    <t>Výzva číslo 2/2016 na predkladanie  žiadostí</t>
  </si>
  <si>
    <t>Fond na podporu umenia MŠ SR</t>
  </si>
  <si>
    <t>návrh sústavy studní na zníženie HPV v areále JLR Nitra - numerický model</t>
  </si>
  <si>
    <t>Experimentálny výskum filtračných vlastností tesniacich vrstiev skládok odpadov sa uskutočňuje na rôznych lokalitách Slovenska</t>
  </si>
  <si>
    <t>Analýza vlastností zemín, modelovanie stability svahu pri zmene polohy šmykovej plochy, hľadanie vhodného umiestnenia objektov betonárky komplexným  zohľadnením okrajových podmienok a odporúčania pre monitorovanie situácie.</t>
  </si>
  <si>
    <t>Expertízne posúdenie transformácie medzi dvoma nehomogénnymi súradnicovými systémami z teoretického (expertízna správa) aj praktického hľadiska - vytvorenie programu (požiadavka na jednoznačnosť výsledkov s presnosťou 1mm)</t>
  </si>
  <si>
    <t>Matematické modelovanie formou parametrickej štúdie, hľadanie optimálnej konfigurácie kotvených pilótových stien.</t>
  </si>
  <si>
    <t>matematický model neustáleného prúdenia podzemnej vody pri prechode tisícročnej vody v rieke Nitra</t>
  </si>
  <si>
    <t>Riešením výskumnej aktivity bol návrh vhodných technologických procesov pre prípravu suspenzie a jej separácie počas úpravy vody v UV Hriňová, so zameraním na optimalizáciu chemicko–technologických parametrov (procesov) prípravy suspenzie, na posúdenie chemicko-technologických parametrov separácie suspenzie v I. technologickom stupni (usadzovacie nádrže) a na posúdenie chemicko–technologických parametrov separácie suspenzie v II. technologickom stupni (filtre).</t>
  </si>
  <si>
    <t>Riešením výskumnej aktivity bol návrh vhodných procesov pre zušľachťovanie vody v úpravni vody Hriňová, zameranej na overenie prínosov pomocného koagulantu na zvýšenie účinnosti koagulačného procesu, na overenie možnosti obohacovania upravenej vody o horčík a overenie možnosti využitia aktívneho uhlia v technologickom procese úpravy vody.</t>
  </si>
  <si>
    <t>výskum bude pokračovať v analýze a návrhoch pre špecifiká rekračnej dopravy, ktorá sa v podmienkach Slovenska vôbec nesleduje</t>
  </si>
  <si>
    <t>Objednávka A1ReSpect a TK Estate na vedecko-výskumnú spoluprácu na projekt Polyfunkčný komplex Portum. Experimentálne stanovenie účinkov vetra na objekty Portum a vplyv na pohodu chodcov v území</t>
  </si>
  <si>
    <t>Experimentálny výskum bol zamrený na geotechnické vlastosti geomateriálov ukladaných do odkalísk SE, a.s. ENO Zemianske Kostoľany a Žilinskej teplárenskej a.s. Žilina. Výsledky experimentálneho výskumu slúťžili ako vstupy pre stabilitných posúdeniach uvedených odkalísk.</t>
  </si>
  <si>
    <t>Zhodnotenie periodických terénnych meraní aktivity svahov a matematické modelovanie účinnosti rôznych stabilizačných opatrení.</t>
  </si>
  <si>
    <t>Testovanie vzoriek zemín bez pridania a s pridaním rôzneho obsahu cementu pri rôznych počiatočných vlhkostiach a stanovenie vlastností aplikovaného cementu.</t>
  </si>
  <si>
    <t>Cieľom posudku bolo porovnať pôvodné riešenie MVE Mošon II a realizované riešenie so zameraním na porovnanie stavebno-technického riešenia a základných parametrov MVE.</t>
  </si>
  <si>
    <t>Experimentálny výskum bol zamrený na geotechnické vlastosti zemín neogénnych zemín odbratých na lokalite Račianskej ul. v Bratisleve. Výsledky experimentálneho výskumu slúžili ako vstupy pre návrh realizačných prác na stavebnej jame a založení stavebnej konštrukcie.</t>
  </si>
  <si>
    <t>Cieľom vedecko-výskumnej spolupráce bolo laboratórnym experimentom v aerodynamickom tuneli s atmosferickou medznou vrstvou kvantifikovať maximálne lokálne zaťaženia tlakom a saním na obalových konštrukciách komplexu budov, určiť výsledné silové a momentové reakcie v úrovni základovej škáry od uvažovaných smerov vetra – výslednica šmykových síl, krútiacich a klopiacich momentov od špičkových rýchlostí vetra, určiť výsledné silové a momentové reakcie v úrovni jednotlivých podlaží vrátane výsledných silových a momentových reakcií oceľovej konštrukcie v úrovni strechy nad 31NP od uvažovaných smerov vetra – výslednica vodorovných síl a krútiacich momentov od špičkových rýchlostí vetra, odozvu konštrukcie od dynamických účinkov vetra vrátane odozvy oceľovej konštrukcie nad 31NP – určenie zotrvačných síl a krútiacich momentov vyvolaných dynamickými účinkami vetra pôsobiacimi na jednotlivé podlažia a posúdenie vplyvu vetra na blízke okolie výškových objektov.</t>
  </si>
  <si>
    <t>Modelovanie účinkov vetra na modeloch budov v aerodynamických tuneloch s atmosferickou medznou vrstvou patrí ku súčasným moderným vedecko-výskumným metódam v oblasti aerodynamiky budov.</t>
  </si>
  <si>
    <t>Matematický model prúdenia podzemných vôd na výpočet kapacity sústavy studní v JLR Nitra</t>
  </si>
  <si>
    <t>špeciálne vykonaný dopravný prieskum sa v podmienach Slovenka ešte v takomto rosźsahu neriešil a umožní vytvoriť teoretické zásady na dopravné prieskumy v rôznych druhoch verejnej dopravy pre aglomerácie miest Slovenska</t>
  </si>
  <si>
    <t>On-line optimalizácia navrhnutého hydraulického systému na zníženie HPV</t>
  </si>
  <si>
    <t>Cielom projektu bolo zabezpečenie predĺženia životnosti vysokotlakového potrubia prepravného plynovodu pri minimalizácii obmedzenia prepravy. Optimalizované boli pracovné postupy pri zachovaní bezpečnosti prevádzky a finančných nákladov počas udržiavacích prác. Pri optimalizácii boli porovnávané 3 variantné riešenia a vybrané bolo jedno najoptimálnejšie.</t>
  </si>
  <si>
    <t>Predmetom posudku bolo porovnanie výpočtu tenkostennej konštrukcie pomocou normových postupov a zjednodušeného výpočtového modelu s podrobnou numerickou analýzou pomocou programu na princípe MKP. Podrobná analýza preukázala že zjednodušené metódy výrazne skreslujú správanie sa tenkostenných konštrukcií a zandedbávajú ich charakteristické vlastnosti.</t>
  </si>
  <si>
    <t>Počes riešenia úlohy prebiehal výskum možností spracovania papierenckého kalu a jeho efektívneho využitia bez potreby zneškodňovania alebo skládkovania. Výstupom je výskumná správa</t>
  </si>
  <si>
    <t>Počes riešenia úlohy prebiehal výskum možností spracovania digestátu za účelom jeho energetického zhodnotenia. Výstupom je výskumná správa</t>
  </si>
  <si>
    <t>Ťahanie kryštálov superčistých zlúčenín pre elektrotechniku je veľmi zložitá technológia založená na presnej regulácii teploty taveniny a relatívneho pohybu taviacej pece s taveninou a ťažného ramena. Na ústave sme riešili procesnú časť úlohy inovácie konštrukcie, konkrétne návrh geometrie uhlíkovej výstelky taviaceho priestoru vzhľadom na dimenzovanie sendvičových dielov pri diferencii teploty viac ako 1000°C. Podstatou výskumných prác bol výpočet superponovaných vrstiev a dilatačného správania sa sendvičovej steny pri tepelnom toku z jadra komory tak, aby nedošlo k poškodzovaniu uhlíkových dielov výstelky, čo vedie k neopraviteľným poškodeniam a vysokej cene opráv. Výpočet pri extrémnych tepelných záťažiach a veľkom tepelnom toku nie je štandardným výpočtom a bolo potrebné iteračne overiť rôzne výpočtové modely.</t>
  </si>
  <si>
    <t>Pre zvýšenie kapacity výroby špeciálnej chemikálie – morfínu bolo nevyhnutné vykonať procesný výpočet a materiálovú bilanciu pri otočení prúdu adsorpcie a zvýšení tlaku v aparáte. Pre zvládnutie tejto úlohy bolo nevyhnutné vykonať výskumné práce overenia vhodnosti adsorbentu – amberlitu za reálnych tlakových podmienok, ktoré sme realizovali v laboratóriach ústavu. Z takto upraveného procesného diagramu vyplynuli potrebné konštrukčné úpravy pôvodne beztlakového adsorbéra na tlakový, ktorý sa tak stal vyhradeným zariadením. Pre návrh výroby bolo nevyhnutné vykonať aj špeciálne (nenormalizované) výpočty, ktoré spadajú do výskumnej oblasti napätostného stavu, ktorému sa naše pracovisko venuje. Takéto výpočty sú súčasťou dokumentácie pre certifikačnú autoritu, aby povolila výrobu.</t>
  </si>
  <si>
    <t>Aplikácia novovyvinutej metódy pre stanovenie napätí počas cyklického namáhania</t>
  </si>
  <si>
    <t>skúmanie príčin poškodenia a návrh odtránenia problémov</t>
  </si>
  <si>
    <t>Pre špeciálny výmenník tepla – odparovač etylénu – bolo potrebné analyzovať tlakovo-tepelné pomery v komore odparovača pri rozsahu teplôt -25°C až 140°C pri nábehu  aparátu z teploty okolia 20°C. Bežný normalizovaný výpočet nepreukázal dôvod straty tesnosti medzi komorou a rúrkovnicou, hoci v reálnej prevádzke k tomu bežne a opakovane dochádzalo. Pre exaktné stanovenie miesta poruchy bolo nevyhnutné vykonať nestacionárny výpočet prechodu tepla v jednotlivých konštrukčných dieloch separátne a potom superpozíciou v zostave. Na reálnom tesnení z poškodeného dielu bolo treba vykonať výskum vodivosti izolačnej hmoty tesnenia a následne stanovenie tepelnej vodivosti. Takto namerané údaje sa potom použili pre simulácie, ktoré presne určili miesto netesnosti</t>
  </si>
  <si>
    <t>Aplikácia novovyvinutej metódy pre stanovenie napätí pri montáži potrubí a jej prektické overenie</t>
  </si>
  <si>
    <t>vývoj špeciálnej zliatiny pre permanentné magnety z ultravysokými magnetickými účinkami</t>
  </si>
  <si>
    <t xml:space="preserve">úloha vyžadovala základný výskum v oblasti výroby drevených peliet s obsahom kôry a zabezpečenia ich požadovaných vlastností </t>
  </si>
  <si>
    <t>výstupom je výskumná správa možností nakladania s dreveným odpadov a výpočet tokov tečenia odpadu</t>
  </si>
  <si>
    <t>vyhotovenie architektonickej štúdie</t>
  </si>
  <si>
    <t>spracovanie doplnku  a zmeny územného plánu Nového mesta nad Váhom</t>
  </si>
  <si>
    <t>realizácia vedecko-výskumných a umeleckých aktivít</t>
  </si>
  <si>
    <t>spracovanie územnoplánovacej dokumentície</t>
  </si>
  <si>
    <t>Výskumná podstata projektu bola zameraná na návrh testovacej metódy umožňujúcej posúdenie správania materiálu počas reálneho požiaru.</t>
  </si>
  <si>
    <t>Výskum bol zameraný na analýzu príčin znečistenia povrchu fosfátovanej súčiastky a návrh konkrétneho riešenia na elimináciu znečistenia.</t>
  </si>
  <si>
    <t>Výskum bol zameraný na vplyv chemického zloženia kontaminovaných oblastí na kvalitu povrchu komponentu.</t>
  </si>
  <si>
    <t>Výsledkom výskumu boli poznatky o vplyve škodlivých prvkov na vlastnosti spájky a určenie možných zdrojov znečistenia.</t>
  </si>
  <si>
    <t>Výskum predstavuje parciálnu úlohu, ktorá je súčasťou komplexu analýz umožňujúcich charakterizovať povrch vyrábaných sklených vlákien. Zahŕňa postupné systematické vytváranie metodiky pre charakterizáciu sklených vlákien.</t>
  </si>
  <si>
    <t>Cieľom tejto výskumne úlohy bolo stanovenie chemického zloženia tenkonstenného tvarovo zložitého Al odliatku pomocou optického emisného spektrometra s tlejúcou plazmou, ktorý patrí medzi dve dostupné zariadenia v SR</t>
  </si>
  <si>
    <t>Analyzoval sa vplyv parametrov obrábania na možnosť vzniku deformačne indukovaného martenzitu, ktorý môže výrazným spôsobom ovplyvniť koróznu odolnosť austenitických koróziivzdorných ocelí. Výsledkom výskumu boli údaje rozširujúce databázu poznatkov o vplyve technológie výroby na koróznu odolnosť austenitických ocelí.</t>
  </si>
  <si>
    <t>Výskum bol zameraný na overenie správnosti parametrov využitých v procese nanášania vrstiev „primer“ a „cover“.</t>
  </si>
  <si>
    <t>Výskum bol zameraný na stanovenie vhodného typu materiálu na základe predpísaných hodnôt mechanických vlastností pre ťažné lanká, ktoré zabezpečujú otváranie a zatváranie dverí výťahov.</t>
  </si>
  <si>
    <t>Výskum bol zameraný na určenie vhodnosti, resp. nevhodnosti možných zvitkov z plechu na ich tvarovateľnosť a zvárateľnosť v procese ich spracovania.</t>
  </si>
  <si>
    <t>Výskum príčin degradácie zvarových spojov po dlhodobej prevádzke vplyvom tepelno-mechanického zaťaženia.</t>
  </si>
  <si>
    <t>Využívanie ruténia v priemyselných aplikáciách je pomerne vzácne. Každá výskumná analýza, ktorá vyžaduje prácu s týmto prvkom predstavuje samostatnú úlohu vedeckého charakteru, ktorá vyžaduje špeciálnu kalibráciu vedeckých analytických zariadení.</t>
  </si>
  <si>
    <t>Výskumná úloha zahŕňala systematickú analýzu povrchu pomocou špeciálneho laserového konfokálneho mikroskopu, ktorý na rozdiel od bežných kontaktných metód umožňuje charakterizáciu celej plochy. S využitím špeciálneho programového vybavenia boli stanovené topografické parametre povrchov</t>
  </si>
  <si>
    <t>Výskum bol zameraný na analýzu priľnavosti spájky. Na základe získaných údajov sa navrhol postup pre zvýšenie priľnavosti spájok.</t>
  </si>
  <si>
    <t>Výskum bol zameraný na analýzu mikrogeometrie povrchu so zameraním na výškové parametre drsnosti a verifikovaním vplyvu hodnôt pre Automotive</t>
  </si>
  <si>
    <t>Vyhodnotenie mechanických vlastností tanierových pružín po izotermickom zošľachťovaní. Izotermické zošľachťovanie zabezpečuje lepšie úžitkové vlastnosti pružín z hľadiska odolnosti proti únave materiálu.</t>
  </si>
  <si>
    <t>Výskum bol zameraný na overenie technológie fosfátovania a vytvorenie návrhu pre hodnotenie vlastností fosfátovaných povrchov.</t>
  </si>
  <si>
    <t>Výskum a analýza tvrdosti po rôznych druhoch tepelného spracovania. Účelom bolo dosiahnutie zvýšenia tvrdosti hliníkovej zliatiny pomocou precipitačného vytvrdzovania. Výstupom bol návrh správneho tepelného spracovania pre dosiahnutie optimálneho pomeru medzi tvrdosťou a časom spracovania.</t>
  </si>
  <si>
    <t xml:space="preserve">Výskumná časť projektu spočívala v stanovení
vplyvu chemického zloženia na požiarne riziko
materiálu.
</t>
  </si>
  <si>
    <t>Predmetom výskumu je analýza kritických prevádzkových miest a návrh kontrolných mechanizmov na zabezpečenie prevádzky stendu VJP, vrátane úpravy a verifikácie riadiacich algoritmov</t>
  </si>
  <si>
    <t>Výskum bol zameraný na určenie vhodnosti, resp. nevhodnosti možných zvitkov z plechu na ich tvarovateľnosť a zvárateľnosť v procese ich spracovania.</t>
  </si>
  <si>
    <t>Výskum bol zameraný na optimalizáciu metalografickej prípravy čipov.</t>
  </si>
  <si>
    <t>Výskum bol zameraný na stanovenie vhodnosti možných skrutiek na montáž spätných zrkadiel na osobné automobily.</t>
  </si>
  <si>
    <t>Výskum bol zameraný na analýzu chemického zloženia kontaminovaných oblastí na povrchu medených diskov po procese žíhania.</t>
  </si>
  <si>
    <t>Výskum medze pevnosti v ťahu, v závislosti od chemického zloženia oceľových plechov. Výstupom bol výber materiálu s najvhodnejšími vlastnosťami pre výrobu súčiastok viacstupňovým tvárnením.</t>
  </si>
  <si>
    <t>Výskum parametrov tepelného spracovania  a overenie vlastností ložiskových ocelí z hľadiska obsahu zvyškového austenitu.</t>
  </si>
  <si>
    <t>Na hotových súčiastkach bol  realizovaný výskum a analyzovaný vplyv teploty vulkanizácie pogumovanej vrstvy na vlastnosti oceľových súčiastok. Výskumná analýza dokázala, že teplotný proces vulkanizácie zhoršuje vlastnosti oceľových súčiastok.</t>
  </si>
  <si>
    <t xml:space="preserve">Výsledkom výskumu boli poznatky o vplyve škodlivých prvkov na vlastnosti spájky a určenie možných zdrojov znečistenia. </t>
  </si>
  <si>
    <t>Výskum bol zameraný na stanovenie kinetiky rastu chrómových vrstiev na plastových súčiastkach.</t>
  </si>
  <si>
    <t>Výskum vplyvu pracovných podmienok na príčiny porušenia pružiny.</t>
  </si>
  <si>
    <t>Výskum bol zameraný na charakterizáciu mikroštruktúry  a chemického zloženia kovovej časti v gumo-kovových tlmiacich komponentoch.</t>
  </si>
  <si>
    <t>Výskum bol zameraný na hodnotenie morfológie fosfátových vrstiev v závislosti od parametrov ich depozície</t>
  </si>
  <si>
    <t>Výskumný charakter spočíval v návrhu a uplatnení novej (originálnej) testovacej metódy.</t>
  </si>
  <si>
    <t>Výskum príčin porušenia pružín a vypracovanie návrhov na ich elimináciu.</t>
  </si>
  <si>
    <t>Vedecko-výskumným cieľom tejto úlohy bolo stanovenie príčin poškodenia klietky ložiska. Mimoriadnym aspektom bola skutočnosť, že jej povrch bol špeciálne upravený vrstvou striebra.</t>
  </si>
  <si>
    <t>Výskum spočíval v identifikácii  problémov spojených s použitými materiálmi na výrobu hydraulických tlakových uzáverov</t>
  </si>
  <si>
    <t>Výskumný charakter úlohy je daný systematickým meraním makroskopických napätí pomocou absolútnej techniky RTG tenzometrie. Zrealizované merania tvoria súčasť širšej analýzy komponentov</t>
  </si>
  <si>
    <t>Cieľom tejto výskumnej úlohy bolo vytvoriť metodiku pre charakterizáciu sekacích nožov. Nože boli analyzované pomocou navrhnutej metodiky a systematicky porovnané</t>
  </si>
  <si>
    <t>Výskum bol zameraný na analýzu mikrogeometrie povrchu so zameraním na profilové parametre povrchu a verifikovanie hodnôt pre Automotive</t>
  </si>
  <si>
    <t>Výskumná úloha spočívala v identifikácií materiálových charakteristík, ktoré limitujú možnosti spracovania plechových zvitkov počas ich spracovania na finálny produkt.</t>
  </si>
  <si>
    <t xml:space="preserve">Výskum bo zameraný na rozbor chemického zloženia kontaminovaných oblastí kovového komponentu. </t>
  </si>
  <si>
    <t>Výskum bol zameraný na charakterizáciu mikroštruktúry oceľového plechu.</t>
  </si>
  <si>
    <t xml:space="preserve">Výskum bol zameraný na optimalizáciu hrúbky a chemického zloženia vrstiev Primer a Cover na oceľových substrátoch.  </t>
  </si>
  <si>
    <t>Výskumný charakter tejto úlohy spočíval vo výrobe komponentov metódou 3D tlače použitím vedecko-výskumných metód riešenia výskumnej úlohy a zadania.</t>
  </si>
  <si>
    <t>Výskum bol zameraný na podávacie kladky pri výrobe a redukcii prierezov drôtu a zabezpečenie predĺženia životnosti používaných kladiek vyrobených z karbidu volfrámu</t>
  </si>
  <si>
    <t xml:space="preserve">Výskum bol zameraný na vplyv legujúcich prvkov na mikroštruktúru hliníkových zliatin. </t>
  </si>
  <si>
    <t xml:space="preserve">Výskum bol zameraný na porovnanie mikroštruktúry vnútorného a vonkajšieho kovu v komponentoch.  </t>
  </si>
  <si>
    <t>Výskum bol zameraný na analýzu mikrogeometrie povrchu so zameraním na výškové a plošné parametre drsnosti povrchu a verifikovanie hodnôt pre Automotive</t>
  </si>
  <si>
    <t>Výskum štruktúry materiálu a príčin porušenia titánového materiálu.</t>
  </si>
  <si>
    <t>Cieľom výskumnej úlohy bolo stanoviť príčiny vzniku povrchových defektov brzdových strmeňov a vypracovať návrh pre zamedzenie opakovania vzniku týchto defektov</t>
  </si>
  <si>
    <t>Výskum príčin porušenia nástroja a návrh eliminácie porušenia v prevádzkových podmienkach</t>
  </si>
  <si>
    <t>Výskum bol zameraný na analýzu chemického zloženia kontaminovaných oblastí na povrchu medených diskov po procese žíhania</t>
  </si>
  <si>
    <t>Výskum vplyvu technologických parametrov kaučukových zmesí na ich reologické chovanie a návrh zlepšenia technologického postupu</t>
  </si>
  <si>
    <t>Výskum bol zameraný na determinovanie pružnostných charakteristík ťažných pružín</t>
  </si>
  <si>
    <t>Výskum bol zameraný na analýzu chemického zloženia oceľového valčeka.</t>
  </si>
  <si>
    <t>Výskum bol zameraný na detailnú analýzu rozhrania spájka - keramika.</t>
  </si>
  <si>
    <t>Výskum bol zameraný na stanovenie optimálnych parametrov ultrazvukového zvárania pocínovaných medených drôtov.</t>
  </si>
  <si>
    <t>Celosvetovo unikátny výskum zameraný na zneškodňovanie rádioaktívnych odpadov.</t>
  </si>
  <si>
    <t>Výskumný charakter úlohy spočíval vo využití elektrónovej mikroskopie a lokálnej analýzy chemického zloženia na stanovenie príčin poškodenia Mo nástreku uhlíkovej ocele</t>
  </si>
  <si>
    <t>Výskumný charakter úlohy spočíval vo využití moderných simulačných techník pre optimalizáciu vtokovej sústavy formy pre vstrekovanie polymérov</t>
  </si>
  <si>
    <t xml:space="preserve">Výskum vplyvu distribúcie častíc na výbuchové
parametre prachov
</t>
  </si>
  <si>
    <t>Výskum bol zameraný na optimalizáciu hrúbky a chemického zloženia vrstiev Primer a Cover na oceľových substrátoch</t>
  </si>
  <si>
    <t>Výskum bol zameraný na rozbor a vplyv chemického zloženia kontaminovaných oblastí na povrchu komponentu.</t>
  </si>
  <si>
    <t xml:space="preserve">Výskumná časť bola zameraná na zvyšovanie
odolnosti izolačných materiálov
</t>
  </si>
  <si>
    <t xml:space="preserve">Výskumný projekt, zaoberajúci sa možnosťami  
využitia systémov analýzy a riadenia rizík 
vyvinutých na UIBE
</t>
  </si>
  <si>
    <t>Výskum bo zameraný na stanovenie príčin vzniku kontaminácie povrchu medených diskov po procese žíhania</t>
  </si>
  <si>
    <t>Výskum bo zameraný na stanovenie príčin vzniku kontaminácie povrchu medených diskov po procese žíhania s pridanou hodnotou anglických ekvivalentov popisu výskumu.</t>
  </si>
  <si>
    <t>Výskum bol zameraný na modifikáciu štruktúry spájky za účelom zvýšenia jej pevnosti v ťahu.</t>
  </si>
  <si>
    <t>Výskum sa týkal oblasti stanovenia optimálneho chemického zloženia spájok.</t>
  </si>
  <si>
    <t>Cieľom výskumu bolo stanovenie výskumnej metódy na modifikáciu poznatkov o vplyve škodlivých prvkov na vlastnosti spájky a určenie možných zdrojov znečistenia</t>
  </si>
  <si>
    <t>Výskum bol zameraný na optimalizáciu hrúbky a chemického zloženia vrstiev Primer a Cover na oceľových substrátoch.</t>
  </si>
  <si>
    <t>Výskum bol zameraný na nájdenie vhodnej metodiky na metalografickú prípravu problémových kompozitných materiálov.</t>
  </si>
  <si>
    <t>Výskumná analýza prítomnosti vodíka v nabíjaní a jeho vplyv na ovzdušie. </t>
  </si>
  <si>
    <t>Výskum príčin predčasného opotrebenia osky v podmienkach korózneho napadnutia a eliminácia chemických procesov v reálnych podmienkach</t>
  </si>
  <si>
    <t>Cieľom práce bolo determinovať vhodné a nevhodné vlastnosti oceľových plechov určených na spracovanie strihaním, ohýbaním a tvarovaním</t>
  </si>
  <si>
    <t>Výskum a vývoj zváraného háku pre transport pohonných jednotiek využiteľný pre automobilový priemysel</t>
  </si>
  <si>
    <t xml:space="preserve">Výskumný projekt, zaoberá sa sledovaním
teplotných polí v izolačných materiáloch a
možnosťami redukcie teplotných parametrov.
</t>
  </si>
  <si>
    <t>Výskum fázového zloženia zvarových spojov pomocou rtg. difrakčnej analýzy s cieľom optimalizovať parametre zvárania</t>
  </si>
  <si>
    <t>Výskum vplyvu procesu syntézy na morfologické zmeny v časticiach doplnené o elektrónovú difrakciu</t>
  </si>
  <si>
    <t>Výskumná úloha spočívala v stanovením kinetiky korózneho napadnutia zrýchleným testov expozície v hmlovej soľnej komore podľa ISO 9227</t>
  </si>
  <si>
    <t xml:space="preserve">Dlhodobý výskum vplyvu rádioaktívneho
žiarenia na životnosť protipožiarnych náterov
</t>
  </si>
  <si>
    <t>Predmetom výskumu projektu bol konceptuálny návrh nového prístupu v oblasti zberu signálov a ich následného analyzovania metódou akustických emisií pre potreby zisťovania korózneho poškodenia bazénov medziskladu vyhoreného paliva v elektrárni</t>
  </si>
  <si>
    <t xml:space="preserve">Predmetom tejto úlohy bola hĺbková analýza 
a následný návrh algoritmov riadenia s 
ohľadom na bezpečnostne kritické procesy objektu
riadenia. Súčasťou návrhu systému bol aj proces
optimalizácie týchto algoritmov s prihliadnutím na
bezporuchovú a efektívnu prevádzku
</t>
  </si>
  <si>
    <t>Advanced physical-acoustic and psycho-acoustic diagnostic methods for innovation in building acoustics - papabuild</t>
  </si>
  <si>
    <t>Rychtáriková Monika, prof. Ing. PhD.</t>
  </si>
  <si>
    <t>MSCA - 690970</t>
  </si>
  <si>
    <t>https://ec.europa.eu/research/participants/portal/desktop/en/opportunities/h2020/#c,calls=level3/t/EU.1./0/1/1/default-group&amp;level4/t/EU.1.1./0/1/1/default-group&amp;level4/t/EU.1.2./0/1/1/default-group&amp;level4/t/EU.1.3./0/1/1/default-group&amp;level4/t/EU.1.4./0/1/1/default-group&amp;level3/t/EU.2./0/1/1/default-group&amp;level4/t/EU.2.1./0/1/1/default-group&amp;level5/t/EU.2.1.1./0/1/1/default-group&amp;level5/t/EU.2.1.2./0/1/1/default-group&amp;level5/t/EU.2.1.3./0/1/1/default-group&amp;level5/t/EU.2.1.4./0/1/1/default-group&amp;level5/t/EU.2.1.5./0/1/1/default-group&amp;level5/t/EU.2.1.6./0/1/1/default-group&amp;level4/t/EU.2.2./0/1/1/default-group&amp;level4/t/EU.2.3./0/1/1/default-group&amp;level3/t/EU.3./0/1/1/default-group&amp;level4/t/EU.3.1./0/1/1/default-group&amp;level4/t/EU.3.2./0/1/1/default-group&amp;level4/t/EU.3.3./0/1/1/default-group&amp;level4/t/EU.3.4./0/1/1/default-group&amp;level4/t/EU.3.5./0/1/1/default-group&amp;level4/t/EU.3.6./0/1/1/default-group&amp;level4/t/EU.3.7./0/1/1/default-group&amp;level3/t/EU.4./0/1/1/default-group&amp;level3/t/EU.5./0/1/1/default-group&amp;level3/t/EU.7./0/1/1/default-group&amp;level2/t/Euratom/0/1/1/default-group&amp;hasForthcomingTopics/t/true/1/1/0/default-group&amp;hasOpenTopics/t/true/1/1/0/default-group&amp;allClosedTopics/t/true/0/1/0/default-group&amp;+PublicationDateLong/asc</t>
  </si>
  <si>
    <t>H2020-MSCA-RISE-2016</t>
  </si>
  <si>
    <t>BRAWISIMO - Región BRAtislava - Wien: Štúdie Mobilitného správania</t>
  </si>
  <si>
    <t>Bezák Bystrík, prof. Ing. PhD.</t>
  </si>
  <si>
    <t>N00127</t>
  </si>
  <si>
    <t>http://sk-at.eu/sk-at/sk/1-2_terminy.php</t>
  </si>
  <si>
    <t>CBC AT-SK</t>
  </si>
  <si>
    <t xml:space="preserve">Kooperačný program cehraničnej spolupráce - European Commission </t>
  </si>
  <si>
    <t>INCOMERA- Innovation and Commercialisation in the NMP thematic area</t>
  </si>
  <si>
    <t>Valčuha Štefan, prof. Ing., CSc</t>
  </si>
  <si>
    <t>NMP-CA-2013-618103</t>
  </si>
  <si>
    <t>7. RP</t>
  </si>
  <si>
    <t>European Commision</t>
  </si>
  <si>
    <t>TEMPO - Training in Embedded Predictive Control and Optimization</t>
  </si>
  <si>
    <t>Rohaľ-Ilkiv Boris, prof. Ing., CSc.</t>
  </si>
  <si>
    <t>7 FP - People - Marie Curie</t>
  </si>
  <si>
    <t xml:space="preserve">1.2.2014
</t>
  </si>
  <si>
    <t>OSIRIS - Optimálne SiC substráty pre mikrovlnné a výkonové obvody</t>
  </si>
  <si>
    <t>prof. Ing. Jaroslav Kováč, PhD.</t>
  </si>
  <si>
    <t>http://ec.europa.eu/research/participants/portal/desktop/en/home.html</t>
  </si>
  <si>
    <t>H2020</t>
  </si>
  <si>
    <t>EK</t>
  </si>
  <si>
    <t>PowerBase - Rozvoj moderných metód analýzy nových výkonových prvkov GaN a Si</t>
  </si>
  <si>
    <t xml:space="preserve">prof. Ing. Alexander Šatka, PhD. </t>
  </si>
  <si>
    <t xml:space="preserve">TRASNUSAFE-Tranining Schemes on nuclear safety culture </t>
  </si>
  <si>
    <t>prof. Ing. Vladimír Slugeň, DrSc.</t>
  </si>
  <si>
    <t>výzva EK www.cordis.lu</t>
  </si>
  <si>
    <t>7FP</t>
  </si>
  <si>
    <t>Universite Catholique de Louvain</t>
  </si>
  <si>
    <t xml:space="preserve">PLEPS-Depth profiling radiation induced defect concentration in DEMO structural materials using Pulsed Low Energy Positron System </t>
  </si>
  <si>
    <t>DO7RP-0005-12</t>
  </si>
  <si>
    <t>http://www.apvv.sk/grantove-schemy/multilateralne-vyzvy/do7rp-2012.html</t>
  </si>
  <si>
    <t>eRAMP-Excelentnosť v rýchlosti a spoľahlivosti elektronických prvkov využitím More than Moore technológií</t>
  </si>
  <si>
    <t>621270/2013-2</t>
  </si>
  <si>
    <t>ENIAC Joint Undertaking</t>
  </si>
  <si>
    <t>SAFESENSE-Sensor technologies enhanced safety and security of buildings and its occupants</t>
  </si>
  <si>
    <t>prof. Ing. Ivan Hotový, DrSc.</t>
  </si>
  <si>
    <t>621272/2015</t>
  </si>
  <si>
    <t>621272/2016</t>
  </si>
  <si>
    <t>Secure Implementation of Post-Quantum Cryptography</t>
  </si>
  <si>
    <t xml:space="preserve">prof. Ing. Otokar Grošek, PhD. </t>
  </si>
  <si>
    <t>OTAN NATO</t>
  </si>
  <si>
    <t>http://www.nato.int/</t>
  </si>
  <si>
    <t>NATO</t>
  </si>
  <si>
    <t xml:space="preserve">Secret.itern NATO </t>
  </si>
  <si>
    <t>Space for Education, Education for Space (SEES)</t>
  </si>
  <si>
    <t>doc. RNDr. Pavol Valko, CSc.</t>
  </si>
  <si>
    <t>4000117400/16/NL/NDe</t>
  </si>
  <si>
    <t xml:space="preserve"> http://www.esa.int/ESA</t>
  </si>
  <si>
    <t>ESA</t>
  </si>
  <si>
    <t>Radiation Induced Terahertz Wave and Power Generation in Magnetic Microwires (RIT)</t>
  </si>
  <si>
    <t>Ing. Tomáš Iliť</t>
  </si>
  <si>
    <t>4000116936/16/NL/NDe</t>
  </si>
  <si>
    <t>E2COGaN-Energy Efficient Converters using GaN Power Devices - E2COGaN</t>
  </si>
  <si>
    <t>324280/2012</t>
  </si>
  <si>
    <t>ENIAC JU</t>
  </si>
  <si>
    <t>E2SG - Energy to smart grid</t>
  </si>
  <si>
    <t>prof. Ing. Viera Stopjaková, PhD.</t>
  </si>
  <si>
    <t>296131-2</t>
  </si>
  <si>
    <t>NEWTON - Networked Labs for Training in Sciences and Technologies for Information and Communication</t>
  </si>
  <si>
    <t>prof. Ing. Gregor Rozinaj, PhD.   </t>
  </si>
  <si>
    <t>H2020 ICT-20 2015</t>
  </si>
  <si>
    <t>Dublin City University</t>
  </si>
  <si>
    <t>IoSense - Flexible FE/BE Sensor Pilot Line for the Internet of Everything</t>
  </si>
  <si>
    <t>ENEN RUII- Strengthening of Cooperation and Exchange for Nuclear Education and Training between the European Union and the Russian Federation</t>
  </si>
  <si>
    <t>doc. Ing. Ján Haščík, PhD.</t>
  </si>
  <si>
    <t>FP7-EURATOM-FISSION</t>
  </si>
  <si>
    <t>ALBATROSS – Assembling Langmuir Architectures Throught the use of  Roll-to-Roll Systems</t>
  </si>
  <si>
    <t>doc. Ing. Martin Weiss, PhD.</t>
  </si>
  <si>
    <t>FP7/324449</t>
  </si>
  <si>
    <t>FP7-PEOPLE-2012-IAPP</t>
  </si>
  <si>
    <t>SMAC- Smart  systémy a Co- design</t>
  </si>
  <si>
    <t>DO7RP-0040-11</t>
  </si>
  <si>
    <t>FP7-KBBE-2013-7-613667</t>
  </si>
  <si>
    <t>ZonMw - Sfingolipidy: Nový cieľ v liečbe Alzheimerovej choroby</t>
  </si>
  <si>
    <t>Berkeš Dušan, doc. Ing. CSc.</t>
  </si>
  <si>
    <t>ZonMw-733050105</t>
  </si>
  <si>
    <t>www.zonmw.nl</t>
  </si>
  <si>
    <t>ZonMw</t>
  </si>
  <si>
    <t>ZonMw, Holandsko</t>
  </si>
  <si>
    <t>High level Integrated Sensor for NanoToxicity Screening</t>
  </si>
  <si>
    <t>Šimon Peter, prof. Ing. DrSc.</t>
  </si>
  <si>
    <t>https://ec.europa.eu</t>
  </si>
  <si>
    <t>Horizont 2020</t>
  </si>
  <si>
    <t xml:space="preserve">Zachytávanie vírusov a vektorov polymérnymi membránami </t>
  </si>
  <si>
    <t>Polakovič Milan, doc.Ing. CSc.</t>
  </si>
  <si>
    <t>009 13</t>
  </si>
  <si>
    <t>Santoius Nemecko</t>
  </si>
  <si>
    <t>Meranie, skúšanie a rozvoj v oblasti, ktoré sú predmetom technického a ekonomického záujmu</t>
  </si>
  <si>
    <t>Jablonský Michal, Ing., PhD.</t>
  </si>
  <si>
    <t>061 14</t>
  </si>
  <si>
    <t>MAC spol. s r.o. Napajedla, CZ</t>
  </si>
  <si>
    <t>CZ 479 04 461</t>
  </si>
  <si>
    <t>Vplyv teploty výpalu na pevnosť v tlaku a fázové zloženie teliesok pripravených z hmoty Pyrostat</t>
  </si>
  <si>
    <t>Smrčková Eva, Ing., CSc.</t>
  </si>
  <si>
    <t>070 15</t>
  </si>
  <si>
    <t xml:space="preserve">KERAMTECH s.r.o. Žacléř, CZ </t>
  </si>
  <si>
    <t>CZ 434 63 151</t>
  </si>
  <si>
    <t xml:space="preserve">Sledovanie prevádzkových parametrov retencie, obsahu popola na finálne vlastnosti papiera </t>
  </si>
  <si>
    <t>Šutý Štefan, Ing., PhD.</t>
  </si>
  <si>
    <t>005 16</t>
  </si>
  <si>
    <t>Smurfit Kappa Czech s.r.o. Beroun, CZ</t>
  </si>
  <si>
    <t>CZ 251 05 582</t>
  </si>
  <si>
    <t>Kyslíková delignifikácia ľanovej a konopnej polobuničiny</t>
  </si>
  <si>
    <t>004 16</t>
  </si>
  <si>
    <t>OP papírna s.r.o. Olšany, CZ</t>
  </si>
  <si>
    <t>CZ 251 28 612</t>
  </si>
  <si>
    <t>Zmeny počas sušenia keramickej hmoty pyrostat</t>
  </si>
  <si>
    <t>Bača Ľuboš Ing. PhD.</t>
  </si>
  <si>
    <t>047 16</t>
  </si>
  <si>
    <t>KERAMTECH s.r.o.,      Žacléř, CZ</t>
  </si>
  <si>
    <t>Spracovanie odpadovej papieroviny a možnosť využitia v anaeróbnych reaktoroch</t>
  </si>
  <si>
    <t>060 16</t>
  </si>
  <si>
    <t>TOMA a.s., Otrokovice, CZ</t>
  </si>
  <si>
    <t>CZ 181 52 813</t>
  </si>
  <si>
    <t>Použitie chemických prísad v kompozíciách v brúsnych nástrojoch</t>
  </si>
  <si>
    <t>085 16</t>
  </si>
  <si>
    <t>Best-Business, a.s. Vyškov, CZ</t>
  </si>
  <si>
    <t>CZ 255 73 322</t>
  </si>
  <si>
    <t>OIKOnet - A global multidisciplinary network on housing research and learning</t>
  </si>
  <si>
    <t>Joklová Viera, doc. Ing. arch. PhD.</t>
  </si>
  <si>
    <t>539369-LLP1-2013-1-ES-ERASMUS</t>
  </si>
  <si>
    <t>ERASMUS LLP</t>
  </si>
  <si>
    <t>Európska komisia Eudcation and Trainig</t>
  </si>
  <si>
    <t>Advanced materials, processing and automation technologies</t>
  </si>
  <si>
    <t>Kusý Martin, doc. Ing. PhD.</t>
  </si>
  <si>
    <t>119/2014</t>
  </si>
  <si>
    <t>NV Bekaert SA, Zwevegem, Belgium</t>
  </si>
  <si>
    <t>Next Generation of Young Scientist: Towards a Contemporary  Spirit of R&amp;D</t>
  </si>
  <si>
    <t>Cagáňová Dagmar, doc. Mgr. PhD.</t>
  </si>
  <si>
    <t>COST: TN1301 Sci-Generation</t>
  </si>
  <si>
    <t>http://www.cost.eu/about_cost/strategy/targeted_networks/sci-generation</t>
  </si>
  <si>
    <t>Targeted Network approved by the COST Committee of Senior Officials</t>
  </si>
  <si>
    <t>EU Framework Programmes</t>
  </si>
  <si>
    <t>Semantic keyword-based search on structured data sources</t>
  </si>
  <si>
    <t>COST Action IC1302</t>
  </si>
  <si>
    <t>COST European Cooperation in Science and Technology</t>
  </si>
  <si>
    <t>Towards linguistic precision and computational efficiency in natural language processing</t>
  </si>
  <si>
    <t>Šimko Marián, Ing., PhD.</t>
  </si>
  <si>
    <t>COST Action IC1207</t>
  </si>
  <si>
    <t>Innovative teaching curricula, methods and infrastructures for computer science and software engineering</t>
  </si>
  <si>
    <t>SCOPES JRP/IP, No. 160480/2015</t>
  </si>
  <si>
    <t>www.snf.ch</t>
  </si>
  <si>
    <t>SCOPES</t>
  </si>
  <si>
    <t>Swiss national science foundation</t>
  </si>
  <si>
    <t>LUMAT Implementation of Sustainable Land Use in Integrated Environmental management of functional Urban Areas</t>
  </si>
  <si>
    <t>Interreg Central Europe project CE89 LUMAT</t>
  </si>
  <si>
    <t>www.interreg-central.eu/Content.Node/LUMAT.html</t>
  </si>
  <si>
    <t>Programme Interreg CENTRAL EUROPE</t>
  </si>
  <si>
    <t>City of Vienna Municipal Department 27</t>
  </si>
  <si>
    <t>Innovations in Climate Governance: Sources, Patterns and Effects (INOGOV)</t>
  </si>
  <si>
    <t>Action TU 1309 COST</t>
  </si>
  <si>
    <t>http://www.inogov.eu/</t>
  </si>
  <si>
    <t>EK Brusel</t>
  </si>
  <si>
    <t>INSPIRATION CSA Integrated spatial planning, land use and soil management research action</t>
  </si>
  <si>
    <t>No. 642372 H2020 - H2020-SC5-2014-one-stage</t>
  </si>
  <si>
    <t>www.inspiration-h2020.eu</t>
  </si>
  <si>
    <t>Smart Cities for knowledge based societies in CEE</t>
  </si>
  <si>
    <t>SNSF                            No. IZ73ZO_152599</t>
  </si>
  <si>
    <t>http://p3.snf.ch/project-152599</t>
  </si>
  <si>
    <t>Swiss National Science Foundation</t>
  </si>
  <si>
    <t xml:space="preserve">AKK -   Alpen–Carpathen Biocoridor - Add on                              </t>
  </si>
  <si>
    <t>Finka, Maroš, prof. Ing. arch. PhD. Ondrejička, Vladimír, Ing. PhD.</t>
  </si>
  <si>
    <t>AKK Centrope N00054</t>
  </si>
  <si>
    <t>www-old.sk-at.eu/sk-at/projekte/detail/sk/beschreibung.php?we_objectID=68</t>
  </si>
  <si>
    <t xml:space="preserve">Interreg SK-AT, </t>
  </si>
  <si>
    <t>JTS Vienna</t>
  </si>
  <si>
    <t>Rektorát STU</t>
  </si>
  <si>
    <t>SlovakION</t>
  </si>
  <si>
    <t>doc. Ing. Maximilián Strémy, PhD., Dr.h.c. prof. Dr. Ing. Oliver Moravčík</t>
  </si>
  <si>
    <t>WIDESPREAD-1-2014   https://ec.europa.eu/research/participants/portal/desktop/en/opportunities/h2020/topics/195-widespread-1-2014.html</t>
  </si>
  <si>
    <t>Horizont 2020 - Teaming</t>
  </si>
  <si>
    <t>Projekt vychádza zo spravy no.10/2014 "Noise in Europe2014" od Európskej environmentálnej agentúry. Zamorenie hlukom je hlavný environmentálny problém v EU. Nové spôsoby merania hluku budú podkladom pre innovatívne návrhy stavebnych izolácií.</t>
  </si>
  <si>
    <t xml:space="preserve"> Dofinancovanie skončeného projektu</t>
  </si>
  <si>
    <t>Cieľom projektu je pre celý región Twin City zabezpečiť  aktuálnosť a kompatibilitu mobilitných dát pre  analýzu a monitorovanie vývoja dopravy a hybnosti s ohľadom na životné prostredie a bezpečnosť, hodnotenie dopravných politík, zvýšenie kvality existujúcich a vznikajúcich dopravných modelov a ich využitie pre praktické účely modelovania dopravy v cezhraničnom regióne AT-SK Hlavný koordinátor projektu: Bundesministerium für Verkehr, Innovation und Technologie</t>
  </si>
  <si>
    <t>dofinancovanie</t>
  </si>
  <si>
    <t>Koordinátor: Institut Univ. De Ciencia i Technologia SA, Mollet del Valles, Spain</t>
  </si>
  <si>
    <t>Koordinátor: Maastricht University, Netherlands</t>
  </si>
  <si>
    <t>Koordinátor: University of Leeds</t>
  </si>
  <si>
    <t>Documentation for Quality Assurance of Study Programmes</t>
  </si>
  <si>
    <t xml:space="preserve">Jankovichová Eva, doc. Ing. PhD.,  </t>
  </si>
  <si>
    <t>517340-TEMPUS-1-2011-1-IT-TEMPUS-SMGR</t>
  </si>
  <si>
    <t>http://tempus-doqup.unige.it</t>
  </si>
  <si>
    <t>EU - Tempus Tacis</t>
  </si>
  <si>
    <t>Modernizing University Governance and Management in Libya</t>
  </si>
  <si>
    <t>Petráš Dušan, prof. Ing. PhD.</t>
  </si>
  <si>
    <t xml:space="preserve"> 530720 - Tempus -1- 2012 -ES - JPGR - UNIGOV</t>
  </si>
  <si>
    <t>http://www.tempus-unigov.eu/, http://www.svf.stuba.sk/sk/diani-na-svf/o-diani-na-svf/projekt-tempus-unigov.html?page_id=5498</t>
  </si>
  <si>
    <t xml:space="preserve">EU - Tempus </t>
  </si>
  <si>
    <t>EQUASP- Online documentation for Quality Assurance of Study Programmes</t>
  </si>
  <si>
    <t>Gašparík Jozef, prof. Ing. PhD.</t>
  </si>
  <si>
    <t>543727-TEMPUS-1-2013-1IT-SMGR</t>
  </si>
  <si>
    <t>http://equasp.tstu.ru/</t>
  </si>
  <si>
    <t>BESTILE - Best Practice for Installation Ceramic, Glass and Stone Tile</t>
  </si>
  <si>
    <t>LLP LdV Transfér Inovácií</t>
  </si>
  <si>
    <t>http://www.svf.stuba.sk/sk/medzinarodne-aktivity/program-celozivotneho-vzdelavania/projekt-bestile.html?page_id=5493</t>
  </si>
  <si>
    <t>EU - LLP -Leonardo</t>
  </si>
  <si>
    <t>Vocal Medical – Vocationally Oriented Culture and Language in the MES</t>
  </si>
  <si>
    <t>Špildová Dagmar, PhDr.</t>
  </si>
  <si>
    <t>LLP/ LdV/TOI/2013/IRL-506</t>
  </si>
  <si>
    <t>http://www.svf.stuba.sk/sk/medzinarodne-aktivity/program-celozivotneho-vzdelavania/vocal-medical.html?page_id=5492</t>
  </si>
  <si>
    <t>EU - LLP-Leonardo</t>
  </si>
  <si>
    <t>MARUEEB - Master Degree in Innovative Technologies in Energy Efficient Buildings for Russian and Armenian Universities and Stakeholders</t>
  </si>
  <si>
    <t>Stanko Štefan, doc. Ing. PhD.</t>
  </si>
  <si>
    <t>561890-EPP-1-2015-1-IT-EPPKA2-CBHE-JP/ERASMUS-KA2</t>
  </si>
  <si>
    <t>https://ec.europa.eu/programmes/erasmus-plus/calls-for-proposals-tenders/2016-eac-a03_en</t>
  </si>
  <si>
    <t>ENHANCE - Strengthening National research and innovation Capacities in Vietnam</t>
  </si>
  <si>
    <t>Šoltész Andrej, prof. Ing. PhD.</t>
  </si>
  <si>
    <t>561749-EPP-1-2015-1-ES-EPPKA2-CBHE-SP</t>
  </si>
  <si>
    <t>Future Mathematics</t>
  </si>
  <si>
    <t xml:space="preserve"> Velichová, Daniela, Doc. RNDr., CSc.</t>
  </si>
  <si>
    <t>2015-1-FI01-KA203-009044</t>
  </si>
  <si>
    <t>Erasmus + Programme</t>
  </si>
  <si>
    <t>Tampere University of Applied Sciences</t>
  </si>
  <si>
    <t>Improvement of Product Development Studies in Serbia and Bosnia and Herzegovina</t>
  </si>
  <si>
    <t>Polóni Marián, prof. Ing., PhD.</t>
  </si>
  <si>
    <t>530577 – 2012 – RS – TEMPUS – JPCR</t>
  </si>
  <si>
    <t xml:space="preserve">13.2.2013
</t>
  </si>
  <si>
    <t>SAGA for VET</t>
  </si>
  <si>
    <t>Peciar Marián, prof. Ing., PhD.</t>
  </si>
  <si>
    <t>2015-1-SK01-KA202-008951</t>
  </si>
  <si>
    <t>Newport Group, a.s.</t>
  </si>
  <si>
    <t>Security and privacy in mobile computing ecosystems</t>
  </si>
  <si>
    <t>Dr.rer.nat. Martin Drozda</t>
  </si>
  <si>
    <t>DAAD</t>
  </si>
  <si>
    <t>Plasmonic nanoparticle layers for optoelectronic applications</t>
  </si>
  <si>
    <t>doc. Ing. Ján Jakabovič, PhD.</t>
  </si>
  <si>
    <t xml:space="preserve">www.minedu.sk  </t>
  </si>
  <si>
    <t>Nanostructured active materials for gas detection and determination of heavy metals</t>
  </si>
  <si>
    <t>prof. Ing. Ivan Hotový, DrSc.     </t>
  </si>
  <si>
    <t>Personalized and Portable monitoring of Bio vital parameters in Real –time-PPBR</t>
  </si>
  <si>
    <t>Ing. Fedor Lehocki, PhD</t>
  </si>
  <si>
    <t>Techpedia - European Virtual Learning Platform for Electrical and Information Engineering</t>
  </si>
  <si>
    <t xml:space="preserve">prof. Ing. Pavol Podhradský, PhD. </t>
  </si>
  <si>
    <t>2014-1-CZ01-KA202-002074</t>
  </si>
  <si>
    <t>http://erasmusprogramme.com/</t>
  </si>
  <si>
    <t>LLP</t>
  </si>
  <si>
    <t>ČVUT</t>
  </si>
  <si>
    <t>Renewable Energy Studies in Western Balkan Countries</t>
  </si>
  <si>
    <t xml:space="preserve">prof. Ing. František Janíček, PhD. </t>
  </si>
  <si>
    <t xml:space="preserve">Universität Hohenheim </t>
  </si>
  <si>
    <t>Fakulta elektrotechniky a informatiky</t>
  </si>
  <si>
    <t>Kryptografia prináša bezpečnosť a slobodu</t>
  </si>
  <si>
    <t>SK06-IV-01-001</t>
  </si>
  <si>
    <t>http://www.saia.sk/</t>
  </si>
  <si>
    <t>EHP</t>
  </si>
  <si>
    <t xml:space="preserve">SAIA, n.o. </t>
  </si>
  <si>
    <t>Laboratórium základných bioprocesov pre analýzu potravín na Heratskej univerzite</t>
  </si>
  <si>
    <t>Haydary Juma, doc. Ing. PhD.</t>
  </si>
  <si>
    <t>SAMRS/2014/AFG/01/01</t>
  </si>
  <si>
    <t>www.slovakaid.sk</t>
  </si>
  <si>
    <t>Národný program oficiálnej rozvojovej pomoci SR -SlovakAid</t>
  </si>
  <si>
    <t>Slovenská agentúra pre medzinárodnú rozvojovú spoluprácu (SAMRS)</t>
  </si>
  <si>
    <t>Laboratórium analýzy potravín a vody pre Kábulskú polytechnickú univerzitu</t>
  </si>
  <si>
    <t>SAMRS/2016/AFG/1/1</t>
  </si>
  <si>
    <t>Sieť pracovísk pre vzdelávanie pracovníkov verejných laboratórií životného prostredia</t>
  </si>
  <si>
    <t>Špánik Ivan, doc. Ing. PhD.</t>
  </si>
  <si>
    <t>530554-TEMPUS-1-2012-1-SKTEMPUS-JPHES</t>
  </si>
  <si>
    <t>http://eacea.ec.europa.eu/</t>
  </si>
  <si>
    <t>Education, Audiovisual and Culture Executive Agency, Brussels</t>
  </si>
  <si>
    <t>Free radical oxidation of cholesterol and PUFA on liquid-liquid interfaces. First insights.</t>
  </si>
  <si>
    <t>Zalibera Michal, Ing. PhD.</t>
  </si>
  <si>
    <t>2016-05-15-003</t>
  </si>
  <si>
    <t>www.aktion.saia.sk/sk/</t>
  </si>
  <si>
    <t>Akcia Rakúsko-Slovensko</t>
  </si>
  <si>
    <t>SAIA, n. o.</t>
  </si>
  <si>
    <t>Vzdelávanie vo vnorenom prediktívnom riadení a optimalizácii</t>
  </si>
  <si>
    <t>Fikar Miroslav, prof. Ing. DrSc.</t>
  </si>
  <si>
    <t>7FP-PEOPLE-2013-ITN-607957</t>
  </si>
  <si>
    <t xml:space="preserve">Kooperatívne interakcie v systémoch spinového prechodu tuhej fázy </t>
  </si>
  <si>
    <t>Boča Roman, prof. Ing. drSc.</t>
  </si>
  <si>
    <t>DAAD/2014-15</t>
  </si>
  <si>
    <t>www.daad.de</t>
  </si>
  <si>
    <t>Innovating Education of Talents in Chemistry for Business</t>
  </si>
  <si>
    <t>Šajbidor Ján, prof. Ing. DrSc.</t>
  </si>
  <si>
    <t>2014-1-SK01-KA203-000507</t>
  </si>
  <si>
    <t>Slovenská akademická asociácia pre medzinárodnú spoluprácu</t>
  </si>
  <si>
    <t>Sušenie keramickej hmoty pyrostat - zmeny</t>
  </si>
  <si>
    <t>Veteška Peter, Ing</t>
  </si>
  <si>
    <t>084 16</t>
  </si>
  <si>
    <t>KERAMTECH s.r.o. CZ</t>
  </si>
  <si>
    <t>Safer Cities Education</t>
  </si>
  <si>
    <t>Keppl Julián, prof. Ing. arch., PhD.</t>
  </si>
  <si>
    <t>SAMRS/2015/RV/01/01</t>
  </si>
  <si>
    <t>http://www.slovakaid.sk/</t>
  </si>
  <si>
    <t>SlovakAid</t>
  </si>
  <si>
    <t>Challenges of Conterporary Urban Planning</t>
  </si>
  <si>
    <t>Smatanová Katarína, Ing. arch., PhD.</t>
  </si>
  <si>
    <t>SMARS/2016/RV/1/1</t>
  </si>
  <si>
    <t>Enviromental Wooden Climatic Chamber (EWCC)</t>
  </si>
  <si>
    <t>Kotradyová Veronika, doc. Ing., PhD.</t>
  </si>
  <si>
    <t>SK06-IV-02-004</t>
  </si>
  <si>
    <t>http://spehp.saia.sk/</t>
  </si>
  <si>
    <t xml:space="preserve">SAIA, n. o. </t>
  </si>
  <si>
    <t>Modernizácia vybavenia modelárskeho štúdia</t>
  </si>
  <si>
    <t>0501/0018/16</t>
  </si>
  <si>
    <t>darovacia zmluva</t>
  </si>
  <si>
    <t>Škoa Auto, a.s.</t>
  </si>
  <si>
    <t>Spolupráca pri výstave v rámci projektu Designv pohybe alebo pohyb v designe</t>
  </si>
  <si>
    <t>Zvonek Miroslav, doc. akad. soch.</t>
  </si>
  <si>
    <t>0501/0035/16</t>
  </si>
  <si>
    <t>Západočeská univerzita v Plzni</t>
  </si>
  <si>
    <t>Podpora výstavného projektu a publikácie Design v pohybe alebo pohyb v designe</t>
  </si>
  <si>
    <t>0501/0028/16</t>
  </si>
  <si>
    <t>Vysoká škola uměleckoprumyslová v Prahe</t>
  </si>
  <si>
    <t>Konferencia REA</t>
  </si>
  <si>
    <t>Ilkovič Ján, doc. Ing. arch., PhD.</t>
  </si>
  <si>
    <t>0501/0016/16</t>
  </si>
  <si>
    <t>The Lille National School of Architecture and Landscape</t>
  </si>
  <si>
    <t>Študentská súťaž Vplyv progresívnych technológií na tvorbu architektonických diel</t>
  </si>
  <si>
    <t>Budiaková Mária, doc. Ing., PhD.</t>
  </si>
  <si>
    <t>0502/0033/16</t>
  </si>
  <si>
    <t>PRESBETON NOVA</t>
  </si>
  <si>
    <t>Holubek Radovan, Ing., PhD.</t>
  </si>
  <si>
    <t>CIII-BG-0722-04-1516-
M-86994</t>
  </si>
  <si>
    <t>TU Kielce</t>
  </si>
  <si>
    <t>Ružarovský Roman, Ing., PhD.</t>
  </si>
  <si>
    <t>Velíšek Karol, prof. Ing., CSc.</t>
  </si>
  <si>
    <t>CIII-PL-0033-11-1516</t>
  </si>
  <si>
    <t>TU Poznaň</t>
  </si>
  <si>
    <t>Košťál Peter, doc. Ing., PhD.</t>
  </si>
  <si>
    <t>CIII-PL-0033-11-1516-
M-91304</t>
  </si>
  <si>
    <t>University of Debrecen</t>
  </si>
  <si>
    <t>Milde Ján, Ing.</t>
  </si>
  <si>
    <t>CIII-PL-0033-11-1516-
M-91622</t>
  </si>
  <si>
    <t>ZU Plzeň</t>
  </si>
  <si>
    <t>CIII-RO-0202-09-1516-
M-93645</t>
  </si>
  <si>
    <t>Polytechnical Engineering College, Subotica</t>
  </si>
  <si>
    <t>Morovič Ladislav, doc. Ing., PhD.</t>
  </si>
  <si>
    <t>CIII-RO-0058-08-1516</t>
  </si>
  <si>
    <t>TU Cluj-Napoca</t>
  </si>
  <si>
    <t>CIII-RO-0202-09-1516</t>
  </si>
  <si>
    <t>UJEP Ústí nad Labem</t>
  </si>
  <si>
    <t>Košťál Peter, doc., Ing., PhD.</t>
  </si>
  <si>
    <t>CIII-RO-0013-11-1516</t>
  </si>
  <si>
    <t>University of Miskolc</t>
  </si>
  <si>
    <t>Václav Štefan, doc. Ing., PhD.</t>
  </si>
  <si>
    <t>Pecháček František, doc. Ing., PhD.</t>
  </si>
  <si>
    <t>Delgado Sobrino Daynier R. Ing., PhD.</t>
  </si>
  <si>
    <t>UTB Zlín</t>
  </si>
  <si>
    <t>CIII-PL-0701-04-1516</t>
  </si>
  <si>
    <t>Óbudai Egyetem Budapest</t>
  </si>
  <si>
    <t>Košík Miroslav, Ing.</t>
  </si>
  <si>
    <t>Freemover</t>
  </si>
  <si>
    <t>UJP Ústí nad Labem</t>
  </si>
  <si>
    <t>U Baia Mare</t>
  </si>
  <si>
    <t>Tóth Dávid, Ing.</t>
  </si>
  <si>
    <t>CIII-RS-0304-08-1516-
M-91355</t>
  </si>
  <si>
    <t>College of Nyíregyháza</t>
  </si>
  <si>
    <t>Šuba Roland, doc. Ing., PhD.</t>
  </si>
  <si>
    <t>CIII-PL-0033-11-1516-
M-90773</t>
  </si>
  <si>
    <t>Frnčík Martin, Ing.</t>
  </si>
  <si>
    <t>CIII-RO-0058-08-1516-
M-92399</t>
  </si>
  <si>
    <t>Satin Lukáš, Ing.</t>
  </si>
  <si>
    <t>Czestochowa Technical 
University in Poland</t>
  </si>
  <si>
    <t>Zaujec Rudolf, Ing.</t>
  </si>
  <si>
    <t>CIII-RO-0013-11-1516-
M95680</t>
  </si>
  <si>
    <t>CIII-BG-0722-04-1516-
M-90777</t>
  </si>
  <si>
    <t>CIII-RO-0013-11-1516-
M92075</t>
  </si>
  <si>
    <t>University of Pannonia</t>
  </si>
  <si>
    <t>CIII-BG-0722-05-1617</t>
  </si>
  <si>
    <t>University of Szeged</t>
  </si>
  <si>
    <t>Ertel Jozef, Ing.</t>
  </si>
  <si>
    <t>CIII-RO-0058-09-1617-
M-98757</t>
  </si>
  <si>
    <t>CIII-RO-0013-12-1617</t>
  </si>
  <si>
    <t>CIII-RS-0304-09-1617-
M-97955</t>
  </si>
  <si>
    <t>CIII-PL-0701-05-1617</t>
  </si>
  <si>
    <t>VUT Brno</t>
  </si>
  <si>
    <t>VŠB Ostrava</t>
  </si>
  <si>
    <t>Samardžiová Michaela, Ing., PhD.</t>
  </si>
  <si>
    <t>CIII-PL-0007-12-1617</t>
  </si>
  <si>
    <t>TU Viedeň</t>
  </si>
  <si>
    <t>Koštál Peter, doc., Ing., PhD.</t>
  </si>
  <si>
    <t>University of Montenegro</t>
  </si>
  <si>
    <t>TU Baia Mare</t>
  </si>
  <si>
    <t>Sárosi József,doc., PhD.</t>
  </si>
  <si>
    <t>CIII Freemover 
arangement</t>
  </si>
  <si>
    <t>SAIA, n.o. Bratislava</t>
  </si>
  <si>
    <t>Labudzki Remigius, Ing. PhD.</t>
  </si>
  <si>
    <t>CIII-BG-0722-04-1516</t>
  </si>
  <si>
    <t xml:space="preserve">Nyers József, prof. </t>
  </si>
  <si>
    <t xml:space="preserve">Páy Gábor László, prof. </t>
  </si>
  <si>
    <t>Alic Carmen, prof.</t>
  </si>
  <si>
    <t>CIII-RS-0304-08-1516</t>
  </si>
  <si>
    <t>Ratiu Sorin Aurel, Dr.</t>
  </si>
  <si>
    <t xml:space="preserve">Szigeti Ferenc, prof. </t>
  </si>
  <si>
    <t xml:space="preserve">Dezso Gergely, prof. </t>
  </si>
  <si>
    <t>Costea Ancuta, Eng. PhD.</t>
  </si>
  <si>
    <t>Malakov Ivo, prof.</t>
  </si>
  <si>
    <t>Kulakowska Agnieszka, Eng. PhD.</t>
  </si>
  <si>
    <t>Chodor Jaroslaw, Eng. PhD.</t>
  </si>
  <si>
    <t>Kovács Zoltán, Dr. PhD.</t>
  </si>
  <si>
    <t>Ovidiu Tirian Gelu</t>
  </si>
  <si>
    <t>Kubišová Milena, Ing.</t>
  </si>
  <si>
    <t>Čop Jiří, Ing.</t>
  </si>
  <si>
    <t>Minarík Martin, Ing.</t>
  </si>
  <si>
    <t>Krátký Petr, Ing.</t>
  </si>
  <si>
    <t>Savkovič Borislav, MSc.</t>
  </si>
  <si>
    <t>Puleva Teofana, doc. PhD.</t>
  </si>
  <si>
    <t>Baďurová Jitka, MSc. Ph.D.</t>
  </si>
  <si>
    <t>CIII-RO-0202-10-1617</t>
  </si>
  <si>
    <t xml:space="preserve">Durakbasa Numan, prof. </t>
  </si>
  <si>
    <t xml:space="preserve">Borzan Marian, prof. </t>
  </si>
  <si>
    <t xml:space="preserve">Contract on the Lump Sum related to the Visegrad/ V4EaP Scholarship for Krzysztof Labisz 51601052 concluded for study/ research project </t>
  </si>
  <si>
    <t>Visegrad/V4EaP Scholarship 51601052</t>
  </si>
  <si>
    <t>http://visegradfund.org</t>
  </si>
  <si>
    <t xml:space="preserve">Visegrad/V4EaP </t>
  </si>
  <si>
    <t>Transnational Exchange of Good CLIL Practice among European Educational Institutions</t>
  </si>
  <si>
    <t>Hurajová Ľudmila, Mgr. PhD.</t>
  </si>
  <si>
    <t>ZML-2015-2/3830-983191006 číslo projektu: 2015-1-SK01-KA201-008937</t>
  </si>
  <si>
    <t>http://www.erasmusplus.sk/index.php?sw=41&amp;submenu=61&amp;vv_rok=2015&amp;vv_typ=KA201</t>
  </si>
  <si>
    <t>ERASMUS+ pre oblasť vzdelávania a odbornej prípravy, kľúčová akcia 2- Strategické partnerstvá</t>
  </si>
  <si>
    <t>Slovenská akademická asociácia pre medzinárodnú spoluprácu/ Národná agentúra programu Erasmus+ pre vzdelávanie a odbornú prípravu</t>
  </si>
  <si>
    <t>INNOVAT: Social Innovation for Youth Social Entrepreneurship</t>
  </si>
  <si>
    <t>Erasmus+: 565888-EPP-1-2015-1-ES-EPPKA2-CBY-ACPALA</t>
  </si>
  <si>
    <t>http://ec.europa.eu</t>
  </si>
  <si>
    <t xml:space="preserve">Programme: Erasmus+,  Key Action: Cooperation for innovation and the exchange of good practices,  Action Type: Capacity Building for youth in ACP countries, Latin America and Asia </t>
  </si>
  <si>
    <t>Future Education and Training in Computing: How to support learning at anytime anywhere</t>
  </si>
  <si>
    <t>Chudá Daniela, doc. Mgr., PhD.</t>
  </si>
  <si>
    <t>539461-LLP-1-2013-1-BG-ERASMUS-ENW</t>
  </si>
  <si>
    <t>Lifelong Learning</t>
  </si>
  <si>
    <t>Education, Audiovisual and Culture Executive Agency</t>
  </si>
  <si>
    <t>RegPol  Socio-ekonomické a politické odozvy na regionálnu polarizáciu v strednej a východnej Európe</t>
  </si>
  <si>
    <t xml:space="preserve">Finka, Maroš, prof. Ing. arch. PhD., Ondrejička, Vladimír, Ing. PhD.   </t>
  </si>
  <si>
    <t>http://www.regpol2.eu/partners/</t>
  </si>
  <si>
    <t>FP7 Marie Curie ITN</t>
  </si>
  <si>
    <t xml:space="preserve">University Educators for Sustainable Development (UE4SD) </t>
  </si>
  <si>
    <t xml:space="preserve">Finka, Maroš, prof. Ing. arch. PhD. </t>
  </si>
  <si>
    <t>540051-LLP-1-2013-1-UK-ERASMUS-ENW</t>
  </si>
  <si>
    <t>ERASMUS</t>
  </si>
  <si>
    <t>12.12.2013</t>
  </si>
  <si>
    <t>Developing and Adapting Professional Programs for Energy Efficiency in the Western Balkans (DAPEEWB)</t>
  </si>
  <si>
    <t>543782-TEMPUS-1-2013-1-L-TEMPUS-JPCR</t>
  </si>
  <si>
    <t>Urban Innovations Network</t>
  </si>
  <si>
    <t>CIII-SK-0606-05-1516</t>
  </si>
  <si>
    <t>Contract on the Lump Sum related to the Visegrad/V4</t>
  </si>
  <si>
    <t>V4EaP Scholarship/
51501676</t>
  </si>
  <si>
    <t>http://visegradfund.org/</t>
  </si>
  <si>
    <t xml:space="preserve">KIC InnoEnergy PhD School </t>
  </si>
  <si>
    <t xml:space="preserve">Filip Gulan, Ing.  </t>
  </si>
  <si>
    <t>KIC InnoEnergy SE zmluva, holandské právo</t>
  </si>
  <si>
    <t>Doctorate Candidate to KIC Added Value Activities (KAVA)</t>
  </si>
  <si>
    <t xml:space="preserve">KIC InnoEnergy SE </t>
  </si>
  <si>
    <t>Rektorát STU - Útvar medzinárodných vzťahov</t>
  </si>
  <si>
    <t>Ing. Ivan Prelovský, PhD.</t>
  </si>
  <si>
    <t>2015-1-SK01-KA103-008569</t>
  </si>
  <si>
    <t>2016-1-SK01-KA103-022169</t>
  </si>
  <si>
    <t>Mobility študentov a zamestnancov vysokých škôl medzi krajinami programu a partnerskými krajinami</t>
  </si>
  <si>
    <t>2016-1-SK01-KA107-022213</t>
  </si>
  <si>
    <t>Rektorát STU - Útvar vedy a MVTS</t>
  </si>
  <si>
    <t>The Voice of Research Administrators - Building a Network of Administrative Excellence – BESTPRAC</t>
  </si>
  <si>
    <t>Búciová Mária, Ing. Mgr.</t>
  </si>
  <si>
    <t>TN1302</t>
  </si>
  <si>
    <t>http://www.cost.eu/participate/open_call</t>
  </si>
  <si>
    <t>Európska komisia prostredníctvom grant holdera: TU Viedeň</t>
  </si>
  <si>
    <t>Rektorát STU - Inštitút celoživotného vzdelávania</t>
  </si>
  <si>
    <t xml:space="preserve">Cooperation Agreement between The Vienna University of Technology and the Slovak University of Technology in Bratislava about Professional MBA </t>
  </si>
  <si>
    <t>Babinský Miroslav, Ing.</t>
  </si>
  <si>
    <t>N_AC_00036 „Professional MBA Automotive Industry“</t>
  </si>
  <si>
    <t xml:space="preserve">TU Wien </t>
  </si>
  <si>
    <t>5. marca 2009</t>
  </si>
  <si>
    <t>http://europa.eu.int/comm/education/programmes/tempus/index_en.html, https://www.facebook.com/Q4LET/posts/633187346724393koordinátor prof. Alfredo Squarzoni, Univerzita v Janove – Universita degli Studi di Genova (USG), Italia, Dofinancovanie skončeného projektu</t>
  </si>
  <si>
    <t>Projekt UNIGOV - Modernizing UNIversity GOVernance and Management in Líbya  patrí medzi spoločné projekty, v rámci ktorých sa realizuje podpora národnej reformy v partnerských krajinách v oblasti vysokoškolského vzdelávania.</t>
  </si>
  <si>
    <t>Cieľom projektu je implementácia štandardov kvality dohodnutých ministrami školstva 48 krajín v RF . Štandardy kvality EU sú uvedené v publikácií:</t>
  </si>
  <si>
    <t>http://www.enqa.eu/pubs_esg.lasso</t>
  </si>
  <si>
    <t>Cieľom projektu je výučba jazykov v medicínskom sektore. Projekt je zameraný na profesionálov v medicínskom sektore, ktorí potrebujú komunikovať s pacientami iných národností v urgentných situáciách, keď dobré komunikačné zručnosti môžu znamenať rozdiel medzi prežitím, či neprežitím. Projekt reaguje na narastajúcu potrebu prekonávania jazykovej bariéry v medicínskom sektore v dôsledku demografických zmien a zvýšenej mobility ľudí. Dofinancovanie skončeného projektu</t>
  </si>
  <si>
    <t>Cieľom projektu je príprava nového študijného programu "Master Degree in Innovative Technologies in Energy Efficient Buildings for Russian and Armenian Universities and Stakeholders".</t>
  </si>
  <si>
    <t>Názov projektu: Strengthening National Research and Innovation Capacities in Vietnam.
Typ projektu: Štrukturálne projekty - rozvíjajú a reformujú vysokoškolské inštitúcie a systémy v partnerských krajinách, zvyšujú ich kvalitu a dosah, podporujú regionálnu spoluprácu a vzájomné zbližovanie.
Cieľom projektu je podporiť na vietnamskych univerzitách výskum a inovácie.</t>
  </si>
  <si>
    <t>University of Óbuda</t>
  </si>
  <si>
    <t>Colleg of Nyíregyháza</t>
  </si>
  <si>
    <t>TU Hunedoara</t>
  </si>
  <si>
    <t>TU Sofia</t>
  </si>
  <si>
    <t>TU Koszalin</t>
  </si>
  <si>
    <t>University of Timisoara</t>
  </si>
  <si>
    <t>University of Novi Sad</t>
  </si>
  <si>
    <t>Financovanie poskytnuté na podporu výskumného projektu v rámci uzatvorenej V4EaP zmluvy.</t>
  </si>
  <si>
    <t>zodpovedný riešiteľ projektu Univerzita Konštantína Filozofa v Nitre</t>
  </si>
  <si>
    <t xml:space="preserve">Koordinátor projektu: Angel Kanchev University of Ruse, Bulgaria </t>
  </si>
  <si>
    <t>Scanovanie stien stavebnej jamy</t>
  </si>
  <si>
    <t>Erdély Ján,Ing.PhD.</t>
  </si>
  <si>
    <t>PR64</t>
  </si>
  <si>
    <t>objednávka - priame zadanie</t>
  </si>
  <si>
    <t>Strojstav s.r.o.</t>
  </si>
  <si>
    <t>Merania vzoriek solárnych prototypov</t>
  </si>
  <si>
    <t>PR66</t>
  </si>
  <si>
    <t>Skúšky plastového kontajnera</t>
  </si>
  <si>
    <t>Priechodský Vladimír,Ing.PhD.</t>
  </si>
  <si>
    <t>PR67</t>
  </si>
  <si>
    <t>Agrel s.r.o.</t>
  </si>
  <si>
    <t>Skúšky oceľového fragmentu</t>
  </si>
  <si>
    <t>PR69</t>
  </si>
  <si>
    <t>Fagus SK a.s.</t>
  </si>
  <si>
    <t>Znalecký posudok</t>
  </si>
  <si>
    <t>PR70</t>
  </si>
  <si>
    <t>Asid a.s.</t>
  </si>
  <si>
    <t>Výsledky skúšok betonárskej ocele</t>
  </si>
  <si>
    <t>PR73</t>
  </si>
  <si>
    <t>YIT Slovakia a.s.</t>
  </si>
  <si>
    <t>Dokumentácia integrovaného manažérskeho systému</t>
  </si>
  <si>
    <t>Gašparík Jozef,prof.Ing.PhD.</t>
  </si>
  <si>
    <t>PR79</t>
  </si>
  <si>
    <t>Roko Slovakia s.r.o.</t>
  </si>
  <si>
    <t>Posudok na nezhodu pohľadových betónov</t>
  </si>
  <si>
    <t>Juríček Ivan,doc.Ing.PhD.</t>
  </si>
  <si>
    <t>PR82</t>
  </si>
  <si>
    <t>Bavnit s.r.o.</t>
  </si>
  <si>
    <t>Výsledky skúšok</t>
  </si>
  <si>
    <t>PR85</t>
  </si>
  <si>
    <t>Metrostav Slovakia</t>
  </si>
  <si>
    <t>Výsledky scanovania priestorov Hotela Družba v Senci</t>
  </si>
  <si>
    <t>PR86</t>
  </si>
  <si>
    <t>Acrea s.r.o.</t>
  </si>
  <si>
    <t>Odborná a technická pomoc pri dynamických meraniach.</t>
  </si>
  <si>
    <t>Jendželovský Norbert,prof.Ing.PhD.</t>
  </si>
  <si>
    <t>PR96</t>
  </si>
  <si>
    <t>Astech s.r.o.</t>
  </si>
  <si>
    <t>Experimentálny posudok inžiniersko-geologických pomerov na parcelách</t>
  </si>
  <si>
    <t>Ondrášik Martin,Mgr.PhD.</t>
  </si>
  <si>
    <t>PS02</t>
  </si>
  <si>
    <t>Mikhail Belkin</t>
  </si>
  <si>
    <t>Merania akustických vzoriek</t>
  </si>
  <si>
    <t>Szabó Daniel,Mgr.</t>
  </si>
  <si>
    <t>PS03</t>
  </si>
  <si>
    <t>Europlac s.r.o.</t>
  </si>
  <si>
    <t>Kontrolný znalecký posudok</t>
  </si>
  <si>
    <t>Karel Ján,Ing.PhD.</t>
  </si>
  <si>
    <t>PR14</t>
  </si>
  <si>
    <t>PR16</t>
  </si>
  <si>
    <t>PR17</t>
  </si>
  <si>
    <t>PR18</t>
  </si>
  <si>
    <t>PR19</t>
  </si>
  <si>
    <t>PR20</t>
  </si>
  <si>
    <t>Výsledky skúšok pevnosti betónu</t>
  </si>
  <si>
    <t>PR23</t>
  </si>
  <si>
    <t>Vertical Industrial</t>
  </si>
  <si>
    <t>Znalecký posudok na stavbu D4</t>
  </si>
  <si>
    <t>PR24</t>
  </si>
  <si>
    <t>PR25</t>
  </si>
  <si>
    <t>PR26</t>
  </si>
  <si>
    <t>PR27</t>
  </si>
  <si>
    <t>PR28</t>
  </si>
  <si>
    <t>PR29</t>
  </si>
  <si>
    <t>PR30</t>
  </si>
  <si>
    <t>PR31</t>
  </si>
  <si>
    <t>PR32</t>
  </si>
  <si>
    <t>PR33</t>
  </si>
  <si>
    <t>PR34</t>
  </si>
  <si>
    <t>Znalecký posudok na stanovenie hodnoty majetku v prístavoch Bratislava a Komárno.</t>
  </si>
  <si>
    <t>PR36</t>
  </si>
  <si>
    <t>Verejné prístavy</t>
  </si>
  <si>
    <t>Technické poradenstvo k stanoveniu hodnoty majetku v prístave Bratislava a Komárno</t>
  </si>
  <si>
    <t>PR37</t>
  </si>
  <si>
    <t>Slovenská plavba a prístavy a.s.</t>
  </si>
  <si>
    <t>Výsledky skúšok tehál a malty</t>
  </si>
  <si>
    <t>PR38</t>
  </si>
  <si>
    <t>Stavooprava s.r.o.</t>
  </si>
  <si>
    <t>Kurz špecialistov požiarnej ochrany A2</t>
  </si>
  <si>
    <t>Mikolai Imrich,doc.Ing.PhD.</t>
  </si>
  <si>
    <t>PR40</t>
  </si>
  <si>
    <t>Kurz</t>
  </si>
  <si>
    <t>PR43</t>
  </si>
  <si>
    <t>Sekom, s.r.o.</t>
  </si>
  <si>
    <t>Posúdenie projektovej dokumentácie</t>
  </si>
  <si>
    <t>Dlhý Dušan,Ing.PhD.</t>
  </si>
  <si>
    <t>PR44</t>
  </si>
  <si>
    <t>Akor Stavby s.r.o.</t>
  </si>
  <si>
    <t>Spracovanie návrhu a posúdenie konštrukcie vozovky</t>
  </si>
  <si>
    <t>PR45</t>
  </si>
  <si>
    <t>Seminár</t>
  </si>
  <si>
    <t>PR47</t>
  </si>
  <si>
    <t>Geosyntetika</t>
  </si>
  <si>
    <t>Kalibrácia meradla</t>
  </si>
  <si>
    <t>Husár Ladislav,doc.Ing.PhD.</t>
  </si>
  <si>
    <t>PR48</t>
  </si>
  <si>
    <t>Geotech s.r.o.</t>
  </si>
  <si>
    <t>PR53</t>
  </si>
  <si>
    <t>Stanovenie hodnoty majetku v prístavoch</t>
  </si>
  <si>
    <t>PR55</t>
  </si>
  <si>
    <t>Poradenské služby v oblasti prípravy a realizácie stavieb</t>
  </si>
  <si>
    <t>PR54</t>
  </si>
  <si>
    <t>Modifin Facility s.r.o.</t>
  </si>
  <si>
    <t>znalecký posudok D4</t>
  </si>
  <si>
    <t>PR61</t>
  </si>
  <si>
    <t>Spracovanie PD DUR A PSP</t>
  </si>
  <si>
    <t>Makýš Peter,doc.Ing.PhD.</t>
  </si>
  <si>
    <t>PP73</t>
  </si>
  <si>
    <t>AKJ s.r.o.</t>
  </si>
  <si>
    <t>Spracovanie PD RP Bytový dom Dunajská</t>
  </si>
  <si>
    <t>PP74</t>
  </si>
  <si>
    <t>Spracovanie PD PSP AUPARK</t>
  </si>
  <si>
    <t>PP75</t>
  </si>
  <si>
    <t>PP76</t>
  </si>
  <si>
    <t>PP77</t>
  </si>
  <si>
    <t>Realizácia primárnych ostení tunelov pre NRTM</t>
  </si>
  <si>
    <t>PP89</t>
  </si>
  <si>
    <t>Doprastav a.s.</t>
  </si>
  <si>
    <t>Posúdenie správy z posúdenia haly CCS cargo Bratislava</t>
  </si>
  <si>
    <t>PP95</t>
  </si>
  <si>
    <t>Alas Slovakia</t>
  </si>
  <si>
    <t>PO79</t>
  </si>
  <si>
    <t>OS Trenčín</t>
  </si>
  <si>
    <t>Spracovanie PD PSP Aupark</t>
  </si>
  <si>
    <t>PP06</t>
  </si>
  <si>
    <t>Revitalizácia areálu plážového kúpaliska</t>
  </si>
  <si>
    <t>Kuráň Jozef,Ing.arch.Mgr.</t>
  </si>
  <si>
    <t>PS06</t>
  </si>
  <si>
    <t>Mesto Bojnice</t>
  </si>
  <si>
    <t>Zabezpečenie kurzu</t>
  </si>
  <si>
    <t>Potočár Milan,Ing.</t>
  </si>
  <si>
    <t>PS09</t>
  </si>
  <si>
    <t>Skúšky pevnosti betónu</t>
  </si>
  <si>
    <t>PS85</t>
  </si>
  <si>
    <t>Vodotika a.s.</t>
  </si>
  <si>
    <t>Návrh sanácie nízkeho krytia potrubia</t>
  </si>
  <si>
    <t>PR90</t>
  </si>
  <si>
    <t>Eustream</t>
  </si>
  <si>
    <t>Znalecký posudok na uloženie dlažby terazzo</t>
  </si>
  <si>
    <t>PS26</t>
  </si>
  <si>
    <t>Kongregácia sestier</t>
  </si>
  <si>
    <t>Dopravno-kapacitné posúdenie územia Mlynské Nivy-Košická</t>
  </si>
  <si>
    <t>Schlosser Tibor,Ing.PhD-</t>
  </si>
  <si>
    <t>PS44</t>
  </si>
  <si>
    <t>Twin City a.s.</t>
  </si>
  <si>
    <t>Merania akustických dosiek</t>
  </si>
  <si>
    <t>PS53</t>
  </si>
  <si>
    <t>Skúšky betónu a ocele</t>
  </si>
  <si>
    <t>PS66</t>
  </si>
  <si>
    <t>Bouda a Masar</t>
  </si>
  <si>
    <t>Analýza porúch strešného parkoviska Kauflan v BB</t>
  </si>
  <si>
    <t>PR77</t>
  </si>
  <si>
    <t>Kaufland SK</t>
  </si>
  <si>
    <t>Fóliové tesnenie vodných tokov,hrádzí a skládok kom.odpadu</t>
  </si>
  <si>
    <t>PR92</t>
  </si>
  <si>
    <t>Sken dosadacích plôch prírubového spoja v elektrárni Mochovce</t>
  </si>
  <si>
    <t>PS54</t>
  </si>
  <si>
    <t>M&amp;P s.r.o.</t>
  </si>
  <si>
    <t>Znalecký posudok vo veci poškodzovania veriteľa v štádiu pokusu</t>
  </si>
  <si>
    <t>PO95</t>
  </si>
  <si>
    <t>OR PZ Kežmarok</t>
  </si>
  <si>
    <t>PS49</t>
  </si>
  <si>
    <t>Znalecký posudok na oporný múr pre súkr.komunikáciu</t>
  </si>
  <si>
    <t>PS41</t>
  </si>
  <si>
    <t>Ing.Mária Čumová</t>
  </si>
  <si>
    <t>Poradenské a konzultačné služby v oblasti prípravy a realizácie stavieb</t>
  </si>
  <si>
    <t>PS23</t>
  </si>
  <si>
    <t>Hollstav s.r.o.</t>
  </si>
  <si>
    <t>Vypracovanie plánu manažérstva a enviromentálneho plánu</t>
  </si>
  <si>
    <t>PS28</t>
  </si>
  <si>
    <t>Bory Mall a.s.</t>
  </si>
  <si>
    <t>Výroba trámčekov</t>
  </si>
  <si>
    <t>PS24</t>
  </si>
  <si>
    <t>Hydrobetón s.r.o.</t>
  </si>
  <si>
    <t>Diagnostika nosných prvkov strechy haly firmy Brovedani Slovakia</t>
  </si>
  <si>
    <t>PS30</t>
  </si>
  <si>
    <t>Brovedani Slovakia s.r.o.</t>
  </si>
  <si>
    <t>Znalecký posudok neplatnosti dražby</t>
  </si>
  <si>
    <t>PR76</t>
  </si>
  <si>
    <t>OS Skalica</t>
  </si>
  <si>
    <t>Diagnostika hotela Atóm Piešťany</t>
  </si>
  <si>
    <t>PP99</t>
  </si>
  <si>
    <t>MS Finance7, s.r.o.</t>
  </si>
  <si>
    <t>Výsledky skúšok betónu</t>
  </si>
  <si>
    <t>PS29</t>
  </si>
  <si>
    <t>PS25</t>
  </si>
  <si>
    <t>PS15</t>
  </si>
  <si>
    <t>Skanska a.s.</t>
  </si>
  <si>
    <t>Znalecký podusok-dedičstvo</t>
  </si>
  <si>
    <t>PS08</t>
  </si>
  <si>
    <t>OS BA IV</t>
  </si>
  <si>
    <t>Vypracovanie realizačnej projektovej dokumentácie</t>
  </si>
  <si>
    <t>PR91</t>
  </si>
  <si>
    <t>Výsledky kontrolnej skúšky</t>
  </si>
  <si>
    <t>PS10</t>
  </si>
  <si>
    <t>Váhostav SK</t>
  </si>
  <si>
    <t>Technické zabezpečenie kurzu</t>
  </si>
  <si>
    <t>Proeko</t>
  </si>
  <si>
    <t>PN98</t>
  </si>
  <si>
    <t>OS BA V</t>
  </si>
  <si>
    <t>Posudok pravdivosti znaleckého posudku</t>
  </si>
  <si>
    <t>PO20</t>
  </si>
  <si>
    <t>OR PZ BAI</t>
  </si>
  <si>
    <t>Výsledky ťahových skúšok ocele</t>
  </si>
  <si>
    <t>PS04</t>
  </si>
  <si>
    <t>Elter s.r.o.</t>
  </si>
  <si>
    <t>Posudok pre umiestnenie VZT jednotky z pož.hľadiska</t>
  </si>
  <si>
    <t>Straková Zuzana,doc.Ing.PhD.</t>
  </si>
  <si>
    <t>PS01</t>
  </si>
  <si>
    <t>VPU DECO Bratislava</t>
  </si>
  <si>
    <t>Prieskum stropnej dosky</t>
  </si>
  <si>
    <t>PS16</t>
  </si>
  <si>
    <t>Palace Office a.s.</t>
  </si>
  <si>
    <t>PR94</t>
  </si>
  <si>
    <t>Noran s.r.o.</t>
  </si>
  <si>
    <t>Projekt organizácie výstavby pre akciu hotel Danube</t>
  </si>
  <si>
    <t>PS13</t>
  </si>
  <si>
    <t>Omega a.s.</t>
  </si>
  <si>
    <t>Preškolenie interných auditorov</t>
  </si>
  <si>
    <t>PR60</t>
  </si>
  <si>
    <t>Cementáreň Ladce</t>
  </si>
  <si>
    <t>Posudok na kvalitu podkladového betónu</t>
  </si>
  <si>
    <t>PR89</t>
  </si>
  <si>
    <t>Mesto Partizánske</t>
  </si>
  <si>
    <t>Výsledky statických skúšok</t>
  </si>
  <si>
    <t>PR65</t>
  </si>
  <si>
    <t>PR80</t>
  </si>
  <si>
    <t>Výsledky skenovania parkovacích priestorov</t>
  </si>
  <si>
    <t>PS05</t>
  </si>
  <si>
    <t>Meranie akustických dosiek</t>
  </si>
  <si>
    <t>PS19</t>
  </si>
  <si>
    <t>Skúšky voľne sypaného uhla a objemovej hmotnosti ligninu.</t>
  </si>
  <si>
    <t>PS20</t>
  </si>
  <si>
    <t>Energochemica a.s.</t>
  </si>
  <si>
    <t>PS17</t>
  </si>
  <si>
    <t>Quintiles s.r.o.</t>
  </si>
  <si>
    <t>Znalecké posúdenie vo veci súdneho konania</t>
  </si>
  <si>
    <t>PR99</t>
  </si>
  <si>
    <t>Legate s.r.o.</t>
  </si>
  <si>
    <t>Odborný posudok</t>
  </si>
  <si>
    <t>Ekonomicko-manažérske práce</t>
  </si>
  <si>
    <t>PR41</t>
  </si>
  <si>
    <t>IAARC</t>
  </si>
  <si>
    <t>Skenovanie potrubného systému</t>
  </si>
  <si>
    <t>PS69</t>
  </si>
  <si>
    <t>Elko Systém s.r.o.</t>
  </si>
  <si>
    <t>tvorba presného 3D modelu prírubového spoja tlakovej nádoby reaktora</t>
  </si>
  <si>
    <t>Služby spojené s konferenciou</t>
  </si>
  <si>
    <t>Fencík Róbert,Ing.PhD.</t>
  </si>
  <si>
    <t>PS60</t>
  </si>
  <si>
    <t>Kartograf.konferencia</t>
  </si>
  <si>
    <t>Vypracovanie projektovej dokumentácie</t>
  </si>
  <si>
    <t>PR42</t>
  </si>
  <si>
    <t>Atrios s.r.o.</t>
  </si>
  <si>
    <t>Spracovanie PD pre PSP Aupark</t>
  </si>
  <si>
    <t>PR22</t>
  </si>
  <si>
    <t>PR21</t>
  </si>
  <si>
    <t>Diagnostické prehliady premostení prepravnej siete</t>
  </si>
  <si>
    <t>PJ66</t>
  </si>
  <si>
    <t>Dopravný prieskum parametrov dochádzky</t>
  </si>
  <si>
    <t>Reming Consult a.s.</t>
  </si>
  <si>
    <t>Vypracovanie PD pre akciu Panon Office</t>
  </si>
  <si>
    <t>PR63</t>
  </si>
  <si>
    <t>Prevádzkovanie verejných vodovodov</t>
  </si>
  <si>
    <t>Stanko Štefan,doc.Ing.PhD.</t>
  </si>
  <si>
    <t>PR56</t>
  </si>
  <si>
    <t>Skúšky drevenných stĺpov</t>
  </si>
  <si>
    <t>PS95</t>
  </si>
  <si>
    <t>Znalecký posudok vo veci určenia výšky nájmu za užívanie pozemkov</t>
  </si>
  <si>
    <t>PR84</t>
  </si>
  <si>
    <t>MV SR</t>
  </si>
  <si>
    <t>Skúšky betónov a betonárskej výstuže</t>
  </si>
  <si>
    <t>PT02</t>
  </si>
  <si>
    <t>Experting</t>
  </si>
  <si>
    <t>Diagnostika nosných prvkov prekrytia potoka Trnávka</t>
  </si>
  <si>
    <t>PS68</t>
  </si>
  <si>
    <t>Cemos s.r.o.</t>
  </si>
  <si>
    <t>Progresívne metódy riešenia problémov hydrauliky,hydrológie a vodného hospodárstva.</t>
  </si>
  <si>
    <t>PS94</t>
  </si>
  <si>
    <t>Postrgraduálny kurz</t>
  </si>
  <si>
    <t>Zhodnotenia výsledkov odčítaných a vyhodnotených geotechnických meraní R2</t>
  </si>
  <si>
    <t>Kopecký Miloš,doc.RNDr.PhD.</t>
  </si>
  <si>
    <t>PR62</t>
  </si>
  <si>
    <t>Gestar s.r.o.</t>
  </si>
  <si>
    <t>PS22</t>
  </si>
  <si>
    <t>Heston s.r.o.</t>
  </si>
  <si>
    <t>Podklady k diagnostike konštrukcií kina.</t>
  </si>
  <si>
    <t>PS39</t>
  </si>
  <si>
    <t>Mesto Leopoldov</t>
  </si>
  <si>
    <t>Skúšky betónu Račianska 20</t>
  </si>
  <si>
    <t>PS96</t>
  </si>
  <si>
    <t>IMC s.r.o.</t>
  </si>
  <si>
    <t>konferencia TOP 2015</t>
  </si>
  <si>
    <t>Kolláth Ľudovít, doc. Ing., PhD.</t>
  </si>
  <si>
    <t>1232/15/30</t>
  </si>
  <si>
    <t>Frézovanie ozubenia</t>
  </si>
  <si>
    <t>Morávek Ivan,Ing., PhD.</t>
  </si>
  <si>
    <t>40/15</t>
  </si>
  <si>
    <t>Wertheim s.r.o., D.Streda</t>
  </si>
  <si>
    <t>00683990</t>
  </si>
  <si>
    <t>konferencia APLIMAT 2016</t>
  </si>
  <si>
    <t>Záhonová Viera,RNDr.,  CSc.</t>
  </si>
  <si>
    <t>45/15</t>
  </si>
  <si>
    <t>konferencia</t>
  </si>
  <si>
    <t>vypracovanie energetických auditov pre pobočky VÚB</t>
  </si>
  <si>
    <t>Masaryk Michal, doc. Ing., PhD.</t>
  </si>
  <si>
    <t>46/15</t>
  </si>
  <si>
    <t>COFELY, a.s.</t>
  </si>
  <si>
    <t>Spracovanie modelu,3D tlač</t>
  </si>
  <si>
    <t>Gulanová Jana, Ing.  PhD.</t>
  </si>
  <si>
    <t>47/15</t>
  </si>
  <si>
    <t>SOVA Digital,BA</t>
  </si>
  <si>
    <t>Skúšky plastových klietok</t>
  </si>
  <si>
    <t>48/15</t>
  </si>
  <si>
    <t>KINEX BEARING a.s.
Bytča</t>
  </si>
  <si>
    <t>Diely na zákazku</t>
  </si>
  <si>
    <t>52/15</t>
  </si>
  <si>
    <t>ME-Inspection SK, BA</t>
  </si>
  <si>
    <t>3  skenovanie modelu</t>
  </si>
  <si>
    <t>62/15</t>
  </si>
  <si>
    <t>CAR Technology,BA</t>
  </si>
  <si>
    <t>Meranie hluku a vibrácií ozubenych
 kolies</t>
  </si>
  <si>
    <t>Horvát František, Ing.</t>
  </si>
  <si>
    <t>63/15</t>
  </si>
  <si>
    <t>Bauer Gear Motor,
Z.Moravce</t>
  </si>
  <si>
    <t>Servisná podpora monitorovacieho 
systému potrubných rozvodov pre
kompresorovú stanicu TK 8</t>
  </si>
  <si>
    <t>64/15</t>
  </si>
  <si>
    <t>TS podľa dokumentácie</t>
  </si>
  <si>
    <t>ZTS-Špeciál a.s.
Dubnica nad Váhom</t>
  </si>
  <si>
    <t>36302511</t>
  </si>
  <si>
    <t>Školenie pracovníkov</t>
  </si>
  <si>
    <t>Ridzoň František, doc. Ing., PhD.</t>
  </si>
  <si>
    <t>Bioenergy Topoľčany
 s.r.o.</t>
  </si>
  <si>
    <t>35875208</t>
  </si>
  <si>
    <t>Výroba a montáž výstuh</t>
  </si>
  <si>
    <t>Hexogon Metrology,
Praha</t>
  </si>
  <si>
    <t>27897958</t>
  </si>
  <si>
    <t>Bnelektródy, MgO odlievacia panva</t>
  </si>
  <si>
    <t>STU FCHPT</t>
  </si>
  <si>
    <t>00397687</t>
  </si>
  <si>
    <t>Králik Marián, doc.Ing., PhD.</t>
  </si>
  <si>
    <t>Volkswagen Slovakia a.s.,
BA</t>
  </si>
  <si>
    <t>Experimentálne overenie briketovania
1kg zmesi sklárskeho kmeňa</t>
  </si>
  <si>
    <t>VUJE a.s.,Trnava</t>
  </si>
  <si>
    <t>31450474</t>
  </si>
  <si>
    <t>Analýza 4ks súčiastok</t>
  </si>
  <si>
    <t>Bonar Geosynthetics a.s.,
Ivánka pri Nitre</t>
  </si>
  <si>
    <t>34126023</t>
  </si>
  <si>
    <t>Výroba ozubenia</t>
  </si>
  <si>
    <t>Zhotovenie reakčnej nádoby z nerezu podľa výkresovej dokumentácie</t>
  </si>
  <si>
    <t>Dielenské práce pri výrobe reaktora RO2, duralového chladiča, rúrkového chladička</t>
  </si>
  <si>
    <t>VUCHT, a.s.</t>
  </si>
  <si>
    <t>31322034</t>
  </si>
  <si>
    <t>Vzorka veka</t>
  </si>
  <si>
    <t>17/16</t>
  </si>
  <si>
    <t>ZF Slovakia, a.s.</t>
  </si>
  <si>
    <t>36707341</t>
  </si>
  <si>
    <t>Gravírovanie na medailu</t>
  </si>
  <si>
    <t>STU v Bratislave, rektorát</t>
  </si>
  <si>
    <t>Nezávislé posudzovanie materiálov</t>
  </si>
  <si>
    <t>Urban František, prof. Ing. , CSc.</t>
  </si>
  <si>
    <t>7/09</t>
  </si>
  <si>
    <t>Slovenské elektrárne , a.s.</t>
  </si>
  <si>
    <t>35829052</t>
  </si>
  <si>
    <t>Spracovanie dát na 3D model</t>
  </si>
  <si>
    <t>18/16</t>
  </si>
  <si>
    <t>Výroba menovky</t>
  </si>
  <si>
    <t>Výroba nádoby z nerezi</t>
  </si>
  <si>
    <t>Výroba časti elektród</t>
  </si>
  <si>
    <t>Analýza pórovitosti dvoch typov vzoriek liadku vápenatého</t>
  </si>
  <si>
    <t>Pull testy rok 2016</t>
  </si>
  <si>
    <t>3/16</t>
  </si>
  <si>
    <t>Plastic Omnium Auto Exteriors, s.r.o.</t>
  </si>
  <si>
    <t>35792108</t>
  </si>
  <si>
    <t>Výroba súčiastok</t>
  </si>
  <si>
    <t>ANV, s.r.o.</t>
  </si>
  <si>
    <t>46016902</t>
  </si>
  <si>
    <t>Analýza krúžkov z NiTi</t>
  </si>
  <si>
    <t>Švec Pavol,  prof. Ing., PhD.</t>
  </si>
  <si>
    <t>CHIRANA Medical, a.s.</t>
  </si>
  <si>
    <t>36322300</t>
  </si>
  <si>
    <t xml:space="preserve">Príprava vzoriek na metalografický rozbor, hodnotenie štruktúry, topografia lomovej plochy0, </t>
  </si>
  <si>
    <t>T.O.P. Auto Bratislava, a.s.</t>
  </si>
  <si>
    <t>35721014</t>
  </si>
  <si>
    <t>Výroba experimenálnych vzoriek  drevených peliet s rôznym obsahom kôry</t>
  </si>
  <si>
    <t>Skúšobná výroba peliet</t>
  </si>
  <si>
    <t>VL Consulting, s.r.o</t>
  </si>
  <si>
    <t>Optimalizácia konštrukcie dosky absorbéra s tryskami</t>
  </si>
  <si>
    <t>SANECA Pharmaceuticals, a.s.</t>
  </si>
  <si>
    <t>Centrum pre prevádzku a vyraďovanie jadrových zariadení (CEPVYJZ)</t>
  </si>
  <si>
    <t>001STU-2/2014</t>
  </si>
  <si>
    <t>https://www.minedu.sk/vyzva-na-predkladanie-rozvojovych-projektov-vysokych-skol-2014-pracovisko-so-zameranim-na-jadrovu-energetiku/</t>
  </si>
  <si>
    <t>Rozvojový projekt</t>
  </si>
  <si>
    <t>MŠ VVaŠ SR</t>
  </si>
  <si>
    <t>Meracie nástroje pre stabilitu a kvalitu inteligentných sietí</t>
  </si>
  <si>
    <t>prof. Ing. František Janíček, PhD.</t>
  </si>
  <si>
    <t>0302/0002/15 SMÚ04663014</t>
  </si>
  <si>
    <t>Slovenský metrologický ústav</t>
  </si>
  <si>
    <t xml:space="preserve">Inovácia systému ASZD </t>
  </si>
  <si>
    <t>prof. Ing. Viktor Smieško, PhD.</t>
  </si>
  <si>
    <t>301/64/15, SEPS 2015-0360-1176520</t>
  </si>
  <si>
    <t>Slovenská elektrizačná prenosová sústava, a.s.</t>
  </si>
  <si>
    <t>Vypracovanie posudku zmenšenia segregačných vzdialenosti káblov kategórie WM</t>
  </si>
  <si>
    <t>doc. Ing. Karol Kováč, PhD.</t>
  </si>
  <si>
    <t>Slovenské elektrárne, a.s.</t>
  </si>
  <si>
    <t xml:space="preserve">Vypracovanie odborného stanoviska k prepäťovým ochranám napájacieho systému AEG 24V pre EMO3-4 </t>
  </si>
  <si>
    <t>Rhea spol. s r.o.</t>
  </si>
  <si>
    <t>Metodika na stanovenie všeobecnej hodnoty zariadení na výkon regulovaných činností v sieťových odvetviach</t>
  </si>
  <si>
    <t>0301/0005/16</t>
  </si>
  <si>
    <t>Úrad pre reguláciu sieťových odvetví</t>
  </si>
  <si>
    <t>Skúšky EMC na 3F statickom elektromeri EMT B1E-OR4TI</t>
  </si>
  <si>
    <t>VoB/20160004</t>
  </si>
  <si>
    <t>Applied Meters, a.s.</t>
  </si>
  <si>
    <t>Meranie rušenia a odborné konzultácie</t>
  </si>
  <si>
    <t>B15-0428</t>
  </si>
  <si>
    <t>VÝVOJ Martin, a.s.</t>
  </si>
  <si>
    <t>Skúšky EMC na 3F statickom elektromere ATM B2E-FS4TEI - 2 ksI</t>
  </si>
  <si>
    <t>VoB/20160016</t>
  </si>
  <si>
    <t>Meranie EMC na priemyslovom modele výrobku TURBOFIT gen.2</t>
  </si>
  <si>
    <t xml:space="preserve">In4form Sárl, </t>
  </si>
  <si>
    <t>Skúšky EMC na zariadení - "Sampling panely"</t>
  </si>
  <si>
    <t>VUJE a.s.</t>
  </si>
  <si>
    <t>Meranie emisií zariadenia LogboxSD</t>
  </si>
  <si>
    <t>PHYSICUS s.r.o.</t>
  </si>
  <si>
    <t xml:space="preserve">Kompletné skúšky elektromagnetickej kompatibility ma interiérové stropné žiarivkové svietidlá pre koľajové vozidlá </t>
  </si>
  <si>
    <t>SEC spol. s r.o.</t>
  </si>
  <si>
    <t>EMC konzultácie a merania EMC na zariadeniach</t>
  </si>
  <si>
    <t>VOBJ2015004</t>
  </si>
  <si>
    <t>BARANI DESIGN, s.r.o.</t>
  </si>
  <si>
    <t>EMC merania a skúšky</t>
  </si>
  <si>
    <t>MERET s.r.o.</t>
  </si>
  <si>
    <t>Informatívne merania o úrovni vyžarovaného rušenia na monitorovacom zariadení</t>
  </si>
  <si>
    <t>AT-O20160121-RNO-001</t>
  </si>
  <si>
    <t>Aliter Technologies, a.s.</t>
  </si>
  <si>
    <t>EMC merania</t>
  </si>
  <si>
    <t>P331706</t>
  </si>
  <si>
    <t>XIIMEA s.r.o.</t>
  </si>
  <si>
    <t>Merania elektromagnetickej kompatibility EMC</t>
  </si>
  <si>
    <t>XTREM energetika, s.r.o.</t>
  </si>
  <si>
    <t>EMC merania zariadenia Pac - S</t>
  </si>
  <si>
    <t>668/2015</t>
  </si>
  <si>
    <t>SESO spol. s r.o.</t>
  </si>
  <si>
    <t>Skúšky odolnosti voči ESV na dosiahnuteľných prvkoch rozvádzača</t>
  </si>
  <si>
    <t>B16_0118</t>
  </si>
  <si>
    <t>Merania na LED čipoch</t>
  </si>
  <si>
    <t>VOBJ2016001</t>
  </si>
  <si>
    <t>Innova MikG s.r.o.</t>
  </si>
  <si>
    <t>Skúšky EMC</t>
  </si>
  <si>
    <t>GILDEMEISTER energy storage GmbH</t>
  </si>
  <si>
    <t>ATU69354414</t>
  </si>
  <si>
    <t>EMC skúšky</t>
  </si>
  <si>
    <t>Emerson Process Management, s.r.o.</t>
  </si>
  <si>
    <t>Emerson, a.s.</t>
  </si>
  <si>
    <t>EMC merania na výrobku</t>
  </si>
  <si>
    <t>58/323/EKO/2016</t>
  </si>
  <si>
    <t>Technický skúšobný ústav Piešťany, š.p.</t>
  </si>
  <si>
    <t>00057380</t>
  </si>
  <si>
    <t>P331821</t>
  </si>
  <si>
    <t>XIMEA s.r.o.</t>
  </si>
  <si>
    <t>INFOCAR a.s.</t>
  </si>
  <si>
    <t>EMERSON, a.s.</t>
  </si>
  <si>
    <t>VOB/20160066</t>
  </si>
  <si>
    <t>VUJE, a.s.</t>
  </si>
  <si>
    <t>Meranie elektro-magnetického vyžarovania</t>
  </si>
  <si>
    <t>Photoneo s.r.o.</t>
  </si>
  <si>
    <t>EMC skúšky zariadenia "Monitor Gama GIM206"</t>
  </si>
  <si>
    <t>EMC skúšky "Radarový snímač hladiny Rosemount 5301"</t>
  </si>
  <si>
    <t>EMC merania výrobkov</t>
  </si>
  <si>
    <t>SCT-Q16051350091</t>
  </si>
  <si>
    <t>Soft&amp;Control Technology s.r.o.</t>
  </si>
  <si>
    <t>Kompletné skúšky EMC na interiérové zapustené LED svietidlo pre koľajové vozidlá</t>
  </si>
  <si>
    <t>20160520a</t>
  </si>
  <si>
    <t xml:space="preserve">Kompletné skúšky EMC na preradník C-MEGA R MID 18 W - 24 V DC Setting 50% namontovaný na svietidle pre koľajové vozidlá </t>
  </si>
  <si>
    <t>Skúšky statických eleletrometrov podľa STN EN50470-1 čl. 7.4.13 (rádio interference suppresion podľa EN 55022) na eltromerovom zdroji elektromera</t>
  </si>
  <si>
    <t>VOB20160110</t>
  </si>
  <si>
    <t>EMC merania produktov RXi6 a RXi10</t>
  </si>
  <si>
    <t>PO6237</t>
  </si>
  <si>
    <t>LEYARD EUROPE s.r.o.</t>
  </si>
  <si>
    <t>P332058</t>
  </si>
  <si>
    <t>EMC skúšky pre systém merania prietoku vzduchu - monitorovanie vzácnych plynov</t>
  </si>
  <si>
    <t>EMC skúšky skriniek 3CVA10GU101 a 3CVA10GW101</t>
  </si>
  <si>
    <t>Meranie EMC pre zariadenie - Fiskálna tlačiareň EASY-POS.2016E</t>
  </si>
  <si>
    <t>S.A. spol. s r.o.</t>
  </si>
  <si>
    <t>Porovnávacie merania jednotiek EZA</t>
  </si>
  <si>
    <t>B16-0259</t>
  </si>
  <si>
    <t>EMC meranie počítačovej dosky</t>
  </si>
  <si>
    <t>FEDEVEL s.r.o.</t>
  </si>
  <si>
    <t>EMC testovanie</t>
  </si>
  <si>
    <t>EKOM spol. s.r.o.</t>
  </si>
  <si>
    <t xml:space="preserve">Meranie EMC </t>
  </si>
  <si>
    <t>VOIPAC TECHNOLOGIES s.r.o.</t>
  </si>
  <si>
    <t>EMC meranie na svietlidlo</t>
  </si>
  <si>
    <t>DDK Slovakia, s.r.o.</t>
  </si>
  <si>
    <t>EMC meranie pre vonkajšie LED osvetlenie</t>
  </si>
  <si>
    <t>J O T , s.r.o.</t>
  </si>
  <si>
    <t>Kompletné skúšky EMC na elektronický predradník pre LED svietidlá pre koľajové vozidlá typ:CONTROLED-SLIM a na LED svietidlo pre koľajové vozidlá typ: LED UNDERSEAT LIGHTING</t>
  </si>
  <si>
    <t>EMC meranie zariadenia Pac-U-3</t>
  </si>
  <si>
    <t>431/2016</t>
  </si>
  <si>
    <t>EMC meranie pre multifunkčnú nabíjačku DF48</t>
  </si>
  <si>
    <t>FEI-I-082016</t>
  </si>
  <si>
    <t>Hoffmann s.r.o.</t>
  </si>
  <si>
    <t>Kompletné skúšky EMC na elektronický predradník pre LED svietidlá pre koľajové vozidlá, typ: CONTROLED 110</t>
  </si>
  <si>
    <t>Kompletné skúšky EMC na LED svietidlo pre koľajové vozidlá, typ. UNDERSEAT LIGHT</t>
  </si>
  <si>
    <t>Meranie EMC kabinetu LED RXi6 pre prípravu certifikácie</t>
  </si>
  <si>
    <t>PO6370</t>
  </si>
  <si>
    <t>Merania EMC perimetra PXPI10SM0102 pre projekt Švédsko/P16022</t>
  </si>
  <si>
    <t>PO6366</t>
  </si>
  <si>
    <t xml:space="preserve">Merania EMC perimetra PXPI10SM0102 </t>
  </si>
  <si>
    <t>PO6356</t>
  </si>
  <si>
    <t>EMC merania DC/DC zdroja v EMC laboratóriu</t>
  </si>
  <si>
    <t>EVB 160104</t>
  </si>
  <si>
    <t>IMCO POWER, s.r.o.</t>
  </si>
  <si>
    <t>Skúšky statický elektometrov podľa STN EN50470-1 čl. 7.4.13 na elektromerovom zdroji elektromera</t>
  </si>
  <si>
    <t>VOB/20160147</t>
  </si>
  <si>
    <t>Predbežné merania a laborácie EMC na zariadení RM2</t>
  </si>
  <si>
    <t>HMH s.r.o.</t>
  </si>
  <si>
    <t>Overenie tieniacich vlastností kapotáže jednotiek EZA v tienenej kabíne Skúšobného laboratória EMK v Bratislave</t>
  </si>
  <si>
    <t>Obj. B16-0303</t>
  </si>
  <si>
    <t>Kompletné skúšky EMC na elektronický predradník pre LED svietidlá pre koľajové vozidlá, typ: READLUX-LED 2x3W, 110 V DC</t>
  </si>
  <si>
    <t>EMC test Visduino Robot 1.0.</t>
  </si>
  <si>
    <t>Xenon Studio, spol. s r.o.</t>
  </si>
  <si>
    <t>EMC skúšky svietidla</t>
  </si>
  <si>
    <t>Prenosil s.r.o.</t>
  </si>
  <si>
    <t>EMC testy pre VW Tiguan SWA</t>
  </si>
  <si>
    <t>MAGNA SLOVTECA, s.r.o.</t>
  </si>
  <si>
    <t>P332440</t>
  </si>
  <si>
    <t>meranie EMC 2 zariadení: EasyLogGSM a EasyLogGSM systém</t>
  </si>
  <si>
    <t>Skúšky Elektromagnetickej kompaktibility v zmysle objednávky</t>
  </si>
  <si>
    <t>20160621b</t>
  </si>
  <si>
    <t>Laborácie EMC</t>
  </si>
  <si>
    <t>Meranie elektromag. emisii a skúšky odolnosti</t>
  </si>
  <si>
    <t>Vertiv Slovakia, a.s.</t>
  </si>
  <si>
    <t>P332490</t>
  </si>
  <si>
    <t xml:space="preserve">EMC merania </t>
  </si>
  <si>
    <t>P332496</t>
  </si>
  <si>
    <t>OMS, spol. s.r.o.</t>
  </si>
  <si>
    <t>EMC skúšky zariadenia "Monitor LM211" v zmysle požiadaviek EMC konceptu pre MO34</t>
  </si>
  <si>
    <t>Svetelno-technické meranie v priestoroch areálu Volkswagen a.s., n hale H3-TDA plošina</t>
  </si>
  <si>
    <t xml:space="preserve">Mgr. Roman Dubnička </t>
  </si>
  <si>
    <t>HITECO TEAM, a.s.</t>
  </si>
  <si>
    <t>Meranie umelého osvetlenia v prevádzke Berto sk</t>
  </si>
  <si>
    <t>SFEI-STU/151101</t>
  </si>
  <si>
    <t>Berto sk, s.r.o.</t>
  </si>
  <si>
    <t>Meranie umelého osvetlenia v kancelárskych priestoroch firmy Slovenský potravinársky priemysel</t>
  </si>
  <si>
    <t>2016-004</t>
  </si>
  <si>
    <t xml:space="preserve">SFI propery a.s., </t>
  </si>
  <si>
    <t>Meranie svet.  a kolorim. parametrov</t>
  </si>
  <si>
    <t>N06/4501368852</t>
  </si>
  <si>
    <t>Osram, a.s.</t>
  </si>
  <si>
    <t>00613797</t>
  </si>
  <si>
    <t>Meranie umelého osvetlenia na stavbe</t>
  </si>
  <si>
    <t>Lumi, spol. s r.o.</t>
  </si>
  <si>
    <t>31391842</t>
  </si>
  <si>
    <t>Meranie svetelnotechnických parametrov žiarivkových interiérových svietidiel</t>
  </si>
  <si>
    <t>Inlight Invest s.r.o.</t>
  </si>
  <si>
    <t>44622686</t>
  </si>
  <si>
    <t>Meranie svetelnotechnických parametrov pre projekt: Rekonštrukcia verejného osvetlenia</t>
  </si>
  <si>
    <t>0301/0118/15</t>
  </si>
  <si>
    <t>Obec Svätý Anton</t>
  </si>
  <si>
    <t>00320471</t>
  </si>
  <si>
    <t>0301/0117/15</t>
  </si>
  <si>
    <t>Mesto Revúca</t>
  </si>
  <si>
    <t>00328693</t>
  </si>
  <si>
    <t>Meranie umelého osvetlenia na čerpacích staniciach Slovnaft</t>
  </si>
  <si>
    <t>ZG Lighting Slovakia s.r.o.</t>
  </si>
  <si>
    <t>47101458</t>
  </si>
  <si>
    <t>0301/0112/15</t>
  </si>
  <si>
    <t>Obec Brezovica</t>
  </si>
  <si>
    <t>00326861</t>
  </si>
  <si>
    <t>Merania svetelnotechnických parametrov svietidiel LED</t>
  </si>
  <si>
    <t>36334821</t>
  </si>
  <si>
    <t>Svetelno-technické meranie v priestoroch areálu Volkswagen a.s.,</t>
  </si>
  <si>
    <t xml:space="preserve">Obj. </t>
  </si>
  <si>
    <t>45694753</t>
  </si>
  <si>
    <t>Meranie umelého osvetlenia v prevádzke haly H4a stavby Hexagon</t>
  </si>
  <si>
    <t>Siemens s.r.o.</t>
  </si>
  <si>
    <t>31349307</t>
  </si>
  <si>
    <t>Meranie intenzity osvelenia vo Volkswagen a.s. Slovakia</t>
  </si>
  <si>
    <t>Fotometrické meranie a meranie elektrickej bezpečnosti</t>
  </si>
  <si>
    <t>47449675</t>
  </si>
  <si>
    <t>0301/0115/15</t>
  </si>
  <si>
    <t>Obec Lackovce</t>
  </si>
  <si>
    <t>37791699</t>
  </si>
  <si>
    <t>Meranie umelého osvetlenia v prevádzke novovybudovanej zubnej kliniky Dental point</t>
  </si>
  <si>
    <t>Dental point s .r. o.</t>
  </si>
  <si>
    <t>47367946</t>
  </si>
  <si>
    <t>Meranie svetelnotechnických parametrov pre projekt: Modernizáca a rekonštrukcia verejného osvetlenia</t>
  </si>
  <si>
    <t>0301/0116/15</t>
  </si>
  <si>
    <t>Obec Zemplínske Hámre</t>
  </si>
  <si>
    <t>00323853</t>
  </si>
  <si>
    <t xml:space="preserve">Meranie svetelnotechnických parametrov pre projekt: Modernizáca a rekonštrukcia verejného osvetlenia </t>
  </si>
  <si>
    <t>0301/0114/15</t>
  </si>
  <si>
    <t>Obec Zliechov</t>
  </si>
  <si>
    <t>00317969</t>
  </si>
  <si>
    <t>Meranie intenzity osvetlenia v priestoroch kaviarne Sarbucks v OC Aupark Bratislava</t>
  </si>
  <si>
    <t>AmRest Coffee SK s.r.o.</t>
  </si>
  <si>
    <t>50088971</t>
  </si>
  <si>
    <t>Meranie intenzity osvetlenia vo Volkswagen a.s., Bratislava - Hala H7b</t>
  </si>
  <si>
    <t>0301/0113/15</t>
  </si>
  <si>
    <t>Obec Jarok</t>
  </si>
  <si>
    <t>00308056</t>
  </si>
  <si>
    <t>Fotometrické meranie svietidiel</t>
  </si>
  <si>
    <t>ENLIT spol. s.r.o.</t>
  </si>
  <si>
    <t>OSRAM, a.s.</t>
  </si>
  <si>
    <t xml:space="preserve">Meranie svetelnotechnických parametrov pre projekt: Modernizácia  verejného osvetlenia </t>
  </si>
  <si>
    <t>0301/0111/15</t>
  </si>
  <si>
    <t>Mesto Holíč</t>
  </si>
  <si>
    <t>00309541</t>
  </si>
  <si>
    <t>Meranie svetelnotechnických parametrov pre reklamné svietidlá zariadenia LED</t>
  </si>
  <si>
    <t>2016/025</t>
  </si>
  <si>
    <t>ERV - JANIK s.r.o.</t>
  </si>
  <si>
    <t>35884541</t>
  </si>
  <si>
    <t>Meranie intenzity svetla na prízemí budovy Gajova 4,</t>
  </si>
  <si>
    <t>42/05/16-IP</t>
  </si>
  <si>
    <t>Gajova 4 investments, s.r.o.</t>
  </si>
  <si>
    <t>17332273</t>
  </si>
  <si>
    <t>Svetelnotechnické meranie s vypracovaním posudku na zariadenie LED panel RGB10 pre prevádzku Auto umyváreň ECO CAR WASH</t>
  </si>
  <si>
    <t>RAVAFOL s.r.o.</t>
  </si>
  <si>
    <t>43888046</t>
  </si>
  <si>
    <t>Svetelnotechnické meranie jasu LED obrazovky</t>
  </si>
  <si>
    <t>THE MEDIA s.r.o.</t>
  </si>
  <si>
    <t>46282157</t>
  </si>
  <si>
    <t>Meranie umelého osvetlenia v prevádzke novovybudovanej stavby detského stacionáru v obci Most pri Bratislave a vyhotovenie protokolu</t>
  </si>
  <si>
    <t>A - DESIGN s.r.o.</t>
  </si>
  <si>
    <t>36181889</t>
  </si>
  <si>
    <t>Fotometrické merania svietidliel Cornu Lygte 1000 lumen a Curva Lygte 1000 lumen</t>
  </si>
  <si>
    <t>ENLIT spol. s r.o.</t>
  </si>
  <si>
    <t>46251677</t>
  </si>
  <si>
    <t xml:space="preserve">Vypracovanie vyhodnotenia stavu parametrov osvetlenia hlavnej ľadovej plochy a dvoch vedľajších ľadových plôch Zimného štadióna HC Slovan a meranie svetelnotechnických parametrov vybraných svietidiel </t>
  </si>
  <si>
    <t>S-E-I tech, s.r.o.</t>
  </si>
  <si>
    <t>36858901</t>
  </si>
  <si>
    <t>Meranie svetelnotechnických parametrov osvetlenia na hlavnom futbalovom štadione MŠK Žilina</t>
  </si>
  <si>
    <t>MŠK Žilina, a.s.</t>
  </si>
  <si>
    <t>36419320</t>
  </si>
  <si>
    <t xml:space="preserve">Meranie umelého osvetlenia v prevádzke novovybudovaných priestorov v budove polyfunkčného domu </t>
  </si>
  <si>
    <t>HITECO s.r.o.</t>
  </si>
  <si>
    <t>31381995</t>
  </si>
  <si>
    <t>Fotometrické meranie svetelnotechnických parametrov zubárskeho LED svietidla</t>
  </si>
  <si>
    <t>24/16/724/1-76-152</t>
  </si>
  <si>
    <t>EVPÚ a.s.</t>
  </si>
  <si>
    <t>31562507</t>
  </si>
  <si>
    <t>Fotometrické meranie svetelnotechnických parametrov svietidla pre verejné osvetlenie s LED svetelnými zdrojmi</t>
  </si>
  <si>
    <t>Obj.:</t>
  </si>
  <si>
    <t>Meranie umelého osvetlenia vo Volkswagen a.s., hala H4a</t>
  </si>
  <si>
    <t>Meranie umelého osvetlenia vo Volkswagen a.s., hala H7b</t>
  </si>
  <si>
    <t>Meranie intenzity osvetlenia vo Volkswagen a.s., Bratislava - Hala A4c a VW robotizované pracovisko</t>
  </si>
  <si>
    <t xml:space="preserve">Meranie intenzity osvetlenia vo Volkswagen a.s. </t>
  </si>
  <si>
    <t>Meranie umelého osvetlenia v predajni Delta Rosum</t>
  </si>
  <si>
    <t>ECO-LOGIC s.r.o.</t>
  </si>
  <si>
    <t>45401454</t>
  </si>
  <si>
    <t>Meranie intenzity osvetlenia vo Volkswagen a.s. hala H4a</t>
  </si>
  <si>
    <t>Meranie intenzity osvetlenia vo VW BA</t>
  </si>
  <si>
    <t>ELIMER, a.s.</t>
  </si>
  <si>
    <t>36306941</t>
  </si>
  <si>
    <t>Meranie svetelnotechnických parametrov vytypovaných pozemných komunikácii v meste Kolárovo</t>
  </si>
  <si>
    <t>Colmark, s.r.o.</t>
  </si>
  <si>
    <t>47992077</t>
  </si>
  <si>
    <t xml:space="preserve">Meranie umelého osvetle nia vo Volksvagen Anlage </t>
  </si>
  <si>
    <t>MBN Maschinenbaubetirebe Neugersdorf GmbH,</t>
  </si>
  <si>
    <t>Meranie umelého osvetlenia vo Volkswagen a.s.</t>
  </si>
  <si>
    <t>Meranie svetelnotechnických parametrov svietidliel s rôznymi svetelnými zdrojmi a vyhodnotenie fotometrických parametrov svietidiel</t>
  </si>
  <si>
    <t>NBB Bohemia s.r.o.</t>
  </si>
  <si>
    <t>25016261</t>
  </si>
  <si>
    <t xml:space="preserve">Fotometrické meranie svetelnotechnických parametrov LED svietidla </t>
  </si>
  <si>
    <t>Fotometrické meranie svetelnotechnických pa kolorimetrických parametrov LED svietidliel</t>
  </si>
  <si>
    <t>CITYLED s.r.o.</t>
  </si>
  <si>
    <t>46853341</t>
  </si>
  <si>
    <t>Fotometrické meranie svietidla</t>
  </si>
  <si>
    <t>LE-TECHNIKA, D.O.O., KRANJ</t>
  </si>
  <si>
    <t>Meranie svet. a kolorim. parametrov</t>
  </si>
  <si>
    <t xml:space="preserve">Meranie a vyhodnotenie svetelnotechnických parametrov </t>
  </si>
  <si>
    <t>OP-16-06-00004</t>
  </si>
  <si>
    <t>VM elektro, s.r.o.</t>
  </si>
  <si>
    <t>42341086</t>
  </si>
  <si>
    <t>Fotometrické meranie svetelnotechnických parametrov LED svietidiel</t>
  </si>
  <si>
    <t>J O T, s.r.o.</t>
  </si>
  <si>
    <t>Meranie umelého osvetlenia lekárne  v OC Európa SC - Banská Bystrica</t>
  </si>
  <si>
    <t>THE LIGHT s.r.o.</t>
  </si>
  <si>
    <t>47865482</t>
  </si>
  <si>
    <t>Meranie umelého osvetlenia v laboratóriach v priestoroch SAV</t>
  </si>
  <si>
    <t>OBJ0010</t>
  </si>
  <si>
    <t>ELPARTNER, s.r.o.</t>
  </si>
  <si>
    <t>46212531</t>
  </si>
  <si>
    <t>Meranie umelého osvetlenia v predajni odevov priestoroch firmy Martina Marco, s.r.o.</t>
  </si>
  <si>
    <t>Martina Marco, s.r.o.</t>
  </si>
  <si>
    <t>50510398</t>
  </si>
  <si>
    <t>Meranie umelého osvetlenia v administratívnych priestoroch - kancelária IPShop</t>
  </si>
  <si>
    <t>Svetelno-technické meranie v priestoroch areálu Volkswagen a.s., v hale H4b so zameraním na osvetlenie komunikácii</t>
  </si>
  <si>
    <t xml:space="preserve">Svetelno-technické meranie v priestoroch areálu Volkswagen a.s., </t>
  </si>
  <si>
    <t>Fotometrické meranie svetelnotechnických parametrov LED sveitidla s LED modulmi s reflektormi a meranie spektrálneho zloženia s vyhodnotením kolorimetrických parametrov svietidla</t>
  </si>
  <si>
    <t>STU-2016-01</t>
  </si>
  <si>
    <t>LUXART, s.r.o.</t>
  </si>
  <si>
    <t>Analýza radiačnej situácie od ionizujúceho žiarenia pri zváraní elektrónkovým zväzkom na tzariadení EBWM PZ EB 1G 120</t>
  </si>
  <si>
    <t>doc. Ing. Róbert Hinca, PhD.</t>
  </si>
  <si>
    <t>022/200/16/K</t>
  </si>
  <si>
    <t>Vypracovanie analýzy príčiny poruchy na VN kábli AZKCY</t>
  </si>
  <si>
    <t>doc. Ing. Michal Váry, PhD.</t>
  </si>
  <si>
    <t>SLOVNAFT MONTÁŽE A OPRAVY a.s.</t>
  </si>
  <si>
    <t>Vypracovanie správy - Teplotné pomery pri uložení káblov 6-CXKFE-R 1x240/LOCA dvoch rozličných fáz v Salníkovej priechodke</t>
  </si>
  <si>
    <t xml:space="preserve"> 4430/1588/3131/16</t>
  </si>
  <si>
    <t>PPA Energo s.r.o.</t>
  </si>
  <si>
    <t>31368484</t>
  </si>
  <si>
    <t>Modifikácia CFD modelov chladiva v jednotlivých bazénoch a ich simulácia pri rôznych stavoch v režime 6</t>
  </si>
  <si>
    <t>doc. Ing. Vladimír Kutiś, PhD.</t>
  </si>
  <si>
    <t>30/05/15/MA</t>
  </si>
  <si>
    <t>45989958</t>
  </si>
  <si>
    <t>Analýza stavu káblovej trasy VN kábla typu AYKCY 3x240 mm²</t>
  </si>
  <si>
    <t>SLOVNAFT a.s.</t>
  </si>
  <si>
    <t>Biotechnologická modifikácia fungálnych producentov karotenoidov a lipidov</t>
  </si>
  <si>
    <t>Čertík Milan, doc.Ing., PhD.</t>
  </si>
  <si>
    <t>SK-HU-2013-0014</t>
  </si>
  <si>
    <t>APVV bilaterálne</t>
  </si>
  <si>
    <t>Tepelná stability celuláz</t>
  </si>
  <si>
    <t>SK-HU-2013-0008</t>
  </si>
  <si>
    <t>Optimálne riadenie procesov v reálnom čase</t>
  </si>
  <si>
    <t>SK-FR-2015-0001</t>
  </si>
  <si>
    <t>Robustné prediktívne riadenie a robotika</t>
  </si>
  <si>
    <t>Kvasnica Michal, doc. Ing. PhD.</t>
  </si>
  <si>
    <t>SK-CN-2015-0016</t>
  </si>
  <si>
    <t>Fluorescenčná analýza materiálov kultúrneho dedičstva</t>
  </si>
  <si>
    <t>Dvonka Vladimír, Ing. PhD.</t>
  </si>
  <si>
    <t>2016vs024</t>
  </si>
  <si>
    <t>http://www.nadaciatatrabanky.sk/</t>
  </si>
  <si>
    <t>Tatra banka</t>
  </si>
  <si>
    <t>Finančný príspevok na odstraňovanie nelegálnych grafitov</t>
  </si>
  <si>
    <t>Grančay Martin, Ing. PhD.</t>
  </si>
  <si>
    <t>MAGDG 1600237</t>
  </si>
  <si>
    <t>www.grafity.bratislava.sk</t>
  </si>
  <si>
    <t>Systém podpory pri odstraňovaní grafity</t>
  </si>
  <si>
    <t>Hlavné mesto Slovenskej repuliky Bratislava</t>
  </si>
  <si>
    <t>00 603 481</t>
  </si>
  <si>
    <t>Elementárna analýza vzoriek - stanovenie uhlíka v škváre</t>
  </si>
  <si>
    <t>Segľa Peter, prof.Ing., DrSc.</t>
  </si>
  <si>
    <t>008 15</t>
  </si>
  <si>
    <t>OLO, a.s.  Bratislava</t>
  </si>
  <si>
    <t>00 681 300</t>
  </si>
  <si>
    <t>NMR analýzy vzoriek</t>
  </si>
  <si>
    <t>Liptaj Tibor, doc.Ing., PhD.</t>
  </si>
  <si>
    <t>017 15</t>
  </si>
  <si>
    <t>MIKROCHEM spol.s r.o., Pezinok</t>
  </si>
  <si>
    <t>00 604 496</t>
  </si>
  <si>
    <t>Meranie, morfológia vzoriek</t>
  </si>
  <si>
    <t>Zemanová Matilda, doc.Ing., CSc.</t>
  </si>
  <si>
    <t>024 16</t>
  </si>
  <si>
    <t>Inteva s.r.o. Lozorno</t>
  </si>
  <si>
    <t>025 16</t>
  </si>
  <si>
    <t>Odborné školenie - cementárska výroba</t>
  </si>
  <si>
    <t>007 16</t>
  </si>
  <si>
    <t>Považská cementáreň, a.s.  Ladce</t>
  </si>
  <si>
    <t xml:space="preserve">Stanovenie merných povrchov vzoriek kremičitého úletu </t>
  </si>
  <si>
    <t>Hudec Pavol, doc.Ing., CSc.</t>
  </si>
  <si>
    <t>006 16</t>
  </si>
  <si>
    <t>OFZ a.s. Istebné</t>
  </si>
  <si>
    <t>Školenie o náterových hmotách</t>
  </si>
  <si>
    <t>010 16</t>
  </si>
  <si>
    <t>Zväz chemického a farmaceutického priemyslu</t>
  </si>
  <si>
    <t>Zosnímanie a zhodnotenie RTG difrakčných záznamov</t>
  </si>
  <si>
    <t>DrSc.Smrčková Eva, Ing., CSc.</t>
  </si>
  <si>
    <t>008 16</t>
  </si>
  <si>
    <t>TSUS n.o. Bratislava</t>
  </si>
  <si>
    <t>Senzorické hodnotenie potravín</t>
  </si>
  <si>
    <t>Žúbor Vladimír, Ing., PhD.</t>
  </si>
  <si>
    <t>012 16</t>
  </si>
  <si>
    <t>Účastníci kurzu</t>
  </si>
  <si>
    <t>3.2.201622</t>
  </si>
  <si>
    <t>Prístup k ESR spektrometru, príprava a asistencia pri meraniach</t>
  </si>
  <si>
    <t>Rapta Peter, prof.Ing., DrSc.</t>
  </si>
  <si>
    <t>016 16</t>
  </si>
  <si>
    <t>Ústav polymérov SAV , Bratislava</t>
  </si>
  <si>
    <t>00 586 927</t>
  </si>
  <si>
    <t>Externá vedecká činnost</t>
  </si>
  <si>
    <t>Berkeš Dušan, doc.Ing., CSc.</t>
  </si>
  <si>
    <t>019 16</t>
  </si>
  <si>
    <t>Saneca Pharmaceutical a.s., Hlohovec</t>
  </si>
  <si>
    <t>015 16</t>
  </si>
  <si>
    <t>020 16</t>
  </si>
  <si>
    <t>Hydraulické oleje - analýza FTIR spektrometriou</t>
  </si>
  <si>
    <t>Štolcová Magdaléna, doc.Ing., PhD.</t>
  </si>
  <si>
    <t>022 16</t>
  </si>
  <si>
    <t>PETROLAB s.r.o. Bratislava</t>
  </si>
  <si>
    <t>Externá vedecká činnosť - spektrálne meranie</t>
  </si>
  <si>
    <t>030 16</t>
  </si>
  <si>
    <t>021 16</t>
  </si>
  <si>
    <t>Externá vedecká činnosť "Korózne a materiálové skúšky chladičov"</t>
  </si>
  <si>
    <t>Fellner Pavel prof.Ing. DrSc.</t>
  </si>
  <si>
    <t>028 16</t>
  </si>
  <si>
    <t xml:space="preserve">ŽOS Vrútky, a.s. </t>
  </si>
  <si>
    <t>Meranie NMR spektier</t>
  </si>
  <si>
    <t>027 16</t>
  </si>
  <si>
    <t>HAMELN rds  a.s. Modra</t>
  </si>
  <si>
    <t>Školenie "Schulung Kunststoffmaterial"</t>
  </si>
  <si>
    <t>026 16</t>
  </si>
  <si>
    <t>VOLKSWAGEN SLOVAKIA a.s., Bratislava</t>
  </si>
  <si>
    <t>032 16</t>
  </si>
  <si>
    <t>Recyklačný fond,   Bratislava</t>
  </si>
  <si>
    <t xml:space="preserve">Externá vedecká činnosť </t>
  </si>
  <si>
    <t>Berkeš Dušan doc.Ing. CSc.</t>
  </si>
  <si>
    <t>033 16</t>
  </si>
  <si>
    <t>Výskumné a analytické práce</t>
  </si>
  <si>
    <t>035 16</t>
  </si>
  <si>
    <t>Tate&amp;Lyle, a.s. Boleráz</t>
  </si>
  <si>
    <t>Chemické, spektroskopické a mikroskopické analýzy</t>
  </si>
  <si>
    <t>039 16</t>
  </si>
  <si>
    <t>ELDISY Slovakia spol. s r.o. Dubnica nad Váhom</t>
  </si>
  <si>
    <t xml:space="preserve">Analýzy po nábehu nového regeneračného kotla a odparky </t>
  </si>
  <si>
    <t>086 13</t>
  </si>
  <si>
    <t xml:space="preserve">MONDI SCP,  Ružomberok </t>
  </si>
  <si>
    <t>Sušenie biologických materiálov</t>
  </si>
  <si>
    <t>Polakovič Milan prof.Ing. CSc.</t>
  </si>
  <si>
    <t>038 16</t>
  </si>
  <si>
    <t>Evonik Fermas s.r.o., Slovenská Ľupča</t>
  </si>
  <si>
    <t>Konzultačná a poradenská činnosť</t>
  </si>
  <si>
    <t>Jablonský Michal doc.Ing. PhD.</t>
  </si>
  <si>
    <t>049 16</t>
  </si>
  <si>
    <t>EUROFINS BEL/NOVAMANN s.r.o. , Nové Zámky</t>
  </si>
  <si>
    <t>042 16</t>
  </si>
  <si>
    <t>Príprava vzoriek - stanovenie vlastností a kvantitatívneho zloženia</t>
  </si>
  <si>
    <t>Ház Aleš Ing. PhD.</t>
  </si>
  <si>
    <t>051 16</t>
  </si>
  <si>
    <t>Viessmann, s. r.o. Bratislava</t>
  </si>
  <si>
    <t>Analýza vzorky stavebného materiálu</t>
  </si>
  <si>
    <t>052 16</t>
  </si>
  <si>
    <t>Doprastav, a.s.  Bratislava</t>
  </si>
  <si>
    <t>Liptaj Tibor doc.Ing. PhD.</t>
  </si>
  <si>
    <t>053 16</t>
  </si>
  <si>
    <t>Georganics s.r.o.,  Bratislava</t>
  </si>
  <si>
    <t>050 16</t>
  </si>
  <si>
    <t xml:space="preserve">VUP a.s. Prievidza </t>
  </si>
  <si>
    <t>Technológia výroby buničín - odborné vzdelávanie</t>
  </si>
  <si>
    <t>Vrška Milan doc.Ing. PhD.</t>
  </si>
  <si>
    <t>054 16</t>
  </si>
  <si>
    <t xml:space="preserve">Reologické skúšky na dodaných PVC vzorkách </t>
  </si>
  <si>
    <t>Plavec Roderik Ing. PhD.</t>
  </si>
  <si>
    <t>065 16</t>
  </si>
  <si>
    <t>MINITÜB Slovakia, spol. s r.o., Čeladice</t>
  </si>
  <si>
    <t>Technický posudok - analýza vzoriek</t>
  </si>
  <si>
    <t>Markoš Jozef prof.Ing. DrSc.</t>
  </si>
  <si>
    <t>080 16</t>
  </si>
  <si>
    <t>Slovnaft a.s. Bratislava</t>
  </si>
  <si>
    <t>Analýza vzoriek</t>
  </si>
  <si>
    <t>Jorík Vladimír doc.Ing. CSc.</t>
  </si>
  <si>
    <t>056 16</t>
  </si>
  <si>
    <t>Hudec Pavol doc.Ing. CSc.</t>
  </si>
  <si>
    <t>059 16</t>
  </si>
  <si>
    <t>043 16</t>
  </si>
  <si>
    <t>057 16</t>
  </si>
  <si>
    <t>VUP a.s., Prievidza</t>
  </si>
  <si>
    <t>Rámcová dohoda o realizácii meraní a testov v rámci vývoja gumárskych zmesí</t>
  </si>
  <si>
    <t>064 16</t>
  </si>
  <si>
    <t>Kurz matematiky</t>
  </si>
  <si>
    <t>Jasem Milan, doc. RNDr., CSc.</t>
  </si>
  <si>
    <t>046 16</t>
  </si>
  <si>
    <t>Zmeranie stupňa vytvrdenia dvoch vzoriek epoxidov</t>
  </si>
  <si>
    <t>066 16</t>
  </si>
  <si>
    <t>VUKI a.s. Bratislava</t>
  </si>
  <si>
    <t>Kurz fyziky</t>
  </si>
  <si>
    <t>Lukeš Vladimír, prof. Ing., DrSc.</t>
  </si>
  <si>
    <t>048 16</t>
  </si>
  <si>
    <t>Kurz chémie</t>
  </si>
  <si>
    <t>044 16</t>
  </si>
  <si>
    <t>Kurz termickej analýzy</t>
  </si>
  <si>
    <t>Šimon Peter, prof.Ing., DrSc.</t>
  </si>
  <si>
    <t>045 16</t>
  </si>
  <si>
    <t>068 16</t>
  </si>
  <si>
    <t>069 16</t>
  </si>
  <si>
    <t>072 16</t>
  </si>
  <si>
    <t>NPaPC, Lužianky</t>
  </si>
  <si>
    <t>Spektrálna analýza</t>
  </si>
  <si>
    <t>Hajdúchová  Zora, Ing. PhD.</t>
  </si>
  <si>
    <t>077 16</t>
  </si>
  <si>
    <t>SEC spol. s r.o. Nitra</t>
  </si>
  <si>
    <t xml:space="preserve">Meranie fázovej rovnováhy </t>
  </si>
  <si>
    <t>Graczová Elena doc.Ing. CSc.</t>
  </si>
  <si>
    <t>076 16</t>
  </si>
  <si>
    <t>NMR analýza vzoriek</t>
  </si>
  <si>
    <t>073 16</t>
  </si>
  <si>
    <t>Ústav polymérov SAV, Bratislava</t>
  </si>
  <si>
    <t>074 16</t>
  </si>
  <si>
    <t>Spektroskopický prieskum dokumentov</t>
  </si>
  <si>
    <t>Čeppan Michal, prof. Ing., PhD.</t>
  </si>
  <si>
    <t>079 16</t>
  </si>
  <si>
    <t>Masaryk Pavol Mgr., PhD.  Vištuk</t>
  </si>
  <si>
    <t>Zhodnotenie RTG difrakčných záznamov</t>
  </si>
  <si>
    <t>083 16</t>
  </si>
  <si>
    <t>HASIT Slovakia s.r.o.    Lozorno</t>
  </si>
  <si>
    <t>081 16</t>
  </si>
  <si>
    <t>Industriál očami odborníkov/pamätníkov</t>
  </si>
  <si>
    <t>MK-937/2016/1.3</t>
  </si>
  <si>
    <t>Prezentácia diel krajinnej architektúry vo svetle historického a kultúrneho dedičstva krajín strednej Európy</t>
  </si>
  <si>
    <t>Stankoci Ivan, Ing., PhD.</t>
  </si>
  <si>
    <t>16-510-00525</t>
  </si>
  <si>
    <t>http://fpu.sk/sk/moznosti-podpory/vyzvy/vyzvy-rok-2016/175-vyzvy-2016/76-vyzva-c-2-2016</t>
  </si>
  <si>
    <t>Programu 5 - Medzinárodné aktivity a mobility</t>
  </si>
  <si>
    <t>Flower for Slovakia - Pass it on Tour 2016 - Berlín</t>
  </si>
  <si>
    <t>Lipková Michala, Mgr. art., ArtD.</t>
  </si>
  <si>
    <t>16-510-00456</t>
  </si>
  <si>
    <t>Program 5 - Medzinárodné aktivity a mobility</t>
  </si>
  <si>
    <t>dizajnerskakresba.sk - designzeichnung.de</t>
  </si>
  <si>
    <t>Baláž Martin, Mgr. art., ArtD.</t>
  </si>
  <si>
    <t>16-510-00523</t>
  </si>
  <si>
    <t>ARCH+A days</t>
  </si>
  <si>
    <t>16-362-03068</t>
  </si>
  <si>
    <t>Program 3: Výskum a vzdelávacie aktivity</t>
  </si>
  <si>
    <t>Reflexie architektúry</t>
  </si>
  <si>
    <t>Moravčíkova Henrieta, prof. Dr. Ing. arch.</t>
  </si>
  <si>
    <t>16-342-03179</t>
  </si>
  <si>
    <t>Reprezentácia výsledkov FA STU v Bratislave v oblasti enviromentálneho dizajnu na renomovaných architektonických podujatiach</t>
  </si>
  <si>
    <t>16-510-00547</t>
  </si>
  <si>
    <t>Na spoločných základoch: Feiglerovci a architektúra 19. storočia v Bratislave a Ostrihome</t>
  </si>
  <si>
    <t>16-510-03829</t>
  </si>
  <si>
    <t>Modernizácia služieb Knižnice FA STU</t>
  </si>
  <si>
    <t>Raitlová Kristína, PhDr.</t>
  </si>
  <si>
    <t>16-611-03686</t>
  </si>
  <si>
    <t>http://fpu.sk/sk/moznosti-podpory/vyzvy/vyzvy-rok-2016/175-vyzvy-2016/147-vyzva-c-8-2016-aktualna</t>
  </si>
  <si>
    <t>Program 6: Pamäťové a fondové inštitúcie</t>
  </si>
  <si>
    <t>Akvizícia knižnice FA STU</t>
  </si>
  <si>
    <t>16-613-03703</t>
  </si>
  <si>
    <t>Elektrárenstvo na Slovensku interaktívne</t>
  </si>
  <si>
    <t>Ganobjak Michal, Ing. arch., PhD.</t>
  </si>
  <si>
    <t>16-362-03415</t>
  </si>
  <si>
    <t>Štúdia koncepcie dizajnu</t>
  </si>
  <si>
    <t>0501/0046/16</t>
  </si>
  <si>
    <t>Stojnícka fakutla STU</t>
  </si>
  <si>
    <t>Príprava podkladov pre vyhotovenie 3D modelu historického jadra mesta Galanta</t>
  </si>
  <si>
    <t>Gregorová Jana, doc. Ing. arch., PhD.</t>
  </si>
  <si>
    <t>0501/0037/16</t>
  </si>
  <si>
    <t>Mestský úrad Galanta</t>
  </si>
  <si>
    <t>Technické a materiálové zabezpečenie ÚIV</t>
  </si>
  <si>
    <t>Daniel Peter, doc. Ing. arch., PhD.</t>
  </si>
  <si>
    <t>0501/0038/16</t>
  </si>
  <si>
    <t>Atrium Center, s.r.o.</t>
  </si>
  <si>
    <t>0501/0039/16</t>
  </si>
  <si>
    <t>FINEP Premiére, s.r.o.</t>
  </si>
  <si>
    <t>Zachovanie, udržanie a obnova baníckeho a hutníckeho dedičstva na Slovensku</t>
  </si>
  <si>
    <t>Polomová Beata, Ing. arch., PhD.</t>
  </si>
  <si>
    <t>0524/00130/16</t>
  </si>
  <si>
    <t>Ing. Erik Sombathy</t>
  </si>
  <si>
    <t>Študentské práce</t>
  </si>
  <si>
    <t>Vojtektová Eva, Ing. arch., PhD.</t>
  </si>
  <si>
    <t>0502/0004/16</t>
  </si>
  <si>
    <t>Saint-Gobain Construction products, s.r.o.</t>
  </si>
  <si>
    <t>0502/0048/16</t>
  </si>
  <si>
    <t>0502/0014/16</t>
  </si>
  <si>
    <t>Prvá stavebná sporiteľňa, a.s.</t>
  </si>
  <si>
    <t>0502/0025/16</t>
  </si>
  <si>
    <t>Reynares System, s.r.o.</t>
  </si>
  <si>
    <t>0502/0026/16</t>
  </si>
  <si>
    <t>Hoval SK, spol. s r.o.</t>
  </si>
  <si>
    <t>0502/0027/16</t>
  </si>
  <si>
    <t>Leier Baustoffe SK, spol. s r.o.</t>
  </si>
  <si>
    <t>0502/0028/16</t>
  </si>
  <si>
    <t>Internorm, s.r.o.</t>
  </si>
  <si>
    <t>0502/0029/16</t>
  </si>
  <si>
    <t>Xella Slovensko, spol. s r.o.</t>
  </si>
  <si>
    <t>0502/0030/16</t>
  </si>
  <si>
    <t>Hydro BG, s.r.o.</t>
  </si>
  <si>
    <t>0502/0031/16</t>
  </si>
  <si>
    <t>BASF Slovensko, s.r.o.</t>
  </si>
  <si>
    <t>0502/0032/16</t>
  </si>
  <si>
    <t>Baumit, s.r.o.</t>
  </si>
  <si>
    <t>0502/0034/16</t>
  </si>
  <si>
    <t>KALYPSO SK, spol. s r.o.</t>
  </si>
  <si>
    <t>0502/0035/16</t>
  </si>
  <si>
    <t>Istra Slovakia, s.r.o.</t>
  </si>
  <si>
    <t>Porovnanie prezentácie umenia a dizzajnu v svetových inštitúciách vs. na Slovensku</t>
  </si>
  <si>
    <t>16-520-0390</t>
  </si>
  <si>
    <t>http://fpu.sk/attachments/article/152/Vy%CC%81zva_9_2016.pdf</t>
  </si>
  <si>
    <t>Projekt získaný ako FO</t>
  </si>
  <si>
    <t>Prezantácia na fonferencii ECLAS 2016 - Bridging the Gpas</t>
  </si>
  <si>
    <t>Kristiánová Katarína, Ing. arch., PhD.</t>
  </si>
  <si>
    <t>16-520-03788</t>
  </si>
  <si>
    <t>Automobilová JUNIOR Akadémia (AJA)</t>
  </si>
  <si>
    <t>Cagáňová Dagmar, doc. Ing. PhD.</t>
  </si>
  <si>
    <t>PSA16_8</t>
  </si>
  <si>
    <t>http://ajakademia.sk/</t>
  </si>
  <si>
    <t>Nadácia Pontis</t>
  </si>
  <si>
    <t>Nadačný fond PSA Slovakia v Nadácii PONTIS</t>
  </si>
  <si>
    <t>Medzinárodná vedecká konferencia FORMING 2016</t>
  </si>
  <si>
    <t>Tittel Viktor prof. Ing. CSc.</t>
  </si>
  <si>
    <t>http://www.mtf.stuba.sk/sk/diani-na-mtf/aktuality/forming-2016.html?page_id=12352</t>
  </si>
  <si>
    <t>FO+PO</t>
  </si>
  <si>
    <t>kurz fyzika</t>
  </si>
  <si>
    <t>Hološová Helena RNDr. PhD.</t>
  </si>
  <si>
    <t>FO</t>
  </si>
  <si>
    <t>Medzinárodná konferencia TEAM 2016</t>
  </si>
  <si>
    <t>Bárta Jozef Ing. PhD.</t>
  </si>
  <si>
    <t>http://www.teamsociety.eu/team_conferences/team_2016/default.aspx</t>
  </si>
  <si>
    <t>Stretnutie katedier materiálového inžinierstva Českej a Slovenskej republiky</t>
  </si>
  <si>
    <t>42/16</t>
  </si>
  <si>
    <t>Prípravný kurz k vysokoškolskej matematike</t>
  </si>
  <si>
    <t>Liška Vladimír, Mgr. Phd.</t>
  </si>
  <si>
    <t>81/16</t>
  </si>
  <si>
    <t>Kurz chémia</t>
  </si>
  <si>
    <t>Sirotiak Maroš RNDr. PhD.</t>
  </si>
  <si>
    <t>124/16</t>
  </si>
  <si>
    <t>Športová činnosť</t>
  </si>
  <si>
    <t>Janíčková Elena Mgr.</t>
  </si>
  <si>
    <t>138/16</t>
  </si>
  <si>
    <t>Plavecký klub STU Trnava</t>
  </si>
  <si>
    <t>139/16</t>
  </si>
  <si>
    <t>Športové gymnázium Trnava</t>
  </si>
  <si>
    <t>145/16</t>
  </si>
  <si>
    <t>Reaktortest Trnava</t>
  </si>
  <si>
    <t>146/16</t>
  </si>
  <si>
    <t>Trnavská univerzita Trnava</t>
  </si>
  <si>
    <t>147/16</t>
  </si>
  <si>
    <t>UCM Trnava - zamestnanci</t>
  </si>
  <si>
    <t>148/16</t>
  </si>
  <si>
    <t>UCM Trnava - študenti</t>
  </si>
  <si>
    <t>Prenájom automatov</t>
  </si>
  <si>
    <t>149/16</t>
  </si>
  <si>
    <t>Davitla s.r.o. Banská Bystrica</t>
  </si>
  <si>
    <t>161/16</t>
  </si>
  <si>
    <t>Športový klub RTVŠ Trnava</t>
  </si>
  <si>
    <t>Doplnkový jazykový kurz - Aj</t>
  </si>
  <si>
    <t>Hurajová Ľudmila Mgr. PhD.</t>
  </si>
  <si>
    <t>165/16</t>
  </si>
  <si>
    <t>168/16</t>
  </si>
  <si>
    <t>Futbalový klub FK AŠK SLÁVIA Trnava</t>
  </si>
  <si>
    <t>Prevádzka ŠDaJ</t>
  </si>
  <si>
    <t>Knap Dušan Ing.</t>
  </si>
  <si>
    <t>17/09</t>
  </si>
  <si>
    <t>Zabezpečenie siete</t>
  </si>
  <si>
    <t>Hýroš Matej Ing.</t>
  </si>
  <si>
    <t>66/10</t>
  </si>
  <si>
    <t>SANET I Bratiaslava</t>
  </si>
  <si>
    <t>21/12</t>
  </si>
  <si>
    <t>Coca-Cola HBC Bratislava</t>
  </si>
  <si>
    <t>24/12</t>
  </si>
  <si>
    <t>ASO VENDING Banská Bystrica</t>
  </si>
  <si>
    <t>Konferencia NTPDS III</t>
  </si>
  <si>
    <t>Velíšek  Karol prof.h.c.prof.Ing. CSc.</t>
  </si>
  <si>
    <t>15/15</t>
  </si>
  <si>
    <t>122/15</t>
  </si>
  <si>
    <t>123/15</t>
  </si>
  <si>
    <t>124/15</t>
  </si>
  <si>
    <t>125/15</t>
  </si>
  <si>
    <t>126/15</t>
  </si>
  <si>
    <t>149/15</t>
  </si>
  <si>
    <t>169/15</t>
  </si>
  <si>
    <t>Teoretické a experimentálne poznatky o materiáloch používaných v elektrotech. priemysle - školenie</t>
  </si>
  <si>
    <t>Černičková Ivona Ing. Phd.</t>
  </si>
  <si>
    <t>115/16</t>
  </si>
  <si>
    <t>Klauke Slovakia Dolný Kubín</t>
  </si>
  <si>
    <t>Zmluva o reklame v rámci IIT.SRC 2016</t>
  </si>
  <si>
    <t>prof. Ing. Mária Bieliková, PhD.</t>
  </si>
  <si>
    <t>zmluva o reklame 17/2016</t>
  </si>
  <si>
    <t>Magix s.r.o.</t>
  </si>
  <si>
    <t>Zmluva o spolupráci</t>
  </si>
  <si>
    <t>dar. zmluva 02/2016</t>
  </si>
  <si>
    <t>FIS</t>
  </si>
  <si>
    <t>FIS, Riversida Avenue 601, Jacksonville, US 32204 FL</t>
  </si>
  <si>
    <t>Ocenenie diplomanta</t>
  </si>
  <si>
    <t>dar. zmluva 09/2016</t>
  </si>
  <si>
    <t>Príspevok na pokrytie nákladov spojených s vydaném publikácie</t>
  </si>
  <si>
    <t>dar. zmluva 13/2016</t>
  </si>
  <si>
    <t>ESET</t>
  </si>
  <si>
    <t>Podpora IIT SRC</t>
  </si>
  <si>
    <t>dar. zmluva 18/2016</t>
  </si>
  <si>
    <t>soimco a.s.</t>
  </si>
  <si>
    <t>Aktivity pre študentov</t>
  </si>
  <si>
    <t>dar. zmluva 21/2016</t>
  </si>
  <si>
    <t>HP Slovakia</t>
  </si>
  <si>
    <t>Podpora TP Cup 2016</t>
  </si>
  <si>
    <t>dar. zmluva 23/2016</t>
  </si>
  <si>
    <t>Unicorn Systems SK</t>
  </si>
  <si>
    <t>Podpora vzdelávania</t>
  </si>
  <si>
    <t>dar. zmluva 24/2016</t>
  </si>
  <si>
    <t>Slovenská organizácia pre výskumné a vývojové aktivity</t>
  </si>
  <si>
    <t>dar. zmluva 37/2016</t>
  </si>
  <si>
    <t>ČSOB nadácia</t>
  </si>
  <si>
    <t>dar. zmluva 38/2016</t>
  </si>
  <si>
    <t>Cena dekana FIIT</t>
  </si>
  <si>
    <t>dar. zmluva 39/2016</t>
  </si>
  <si>
    <t>Podpora súťaže o najlepšiu diplomovú a bakalársku prácu 2016</t>
  </si>
  <si>
    <t>dar. zmluva 41/2016</t>
  </si>
  <si>
    <t>Asseco Central europe a.s.</t>
  </si>
  <si>
    <t>dar. Zmluva 46/2016</t>
  </si>
  <si>
    <t>The Capital Markets Company Slovakia, s.r.o</t>
  </si>
  <si>
    <t>dar. zmluva 47/2016</t>
  </si>
  <si>
    <t>Softec pro society</t>
  </si>
  <si>
    <t>dar. zmluva 48/2016</t>
  </si>
  <si>
    <t>dar. zmluva 62/2016</t>
  </si>
  <si>
    <t>dar. Zmluva 62/2016</t>
  </si>
  <si>
    <t>Siemens</t>
  </si>
  <si>
    <t>Accenture</t>
  </si>
  <si>
    <t>Sygic</t>
  </si>
  <si>
    <t>Ditec</t>
  </si>
  <si>
    <t>QBSW</t>
  </si>
  <si>
    <t>Konzultačné služby v oblasti IT</t>
  </si>
  <si>
    <t>zmluva 44/15</t>
  </si>
  <si>
    <t>UI 42</t>
  </si>
  <si>
    <t>Tempest</t>
  </si>
  <si>
    <t>Umiestnenie panelu s logom objedávateľa na realitnom workshope študentov</t>
  </si>
  <si>
    <t>Ing. Andrej Adamuščin, PhD.</t>
  </si>
  <si>
    <t>Zmluva o reklamnej propagačnej a inzertnej spolupráci</t>
  </si>
  <si>
    <t>Cushman &amp; Wakerfield Property Service Slovakia s.r.o.</t>
  </si>
  <si>
    <t>podpora medzinár. študentského projektu Real Estate Challenge a vedeckého výskumu v oblasti realitného trhu</t>
  </si>
  <si>
    <t>Darovacia zmluva</t>
  </si>
  <si>
    <t>HB REAVIS Slovakia a.s.</t>
  </si>
  <si>
    <t>HERRYS s.r.o</t>
  </si>
  <si>
    <t>Colliers International spol. s.r.o.</t>
  </si>
  <si>
    <t>MUNISS Medzinárodná študentská súťaž</t>
  </si>
  <si>
    <t xml:space="preserve">Ing. Vladimír Ondrejička, PhD.   </t>
  </si>
  <si>
    <t>Zmluva  o poskytnutí dotácie č. MAGDG 1600329</t>
  </si>
  <si>
    <t>Hlavné mesto Slovenskej republiky Bratislava</t>
  </si>
  <si>
    <t>Rektorát STU - Útvar práce s verejnosťou</t>
  </si>
  <si>
    <t>Letná univerzita pre stredoškolákov 2016</t>
  </si>
  <si>
    <t>Ing. Z. Mokošová</t>
  </si>
  <si>
    <t>9004/3/2016</t>
  </si>
  <si>
    <t>PSS, a.s.</t>
  </si>
  <si>
    <t>Analýzy</t>
  </si>
  <si>
    <t>Adient Slovakia, s. r. o.</t>
  </si>
  <si>
    <t>Rigaku Innovation Technologies, CZ</t>
  </si>
  <si>
    <t>PSL, a. s.</t>
  </si>
  <si>
    <t>Chirana Medical, a. s.</t>
  </si>
  <si>
    <t>ZŤS Špeciál, s. r. o.</t>
  </si>
  <si>
    <t xml:space="preserve"> Porsche Werzeugbau, s. r. o. </t>
  </si>
  <si>
    <t>Hornonitrianske bane, a. s.</t>
  </si>
  <si>
    <t xml:space="preserve"> Závod výpočtovej techniky, a. s.</t>
  </si>
  <si>
    <t xml:space="preserve"> STATON, s. r. o.</t>
  </si>
  <si>
    <t>Odborné posudky</t>
  </si>
  <si>
    <t xml:space="preserve"> Recyklačný fond</t>
  </si>
  <si>
    <t xml:space="preserve">Analýzy a posudky </t>
  </si>
  <si>
    <t>KVANT, s. r. o.</t>
  </si>
  <si>
    <t xml:space="preserve">Meranie tvrdosti </t>
  </si>
  <si>
    <t>Krivý, s. r. o.</t>
  </si>
  <si>
    <t xml:space="preserve">Analýza materiálu </t>
  </si>
  <si>
    <t>PSL, s. r. o.</t>
  </si>
  <si>
    <t xml:space="preserve"> Leoni Slovakia, s. r. o.</t>
  </si>
  <si>
    <t>Bel Power Solutions, s. r. o.</t>
  </si>
  <si>
    <t xml:space="preserve">Vypracovanie rešerše </t>
  </si>
  <si>
    <t>Continental Matador Rubber, s. r.o.</t>
  </si>
  <si>
    <t>Leoni Cable, s.r.o. Tr. Teplá</t>
  </si>
  <si>
    <t xml:space="preserve">Rehau, s.r.o. </t>
  </si>
  <si>
    <t xml:space="preserve"> Johns Manville Slovakia, a.s.</t>
  </si>
  <si>
    <t>Kvant, s.r.o.</t>
  </si>
  <si>
    <t xml:space="preserve">VÚJE, a.s. </t>
  </si>
  <si>
    <t>VÚEZ, a. s.</t>
  </si>
  <si>
    <t>Glass Servis</t>
  </si>
  <si>
    <t>Tescan Brno, s.r.o.</t>
  </si>
  <si>
    <t xml:space="preserve"> Brisk Tábor, a.s.</t>
  </si>
  <si>
    <t>Centre for functional and surface-functionalized glasses</t>
  </si>
  <si>
    <t>Galusek Dušan, prof. Ing., DrSc.</t>
  </si>
  <si>
    <t> 664440</t>
  </si>
  <si>
    <t>http://ec.europa.eu/research/participants/portal/desktop/en/opportunities/h2020/topics/195-widespread-1-2014.html</t>
  </si>
  <si>
    <t>HORIZONT2020</t>
  </si>
  <si>
    <t>TnUAD ako koordinátor projektu</t>
  </si>
  <si>
    <t>Mobilita študentov a pracovníkov vysokých škôl v akad. roku 2015/2016</t>
  </si>
  <si>
    <t>2015-1-SK01-KA103-008659</t>
  </si>
  <si>
    <t>2015-1-SK01-KA107-008760</t>
  </si>
  <si>
    <t>Mobilita študentov a pracovníkov vysokých škôl v akad. roku 2016/2017</t>
  </si>
  <si>
    <t>2016-1-SK01-KA103-022197</t>
  </si>
  <si>
    <t>Priority slovenského predsedníctva v Rade Európskej únie v kontexte aktuálnych spoločenských a globálnych výziev</t>
  </si>
  <si>
    <t>Kucharčík Rudolf, PhDr. PhD.</t>
  </si>
  <si>
    <t>PRES/2016/37</t>
  </si>
  <si>
    <t>www.mzv.sk</t>
  </si>
  <si>
    <t>MZV</t>
  </si>
  <si>
    <t>Campus Gallery - Contemporary pack 2016</t>
  </si>
  <si>
    <t>Mgr. Peter Tajkov, PhD.</t>
  </si>
  <si>
    <t>16-142-01614</t>
  </si>
  <si>
    <t>Výzva č. 4/2016 Fondu na podporu umenia</t>
  </si>
  <si>
    <t>1.4.2 Prezentačné aktivity, výstavy, prehliadky</t>
  </si>
  <si>
    <t>MASS 2016</t>
  </si>
  <si>
    <t>Mgr. art. Ing. Richard Kitta, ArtD.</t>
  </si>
  <si>
    <t>16-142-01729</t>
  </si>
  <si>
    <t>Sýpky Hranovnice</t>
  </si>
  <si>
    <t>doc. Ing. arch. Juraj Koban, PhD.</t>
  </si>
  <si>
    <t>16-162-02114</t>
  </si>
  <si>
    <t>1.6.2 Festivaly a prehliadky</t>
  </si>
  <si>
    <t>Innovation Studio</t>
  </si>
  <si>
    <t>Mgr.art. Pavol Capik, ArtD.</t>
  </si>
  <si>
    <t>16-510-03855</t>
  </si>
  <si>
    <t>Výzva č. 9/2016 Fondu na podporu umenia</t>
  </si>
  <si>
    <t>5.1 Prezentácia umenia a kultúry v zahraničí</t>
  </si>
  <si>
    <t>Archeologický výskum v rámci stavby - prístupová cesta k IBV</t>
  </si>
  <si>
    <t>6/KTaDU/2015</t>
  </si>
  <si>
    <t xml:space="preserve">  - </t>
  </si>
  <si>
    <t>Obec Haniska</t>
  </si>
  <si>
    <t>projekt podnikateľskej  činnosti</t>
  </si>
  <si>
    <t>Špičkový tím                                                           Fractional-order systems and fractional-order controllers</t>
  </si>
  <si>
    <t>Podlubný Igor, prof. RNDr., DrSc.</t>
  </si>
  <si>
    <t>dodatok č.6 k zmluve 0003/2016 o poskytnutí dotácie zo ŠR</t>
  </si>
  <si>
    <t>http://www.akredkom.sk/index.pl?tmpl=spickove_timy</t>
  </si>
  <si>
    <t>Dodávka nového informačného systému Generálnej prokuratúry SR a súvisiacich služieb a tovarov v rámci projektu Elektronické služby Generálnej prokuratúry SR</t>
  </si>
  <si>
    <t>Juhár Jozef, prof.Ing. CSc.</t>
  </si>
  <si>
    <t>Zmluva o dielo a poskytovaní služieb</t>
  </si>
  <si>
    <t>verejné obstarávanie</t>
  </si>
  <si>
    <t>projekt Elektronické služby GP SR</t>
  </si>
  <si>
    <t>Ústav informatiky SAV Bratislava</t>
  </si>
  <si>
    <t>Vedeckovýskumný tím pre elektronické systémy (VEST)</t>
  </si>
  <si>
    <t>Šaliga Ján, prof.Ing. CSc.</t>
  </si>
  <si>
    <t>Dodatok č.6 k zmluve 0003/2016 o poskytnutí dotácie zo ŠR</t>
  </si>
  <si>
    <t>Ministerstvo školstva SR</t>
  </si>
  <si>
    <t>Archeologický výskum na parc. č. 950/85, kat. územie Haniska</t>
  </si>
  <si>
    <t>5/KTaDU/2015</t>
  </si>
  <si>
    <t>Peter Bačo, Čaňa</t>
  </si>
  <si>
    <t>Archeologický výskum v rámci obnovy Kostola Nanebovzatia Panny Márie v Turni nad Bodvou</t>
  </si>
  <si>
    <t>9/KTaDU/2015</t>
  </si>
  <si>
    <t>Rímskokatolícka cirkev, farnosť Turňa nad Bodvou</t>
  </si>
  <si>
    <t>Archeologický výskum v rámci stavby - rodinný dom v cypruštekoch v kat. Krásna</t>
  </si>
  <si>
    <t>1/KTaDU/2016</t>
  </si>
  <si>
    <t>Ing. Erik Cimbala, Košice</t>
  </si>
  <si>
    <t>Archeologický výskum na parc. č. 950/156, kat. územie Haniska</t>
  </si>
  <si>
    <t>2/KTaDU/2016</t>
  </si>
  <si>
    <t>Milan Takáč, Košice</t>
  </si>
  <si>
    <t>Archeologický výskum v rámci obnovy kostola - sanácia vlhkosti</t>
  </si>
  <si>
    <t>3/KTaDU/2016</t>
  </si>
  <si>
    <t>Kláštor Minoritov Brehov</t>
  </si>
  <si>
    <t>Archeologický výskum v rámci obnovy národnej kultúrnej pamiatky - Gréckokatolícky kostol v Zemplíne</t>
  </si>
  <si>
    <t>4/KTaDU/2016</t>
  </si>
  <si>
    <t>Gréckokatolícka cirkev, farnosť Zemplín</t>
  </si>
  <si>
    <t>Archeologický výskum v rámci stavby - Cirkevné školské centrum s vyučovacím jazykom maďarským v kat. území Moldava nad Bodvou</t>
  </si>
  <si>
    <t>5/KTaDU/2016</t>
  </si>
  <si>
    <t>Nadácia pre budúcnosť - a jövőért alapítvány , Moldava nad Bodvou</t>
  </si>
  <si>
    <t>Archeologický výskum v rámci obnovy kultúrnej pamiatky - Rímskokatolícky kostol, Henckovce</t>
  </si>
  <si>
    <t>6/KTaDU/2016</t>
  </si>
  <si>
    <t>Mgr. art. Tomáš Székely, Rožňava</t>
  </si>
  <si>
    <t>Archeologický výskum v rámci stavby Košice, rekonštrukcia pozemných komunikácií, SO 112 -00 Poštová</t>
  </si>
  <si>
    <t>7/KTaDU/2016</t>
  </si>
  <si>
    <t>EUROVIA SK, Košice</t>
  </si>
  <si>
    <t>Archeologický výskum v rámci stavby Rezidencia Mlynská bašta Továrenská ul., Štefánikova ul. Košice</t>
  </si>
  <si>
    <t>8/KTaDU/2016</t>
  </si>
  <si>
    <t>Cresco Hotels, Bratislava</t>
  </si>
  <si>
    <t xml:space="preserve">Vyhotovenie projektovej dokumentácie na „Zníženie energetickej náročnosti budovy základnej školy“ </t>
  </si>
  <si>
    <t xml:space="preserve">Rimár Miroslav, prof. Ing. CSc. </t>
  </si>
  <si>
    <t>P-106-0017/16</t>
  </si>
  <si>
    <t xml:space="preserve">objednávka </t>
  </si>
  <si>
    <t xml:space="preserve">Obec Nižný Hrušov </t>
  </si>
  <si>
    <t xml:space="preserve">Vyhotovenie projektovej dokumentácie na „Zmenu spôsobu vykurovania OcÚ a KD Zboj </t>
  </si>
  <si>
    <t xml:space="preserve">Fedák Marcel, Ing. PhD. </t>
  </si>
  <si>
    <t>P-106-0022/14</t>
  </si>
  <si>
    <t xml:space="preserve">Obec Zboj </t>
  </si>
  <si>
    <t xml:space="preserve">Analýza vysokorýchlostnou kamerou </t>
  </si>
  <si>
    <t xml:space="preserve">Vojtko Imrich, doc. Ing. CSc. </t>
  </si>
  <si>
    <t>P-106-0018/16</t>
  </si>
  <si>
    <t xml:space="preserve">F BERG TUKE </t>
  </si>
  <si>
    <t>Laboratórne skúmanie obrábateľnosti materiálu 10CrMo7 pre špecifikáciu rezných parametrov frézovania presných drážok</t>
  </si>
  <si>
    <t xml:space="preserve">Hatala Michal, doc. Ing. CSc. </t>
  </si>
  <si>
    <t>P-106-0019/16</t>
  </si>
  <si>
    <t xml:space="preserve">DMK Progressive Engineering s.r.o. </t>
  </si>
  <si>
    <t>Vyhotovenie projektovej dokumentácie na „Zníženie energetickej náročnosti budovy OcÚ a MŠ v Káľave“</t>
  </si>
  <si>
    <t>P-106-0020/16</t>
  </si>
  <si>
    <t xml:space="preserve">Obec Kaľava </t>
  </si>
  <si>
    <t>Inteligentná montážna bunka určená pre servisnú robotiku (automatizácia s ľudským rozmerom)</t>
  </si>
  <si>
    <t xml:space="preserve">Barna Jozef, Ing. PhD. </t>
  </si>
  <si>
    <t>084/15_RT</t>
  </si>
  <si>
    <t xml:space="preserve">zmluva  </t>
  </si>
  <si>
    <t xml:space="preserve">Aplikácia prvkov reverzného inžinierstva pri návrhu dizajnu časti automobilov </t>
  </si>
  <si>
    <t xml:space="preserve">Török Jozef, Ing.  PhD. </t>
  </si>
  <si>
    <t>181/16_RT</t>
  </si>
  <si>
    <t xml:space="preserve">Meranie a analýza hluku tepelného čerpadla v rodinnom dome v obci Záborské </t>
  </si>
  <si>
    <t>Flimel Marián, doc. Ing. CSc.</t>
  </si>
  <si>
    <t>P-106-0001/16</t>
  </si>
  <si>
    <t xml:space="preserve">Klima - Teplo designing, s.r.o. Košice </t>
  </si>
  <si>
    <t>Technické merania a analýzu tepelno-vlhkostnej klímy 2. časť v objekte zariadenia DRC Prešov n.o. ZpS – DSS Demjata 261 na izbách č. 201 a 301</t>
  </si>
  <si>
    <t>P-106-0002/16</t>
  </si>
  <si>
    <t xml:space="preserve">DRC Prešov n.o., ZpS-DSS Tulčík </t>
  </si>
  <si>
    <t xml:space="preserve">Identifikácia a chemická analýza vzorky zábradlia z nerezovej ocele odobratej z: „Rekreačno – športový areál Delňa, Prešov“ </t>
  </si>
  <si>
    <t xml:space="preserve">Simkulet Vladimír, Ing. PhD. </t>
  </si>
  <si>
    <t>P-106-0003/16</t>
  </si>
  <si>
    <t xml:space="preserve">EKOPRIM, s.r.o. Prešov </t>
  </si>
  <si>
    <t>Technické merania a analýza hluku i vibrácii  v obj.  Tabačka KE a v okolí</t>
  </si>
  <si>
    <t>P-106-0004/16</t>
  </si>
  <si>
    <t xml:space="preserve">BONA FIDE o.z. Košice </t>
  </si>
  <si>
    <t xml:space="preserve">Meranie termovíznou kamerou priestory Hál Regada, s.r.o. </t>
  </si>
  <si>
    <t>P-106-0014/15</t>
  </si>
  <si>
    <t xml:space="preserve">REGADA, s.r.o. Prešov </t>
  </si>
  <si>
    <t>Úprava komponentov podľa výkresovej dokumentácie</t>
  </si>
  <si>
    <t>Michalik Peter, doc. Ing. PhD. Ing. Paed. IGIP</t>
  </si>
  <si>
    <t>P-106-0005/16</t>
  </si>
  <si>
    <t xml:space="preserve">SPINEA Technologies, s.r.o. Prešov </t>
  </si>
  <si>
    <t xml:space="preserve">Analýza a návrh riešenia projektu obnovy športovej haly PU z hľadiska distribúcie denného osvetlenia a imisií hluku z tepelných čerpadiel a klimatizačných jednotiek </t>
  </si>
  <si>
    <t>P-106-0008/16</t>
  </si>
  <si>
    <t xml:space="preserve">Winks s.r.o. Prešov </t>
  </si>
  <si>
    <t xml:space="preserve">Model a tlač súčiastok podľa predložených vzoriek </t>
  </si>
  <si>
    <t>P-106-0009/16</t>
  </si>
  <si>
    <t xml:space="preserve">ELEN s.r.o. Ľubotice </t>
  </si>
  <si>
    <t>3D tlač vzorky a prototypy</t>
  </si>
  <si>
    <t>P-106-0010/16</t>
  </si>
  <si>
    <t xml:space="preserve">CEMM THOME SK, s.r.o. Prešov </t>
  </si>
  <si>
    <t xml:space="preserve">Analýza, výskum a vývoj koherentnosti skupín, podskupín a konštrukčných uzlov konvertačného mechanického zariadenia pre dosiahnutie najvyššej miery účinnosti akcesórneho tepelného efektu  </t>
  </si>
  <si>
    <t xml:space="preserve">Pavlenko Slavko, prof. Ing. CSc. </t>
  </si>
  <si>
    <t>P-106-0011/16</t>
  </si>
  <si>
    <t xml:space="preserve">FG PROTECH, s.r.o. Bardejov </t>
  </si>
  <si>
    <t>Analýza a technické meranie hluku v byte č. 2 na ul. M. Nešpora 40/A v Prešove</t>
  </si>
  <si>
    <t>P-106-0012/16</t>
  </si>
  <si>
    <t xml:space="preserve">Build Investing, s.r.o. Prešov </t>
  </si>
  <si>
    <t>Objednávame si u Vás 3D model krabičky na USB HUB</t>
  </si>
  <si>
    <t>P-106-0013/16</t>
  </si>
  <si>
    <t xml:space="preserve">LINAK Slovakia s.r.o. </t>
  </si>
  <si>
    <t xml:space="preserve">3D skenovanie </t>
  </si>
  <si>
    <t>P-106-0014/16</t>
  </si>
  <si>
    <t xml:space="preserve">HP STEEL SK s.r.o. Bardejov </t>
  </si>
  <si>
    <t>Kontinuálne meranie priebehu teplôt a vlhkosti v zimných mesiacoch a to  byt č. 5 ul. M. Nešpora č. 31 Prešov</t>
  </si>
  <si>
    <t>P-106-0015/16</t>
  </si>
  <si>
    <t xml:space="preserve">Bytové družstvo Prešov </t>
  </si>
  <si>
    <t xml:space="preserve">Výskum v oblasti tribologických dvojíc a tribotechnického testovania procesných kvapalín a mazív pre potreby spoločného výskumu </t>
  </si>
  <si>
    <t>P-106-0016/16</t>
  </si>
  <si>
    <t xml:space="preserve">zmluva </t>
  </si>
  <si>
    <t xml:space="preserve">ŽP VVC, s.r.o. Podbrezová </t>
  </si>
  <si>
    <t>Výskum a vývoj inteligentných mobilných robotických platforiem a polohovacích systémov s vysokou presnosťou pre využitie vo výskume, vývoji a priemysle</t>
  </si>
  <si>
    <t>Trebuňa František, Dr.h.c. mult. prof. Ing., CSc., Gmiterko Alexander, prof. Ing., PhD., Hajduk Mikuláš, prof. Ing., PhD.</t>
  </si>
  <si>
    <t>Stimul č. 
Req-00169-0003</t>
  </si>
  <si>
    <t>Oznámenie MŠVVaŠSR o predkladaní žiadosti O STIMULY PRE VÝSKUM A VÝVOJ</t>
  </si>
  <si>
    <t>Stimuly pre výskum
a vývoj</t>
  </si>
  <si>
    <t xml:space="preserve">MŠVVaŠ SR
ZŤS VVÚ Košice, a.s.
</t>
  </si>
  <si>
    <t>00164381
31651585</t>
  </si>
  <si>
    <t>Vypracovanie štúdie zameranej na zlepšenie akustickej situácie v exteréri Mondi SCP,a.s.</t>
  </si>
  <si>
    <t>Badida Miroslav, Dr.h.c. mult. prof. Ing., PhD.</t>
  </si>
  <si>
    <t>1/103307/2016 PČ</t>
  </si>
  <si>
    <t>ZoD 1/103307/2016</t>
  </si>
  <si>
    <t>Mondi SCP, a.s. Ružomberok</t>
  </si>
  <si>
    <t>Vypracovanie štúdie realizovateľnosti na zvýšenie stupňa automatizácie manipul.činností medzi CNC strojmi</t>
  </si>
  <si>
    <t>Jánoš Rudolf, Ing., PhD.</t>
  </si>
  <si>
    <t>3/103106/2016 PČ</t>
  </si>
  <si>
    <t>Objednávka č. 4500426940</t>
  </si>
  <si>
    <t>Getrag Ford Transmissions Slovakia, Kechnec</t>
  </si>
  <si>
    <t>Návrh metodiky pre stanovenie miery poškodenia tlakových lisov</t>
  </si>
  <si>
    <t>Trebuňa František, Dr.h.c. mult. prof. Ing., CSc.</t>
  </si>
  <si>
    <t>8/103001/2016 PČ</t>
  </si>
  <si>
    <t>ZoD 8/103001/2016</t>
  </si>
  <si>
    <t>Allianz - Slovenská poisťovňa, a.s. Bratislava</t>
  </si>
  <si>
    <t>Návrh metodiky rizík pre kvantifikáciu ZPH v USS, Košice</t>
  </si>
  <si>
    <t>Pačaiová Hana, prof. Ing.,  PhD.</t>
  </si>
  <si>
    <t>15/103401/2016 PČ</t>
  </si>
  <si>
    <t>Objednávka č. AK087HG0588</t>
  </si>
  <si>
    <t>U.S.Steel Košice s.r.o.</t>
  </si>
  <si>
    <t xml:space="preserve">Matematický model hlukovej mapy </t>
  </si>
  <si>
    <t>21/103307/2016 PČ</t>
  </si>
  <si>
    <t xml:space="preserve">ZoD 21/103307/2016 </t>
  </si>
  <si>
    <t xml:space="preserve">Metodika hlukovej štúdie </t>
  </si>
  <si>
    <t>26/103307/2016 PČ</t>
  </si>
  <si>
    <t xml:space="preserve">Objednávka </t>
  </si>
  <si>
    <t>EKOS PLUS s.r.o. Bratislava</t>
  </si>
  <si>
    <t>Stanovenie rozsahu poškodenia parného kotla K2 RUTHS, typ RUTHS NF 4725</t>
  </si>
  <si>
    <t>32/103001/2016 PČ</t>
  </si>
  <si>
    <t>ZoD č 32/103001/2016</t>
  </si>
  <si>
    <t>Hluková štúdia v lokalite Kechnec</t>
  </si>
  <si>
    <t>44/103307/2016 PČ</t>
  </si>
  <si>
    <t>Objednávka č. 81/2016</t>
  </si>
  <si>
    <t>Obec Kechnec</t>
  </si>
  <si>
    <t>Možnosti využitia SOLIDCAM</t>
  </si>
  <si>
    <t>Spišák Emil, prof. Ing., CSc.</t>
  </si>
  <si>
    <t>5/103201/2016 BU</t>
  </si>
  <si>
    <t xml:space="preserve">Objednávka č. BE 160059 </t>
  </si>
  <si>
    <t>MICHATEK k.s., Michalovce</t>
  </si>
  <si>
    <t>Možnosti využitia HEIDENHAIN 426</t>
  </si>
  <si>
    <t>6/103201/2016 BU</t>
  </si>
  <si>
    <t>Objednávka č. BE 160055</t>
  </si>
  <si>
    <t>Optimalizácia súčasného procesu nanášania lepidiel, výskum a vývoj alternatívnych procesov aplikácie lepidiel</t>
  </si>
  <si>
    <t>Maňková Ildikó, prof. Ing., CSc.</t>
  </si>
  <si>
    <t>44/103204/2015 PČ</t>
  </si>
  <si>
    <t>ZoD č.44/103204/2015 PČ</t>
  </si>
  <si>
    <t>Faurecia Slovakia, s.r.o., Bratislava</t>
  </si>
  <si>
    <t>Riešenie prúdových pomerov v zariadení podľa dodanej dokumentácie</t>
  </si>
  <si>
    <t>Čarnogurská Mária, prof. Ing., CSc.</t>
  </si>
  <si>
    <t>58/103304/2015 PČ</t>
  </si>
  <si>
    <t>Objednávka č. 211/BPT/15</t>
  </si>
  <si>
    <t>Bronx Process Technologies, s.r.o., Košice</t>
  </si>
  <si>
    <t>Monitorovanie pevných aerosólov v pracovnom ovzduší v objekte SE-EMO Mochovce</t>
  </si>
  <si>
    <t>12/103307/2016 PČ</t>
  </si>
  <si>
    <t>Objednávka č. 160005</t>
  </si>
  <si>
    <t>Brenner AMS, s.r.o., Humenné</t>
  </si>
  <si>
    <t>Vizualizáícia zdrojov hluku v areáli spoločnosti</t>
  </si>
  <si>
    <t>14/103307/2016 PČ</t>
  </si>
  <si>
    <t>Objednávka č. 093-2016</t>
  </si>
  <si>
    <t>Steel-Ex, s.r.o., Košice</t>
  </si>
  <si>
    <t>Stanovenie koeficientu absorpcie akustických materiálov Porofelt a Poroterm</t>
  </si>
  <si>
    <t>22/103307/2016 PČ</t>
  </si>
  <si>
    <t>Objednávka č. VO16040084</t>
  </si>
  <si>
    <t>CEIT Engineering Services, Žilina</t>
  </si>
  <si>
    <t>Stanovenie štruktúrnej stavby materiálov využitím SEM analýz</t>
  </si>
  <si>
    <t>23/103204/2016 PČ</t>
  </si>
  <si>
    <t>Objednávka č. 4200188426</t>
  </si>
  <si>
    <t>Magneti Marelli Powertrain Slovakia, Kechnec</t>
  </si>
  <si>
    <t>Identifikácia zdroja hluku akustickou kamerou v závode Ethanol Energy</t>
  </si>
  <si>
    <t>28/103307/2016 PČ</t>
  </si>
  <si>
    <t>Objednávka č. 162004</t>
  </si>
  <si>
    <t>Ochrana životního prostředí, s.r.o., Praha, ČR</t>
  </si>
  <si>
    <t>Výskum v oblasti merania tepelno-vlhkostnej mikroklímy v pracovnom prostredí</t>
  </si>
  <si>
    <t>Králiková Ružena, doc. Ing., PhD.</t>
  </si>
  <si>
    <t>31/103307/2016 PČ</t>
  </si>
  <si>
    <t>Objednávka č. 7019163</t>
  </si>
  <si>
    <t>Handtmann Slovakia, s.r.o., Košice</t>
  </si>
  <si>
    <t>Vypracovanie štúdie o ochrane pred výbuchom</t>
  </si>
  <si>
    <t>Pačaiová Hana, prof. Ing,. PhD.</t>
  </si>
  <si>
    <t>40/103401/2015 PČ</t>
  </si>
  <si>
    <t>Objednávka č. 4500413836</t>
  </si>
  <si>
    <t>Výskum v oblasti renovácie podávacích zariadení</t>
  </si>
  <si>
    <t>Svetlík Jozef, doc. Ing., PhD.</t>
  </si>
  <si>
    <t>2/103306/2016 PČ</t>
  </si>
  <si>
    <t>Objednávka č. 4500427940</t>
  </si>
  <si>
    <t>Výskum a vývoj v oblasti spracovania materiálov a vypracovanie metodiky pre stanovenie mechanických vlastností kovových materiálov</t>
  </si>
  <si>
    <t>4/103201/2016 PČ</t>
  </si>
  <si>
    <t>ZoD 4/103201/2016</t>
  </si>
  <si>
    <t xml:space="preserve">Fyzické a právnické osoby </t>
  </si>
  <si>
    <t xml:space="preserve">Návrh metodiky pre hodnotenie hluku </t>
  </si>
  <si>
    <t>6/103307/2016 PČ</t>
  </si>
  <si>
    <t>Objednávka č. 0026/2016</t>
  </si>
  <si>
    <t>PERLON, s.r.o., Košice</t>
  </si>
  <si>
    <t>Vypracovanie expertízy pre stanovnenie hlukových máp
vo výrobnom procese</t>
  </si>
  <si>
    <t>9/103307/2016 PČ</t>
  </si>
  <si>
    <t>Objednávka č. 4200185820</t>
  </si>
  <si>
    <t>Návrh metodiky pre stanovie akustických charakteristík</t>
  </si>
  <si>
    <t>10/103307/2016 PČ</t>
  </si>
  <si>
    <t>Objednávka č. VO16040021</t>
  </si>
  <si>
    <t xml:space="preserve">Návrh metodiky merania hlučnosti v bezzvukovej komore </t>
  </si>
  <si>
    <t>11/103307/2016 PČ</t>
  </si>
  <si>
    <t>Objednávka č. 20161048</t>
  </si>
  <si>
    <t>Lear Corporation Seating Slovakia, s.r.o., Prešov</t>
  </si>
  <si>
    <t>Návrh metodiky merania hlučnosti na Jaguar motorčeku</t>
  </si>
  <si>
    <t>13/103307/2016 PČ</t>
  </si>
  <si>
    <t>Objednávka č. 20161864</t>
  </si>
  <si>
    <t>Výskum v oblasti stanovenia imisií hluku</t>
  </si>
  <si>
    <t>Lumnitzer Ervin, prof. Ing., PhD.</t>
  </si>
  <si>
    <t>16/103307/2016 PČ</t>
  </si>
  <si>
    <t>Objednávka č. 1100020404</t>
  </si>
  <si>
    <t>SPP-distribúcia, a.s. Bratislava</t>
  </si>
  <si>
    <t>19/103307/2016 PČ</t>
  </si>
  <si>
    <t>Objednávka č. 044/16/K</t>
  </si>
  <si>
    <t>t-gas, s.r.o., Malacky</t>
  </si>
  <si>
    <t>Návrh metodiky tvorby hlukových máp</t>
  </si>
  <si>
    <t>25/103307/2016 PČ</t>
  </si>
  <si>
    <t>Objednávka č. 4200199014</t>
  </si>
  <si>
    <t>Magneti Marelli Slovakia s.r.o. Kechnec</t>
  </si>
  <si>
    <t>Návrh metodiky merania dopravného hluku pre dokladovanie účinnosti protihlukových a protivibračných opatrení</t>
  </si>
  <si>
    <t>Lumnitzer Ervín, prof. Ing., PhD.</t>
  </si>
  <si>
    <t>30/103307/2016 PČ</t>
  </si>
  <si>
    <t>Objednávka č. O50100160020</t>
  </si>
  <si>
    <t>MESTO Košice</t>
  </si>
  <si>
    <t>Výskum v oblasti stanovenia mikroklímy pracovného prostredia</t>
  </si>
  <si>
    <t>33/103307/2016 PČ</t>
  </si>
  <si>
    <t>Objednávka č. 4200208287</t>
  </si>
  <si>
    <t>Návrh metodiky pre stanovenie faktorov pracovného prostredia - hluk , vibrácie a tepelnovlhkostná mikroklíma</t>
  </si>
  <si>
    <t>34/103307/2016 PČ</t>
  </si>
  <si>
    <t>BE-soft, a.s., Košice</t>
  </si>
  <si>
    <t>Výskum v oblasti stanovenia hlukových máp</t>
  </si>
  <si>
    <t>36/103307/2016 PČ</t>
  </si>
  <si>
    <t>Objednávka č. OV20160019</t>
  </si>
  <si>
    <t>MM invest Košice, s.r.o.</t>
  </si>
  <si>
    <t>Stanovenie hmotných momentov zotrvačnosti nadstavby CASK 12.8 ADR EBA</t>
  </si>
  <si>
    <t>Grega Róbert, doc. Ing., PhD.</t>
  </si>
  <si>
    <t>37/103305/2016 PČ</t>
  </si>
  <si>
    <t>Objednávka č. 2016/0912/Kn</t>
  </si>
  <si>
    <t>STS KOVO, s.r.o., Prešov</t>
  </si>
  <si>
    <t>Výskum v oblasti stanovenia kvality zvukovej izolácie 
stavebných konštrukcíí</t>
  </si>
  <si>
    <t>40/103307/2016 PČ</t>
  </si>
  <si>
    <t>MUDr. Andrej Jenča, Košice</t>
  </si>
  <si>
    <t>Návrh metodiky pre stanovenie celotelových vibrácií a vibrácií prenášaných na ruky</t>
  </si>
  <si>
    <t>41/103307/2016 PČ</t>
  </si>
  <si>
    <t>Objednávka č. 160027</t>
  </si>
  <si>
    <t>Výskum intenzity umelého osvetlenia vo vonkajších priestoroch</t>
  </si>
  <si>
    <t>47/103307/2016 PČ</t>
  </si>
  <si>
    <t>Objedenávka č. 5/15-58/16</t>
  </si>
  <si>
    <t>ENTO, spol. s r.o., Košice</t>
  </si>
  <si>
    <t>Návrh metodiky pre stanovenie hmotných momentov zotrvačnosti vozidla Mercedes CASK-12.8 ADR EBA</t>
  </si>
  <si>
    <t>48/103305/2016 PČ</t>
  </si>
  <si>
    <t>Objednávka č. 2016/0912a/Kn</t>
  </si>
  <si>
    <t>55/103402/2013 PČ</t>
  </si>
  <si>
    <t>Objednávka č. 130</t>
  </si>
  <si>
    <t>ASPO, a.s., Košice</t>
  </si>
  <si>
    <t xml:space="preserve">Možnosti stanovenia vibrácií v obytných priestoroch </t>
  </si>
  <si>
    <t>20/103307/2015 PČ</t>
  </si>
  <si>
    <t>Virtuálny správca budov,  Prešov</t>
  </si>
  <si>
    <t>Zvýšenie účinnosti filtrov pre meranie prašnosti a účinnosti filtrov</t>
  </si>
  <si>
    <t>30/103307/2015 PČ</t>
  </si>
  <si>
    <t>Objednávka č. N 2015/915061</t>
  </si>
  <si>
    <t>TESLA Liptovský Hrádok a.s., Liptovský Hrádok</t>
  </si>
  <si>
    <t>00009687</t>
  </si>
  <si>
    <t>Výskum účinnosti filtračných zariadení pre stanovenie prašnosti</t>
  </si>
  <si>
    <t>34/103307/2015 PČ</t>
  </si>
  <si>
    <t>Objednávka č.N 2015/915090</t>
  </si>
  <si>
    <t>Návrh metodiky pre stanovenie hluku vo vybraných 
priestoroch výrobného podniku</t>
  </si>
  <si>
    <t>Badida Miroslav, Dr.h.c.mult. prof. Ing., PhD.</t>
  </si>
  <si>
    <t>43/103307/2015 PČ</t>
  </si>
  <si>
    <t>Objednávka č.01318-2015-ERD</t>
  </si>
  <si>
    <t>KOSIT a.s., Košice</t>
  </si>
  <si>
    <t xml:space="preserve">Návrh metodiky pre hodnotenie elektromagnetického poľa </t>
  </si>
  <si>
    <t>53/103307/2015 PČ</t>
  </si>
  <si>
    <t>Objednávka č.25150135</t>
  </si>
  <si>
    <t>M-TEL s.r.o., Košice</t>
  </si>
  <si>
    <t xml:space="preserve">Návrh metodiky pre stanovenie intenzity elektromagnetického poľa </t>
  </si>
  <si>
    <t>54/103307/2015 PČ</t>
  </si>
  <si>
    <t>Objednávka č.25150134</t>
  </si>
  <si>
    <t>Tvorba hlukových máp z oblasti pozemnej dopravy</t>
  </si>
  <si>
    <t>56/103307/2015 PČ</t>
  </si>
  <si>
    <t>Zmluva o dielo č.2015/143/6-1 a                     ZoD č.56/103307/2015 PČ</t>
  </si>
  <si>
    <t>EUROSENSE, s.r.o., Bratislava</t>
  </si>
  <si>
    <t>Vývoj a optimalizácia meracích zariadení pre stanovenie hluku</t>
  </si>
  <si>
    <t>57/103307/2015 PČ</t>
  </si>
  <si>
    <t>Výskum a vývoj konštrukčných súčiastok</t>
  </si>
  <si>
    <t>prof. Ing. Marián Buršák, PhD.</t>
  </si>
  <si>
    <t>P-102-0022/15</t>
  </si>
  <si>
    <t>NAT s.r.o., Košice</t>
  </si>
  <si>
    <t>Návrh technologického postupu na odstraňovanie nečistôt z granulátu Al sterov</t>
  </si>
  <si>
    <t>prof. Ing. Andrea Miškufová, PhD.</t>
  </si>
  <si>
    <t>P-102-0034/15</t>
  </si>
  <si>
    <t>CONFAL, a.s.</t>
  </si>
  <si>
    <t>Štúdia-implementácia technológie výroby jadier s použitím anorganických spojivových systémov</t>
  </si>
  <si>
    <t>doc. Ing. Iveta Vasková, PhD.</t>
  </si>
  <si>
    <t>P-102-0059/15</t>
  </si>
  <si>
    <t>Nemak Slovakia s.r.o., Ladomerská Vieska</t>
  </si>
  <si>
    <t>Štúdium fyzikálno-chemických vlastností kremencov</t>
  </si>
  <si>
    <t>doc.Ing.Jaroslav Legemza, PhD.</t>
  </si>
  <si>
    <t>P-102-0062/15</t>
  </si>
  <si>
    <t>OFZ,a.s.,Istebné</t>
  </si>
  <si>
    <t>Tenifernitridácia vzoriek</t>
  </si>
  <si>
    <t>doc.Ing. Martin Fujda,PhD.</t>
  </si>
  <si>
    <t>P-102-0006/16</t>
  </si>
  <si>
    <t>ARJ Servis, s.r.o., Michalovce</t>
  </si>
  <si>
    <t>Elektrónomikroskopická analýza lomov pre diely Trager Oben</t>
  </si>
  <si>
    <t>Ing. Marek Vojtko, PhD.</t>
  </si>
  <si>
    <t>P-102-0008/16</t>
  </si>
  <si>
    <t>DOR, s.r.o., Považské Podhradie</t>
  </si>
  <si>
    <t>Výskum a vývoj žiarupevnej hutnej keramiky - REFRACER</t>
  </si>
  <si>
    <t>doc.Ing. Pavol Vadász,CSc.</t>
  </si>
  <si>
    <t>P-102-0014/16</t>
  </si>
  <si>
    <t>ŽPVVC s.r.o.,Podbrezová</t>
  </si>
  <si>
    <t>Korózne testy heterogénnych zvarov</t>
  </si>
  <si>
    <t>Mgr. Maroš Halama, PhD.</t>
  </si>
  <si>
    <t>P-102-0015/16</t>
  </si>
  <si>
    <t>VUZ - PI SR, z.z.p.o., Bratislava</t>
  </si>
  <si>
    <t>P-102-0016/16</t>
  </si>
  <si>
    <t>Analýza a návrh úpravy regulácie prívodu zemného plynu do redukčných zón PZ2</t>
  </si>
  <si>
    <t>prof.Ing. Augustin Varga, CSc.</t>
  </si>
  <si>
    <t>P-102-0017/16</t>
  </si>
  <si>
    <t>U.S.Steel Košice, s.r.o.</t>
  </si>
  <si>
    <t>Výskumná úloha ENVIRONMENT</t>
  </si>
  <si>
    <t>prof. Ing. Tomáš Havlík, DrSc.</t>
  </si>
  <si>
    <t>P-102-0021/16</t>
  </si>
  <si>
    <t>Stanovenie fyzikálno-chemických a metalurgických  vlastností Mn rúd</t>
  </si>
  <si>
    <t>doc. Ing. Jaroslav Legemza, PhD.</t>
  </si>
  <si>
    <t>P-102-0022/16</t>
  </si>
  <si>
    <t>P-102-0023/16</t>
  </si>
  <si>
    <t>VUZ - PI SR,z.z.p.o., Bratislava</t>
  </si>
  <si>
    <t>Výskum zvarových spojov  -mikroanalýzu zvarových spojov</t>
  </si>
  <si>
    <t>Ing. Miloš Matvija, PhD.</t>
  </si>
  <si>
    <t>P-102-0034/16</t>
  </si>
  <si>
    <t>TAYLOR-WHARTON Slovakia s.r.o., Košice</t>
  </si>
  <si>
    <t>Optimalizácia riadenia plynulého odlievania ocele</t>
  </si>
  <si>
    <t>doc. Ing. Branislav Buľko, PhD.</t>
  </si>
  <si>
    <t>P-102-0035/16</t>
  </si>
  <si>
    <t>Analýza odliatkov</t>
  </si>
  <si>
    <t>Ing.Štefan Eperješi, CSc.</t>
  </si>
  <si>
    <t>P-102-0036/16</t>
  </si>
  <si>
    <t>EUROparts,spol. s r.o., Martin</t>
  </si>
  <si>
    <t>Výskum a vývoj obalových plechov, meranie pórovitosti cinových povlakov</t>
  </si>
  <si>
    <t>P-102-0037/16</t>
  </si>
  <si>
    <t>U.S.Steel, s.r.o., Košice</t>
  </si>
  <si>
    <t>Mikroskopická analýza hrúbky steny vzorky a hodnotenie jej mikrotvrdosti</t>
  </si>
  <si>
    <t>P-102-0039/16</t>
  </si>
  <si>
    <t>Metalis Slovakia s.r.o., Prešov</t>
  </si>
  <si>
    <t>Výskum mechanických vlastností kordových drôtov</t>
  </si>
  <si>
    <t>prof. Ing. Tibor Kvačkaj, CSc.</t>
  </si>
  <si>
    <t>P-102-0041/16</t>
  </si>
  <si>
    <t>Sodetal Advanced Wire Technologies s.r.o.</t>
  </si>
  <si>
    <t>Analýza koróznych produktov</t>
  </si>
  <si>
    <t>P-102-0045/16</t>
  </si>
  <si>
    <t>SPP distribúcia</t>
  </si>
  <si>
    <t>Kooperácia na výskume žíhania na mäkko ložiskovej ocele</t>
  </si>
  <si>
    <t>P-102-0047/16</t>
  </si>
  <si>
    <t>SPINEA, s.r.o. Prešov</t>
  </si>
  <si>
    <t>Analýza príčiny porušenia materiálu</t>
  </si>
  <si>
    <t>P-102-0054/16</t>
  </si>
  <si>
    <t>Zistenie príčiny poškodenia ekonomického analyzéra</t>
  </si>
  <si>
    <t>doc. Ing. Mária Hagarová, PhD</t>
  </si>
  <si>
    <t>P-102-0058/16</t>
  </si>
  <si>
    <t>Kompala, a.s. Badín</t>
  </si>
  <si>
    <t>Analýza materiálu zlomeného sedáka</t>
  </si>
  <si>
    <t>P-102-0059/16</t>
  </si>
  <si>
    <t>Lear Corporation Seating Slovakia, s.r.o. Prešov</t>
  </si>
  <si>
    <t>Skúšky rôzných druhov aglomerátov na laboratornej spekacej panvičke</t>
  </si>
  <si>
    <t>doc. Ing. Róbert Findorák, PhD.</t>
  </si>
  <si>
    <t>P-102-0031/16</t>
  </si>
  <si>
    <t>Třínecké Železárny,a.s., Třinec</t>
  </si>
  <si>
    <t>Výskum spracovania dicalcium silikátu</t>
  </si>
  <si>
    <t>P-102-0038/16</t>
  </si>
  <si>
    <t>KU Leuven, Belgium</t>
  </si>
  <si>
    <t>P-102-0040/16</t>
  </si>
  <si>
    <t>Prevedenie výskumných skúšok materiálu</t>
  </si>
  <si>
    <t>P-102-0051/16</t>
  </si>
  <si>
    <t>Laboratórne analýzy</t>
  </si>
  <si>
    <t>P-102-0056/16</t>
  </si>
  <si>
    <t>P-102-0057/16</t>
  </si>
  <si>
    <t>Návrh a overenie technického riešenia spracovania Dolomitu v kameňolome Sedlice I</t>
  </si>
  <si>
    <t>Spišák Ján, doc. Ing., PhD.</t>
  </si>
  <si>
    <t>P-101-0016/16</t>
  </si>
  <si>
    <t>VSK MINERAL</t>
  </si>
  <si>
    <t>Výskum a vývoj v oblasti digitálnej pece zahrňujúci návrh koncepcie a algoritmov, a programovanie matematického modelu pre modelovanie a riadenie digitálneho tepelného agregátu</t>
  </si>
  <si>
    <t>P-101-0020/16</t>
  </si>
  <si>
    <t>Termoreg s.r.o.</t>
  </si>
  <si>
    <t>Energetická bilancia budovy: Niklová huta Sereď I</t>
  </si>
  <si>
    <t>P-101-0025/16</t>
  </si>
  <si>
    <t>Delta CONSULT  a.s.</t>
  </si>
  <si>
    <t>Procesný model riadenia spoločnosti: Možnosti spoločnosti v európskych a národných projektoch</t>
  </si>
  <si>
    <t>P-101-0026/16</t>
  </si>
  <si>
    <t>SUDOP TRADE Project, s.r.o.</t>
  </si>
  <si>
    <t>Vývoj technologickej linky na komplexné spracovanie drevenej hmoty</t>
  </si>
  <si>
    <t>P-101-0035/16</t>
  </si>
  <si>
    <t>Pellets Invest s.r.o.</t>
  </si>
  <si>
    <t>Zvýšenie energetickej a environmentálnej efektívnosti spaľovacej sústavy taviacej rotačnej pece</t>
  </si>
  <si>
    <t>P-101-0048/16</t>
  </si>
  <si>
    <t>Confal</t>
  </si>
  <si>
    <t>Komplexné zhodnotenie možností dospaľovania prchavých látok
z procesu karbonizácie antracitu</t>
  </si>
  <si>
    <t>P-101-0049/16</t>
  </si>
  <si>
    <t>VUM  a.s.</t>
  </si>
  <si>
    <t>Návrh koncepcie technologickej linky na úpravu bentonitu</t>
  </si>
  <si>
    <t>P-101-0050/16</t>
  </si>
  <si>
    <t>VOMA Bent, s.r.o.</t>
  </si>
  <si>
    <t>Návrh   interného predohrievača vsádzky pre rotačnú pec</t>
  </si>
  <si>
    <t>P-101-0051/16</t>
  </si>
  <si>
    <t>SMZ  a.s., Jelšava</t>
  </si>
  <si>
    <t>Zameranie kostola v Péderi fotogrametrickou metódou a 3D sken</t>
  </si>
  <si>
    <t>Pukanská Katarína, doc. Ing., PhD.</t>
  </si>
  <si>
    <t>P-101-0002/16</t>
  </si>
  <si>
    <t>Dr. Ing. arch. Ján Krcho, PhD.</t>
  </si>
  <si>
    <t>Analýza geometrických parametrov podzemných  priestorov podrúbaného nadložia  Miková</t>
  </si>
  <si>
    <t>Kovanič Ľudovít, doc. Ing., PhD.</t>
  </si>
  <si>
    <t>P-101-0032/16</t>
  </si>
  <si>
    <t>SMZ a.s.,  Jelšava</t>
  </si>
  <si>
    <t>Geometrický plán ku stavbe - Košice - rekonštrukcia hate Ťahanovce</t>
  </si>
  <si>
    <t>Gašincová Silvia, doc. Ing., PhD.</t>
  </si>
  <si>
    <t>P-101-0052/16</t>
  </si>
  <si>
    <t>Slovenský vodohospodársky podnik</t>
  </si>
  <si>
    <t>Výskum drviteľnosti granodioritu pochádzajúceho z lomu Poľanovce spoločnosti LOMY LTD s.r.o.“.Vvtvorenie zrnitostných tried z granodioritovej suroviny 0 – 2mm, 0 - 4 mm, 2 – 4mm, 0 – 8mm, 4 – 8mm, 8 - 11mm, 8 – 16mm, 11 – 16mm, 16 – 22mm, 0 – 32mm</t>
  </si>
  <si>
    <t xml:space="preserve">Sisol Martin, doc. Ing., PhD. </t>
  </si>
  <si>
    <t>P-101-0006/16</t>
  </si>
  <si>
    <t>Lomy MTD  s.r.o.</t>
  </si>
  <si>
    <t>Rozpojovanie hornín pomocou novej emulznej trhaviny a návrh technického zariadenia - mobilná nabíjacia jednotka</t>
  </si>
  <si>
    <t>Bauer Viliam, prof. Ing., CSc.</t>
  </si>
  <si>
    <t>P-101-0007/16</t>
  </si>
  <si>
    <t>Slovenská banská, s.r.o. Banská Hodruša - Hámre</t>
  </si>
  <si>
    <t>Výskum nakladania s vedľajšími energetickými produktami</t>
  </si>
  <si>
    <t>P-101-0024/16</t>
  </si>
  <si>
    <t>Žilinská teplárenská a.s.</t>
  </si>
  <si>
    <t>Datovanie fliviálnych sedimentov z Demänovskej jaskyne slobody metódou opticky stimulovanej luministencie</t>
  </si>
  <si>
    <t>Dirnerová Diana, Ing., PhD.</t>
  </si>
  <si>
    <t>P-101-0022/16</t>
  </si>
  <si>
    <t>Katolícka  univerzita</t>
  </si>
  <si>
    <t>Meranie seizmiky Včeláre, Trebejov, Malá Vieska</t>
  </si>
  <si>
    <t>Pandula Blažej, prof. RNDr., CSc.</t>
  </si>
  <si>
    <t>P-101-0040/16</t>
  </si>
  <si>
    <t>Carmeuse Slovakia s.r.o.</t>
  </si>
  <si>
    <t>Skúška DP Matador na Prieraz</t>
  </si>
  <si>
    <t>Marasová Daniela, prof. Ing., CSc.</t>
  </si>
  <si>
    <t>P-101-0004/16</t>
  </si>
  <si>
    <t>Matador Rubber s.r.o.</t>
  </si>
  <si>
    <t>Defektoskopická kontrola</t>
  </si>
  <si>
    <t>Krešák Jozef, doc. Ing., PhD.</t>
  </si>
  <si>
    <t>P-101-0005/16</t>
  </si>
  <si>
    <t>Vyhotovenie koncoviek a vykonanie skúšky pevnosti lana</t>
  </si>
  <si>
    <t>P-101-0008/16</t>
  </si>
  <si>
    <t>Sodetal AWT s.r.o.</t>
  </si>
  <si>
    <t>Expertíza technického stavu lanovej dráhy Baňa Bankov - Ťahanovce</t>
  </si>
  <si>
    <t>P-101-0009/16</t>
  </si>
  <si>
    <t>Meoptis s.r.o.</t>
  </si>
  <si>
    <t>Expertíza plochého lana</t>
  </si>
  <si>
    <t>P-101-0013/16</t>
  </si>
  <si>
    <t>HNB Prievidza a.s.</t>
  </si>
  <si>
    <t>P-101-0014/16</t>
  </si>
  <si>
    <t>Revízia - zdvíhacie zariadenia</t>
  </si>
  <si>
    <t>P-101-0015/16</t>
  </si>
  <si>
    <t>Sloveo a.s.</t>
  </si>
  <si>
    <t>Nedeštruktívna kontrola ťažných lán</t>
  </si>
  <si>
    <t>P-101-0018/16</t>
  </si>
  <si>
    <t>Testovanie DP s impaktorom tvaru gule</t>
  </si>
  <si>
    <t>P-101-0023/16</t>
  </si>
  <si>
    <t>Nedeštruktívna kontrola úchytov sedačiek - 60 ks</t>
  </si>
  <si>
    <t>P-101-0028/16</t>
  </si>
  <si>
    <t>Salamandra resort a.s.</t>
  </si>
  <si>
    <t>Testovanie DP s impaktorom tvaru ihlana</t>
  </si>
  <si>
    <t>P-101-0031/16</t>
  </si>
  <si>
    <t>P-101-0034/16</t>
  </si>
  <si>
    <t>Defektoskopia žeriavových lán hlavného aj pomocného zdvihu</t>
  </si>
  <si>
    <t>P-101-0037/16</t>
  </si>
  <si>
    <t>Nedeštruktívna kontrola ťažných lán na TZ</t>
  </si>
  <si>
    <t>P-101-0038/16</t>
  </si>
  <si>
    <t>P-101-0039/16</t>
  </si>
  <si>
    <t>Vývojovo-realizačné pracovisko získavania a spracovania surovín - Centrum spolupráce s praxou</t>
  </si>
  <si>
    <t>CSsP</t>
  </si>
  <si>
    <t>Geodetica, s.r.o., OFZ, a.s., Wiema, s.r.o.</t>
  </si>
  <si>
    <t>36572161, 36389030, 36449016</t>
  </si>
  <si>
    <t>Novel Matrix-Based Methods for Fractional-Order Modeling</t>
  </si>
  <si>
    <t>W911NF-15-1-0228</t>
  </si>
  <si>
    <t>výzva Grants. Gov.</t>
  </si>
  <si>
    <t>ARO, USA</t>
  </si>
  <si>
    <t>Skúšky betónových konštrukcií</t>
  </si>
  <si>
    <t>Ing. Demjan, PhD.</t>
  </si>
  <si>
    <t>P-105-0003/16</t>
  </si>
  <si>
    <t>RBS Tatry, Spišská Nová Ves</t>
  </si>
  <si>
    <t>Ťahové skúšky oceľovej konštrukcie</t>
  </si>
  <si>
    <t>P-105-0009/16</t>
  </si>
  <si>
    <t>Skúšky trapézových plechov</t>
  </si>
  <si>
    <t>doc. Ing. Rovňák, PhD.</t>
  </si>
  <si>
    <t>P-105-0005/15</t>
  </si>
  <si>
    <t>Pflaum&amp;Sohne GmBH, Rakúsko</t>
  </si>
  <si>
    <t>Skúšky siete ORTHOFIS</t>
  </si>
  <si>
    <t>P-105-0001/16</t>
  </si>
  <si>
    <t>ISOMET, s.r.o Nitra</t>
  </si>
  <si>
    <t>doplatok</t>
  </si>
  <si>
    <t>Skúšky siete pretláčaním</t>
  </si>
  <si>
    <t>ISOMET,s.r.o. Nitra</t>
  </si>
  <si>
    <t>Skúšky oceľových lán</t>
  </si>
  <si>
    <t>P-105-0004/16</t>
  </si>
  <si>
    <t>Skúšky odvratných vzoriek betónu</t>
  </si>
  <si>
    <t>P-105-0005/16</t>
  </si>
  <si>
    <t>Chemkostav, a.s., Michalovce</t>
  </si>
  <si>
    <t>Staticko- dynamický expertízny posudok</t>
  </si>
  <si>
    <t>doc. Ing. Tomko, PhD.</t>
  </si>
  <si>
    <t>P-105-0025/15</t>
  </si>
  <si>
    <t>Wirpool Poprad</t>
  </si>
  <si>
    <t>Energetický certifikát - rodinný dom, P. Jesenský, K. Bakša</t>
  </si>
  <si>
    <t>doc. Ing. Sedláková, PhD.</t>
  </si>
  <si>
    <t>P-105-0006/16</t>
  </si>
  <si>
    <t>K. Bakša</t>
  </si>
  <si>
    <t>Energetický certifikát - rodinný dom, J. Jesenský,</t>
  </si>
  <si>
    <t>P-105-0011/16</t>
  </si>
  <si>
    <t>J. Jesenský,  Kokšov Bakša</t>
  </si>
  <si>
    <t>Energetický certifikát - rodinný dom, M. Sedlák, Drienov</t>
  </si>
  <si>
    <t>P-105-0017/16</t>
  </si>
  <si>
    <t>M.Sedlák, Drienov</t>
  </si>
  <si>
    <t xml:space="preserve">bez ičo </t>
  </si>
  <si>
    <t>Energetický certifikát - rodinný dom, T. Farago, Sokoľ</t>
  </si>
  <si>
    <t>P-105-0025/16</t>
  </si>
  <si>
    <t>T. Farago, Sokoľ</t>
  </si>
  <si>
    <t>Energetický certifikát - rodinný dom, Zástup. byt. domu, Košice</t>
  </si>
  <si>
    <t>Ing. Martin Kováč, PhD.</t>
  </si>
  <si>
    <t>P-105-0007/16</t>
  </si>
  <si>
    <t>Košice</t>
  </si>
  <si>
    <t>Mechanická pevnosť- štiepaná dlažba</t>
  </si>
  <si>
    <t>Ing. Holub, PhD.</t>
  </si>
  <si>
    <t>P-105-0020/16</t>
  </si>
  <si>
    <t>KOMETA EUROPA, Košice</t>
  </si>
  <si>
    <t>Meranie hrúbok požiarneho náteru</t>
  </si>
  <si>
    <t>Ing. Orolin, PhD.</t>
  </si>
  <si>
    <t>P-105-0013/16</t>
  </si>
  <si>
    <t>Jozef Kurimský, Košice</t>
  </si>
  <si>
    <t>Diagnostika mosta v Trnávke</t>
  </si>
  <si>
    <t>P-105-0018/16</t>
  </si>
  <si>
    <t>PAN-DUR, Rožňava</t>
  </si>
  <si>
    <t>Tvrdo merné skúšky betónovej konštrukcie</t>
  </si>
  <si>
    <t>P-105-0019/16</t>
  </si>
  <si>
    <t>Ing. K. Kundrát, Košice</t>
  </si>
  <si>
    <t xml:space="preserve">bez </t>
  </si>
  <si>
    <t>Realizácia skúšok pevnosti</t>
  </si>
  <si>
    <t>Ing. Róth, PhD.</t>
  </si>
  <si>
    <t>P-105-0018/16- doplatok</t>
  </si>
  <si>
    <t>Chémia - Servis, Bratislava</t>
  </si>
  <si>
    <t>35 730 421 </t>
  </si>
  <si>
    <t>Pevnostné a chemické skúšky betónových vzoriek</t>
  </si>
  <si>
    <t>P-105-0024/16</t>
  </si>
  <si>
    <t>OP - po požiari rodinného domu</t>
  </si>
  <si>
    <t>O-16-105/0003-00</t>
  </si>
  <si>
    <t>Knapová Marta, Zdoba</t>
  </si>
  <si>
    <t xml:space="preserve">bez  </t>
  </si>
  <si>
    <t>Statický posudok budov</t>
  </si>
  <si>
    <t>O-16-105/0008-00</t>
  </si>
  <si>
    <t>Univerzita veterinár.lekárstva, KE</t>
  </si>
  <si>
    <t>00397474.</t>
  </si>
  <si>
    <t>Statický posudok podstavca Ružín</t>
  </si>
  <si>
    <t>O-16-105/0009-00</t>
  </si>
  <si>
    <t>Slov.vodohosp.podnik, Košice</t>
  </si>
  <si>
    <t>36022047 </t>
  </si>
  <si>
    <t>Projektová dokumentácia - statická sanácia objektu</t>
  </si>
  <si>
    <t>O-16-105/0018-00</t>
  </si>
  <si>
    <t>Vypracovanie výkresovej dokumentácie, statické posúdenie</t>
  </si>
  <si>
    <t>Ing. Bajzecerová, PhD.</t>
  </si>
  <si>
    <t>O-15-105/0053-00</t>
  </si>
  <si>
    <t>OBAL SERVIS, Košice</t>
  </si>
  <si>
    <t>Vypracovanie projektovej dokumentácie - vyregulovanie rozvodov TU</t>
  </si>
  <si>
    <t>Ing. Vranay, PhD.</t>
  </si>
  <si>
    <t>O-16-105/0033-00</t>
  </si>
  <si>
    <t>Enbra Slovakia,s.r.o. B. Bystrica</t>
  </si>
  <si>
    <t>O-16-105/0034-00</t>
  </si>
  <si>
    <t>OP - vyčíslenie nákladov na miestnu komunikáciu</t>
  </si>
  <si>
    <t>Ing. Tažiková, PhD.</t>
  </si>
  <si>
    <t>O-15-105/0066-00</t>
  </si>
  <si>
    <t>Ing. Ľ. Fabrici Beniakovce</t>
  </si>
  <si>
    <t>Projekčné práce</t>
  </si>
  <si>
    <t>Ing. Mačková, PhD.</t>
  </si>
  <si>
    <t>O-16-105/0053-00</t>
  </si>
  <si>
    <t>DGA, Design Grafic Archit. Prešov</t>
  </si>
  <si>
    <t>OP – biokorózne skúšky cementu</t>
  </si>
  <si>
    <t>prof. RNDr. Eštoková, PhD.</t>
  </si>
  <si>
    <t>O-15-105/0029-00</t>
  </si>
  <si>
    <t>Povážska cementáreň,Ladce</t>
  </si>
  <si>
    <t>O-15-105/0030-00</t>
  </si>
  <si>
    <t>O-15-105/0069-00</t>
  </si>
  <si>
    <t>Stanovenie obsahu CaO podľa STN</t>
  </si>
  <si>
    <t>doc. Sičáková, PhD.</t>
  </si>
  <si>
    <t>O-15-105/0068-00</t>
  </si>
  <si>
    <t>TaSUS, Bratislava</t>
  </si>
  <si>
    <t>Diagnostické posúdenie degrácie betónu</t>
  </si>
  <si>
    <t>RNDr. Terpáková, PhD.</t>
  </si>
  <si>
    <t>O-15-105/0071-00</t>
  </si>
  <si>
    <t>SSIA, Prešov</t>
  </si>
  <si>
    <t>Posúdenie hluku z prev. autoservisu</t>
  </si>
  <si>
    <t>prof.Ing. Katunský, PhD.</t>
  </si>
  <si>
    <t>O-15-105/0064-00</t>
  </si>
  <si>
    <t>Mesto Košice - stav.úrad</t>
  </si>
  <si>
    <t>00 690 929 </t>
  </si>
  <si>
    <t>Posúdenie rodinného domu</t>
  </si>
  <si>
    <t>Ing. Katunská,PhD.</t>
  </si>
  <si>
    <t>O-15-105/0065-00</t>
  </si>
  <si>
    <t>Okresný súd Košice I</t>
  </si>
  <si>
    <t>Posúdenie záverov ZP-ohod. nehnuteľ.</t>
  </si>
  <si>
    <t>Ing. Oetter, PhD</t>
  </si>
  <si>
    <t>O-15-105/0023-00</t>
  </si>
  <si>
    <t>Okresný súd, Košice II</t>
  </si>
  <si>
    <t xml:space="preserve"> Určenie  ceny diela stavby</t>
  </si>
  <si>
    <t>Ing. Košičan, PhD.</t>
  </si>
  <si>
    <t>O-15-105/0035-00</t>
  </si>
  <si>
    <t>Okresný súd, Topoľčany</t>
  </si>
  <si>
    <t>00165697.</t>
  </si>
  <si>
    <t xml:space="preserve"> Určenie  hodnoty pozemku</t>
  </si>
  <si>
    <t>prof. Ing. Hyben, PhD.</t>
  </si>
  <si>
    <t>O-15-105/0037-00</t>
  </si>
  <si>
    <t>Okresný súd, Spišská n.Ves</t>
  </si>
  <si>
    <t>Určenie hodnoty rod. Domu</t>
  </si>
  <si>
    <t>Ing. Varga, PhD.</t>
  </si>
  <si>
    <t>O-15-105/0050-00</t>
  </si>
  <si>
    <t>Skúšky chrl - jadrové vrty</t>
  </si>
  <si>
    <t>doc. Ing. Sičáková , PhD.</t>
  </si>
  <si>
    <t>O-16-105/0002-00</t>
  </si>
  <si>
    <t>Eurovia, a.s.,  Košice</t>
  </si>
  <si>
    <t>31651518 </t>
  </si>
  <si>
    <t>Spracovanie dopravno - inž. Prieskumu</t>
  </si>
  <si>
    <t>doc. Ing. Salaiová, PhD.</t>
  </si>
  <si>
    <t>P-105-0033/16</t>
  </si>
  <si>
    <t>SUDOP a.s., Košice</t>
  </si>
  <si>
    <t>31664288 </t>
  </si>
  <si>
    <t>Meranie hluku v byte</t>
  </si>
  <si>
    <t>O-15-105/0060-00</t>
  </si>
  <si>
    <t>eMeM, Bratislava</t>
  </si>
  <si>
    <t>Zameranie laserovým skenerom</t>
  </si>
  <si>
    <t>prof. Ing. Kozlovská, PhD.</t>
  </si>
  <si>
    <t>O-16-105/0054-00</t>
  </si>
  <si>
    <t>Ing. Gajdoš, Bardejov</t>
  </si>
  <si>
    <t>Posúdenie vplyvu bytu na kvalitu bývania</t>
  </si>
  <si>
    <t>O-16-105/0056-00</t>
  </si>
  <si>
    <t>Ing.Szabo Š, Košice</t>
  </si>
  <si>
    <t>36205788 </t>
  </si>
  <si>
    <t>Stanovenie hodnoty nehnuteľnosti</t>
  </si>
  <si>
    <t>O-16-105-/0010-00</t>
  </si>
  <si>
    <t>JUDr.L. Lukáč, Prešov</t>
  </si>
  <si>
    <t>Ohodnotenie časti pozemkov</t>
  </si>
  <si>
    <t>O-16-105/0013-00</t>
  </si>
  <si>
    <t>PONECO, s.r.o.,Prešov</t>
  </si>
  <si>
    <t>Určenie hodnoty nájmu</t>
  </si>
  <si>
    <t>O--16-105/0014-00</t>
  </si>
  <si>
    <t>JUDr.Feciľák, Prešov</t>
  </si>
  <si>
    <t>Určenie hodnoty vecného bremena</t>
  </si>
  <si>
    <t>O-16-105/0016-00</t>
  </si>
  <si>
    <t>CORYN, Prešov</t>
  </si>
  <si>
    <t>Určenie hodnoty pozemkov</t>
  </si>
  <si>
    <t>O-16-105/0029-00</t>
  </si>
  <si>
    <t>Odstránenie stavby z pozemku</t>
  </si>
  <si>
    <t>O-16-105/0030-00</t>
  </si>
  <si>
    <t>Okresný súd Košice II</t>
  </si>
  <si>
    <t>Posúdenie svet.tech. podmienok v  bytovom dome</t>
  </si>
  <si>
    <t>doc. Ing. Lopušniak, PhD.</t>
  </si>
  <si>
    <t>O-16-105/0001-00</t>
  </si>
  <si>
    <t>Titus , Košice</t>
  </si>
  <si>
    <t>Betónové podlahy v novostavbe</t>
  </si>
  <si>
    <t>O-16-105/0011-00</t>
  </si>
  <si>
    <t>LINAK Slovakia s.r.o. Župčany</t>
  </si>
  <si>
    <t> 43801234</t>
  </si>
  <si>
    <t>Zistiť a ustáliť rozsah prác Rudava</t>
  </si>
  <si>
    <t>doc. Ing. Zeleňáková, PhD.</t>
  </si>
  <si>
    <t>O-16-105/0021-00</t>
  </si>
  <si>
    <t>Okresný súd Malacky</t>
  </si>
  <si>
    <t>Ocenenie bremena</t>
  </si>
  <si>
    <t>Ing. Tóth,PhD.</t>
  </si>
  <si>
    <t>O-16-105/0023-00</t>
  </si>
  <si>
    <t>Okresný súd Bratislava</t>
  </si>
  <si>
    <t>Posúdenie účelnosti - garážový dom</t>
  </si>
  <si>
    <t>Ing. Tážiková,PhD.</t>
  </si>
  <si>
    <t>Košice , Staré Mesto</t>
  </si>
  <si>
    <t>Stanovenie ceny rekonštrukcie Lofflerov dom</t>
  </si>
  <si>
    <t>O-16-105/0036-00</t>
  </si>
  <si>
    <t>Košice, Staré Mesto</t>
  </si>
  <si>
    <t>Určenie hodnoty nehnuteľnosti Kissaten</t>
  </si>
  <si>
    <t>Ing. Košican, PhD.</t>
  </si>
  <si>
    <t>O-16-105/0037-00</t>
  </si>
  <si>
    <t>Okresný súd, Košice I</t>
  </si>
  <si>
    <t>Určenie hodnoty rod. Domu - zosuv pôdy, Kapušany</t>
  </si>
  <si>
    <t>Okresný súd, Prešov</t>
  </si>
  <si>
    <t>záloha</t>
  </si>
  <si>
    <t>Uvoľnenie nosných drevných prvkov zrub. Dom</t>
  </si>
  <si>
    <t>O-16-105/0040-00</t>
  </si>
  <si>
    <t>OR PZ, Zvolen</t>
  </si>
  <si>
    <t>Tepelné mosty v novostavbe</t>
  </si>
  <si>
    <t>Ing. Renčko, PhD.</t>
  </si>
  <si>
    <t>O-15-105/0056-00</t>
  </si>
  <si>
    <t>Richard Szilágyi, Košice</t>
  </si>
  <si>
    <t>Zatekanie okennej konštrukcie</t>
  </si>
  <si>
    <t>O-16-105/0026-00</t>
  </si>
  <si>
    <t>Betpres, Vranov nad Topľov</t>
  </si>
  <si>
    <t>Znalecký posudok na okná a dvere</t>
  </si>
  <si>
    <t>Ing. Vojtuš, PhD.</t>
  </si>
  <si>
    <t>O-15-105/0009-00</t>
  </si>
  <si>
    <t>Okresný súd Prievidza</t>
  </si>
  <si>
    <t>Stanovenie kvality prác na rodinnom dome</t>
  </si>
  <si>
    <t>Ing. Špak, PhD.</t>
  </si>
  <si>
    <t>O-16-105/0035-00</t>
  </si>
  <si>
    <t>Servis reality , Košice</t>
  </si>
  <si>
    <t>44926529 </t>
  </si>
  <si>
    <t>Skúšky stavebného materiálu superdosky</t>
  </si>
  <si>
    <t>P-105-0002/16</t>
  </si>
  <si>
    <t>MGO - Slovakia, Košice</t>
  </si>
  <si>
    <t>Skúšobný úkony beton. prefar.</t>
  </si>
  <si>
    <t>P-105-0022/15</t>
  </si>
  <si>
    <t xml:space="preserve">Mon-Drev, s.r.o. Moldava n. Bodvou </t>
  </si>
  <si>
    <t>Vlhkosť v byte</t>
  </si>
  <si>
    <t>prof. Ing. Dušan Katúnsky, CSc</t>
  </si>
  <si>
    <t>O-16-105/0059-00</t>
  </si>
  <si>
    <t>M. Harčáriková, Bardejov</t>
  </si>
  <si>
    <t>bez</t>
  </si>
  <si>
    <t>Určenie tech. Stavu stavebno-montáž. Prác</t>
  </si>
  <si>
    <t>O15-105/0055-00</t>
  </si>
  <si>
    <t>Okresný súd Prešov</t>
  </si>
  <si>
    <t>Analýza a testovanie chýb BGA obvodu, redukcia falošných chýb a hľadanie zlepšení testovacieho procesu</t>
  </si>
  <si>
    <t>Pietriková Alena, prof.Ing.CSc.</t>
  </si>
  <si>
    <t>109/2016</t>
  </si>
  <si>
    <t>Občianske združenie SPECTRA, Galanta</t>
  </si>
  <si>
    <t>Technická pasportizácia osvetlenia</t>
  </si>
  <si>
    <t>Beňa Ľubomír, doc.Ing. PhD.</t>
  </si>
  <si>
    <t>P-104-0025/16</t>
  </si>
  <si>
    <t>Mesto Košice</t>
  </si>
  <si>
    <t>00691135</t>
  </si>
  <si>
    <t>Analýza a meranie kapacity vvn vedení a zemných spojení</t>
  </si>
  <si>
    <t>Kolcun Michal, prof.Ing. PhD.</t>
  </si>
  <si>
    <t>P-104-0017/16</t>
  </si>
  <si>
    <t>Východoslovenská distribučná, a.s. Košice</t>
  </si>
  <si>
    <t>Maintenance pr IT operation - príprava hybridných systémov na testovanie</t>
  </si>
  <si>
    <t>P-104-008/16</t>
  </si>
  <si>
    <t>Vývoj API rozhrania integračného servera, redisign webového rozhrania s využitím API volaní a inštalácia bridge servera v DMZ zóne</t>
  </si>
  <si>
    <t>Feciľak Peter, Ing.PhD.</t>
  </si>
  <si>
    <t>P-104-0012/16</t>
  </si>
  <si>
    <t xml:space="preserve">Vyhodnotenie reálnej skúšky štartu z tmy  a  analýza nameraných dát             </t>
  </si>
  <si>
    <t>P-104-0024/16</t>
  </si>
  <si>
    <t>SEPS, a.s. Bratislava</t>
  </si>
  <si>
    <t>Možnosti vplyvu odstavenia EVO1 na prevádzku ES 1</t>
  </si>
  <si>
    <t>P-104-0015/16</t>
  </si>
  <si>
    <t>Možnosti využitia likvidovaných 220 a 400 kV vedení vn a vvn v lokalite VSD</t>
  </si>
  <si>
    <t>P-104-0002/16</t>
  </si>
  <si>
    <t>CASTLE-Comfortable and Smart Living Expanded</t>
  </si>
  <si>
    <t>Papcun Peter, Ing. PhD.</t>
  </si>
  <si>
    <t>Zmluva č.2015et11 o poskytnutí daru na účely realizácie projektu</t>
  </si>
  <si>
    <t>http://www.nadaciatatrabanky.sk/index.php/grantove-programy/</t>
  </si>
  <si>
    <t>Rekuperácia v elektromobile pomocou elektromagnetických polí</t>
  </si>
  <si>
    <t>Kravčák Jozef, RNDr.PhD.</t>
  </si>
  <si>
    <t>Zmlubva o poskytnutí grantu č. 085/15_RT</t>
  </si>
  <si>
    <t>http://www.nadacia-volkswagen.sk/</t>
  </si>
  <si>
    <t xml:space="preserve">SjF TUKE-spoluriešiteľ
ZŤS VVU Košice, a.s.-žiadateľ </t>
  </si>
  <si>
    <t xml:space="preserve">Dofinancovanie  v 2016.
</t>
  </si>
  <si>
    <t>PLUGGY  Pluggable Social Platform for Heritage Awareness and Participation</t>
  </si>
  <si>
    <t>Sabol, Tomáš, prof. Ing., CSc.</t>
  </si>
  <si>
    <t>726765 / H2020</t>
  </si>
  <si>
    <t>call na stranke CORDIS EU http://cordis.europa.eu/fp7/home_en.html</t>
  </si>
  <si>
    <t>Eur</t>
  </si>
  <si>
    <t>PICASO A Personalised Integrated Care Approach for Service Organisations and Care Models for Patients with Multi-Morbidity and Chronic Conditions</t>
  </si>
  <si>
    <t>689209/H2020</t>
  </si>
  <si>
    <t>H2021</t>
  </si>
  <si>
    <t xml:space="preserve">MONSOON  MOdel based coNtrol framework for Site-wide OptmizatiON of data-intensive processes </t>
  </si>
  <si>
    <t>723650/H2020</t>
  </si>
  <si>
    <t>H2022</t>
  </si>
  <si>
    <t xml:space="preserve">Urban Sensing -Urban Sensing through User Generating Contents </t>
  </si>
  <si>
    <t>FP 7 SME -2012</t>
  </si>
  <si>
    <t>7RP</t>
  </si>
  <si>
    <t xml:space="preserve">INERTIA- Integrating Active, Flexible and Responsive Tertiary Prosumers into Smart Distribution Grid </t>
  </si>
  <si>
    <t xml:space="preserve">ZIP  - Zipping and Innovating the Development Planning of the Cross-Border SK-UA Territory </t>
  </si>
  <si>
    <t>Hudec Oto, prof. RNDr., CSc.</t>
  </si>
  <si>
    <t>CBC01010</t>
  </si>
  <si>
    <t>http://www.eeagrants.sk/6945/cezhranicna-spolupraca/</t>
  </si>
  <si>
    <t>Norway grants</t>
  </si>
  <si>
    <t xml:space="preserve">European Academic Network for Open Innovation (OI-Net) </t>
  </si>
  <si>
    <t xml:space="preserve">Zgodavová Kristína , prof. Ing. PhD. </t>
  </si>
  <si>
    <t>542203-LLP-1-2013-1-FI-ERASMUS-ENW</t>
  </si>
  <si>
    <t>http://oi-net.eu/component/community/frontpage</t>
  </si>
  <si>
    <t>Adaptation to Climate Change</t>
  </si>
  <si>
    <t>doc. Ing.  Zeleňáková, PhD.</t>
  </si>
  <si>
    <t>Granty EHP a Nórska BFB-PA7-005</t>
  </si>
  <si>
    <t>http://www.eeagrants.sk/</t>
  </si>
  <si>
    <t xml:space="preserve">Prispôsobenie sa zmene klímy </t>
  </si>
  <si>
    <t>Úrad vlády Slovenskej republiky- Odbor grantov EHP a Nórska</t>
  </si>
  <si>
    <t>Housing Policies for Sustainable Construction (PAES)</t>
  </si>
  <si>
    <t xml:space="preserve">Vranayová Zuzana,prof. Ing., CSc., </t>
  </si>
  <si>
    <t>Erasmus+,2015-1-IT02-KA203-014974</t>
  </si>
  <si>
    <t>http://www.erasmusplus.sk</t>
  </si>
  <si>
    <t>PAES</t>
  </si>
  <si>
    <t xml:space="preserve">Európska komisia </t>
  </si>
  <si>
    <t>Intelligent information system supporting observation, searching and detection for security of citizens in urban environment (INDECT)</t>
  </si>
  <si>
    <t>Doboš, Ľubomír, doc. Ing. CSc.</t>
  </si>
  <si>
    <t>http://cordis.europa.eu/fp7/dc/index.cfm%3Ffuseaction%3DUserSite.FP7CallSummaryPage%26call_id%3D34</t>
  </si>
  <si>
    <t>EK Brusel, Belgicko</t>
  </si>
  <si>
    <t>Wireless Sensor Network for wAter QaUAlity monitoring (acronym: WSN-AQUA)</t>
  </si>
  <si>
    <t>Kocur Dušan, prof. Ing. CSc.</t>
  </si>
  <si>
    <t>HUSK/1101/1.2.1/0091</t>
  </si>
  <si>
    <t>http://www.husk-cbc.eu/</t>
  </si>
  <si>
    <t>Cross Border HUSK</t>
  </si>
  <si>
    <t>BME-INFOKOM INNOVATOR NON-PROFIT LTD.</t>
  </si>
  <si>
    <t>Support Patients trough E-services Solutions-ENEA Taliansko</t>
  </si>
  <si>
    <t>Babič František, Ing. PhD.</t>
  </si>
  <si>
    <t>3CE286P2</t>
  </si>
  <si>
    <t xml:space="preserve">http://www.central2013.eu/ </t>
  </si>
  <si>
    <t>Central Eruope</t>
  </si>
  <si>
    <t>HECOS for Ethics - Higher Education and Companies Fostering ETHICal Skills</t>
  </si>
  <si>
    <t>Urbančíková Nataša, doc. Ing. PhD.</t>
  </si>
  <si>
    <t>014-1-IT01-KA200-002484</t>
  </si>
  <si>
    <t>http://www.european-funding-guide.eu/articles/financing-tips/erasmus-programme</t>
  </si>
  <si>
    <t>Community programe Erasmus+</t>
  </si>
  <si>
    <t>SP4CE-2014-Strategic Partnership for Creativity and Entrepreneurship (SP4CE)</t>
  </si>
  <si>
    <t>2014-1-PL01-KA200-003341</t>
  </si>
  <si>
    <t xml:space="preserve">Head in the Clouds: Digital Learning to Overcome School Failure - CloudLearning/ Erasmus
</t>
  </si>
  <si>
    <t>Želinský Tomáš, doc. Ing. PhD.</t>
  </si>
  <si>
    <t xml:space="preserve"> 2015-1-AT01-KA201-005024/ Erasmus+</t>
  </si>
  <si>
    <t xml:space="preserve">MAMIDI – Managing Migration and Diversity through Local Government </t>
  </si>
  <si>
    <t xml:space="preserve">Urbančíková Nataša, doc. Ing. PhD. </t>
  </si>
  <si>
    <t>543891-TEMPUS-1-2013-RU</t>
  </si>
  <si>
    <t>"Vztahy mezi dovednostmi, vzděláváním a výsledky na trhu práce: longitudinální studie"</t>
  </si>
  <si>
    <t>P402-12-G130</t>
  </si>
  <si>
    <t>Grantová agentúra  ČR</t>
  </si>
  <si>
    <t>Contract "Does selfgovernance lead to hihger productivity in Roma communities?"</t>
  </si>
  <si>
    <t>144999/2016</t>
  </si>
  <si>
    <t>Central European University Budapest</t>
  </si>
  <si>
    <t>SMILE- "Smart Innovation Living Environment"</t>
  </si>
  <si>
    <t>Beáta Gavurová, doc. Ing. PhD. MBA</t>
  </si>
  <si>
    <t>http://visegradfund.org/grants/standard-grants/</t>
  </si>
  <si>
    <t>Standard Grants</t>
  </si>
  <si>
    <t>Internationa Visegrad Fund</t>
  </si>
  <si>
    <t>Access to Inclusive Education and Social Integration - ASPIRE (Prístup k inkluzívnemu vzdelávaniu a sociálnej integrácií - ASPIRE)</t>
  </si>
  <si>
    <t>Šimšík Dušan, prof. Ing., PhD.</t>
  </si>
  <si>
    <t>530345-TEMPUS-1-2012-1-GE-TEMPUS-JPHES</t>
  </si>
  <si>
    <t>http://eacea.ec.europa.eu/eforms/index_en.php</t>
  </si>
  <si>
    <t>TEMPUS IV</t>
  </si>
  <si>
    <t>Education, Audiovisual and Culture Executive Agency, Brusel</t>
  </si>
  <si>
    <t>EACEA N° 25/2011</t>
  </si>
  <si>
    <t xml:space="preserve">AuToMa - Automation, Technology transfer and Managerial practices for the growth of SMEs, a better employability and the promotion of the entrepreneurship             </t>
  </si>
  <si>
    <t>Hajduk Mikuláš, prof.Ing., PhD.</t>
  </si>
  <si>
    <t>2016-1-ITO1-KA202-005599</t>
  </si>
  <si>
    <t>http://www.erasmusplus.it/</t>
  </si>
  <si>
    <t>National Agency Italy</t>
  </si>
  <si>
    <t xml:space="preserve">Strategic Partnership for Occupational Safety and Health (Strategické partnerstvo pre bezpečnosť a ochranu zdravia pri práci) </t>
  </si>
  <si>
    <t xml:space="preserve">2015-1-PL01-KA202-016625 </t>
  </si>
  <si>
    <t xml:space="preserve">www.erasmus.org.pl/
</t>
  </si>
  <si>
    <t>National Agency Poland</t>
  </si>
  <si>
    <t>Robotics for teachers of secondary vocational schools (Robotika pre učiteľov stredných odborných škôl)</t>
  </si>
  <si>
    <t>2015-1-SK01-KA202-008970</t>
  </si>
  <si>
    <t xml:space="preserve">http://www.erasmusplus.sk/
</t>
  </si>
  <si>
    <t>SAAIC - Národná agentúra programu Erasmus+ pre vzdelávanie a odbornú prípravu</t>
  </si>
  <si>
    <t>LEONARDO DA VINCI - PRENOS INFORMÁCIÍ
"Robotics in Rehabilitation"</t>
  </si>
  <si>
    <t xml:space="preserve">2013-1-SK1-LEO05-06364 </t>
  </si>
  <si>
    <t>Program celoživotného vzdelávania, podprogram Leonardo da Vinci</t>
  </si>
  <si>
    <t>Slovenská akademická asociácia pre medzinárodnú spoluprácu
Národná agentúra Programu celoživožného vzdelávania</t>
  </si>
  <si>
    <t xml:space="preserve">Pilot project on the promotion of self-care system in the European Union. Platform of Experts </t>
  </si>
  <si>
    <t>SANCO 2013/D2/027 - S12.682650</t>
  </si>
  <si>
    <t>www.eu-patient.eu/whatwedo/projects/pisce/</t>
  </si>
  <si>
    <t>SANCO</t>
  </si>
  <si>
    <t>Technological Transfer Network</t>
  </si>
  <si>
    <t>Šaliga Ján, prof. Ing. PhD.</t>
  </si>
  <si>
    <t>544197-TEMPUS-1-2013-IT-TEMPUS-JPHES</t>
  </si>
  <si>
    <t>http://eacea.ec.europa.eu/tempus/funding/2012/call_eacea_35_2012_en.php</t>
  </si>
  <si>
    <t>Universitá degli Studi del Sannio, Benevento, Taliansko</t>
  </si>
  <si>
    <t>Virtual and Practical Applications to Electronic Assembling Technology</t>
  </si>
  <si>
    <t>Pietriková Alena, prof. Ing. CSc.</t>
  </si>
  <si>
    <t>2013-1-TR1-LEO05-47531</t>
  </si>
  <si>
    <t>Turgut Ozal Univesity Ankara, Turecko</t>
  </si>
  <si>
    <t xml:space="preserve">Resilient communication services protecting end-user applications from disaster-based failures (RECODIS) </t>
  </si>
  <si>
    <t>Doboš Ľubomír, doc. Ing. CSc.</t>
  </si>
  <si>
    <t>COST CA15127</t>
  </si>
  <si>
    <t>http://www.cost.eu/</t>
  </si>
  <si>
    <t>Gdansk University of Technology, Poľsko</t>
  </si>
  <si>
    <t>Truthworthy Manufacturing and Utilization of Secure Device</t>
  </si>
  <si>
    <t>Drutarovský Miloš, doc. Ing. PhD.</t>
  </si>
  <si>
    <t>COST IC1204</t>
  </si>
  <si>
    <t>CNRS Agent Comptable Secondaire, Languedoc Roussillon, France</t>
  </si>
  <si>
    <t>Intergrating Biometrics and Forensics for the Digital Age</t>
  </si>
  <si>
    <t>Pleva Matúš, Ing. PhD.</t>
  </si>
  <si>
    <t>COST IC1106</t>
  </si>
  <si>
    <t>EPFL Lausanne, Švajčiarsko</t>
  </si>
  <si>
    <t>Wireless Power Transmission for Sustainable Electronics (WiPE)</t>
  </si>
  <si>
    <t>Galajda Pavol, doc. Ing. PhD.</t>
  </si>
  <si>
    <t>COST IC1301</t>
  </si>
  <si>
    <t xml:space="preserve">Instituto de Telecomunicacoes
Morro do Lena - Alto Vieiro
Leiria, Portugal </t>
  </si>
  <si>
    <t>Algorithms, Architectures and Platforms for Enhanced Living Environments (AAPELE)</t>
  </si>
  <si>
    <t>COST IC1303</t>
  </si>
  <si>
    <t xml:space="preserve">Instituto de Telecomunicações
Universidade da Beira Interior
R Marquês d'Ávila e Bolama
6200-001 Covilhã
Portugal </t>
  </si>
  <si>
    <t>Autonomous Control for a Reliable Internet of Services</t>
  </si>
  <si>
    <t>Bednár Peter, Ing. PhD.</t>
  </si>
  <si>
    <t>COST IC 1304</t>
  </si>
  <si>
    <t xml:space="preserve">Stichting Centrum Wiskunde &amp; Informatica,Amsterdam, Netherlands </t>
  </si>
  <si>
    <t>Semantics keyword-based search on structured data sources (KEYSTONE)</t>
  </si>
  <si>
    <t>Butka Peter, doc. Ing. PhD.</t>
  </si>
  <si>
    <t>COST IC1302</t>
  </si>
  <si>
    <t>Università di Modena e Reggio Emilia, Modena, Taliansko</t>
  </si>
  <si>
    <t>Civil Engineering Applications of Ground Penetrating Radar</t>
  </si>
  <si>
    <t>COST TU1208</t>
  </si>
  <si>
    <t>European Science Foundation Brussels, Belgium</t>
  </si>
  <si>
    <t>Improving applicability of Nature-Inspired Optimisation by Joining Theory and Practice (ImAppNIO)</t>
  </si>
  <si>
    <t>Gazda Juraj, doc. Ing. PhD.</t>
  </si>
  <si>
    <t>COST CA15140</t>
  </si>
  <si>
    <t>COST Association, Brussels, Belgicko</t>
  </si>
  <si>
    <t>European Network for cost containment and improved quality of health care</t>
  </si>
  <si>
    <t>COST CA15222</t>
  </si>
  <si>
    <t xml:space="preserve">zabezpečenie časti výskumu bez výzvy a programu </t>
  </si>
  <si>
    <t xml:space="preserve">Dofinancovanie projektu v 2016.
</t>
  </si>
  <si>
    <t>Koordinátor projektu: 
LUISS Roma ITALY</t>
  </si>
  <si>
    <t>Koordinátor projektu: 
PIAP Varšava, Poľsko</t>
  </si>
  <si>
    <t>Be a Hero</t>
  </si>
  <si>
    <t>Ing. Daniela Petríková</t>
  </si>
  <si>
    <t> NA-216-2016</t>
  </si>
  <si>
    <t>https://www.slsp.sk/sk/nadacia/granty-a-partnerstva/podpor-skolu-napadom  </t>
  </si>
  <si>
    <t> Podpor školu nápadom</t>
  </si>
  <si>
    <t> Nadácia Slovenskej sporiteľne</t>
  </si>
  <si>
    <t> 30 856 868</t>
  </si>
  <si>
    <t>Modern trends in Education and research on Mechanical Systems - Bridging reliability, Quality and tribology</t>
  </si>
  <si>
    <t>doc. Ing. Ján Piteľ, PhD.</t>
  </si>
  <si>
    <t>CIII-BG-0703</t>
  </si>
  <si>
    <t>Desing, Implementation and Use of Joint Programs Regarding Quality in Manufacturing Engineering</t>
  </si>
  <si>
    <t>doc. Ing. Marek Kočiško, PhD.</t>
  </si>
  <si>
    <t>CIII-RO-0058</t>
  </si>
  <si>
    <t>Implementation and utilization of e-lerning systems in study area of production engineeering in Central European Region</t>
  </si>
  <si>
    <t>prof. Ing. Katarína Monková, PhD.</t>
  </si>
  <si>
    <t>CIII-RO-0202</t>
  </si>
  <si>
    <t>Development of mechanical engineering(desing, technology and prouction management) as an essential base for progress in the area of small and medium companies logistics - research, preparation and implementation of joint programs of study</t>
  </si>
  <si>
    <t xml:space="preserve">doc. Ing. Michal Hatala, PhD. </t>
  </si>
  <si>
    <t>CIII-PL-0033</t>
  </si>
  <si>
    <t>From Preparation to Development, Implementation and Utilisation of Joint Programs In Study Area of Production Engineering - Contribution to higher flexibility, ability and mobility of students in the Central and East European region</t>
  </si>
  <si>
    <t>prof. Ing. Vladimír Modrák, CSc.</t>
  </si>
  <si>
    <t>CIII-SK-0030</t>
  </si>
  <si>
    <t>Engineering as Communication Language in Europe</t>
  </si>
  <si>
    <t>prof. Ing. Sergej Hloch, PhD.</t>
  </si>
  <si>
    <t>CIII-CZ-0701</t>
  </si>
  <si>
    <t>Knowlende Bridge for Stidents and teachers in Manufacturing technologies</t>
  </si>
  <si>
    <t>CIII-CZ-0201</t>
  </si>
  <si>
    <t>Výskum a vývoj inteligentných nekonvenčných aktuátorov na báze umelých svalov</t>
  </si>
  <si>
    <t xml:space="preserve">ITMS 26220220103 </t>
  </si>
  <si>
    <t>ESF ŠF EÚ</t>
  </si>
  <si>
    <t>ASFEU</t>
  </si>
  <si>
    <t>Meranie vzoriek imisií hluku</t>
  </si>
  <si>
    <t>17/103307/2016 PČ</t>
  </si>
  <si>
    <t>Objednávka č. 1100020575</t>
  </si>
  <si>
    <t>Predpríprava a oprava dielov, frézovanie</t>
  </si>
  <si>
    <t>20/1033201/2016 PČ</t>
  </si>
  <si>
    <t>ZoD 20/103201/2016</t>
  </si>
  <si>
    <t>NEKSTEN, s.r.o., Košice</t>
  </si>
  <si>
    <t>Služby 2016 - CT snímanie</t>
  </si>
  <si>
    <t>Tóth Teodor, doc. Ing., PhD.</t>
  </si>
  <si>
    <t>27/103404/2016 PČ</t>
  </si>
  <si>
    <t>ZoD 27/103404/2016</t>
  </si>
  <si>
    <t>Meranie prašnosti</t>
  </si>
  <si>
    <t>29/103307/2015 PČ</t>
  </si>
  <si>
    <t>Objednávka č.N 2015/915086</t>
  </si>
  <si>
    <t>3D meranie</t>
  </si>
  <si>
    <t>Dovica Miroslav, prof. Ing., 
PhD.</t>
  </si>
  <si>
    <t>51/103404/2015 PČ</t>
  </si>
  <si>
    <t>Objednávka č.6/9/15/01/PF</t>
  </si>
  <si>
    <t>RACIOSTYL, s.r.o., Košice</t>
  </si>
  <si>
    <t>Výroba strediaceho čapu</t>
  </si>
  <si>
    <t>55/103204/2015 PČ</t>
  </si>
  <si>
    <t>Objednávka č.2354</t>
  </si>
  <si>
    <t>ASKOZVAR, s.r.o., Košice</t>
  </si>
  <si>
    <t>Prípravný kurz zo stredoškolskej matematiky pre uchádzačov študentov SjF TUKE</t>
  </si>
  <si>
    <t>Bača Martin, prof. RNDr., CSc.</t>
  </si>
  <si>
    <t>2/103101/2016</t>
  </si>
  <si>
    <t>Prípravný kurz zo stredoškolskej matematiky pre uchádzačov študentov HF TUKE</t>
  </si>
  <si>
    <t>3/103101/2016</t>
  </si>
  <si>
    <t>Prípravný kurz zo stredoškolskej matematiky pre uchádzačov študentovFBERG TUKE</t>
  </si>
  <si>
    <t>4/103101/2016</t>
  </si>
  <si>
    <t>Kurz - Medzilaboratórne porovnávacie merania</t>
  </si>
  <si>
    <t>1/103307/2016</t>
  </si>
  <si>
    <t>Tepelné spracovanie</t>
  </si>
  <si>
    <t>P-102-0002/15</t>
  </si>
  <si>
    <t>Kovdan spol. s r.o., Moldava nad Bodvou</t>
  </si>
  <si>
    <t xml:space="preserve">Nitridácia </t>
  </si>
  <si>
    <t>P-102-0004/15</t>
  </si>
  <si>
    <t>Nitridácia polotovarov a výrobkov</t>
  </si>
  <si>
    <t>P-102-0028/15</t>
  </si>
  <si>
    <t>PACK TRADE, spol. s r.o., Moldava nad Bodvou</t>
  </si>
  <si>
    <t>P-102-0044/15</t>
  </si>
  <si>
    <t>EMKOS s.r.o.,  Kalinovo</t>
  </si>
  <si>
    <t>Ťahová skúška na vzorkách</t>
  </si>
  <si>
    <t>Ing. Pavol Zubko, PhD.</t>
  </si>
  <si>
    <t>P-102-0048/15</t>
  </si>
  <si>
    <t>EUROCAST Košice</t>
  </si>
  <si>
    <t>Fázová identifikácia sekundárnej fázy materiálu 34CrMo4SP a NV</t>
  </si>
  <si>
    <t>Ing. Ondrej Milkovič, PhD.</t>
  </si>
  <si>
    <t>P-102-0052/15</t>
  </si>
  <si>
    <t>Vítkovice Cylinders a.s., Vítkovice</t>
  </si>
  <si>
    <t>Elektrónomikroskopická analýza</t>
  </si>
  <si>
    <t>P-102-0060/15</t>
  </si>
  <si>
    <t>Magneti Marelli</t>
  </si>
  <si>
    <t>Kalenie nožov</t>
  </si>
  <si>
    <t>P-102-0001/16</t>
  </si>
  <si>
    <t>ZTS VVU Košice</t>
  </si>
  <si>
    <t>Kalenie dielcov</t>
  </si>
  <si>
    <t>P-102-0003/16</t>
  </si>
  <si>
    <t>BSH Drives and Pumps,Michalovce</t>
  </si>
  <si>
    <t>Zušľachtenie materiálov,vzoriek</t>
  </si>
  <si>
    <t>P-102-0011/16</t>
  </si>
  <si>
    <t>Zušľachtenie materiálov</t>
  </si>
  <si>
    <t>P-102-0013/16</t>
  </si>
  <si>
    <t>Belle export-import,spol. s.r.o., Košice</t>
  </si>
  <si>
    <t>doc. Ing. Pavol Vadász,CSc.</t>
  </si>
  <si>
    <t>P-102-0024/16</t>
  </si>
  <si>
    <t>Platurum</t>
  </si>
  <si>
    <t>Výroba závitových tyčí</t>
  </si>
  <si>
    <t>Ing. Štefan Eperješi, CSc.</t>
  </si>
  <si>
    <t>P-102-0025/16</t>
  </si>
  <si>
    <t>SvF,TUKE</t>
  </si>
  <si>
    <t>Zmluva o reklame</t>
  </si>
  <si>
    <t>doc.Ing. Iveta Vasková, PhD.</t>
  </si>
  <si>
    <t>P-102-0026/16</t>
  </si>
  <si>
    <t>Eurocast</t>
  </si>
  <si>
    <t>Príprava výbrusov plastových komponentov svetelným mikroskopom</t>
  </si>
  <si>
    <t>P-102-0027/16</t>
  </si>
  <si>
    <t>CEIT Biomedical Engineering, s.r.o. Košice</t>
  </si>
  <si>
    <t>Analýza vzorky</t>
  </si>
  <si>
    <t>P-102-0028/16</t>
  </si>
  <si>
    <t>Žiaromat a.s., Kalinovo</t>
  </si>
  <si>
    <t>Zarovnanie čiel jaklových profilov</t>
  </si>
  <si>
    <t>P-102-0029/16</t>
  </si>
  <si>
    <t>Termofyzikálne merania</t>
  </si>
  <si>
    <t>doc. Ing. Gabriel Sučik, PhD.</t>
  </si>
  <si>
    <t>P-102-0032/16</t>
  </si>
  <si>
    <t>RMS, a.s. Košice</t>
  </si>
  <si>
    <t>Frézovanie profilov</t>
  </si>
  <si>
    <t>P-102-0033/16</t>
  </si>
  <si>
    <t>Testy v koróznej komore v neutrálnej soľnej hmle</t>
  </si>
  <si>
    <t>P-102-0043/16</t>
  </si>
  <si>
    <t>Staton, s.r.o.</t>
  </si>
  <si>
    <t>Výroba meracej pomôcky</t>
  </si>
  <si>
    <t>P-102-0044/16</t>
  </si>
  <si>
    <t>Reklama na noci výskumníkov a v priestoroch HF</t>
  </si>
  <si>
    <t>P-102-0048/16</t>
  </si>
  <si>
    <t>U.S.Steel</t>
  </si>
  <si>
    <t>P-102-0049/16</t>
  </si>
  <si>
    <t>ALACO</t>
  </si>
  <si>
    <t>Výroba vzoriek a ťahové skúšky</t>
  </si>
  <si>
    <t>doc. Ing. Mária Mihaliková, PhD.</t>
  </si>
  <si>
    <t>P-102-0055/16</t>
  </si>
  <si>
    <t>Školenie "Technika pre netechnikov"</t>
  </si>
  <si>
    <t>Cimbala Roman, prof.Ing.PhD.</t>
  </si>
  <si>
    <t>P-104-0003/16</t>
  </si>
  <si>
    <t>Východoslovenská energetika, a.s. Košice</t>
  </si>
  <si>
    <t>Technická podpora pri organizovaní IT Talent IBM Summer Academy</t>
  </si>
  <si>
    <t>Zolotová Iveta, prof.Ing.CSc.</t>
  </si>
  <si>
    <t>P-104-0018/16</t>
  </si>
  <si>
    <t>IBM Slovensko, spol. s.r.o.</t>
  </si>
  <si>
    <t>IT farm - Limux training, DBA training, algoritmizácia</t>
  </si>
  <si>
    <t>Porubän Jaroslav, doc.Ing.PhD.</t>
  </si>
  <si>
    <t>P-104-0013/15</t>
  </si>
  <si>
    <t>T-Systems Slovakia, s.r.o.</t>
  </si>
  <si>
    <t>Balíček podpory CISCO akadémie</t>
  </si>
  <si>
    <t>P-104-0007/16</t>
  </si>
  <si>
    <t>ponuka stredným školám</t>
  </si>
  <si>
    <t>CISCO</t>
  </si>
  <si>
    <t>Simulácia dynamiky motorového vozidla vo virtuálnej realite ako nástroj predikcie a nastavenia jeho parametrov v reálnom svete za účelom zvýšenia komfortu a bezpečnosti jazdy</t>
  </si>
  <si>
    <t>Matej Jaroslav, Ing., PhD.</t>
  </si>
  <si>
    <t>R-7583/2015</t>
  </si>
  <si>
    <t>Zmluva o poskytnutí grantu 089/15_RT</t>
  </si>
  <si>
    <t>Rozvíjať technik(o)u 2015</t>
  </si>
  <si>
    <t>Pivarčiová Elena,Mgr, doc., PhD.</t>
  </si>
  <si>
    <t>R-8597/2016</t>
  </si>
  <si>
    <t>Zmluva o poskytnutí grantu 179/16_RT</t>
  </si>
  <si>
    <t>Robohranie -  pro FEVT</t>
  </si>
  <si>
    <t>Adaptačné opatrenia na zmenu klímy na území obce Čierny Balog</t>
  </si>
  <si>
    <t>Jančura, Peter, doc. Ing. CSc., Modranský Juraj, Ing. PhD.</t>
  </si>
  <si>
    <t>E 3718/2016</t>
  </si>
  <si>
    <t>Čierny Balog</t>
  </si>
  <si>
    <t>Technický a skúšobný ústav stavebný, n.o</t>
  </si>
  <si>
    <t>prof. Ing. Sedliačik Ján, PhD.</t>
  </si>
  <si>
    <t>Číslo zákazky 50160144</t>
  </si>
  <si>
    <t>Integral FP7-ENV-2011</t>
  </si>
  <si>
    <t>prof. Ing. Ján Tuček, CSc.</t>
  </si>
  <si>
    <t>SP1-Cooperation, Collaborative project, Large-scale integrating project</t>
  </si>
  <si>
    <t>ALTERFOR</t>
  </si>
  <si>
    <t>H2020-ISIB-2015-2</t>
  </si>
  <si>
    <t>Lesy Českej republiky, s.p</t>
  </si>
  <si>
    <t>prof. Ing. Ladislav Paule, PhD.</t>
  </si>
  <si>
    <t>R-4350/2016</t>
  </si>
  <si>
    <t>https://lesycr.cz/grantova-sluzba-souteze-kategorie/vyhlasene-souteze/</t>
  </si>
  <si>
    <t>Grantova služba LČR</t>
  </si>
  <si>
    <t>Lesy České republiky, s.p.</t>
  </si>
  <si>
    <t>ECONANOSORB - Ecological application of nanosorbents on the base of natural and synthetic ionites and carbons</t>
  </si>
  <si>
    <t>prof. Ing. Ján Sedliačik, PhD.</t>
  </si>
  <si>
    <t>7RP/ ECONANOSORB PIRSES-GA-2011-295260</t>
  </si>
  <si>
    <t>http://ec.europa.eu/research/participants/portal/page/call_FP7&amp;state=open#wlp_call_FP7</t>
  </si>
  <si>
    <t>International Research Staff Exchange Scheme (IRSES)</t>
  </si>
  <si>
    <t>International cooperation of the V4 countries in receiving of new adepts into Fire units</t>
  </si>
  <si>
    <t>doc. PaedDr. Peter Polakovič, PhD.</t>
  </si>
  <si>
    <t>IVF 21610132</t>
  </si>
  <si>
    <t>http://visegradfund.org/grants/standard-grants</t>
  </si>
  <si>
    <t>Medzinárodný Višehrádsky Fond</t>
  </si>
  <si>
    <t>Jedná sa o výskumný projekt, ktorého cieľom je skonštruovať a štandardizovať nový  diagnostický test pre prijímanie nových uchádzačov do hasičských zborov krajín V4.</t>
  </si>
  <si>
    <t>Zmluva o spolupráci pri zabezpečovaní mobilít v rámci Stredoeurópskeho výmenného programu pre univerzitné štúdiá ( CEEPUS)</t>
  </si>
  <si>
    <t>Sujová Erika , Ing. PhD.</t>
  </si>
  <si>
    <t>9620/2016</t>
  </si>
  <si>
    <t>Národná kancelária programu CEEPUS na Slovensku</t>
  </si>
  <si>
    <t>Ľubomír Javorek ,doc.  Ing. PhD.</t>
  </si>
  <si>
    <t>Identifying traces of traditional management in current landscape</t>
  </si>
  <si>
    <t>Slámová Martina, Ing., PhD.</t>
  </si>
  <si>
    <t>Visegrad project Co. Nr. 51500282 evaluation</t>
  </si>
  <si>
    <t>Visegrad Scholarschip Programme</t>
  </si>
  <si>
    <t>FEAL: multifunkčné poľnohospodárstvo pre udržateľnosť európskych poľnohospodárskych krajín</t>
  </si>
  <si>
    <t>ERASMUS – Cooperation for innovation and the Exchange of good practices, 2016-1-SK01-KA202-022502</t>
  </si>
  <si>
    <t>Erasmus</t>
  </si>
  <si>
    <t>Erasmus + KA2 Motivational workshops for vocational students to continue studies into higher level (Motivatio)</t>
  </si>
  <si>
    <t>doc. Ing. Rastislav Lagaňa, PhD.</t>
  </si>
  <si>
    <t>2014-1-FI01-KA202-000771</t>
  </si>
  <si>
    <t>Fínska národná agentúra pre program Erasmus+, http://www.cimo.fi/programmes/eu_programmes</t>
  </si>
  <si>
    <t>Erasmus+, kľúčová aktivita KA2</t>
  </si>
  <si>
    <t>Lahti University of Applied Sciences</t>
  </si>
  <si>
    <t>0993644-6</t>
  </si>
  <si>
    <t>Centre for the Third Age Education (CTAE)</t>
  </si>
  <si>
    <t>Ing. Erik Selecký, PhD.</t>
  </si>
  <si>
    <t>2013-4597/001-001</t>
  </si>
  <si>
    <t>http://www.tuzvo.sk/tempus-2014-2016/en/</t>
  </si>
  <si>
    <t>Program Tempus</t>
  </si>
  <si>
    <t>Digitally innovative- unique ones</t>
  </si>
  <si>
    <t>2005-1-PL01-KA204-016365</t>
  </si>
  <si>
    <t>http://www.tuzvo.sk/digitally.innovative/en/</t>
  </si>
  <si>
    <t>Program Erasmus plus</t>
  </si>
  <si>
    <t>Poľská národná agentúra Erasmus plus</t>
  </si>
  <si>
    <t>ERASMUS+ KA103 Mobility študentov a zamestnancov vysokých škôl medzi krajinami programu</t>
  </si>
  <si>
    <t>Krivošíková, Mariana, Ing.</t>
  </si>
  <si>
    <t>2015-1-SK01-KA103-008593</t>
  </si>
  <si>
    <t>http://www.erasmusplus.sk/index.php?sw=41&amp;submenu=2&amp;vyzva=0</t>
  </si>
  <si>
    <t xml:space="preserve">SAAIC z prostriedkov Európskej komisie </t>
  </si>
  <si>
    <t>dodatok č.2 k Zmluve 2015-1-SK01-KA103-008593</t>
  </si>
  <si>
    <t>http://www.erasmusplus.sk/index.php?sw=53&amp;typ_prj=103&amp;rok_prj=2016</t>
  </si>
  <si>
    <t>2016-1-SK01-KA103-022124</t>
  </si>
  <si>
    <t>http://www.erasmusplus.sk/index.php?sw=41&amp;submenu=12&amp;vyzva=0</t>
  </si>
  <si>
    <t>SAAIC z prostriedkov Európskej komisie a MŠVVaŠ SR</t>
  </si>
  <si>
    <t>ERASMUS+ KA107 Mobility študentov a zamestnancov vysokých škôl medzi krajinami programu a partnerskými krajinami</t>
  </si>
  <si>
    <t>2016-1-SK01-KA107-022303</t>
  </si>
  <si>
    <t>Mgr. Jana Krčmářová, Ph.D.</t>
  </si>
  <si>
    <t>doplatok grantu vo výške 35% z max. výšky grantu po predložení priebežnej správy k projektu</t>
  </si>
  <si>
    <t>navýšenie grantu na základe žiadosti ktorá bola súčasťou priebežnej správy o čerpaní finančných prostriedkov</t>
  </si>
  <si>
    <t>splátka grantu vo výške 65% z max. schválenej výšky grantu</t>
  </si>
  <si>
    <t>Kvalita a kontinuita v podpore vzdelávania a vedy (175. výročie úmrtia Jozefa dekreta Matejovie)</t>
  </si>
  <si>
    <t>Poláčiková, Alena, Ing.</t>
  </si>
  <si>
    <t>Fond na podporu umenia Bratislava</t>
  </si>
  <si>
    <t>Projekt získala a realizovala: Slovenská lesnícka a drevárska knižnica pri TU vo Zvolene</t>
  </si>
  <si>
    <t>Rozšírenie literatúry vo voľnom výbere pre používateľov Slovenskej lesníckej a drevárskej knižnice</t>
  </si>
  <si>
    <t>Mokošová Beata, Mgr.</t>
  </si>
  <si>
    <t>Projekt získala a realizovala Slovenská lesnícka a drevárska knižnica pri TU vo Zvolene</t>
  </si>
  <si>
    <t>Hodnotenie kvalitatívnych parametrov biopalív</t>
  </si>
  <si>
    <t>Ing. Martin Lieskovský, PhD.</t>
  </si>
  <si>
    <t>R-11613/1131/2015</t>
  </si>
  <si>
    <t>Bioenergy Bardejov, s.r.o.</t>
  </si>
  <si>
    <t>R-12014/1131/2015</t>
  </si>
  <si>
    <t>Bioenergy Topoľčany s.r.o.</t>
  </si>
  <si>
    <t>5.ročník Medzinárodná  športová olimpiáda UTV</t>
  </si>
  <si>
    <t>Ing. Selecký Erik</t>
  </si>
  <si>
    <t>Zmluva č. 375/2016</t>
  </si>
  <si>
    <t>Dotácia BBSK</t>
  </si>
  <si>
    <t>BBSK</t>
  </si>
  <si>
    <t>Zmluva č. 675/2016</t>
  </si>
  <si>
    <t>Dotácia Mesta Zvolen</t>
  </si>
  <si>
    <t>Mesto Zvolen</t>
  </si>
  <si>
    <t>Ocenenie najlepších študentov TUZVO</t>
  </si>
  <si>
    <t>Zmluva č. 4/2016/F</t>
  </si>
  <si>
    <t>LESY SR, š.p</t>
  </si>
  <si>
    <t>Lesy SR</t>
  </si>
  <si>
    <t>Séria medzinárodných odborných konferencií a prednášok Trnavskej univerzity v Trnave</t>
  </si>
  <si>
    <t>Zervan, Marian, prof. PhDr., PhD.</t>
  </si>
  <si>
    <t>Zmluva 196/2016 a dodatok č. 1 - 648/2016</t>
  </si>
  <si>
    <t>www.trnava.sk/sk/clanok/dotacny-system-mesta</t>
  </si>
  <si>
    <t xml:space="preserve"> výchova a vzdelávanie</t>
  </si>
  <si>
    <t>Mesto Trnava</t>
  </si>
  <si>
    <t xml:space="preserve"> Zmluva - 24.5.2016, dodatok - 27.7.2016</t>
  </si>
  <si>
    <t>Humanitné odbory FF TU v Trnave na niekoľkých medzinárodných konferenciách svojimi odbornými zisteniami a aktívnou akademickou debatou prispeli k začleneniu a zviditelneniu významu humanitných vied v aktuálnej spoločnosti.</t>
  </si>
  <si>
    <t>Autizmus vo svetle emočných, kognitívnych a biologických kontextov</t>
  </si>
  <si>
    <t>Špajdel, Marián, PhDr., PhD.</t>
  </si>
  <si>
    <t xml:space="preserve">Kooperačná zmluva o poskytnutí prostriedkov spoluriešiteľskej organizácii na riešenie projektu APVV-15-0085 </t>
  </si>
  <si>
    <t>Univerzita Komenského v Bratislave,                         Lekárska fakulta</t>
  </si>
  <si>
    <t xml:space="preserve">Spoluriešiteľ sa zaväzuje realizovať Projekt v súlade so schváleným Projektom APVV-15-0085, za podmienok uvedených v kooperačnej zmluve medzi LF UK BA  ako nositeľom projektu a FF TU ako spoluriešiteľom, ktorému za týmto účelom budú poskytnuté finančné prostriedky v rozsahu a za podmienok kooperačnej zmluvy. </t>
  </si>
  <si>
    <t>Katalóg k umelecko-edukatívnemu projektu</t>
  </si>
  <si>
    <t>195/2016</t>
  </si>
  <si>
    <t>"Cyrilické písomníctvo na Slovensku do konca 18.storočia"(Slavistický ústav Jána Stanislava Slovenskej akadémie vied)</t>
  </si>
  <si>
    <t>Marinčák, Šimon, doc. PaedDr., ThDr., PhD.</t>
  </si>
  <si>
    <t>APVV-14-0029</t>
  </si>
  <si>
    <t>SAV Slavistický ústav Jána Stanislava</t>
  </si>
  <si>
    <t>Technika hrou od MŠ</t>
  </si>
  <si>
    <t>Žoldošová, Kristína doc. PaedDr. PhD.</t>
  </si>
  <si>
    <t>82/15-TK</t>
  </si>
  <si>
    <t>Technika hrou od ZŠ</t>
  </si>
  <si>
    <t>173/16-TK</t>
  </si>
  <si>
    <t>Činnosť a prínos Kongregácie Milosrdných sestier Svätého Kríža v ošetrovateľskom vzdelávaní</t>
  </si>
  <si>
    <t>Lichner, Miloš SJ, doc. ThLic., D.Th.</t>
  </si>
  <si>
    <t>1_2016</t>
  </si>
  <si>
    <t>www.jezuiti.sk</t>
  </si>
  <si>
    <t>Česká provincia Tovaryšstva Ježíšova</t>
  </si>
  <si>
    <t>Milosrdenstvo v konfrontácii spiritualít</t>
  </si>
  <si>
    <t>2_2016</t>
  </si>
  <si>
    <t>Zbierka divadelných hier Mariánskych kongregácií</t>
  </si>
  <si>
    <t>Csontos, Ladislav, prof. ThDr., PhD.</t>
  </si>
  <si>
    <t>3_2016</t>
  </si>
  <si>
    <t>Sloboda v súčasnej kultúrnej pluralite</t>
  </si>
  <si>
    <t>Žuffa, Jozef, Dr. Theol.</t>
  </si>
  <si>
    <t>SK021121</t>
  </si>
  <si>
    <t>www.renovabis.de</t>
  </si>
  <si>
    <t>Renovabis</t>
  </si>
  <si>
    <t>Základné aspekty vzťahu ku Kristovi v živote svätej Kláry z Assisi.</t>
  </si>
  <si>
    <t>www.tftu.sk</t>
  </si>
  <si>
    <t>Alkoholizmus ako pastoračná výzva. Úloha pastoračného sprevádzania v návrate alkoholika do rodiny a spoločnosti</t>
  </si>
  <si>
    <t>Podpora Kenského centra pre štúdium ranného detstva</t>
  </si>
  <si>
    <t>Pupala, Branislav, prof. PhDr., CSc.</t>
  </si>
  <si>
    <t>Dr. Josef Raabe Slovensko s.r.o.</t>
  </si>
  <si>
    <t>O-15-102/0044-00</t>
  </si>
  <si>
    <t xml:space="preserve">Hlavný cieľ projektu bol zameraný na výskum technického vzdelávania v materských školách a na 1. stupni základných škôl a to prostredníctvom inovácie príslušného vzdelávacieho obsahu v zmysle rozvoja prírodovednej a technickej gramotnosti v ich vzájomnej súčinnosti. </t>
  </si>
  <si>
    <t>O-16-102/0047-00</t>
  </si>
  <si>
    <t xml:space="preserve">Hlavným cieľom projektu je výskum technického vzdelávania v slovenských školách prostredníctvom aplikácie výskumne ladenej koncepcie vzdelávania, ktorá vedie deti nielen k nadobúdaniu technického poznania, ale rozvíja samotné technické premýšľanie, čím je dosahovaný dlhodobejší efekt vzdelávacích intervencií. </t>
  </si>
  <si>
    <t>Z-16-104/0016-00</t>
  </si>
  <si>
    <t>Z-16-104/0017-00</t>
  </si>
  <si>
    <t>Z-16-104/0015-00</t>
  </si>
  <si>
    <t>komplexný výskum detstva v africkom/kenskom prostredí a jeho lokalitách ohrozených výraznou chudobou a zníženým prístupom k predškolskému vzdelávaniu</t>
  </si>
  <si>
    <t xml:space="preserve">The Priscinet Project </t>
  </si>
  <si>
    <t>7. rámcový program -Veda a spoločnosť -2010-1</t>
  </si>
  <si>
    <t>I-SKYPE</t>
  </si>
  <si>
    <t>2016-1-SK01-KA201-022549-TU</t>
  </si>
  <si>
    <t>RAABE, Dr.Jozef Raabe, s r.o.</t>
  </si>
  <si>
    <t>Collaborative European Neuro Trauma Effectiveness Research in TBI</t>
  </si>
  <si>
    <t>Bražinová, Alexandra, MUDr., PhD., MPH</t>
  </si>
  <si>
    <t>https://ec.europa.eu/research/participants/portal/desktop/en/opportunities/fp7/calls/fp7-health-2013-innovation-1.html</t>
  </si>
  <si>
    <t>FP7-HEALTH-2013-INNOVATION-1</t>
  </si>
  <si>
    <t>EU-FP7</t>
  </si>
  <si>
    <t>vzhľadom na poukázanie finančných prostriedkov v roku 2016</t>
  </si>
  <si>
    <t>e-Roma Resource</t>
  </si>
  <si>
    <t>Machajová, Michaela, Mgr., PhD.</t>
  </si>
  <si>
    <t>543541-LLP-1-2013-1-SI-KA1NWR</t>
  </si>
  <si>
    <t>http://eacea.ec.europa.eu/llp/funding/2013/call_lifelong_learning_2013.php</t>
  </si>
  <si>
    <t>CONVMULTI-LLP-2013-NO3RDC-7030-2Y-PR-EN</t>
  </si>
  <si>
    <t>Financial Literacy of Roma -FINALLY</t>
  </si>
  <si>
    <t>Majdan, Marek, doc., PhDr., PhD.</t>
  </si>
  <si>
    <t>527860-LLP-2012-SI-GRUNTVIG-GMP</t>
  </si>
  <si>
    <t>http://eacea.ec.europa.eu/llp/funding/2012/call_lifelong_learning_2012.php</t>
  </si>
  <si>
    <t>Multilateral Projects</t>
  </si>
  <si>
    <t>Training packages for health professionals to improve access and quality of health services for migrants and ethnic minorities, including the Roma</t>
  </si>
  <si>
    <t>Majdan, Marek, PhDr., PhD.</t>
  </si>
  <si>
    <t>2013 62 09</t>
  </si>
  <si>
    <t>http://ec.europa.eu/chafea/health/tenders_H03_2013.html</t>
  </si>
  <si>
    <t>EU, Health Programme (2008-2013)</t>
  </si>
  <si>
    <t>Executive Agency for Health and Consumers</t>
  </si>
  <si>
    <t>ES A-18049635</t>
  </si>
  <si>
    <t>SH-CAPAC s názvom „Supporting health coordination, assessments, planning, access to health care and capacity building in Member States under particular migratory pressure“</t>
  </si>
  <si>
    <t>http://www.sh-capac.org/</t>
  </si>
  <si>
    <t xml:space="preserve">EUROPEAN COMMISSION </t>
  </si>
  <si>
    <t>Consumers, Health, Agriculture and Food Executive Agency (CHAFEA)</t>
  </si>
  <si>
    <t>štipendium</t>
  </si>
  <si>
    <t>Brezinová, Denisa</t>
  </si>
  <si>
    <t>Scholarship Management Services</t>
  </si>
  <si>
    <t>Danaher Corporation</t>
  </si>
  <si>
    <t>15 počítačov pre Teologickú fakultu v Trnave</t>
  </si>
  <si>
    <t>SK007205A</t>
  </si>
  <si>
    <t>Právnická fakulta</t>
  </si>
  <si>
    <t>Open Education in Slovakia: Benefits for education</t>
  </si>
  <si>
    <t>Adamová, Zuzana, JUDr., PhD.</t>
  </si>
  <si>
    <t>OR2016-27650</t>
  </si>
  <si>
    <t>Education Support Program</t>
  </si>
  <si>
    <t>Foundation Open Society Institute Švajčiarsko</t>
  </si>
  <si>
    <t>6.7.2016</t>
  </si>
  <si>
    <t>Rektorát TVU</t>
  </si>
  <si>
    <t>2015-1-SK01-KA103-008576</t>
  </si>
  <si>
    <t>Kľúčovej akcie 1 – Vzdelávacia mobilita jednotlivcov, Erasmus+</t>
  </si>
  <si>
    <t>Slovenská akademická asociácia pre medzinárodnú spoluprácu
Národná agentúra programu Erasmus+ pre vzdelávanie a odbornú prípravu</t>
  </si>
  <si>
    <t xml:space="preserve">2016-1-SK01-KA103-022132 </t>
  </si>
  <si>
    <t xml:space="preserve">Pedagogický časopis </t>
  </si>
  <si>
    <t>Kaščák, Ondrej doc. PaedDr. P"hD.</t>
  </si>
  <si>
    <t>dodatok č. 12</t>
  </si>
  <si>
    <t>MVVaŠ</t>
  </si>
  <si>
    <t>Zmluva o sopupráci pri zabezpečení mobilít CEEPUS</t>
  </si>
  <si>
    <t>Botek, Ondrej, doc. PhDr., PhD.</t>
  </si>
  <si>
    <t>Podpora a rozvoj FZaSP - KSP a KSP</t>
  </si>
  <si>
    <t>Kállay, Andrej, PhDr., PhD.</t>
  </si>
  <si>
    <t>DZ č. 6</t>
  </si>
  <si>
    <t>Združenie Albert pre podporu FZaSP TU</t>
  </si>
  <si>
    <t>Zabezpečenie konferencie s medzinárodnou účasťou "Ochrana životy XVI"</t>
  </si>
  <si>
    <t>Chmelík, Bohumil, prof. MUDr., PhD.</t>
  </si>
  <si>
    <t>DZ č.60</t>
  </si>
  <si>
    <t>VŠ zdravotníctva a soc.práce Sv.Alžbety n.o.</t>
  </si>
  <si>
    <t>Kállay, Andrej, PhDr.,PhD.</t>
  </si>
  <si>
    <t>DZ č. 1/2016</t>
  </si>
  <si>
    <t>Solvay Slovchem s.r.o.</t>
  </si>
  <si>
    <t>Rozvoj TF TU</t>
  </si>
  <si>
    <t>DZ1/2016</t>
  </si>
  <si>
    <t>PhDr.Eleonóra Klepáčová</t>
  </si>
  <si>
    <t>Budovanie knižničného fondu Univerzitnej knižnice TU</t>
  </si>
  <si>
    <t>Martinkovičová, Zuzana, PhDr.</t>
  </si>
  <si>
    <t>16-613-03480</t>
  </si>
  <si>
    <t>Akvizícia knižníc</t>
  </si>
  <si>
    <t>13.102017</t>
  </si>
  <si>
    <t>Plasmids of Psychrophilic Bacteria from the Polar Regions and their Role in Enviromental Adaptation</t>
  </si>
  <si>
    <t>Tišáková Lenka, RNDr., PhD.</t>
  </si>
  <si>
    <t>FEMS-FG-2015-0093</t>
  </si>
  <si>
    <t>https://fems-microbiology.org/fems-work/grants/fems-research-grants/</t>
  </si>
  <si>
    <t>FEMS Research Grants</t>
  </si>
  <si>
    <t>Federation of European Microbiological Societies</t>
  </si>
  <si>
    <t>Komunikáciou k prosperite Slovensko-Ukrajinského prihraničného regiónu</t>
  </si>
  <si>
    <t>Rajčák Milan, RNDr., CSc.</t>
  </si>
  <si>
    <t>CBC 01021</t>
  </si>
  <si>
    <t>Výzva CBC 01 zverejnená na portáli Granty EHP a Nórska</t>
  </si>
  <si>
    <t>SK 08 Cezhraničná spolupráca</t>
  </si>
  <si>
    <t>Úrad vlády SR, Nórsky finančný mechanizmus+ štátny rozpočet</t>
  </si>
  <si>
    <t>Festival of art and Indenpendent Games LAG</t>
  </si>
  <si>
    <t>Petranová Dana, doc., PhDr., PhD.</t>
  </si>
  <si>
    <t>2015-1450/001-001</t>
  </si>
  <si>
    <t>Výzva zverejnená CE Culture Cooperation Projects 2015</t>
  </si>
  <si>
    <t xml:space="preserve">CREATIVE EUROPE: Culture </t>
  </si>
  <si>
    <t>Fotoroma - zvyšovanie povedomia o kultúrnej rozmanitosti Rómov a budovanie interkultúrneho dialógu prostredníctvom fotografie</t>
  </si>
  <si>
    <t>CLT 03006</t>
  </si>
  <si>
    <t>Výzva CLT 03 zverejnená na portáli Granty EHP a Nórska</t>
  </si>
  <si>
    <t>SK05-Klúltúrne dedičstvo_podpora rozmanitosti v kultúre a umení v rámci európskeho kultúrneho dedičstva</t>
  </si>
  <si>
    <t>Erasmus+ - Výzva 2016</t>
  </si>
  <si>
    <t xml:space="preserve">Kozmová Ružena, doc., PhDr., CSc. </t>
  </si>
  <si>
    <t>2016-1-SK01-KA103-022137</t>
  </si>
  <si>
    <t>2015-1-SK01-KA103-008547</t>
  </si>
  <si>
    <t>Erazmus+ Jean Monnet</t>
  </si>
  <si>
    <t>Matúš Jozef, Dr.h.c., doc., Ing., CSc.</t>
  </si>
  <si>
    <t>575520-EPP-1-2016-1-SK-EPPJMO-CHAIR</t>
  </si>
  <si>
    <t>Výzva zverejnená na stránkach Erazmus+</t>
  </si>
  <si>
    <t>celouniverzitný projekt</t>
  </si>
  <si>
    <t xml:space="preserve">celouniverzitný projekt - 2. splátka grantu  projektu z roku 2015 </t>
  </si>
  <si>
    <t>Workshop o Fotonike pre učiteľov</t>
  </si>
  <si>
    <t>Marček Chorvátová Alžbeta, doc., Mgr., DrSc.</t>
  </si>
  <si>
    <t>Laserlab-Europe IV. No 654148</t>
  </si>
  <si>
    <t>Výzva zverejnená na webových stránkach</t>
  </si>
  <si>
    <t>H2020 Programme</t>
  </si>
  <si>
    <t>Medzinárodné laserové centrum Bratislava</t>
  </si>
  <si>
    <t>Trnava v rokoch 1938-1948 rečou dokumentov</t>
  </si>
  <si>
    <t>Sokolovič Peter, PhDr., PhD.</t>
  </si>
  <si>
    <t>Zmluva s mestom Trnava 199/2016</t>
  </si>
  <si>
    <t>Výzva zverejnená na stránkach mesta Trnava</t>
  </si>
  <si>
    <t>Školstvo a vzdelávací program</t>
  </si>
  <si>
    <t>Dobrovoľný hasičský zbor v Trnave v rokoch 1938-1950</t>
  </si>
  <si>
    <t>Haladová Silvia, Mgr., PhD.</t>
  </si>
  <si>
    <t>Zmluva s mestom Trnava 198/2016</t>
  </si>
  <si>
    <t>Nákup odbornej literatúry - podpora rozvoja vzdelanosti, vedy a výskumu na univerzite</t>
  </si>
  <si>
    <t>Matúš Jozef, Dr.h.c. doc., Ing., CSc.</t>
  </si>
  <si>
    <t>Zmluva č. 16-511-02814</t>
  </si>
  <si>
    <t>Výzva zverejnená na stránke Fondu pre podporu umenia</t>
  </si>
  <si>
    <t>Realizácia skvalitnenia špecifickej knižničnej infraštruktúry</t>
  </si>
  <si>
    <t>Projekt sa riešil na úrovni univerzity (rektorátu)- Univerzitná knižnica UCM</t>
  </si>
  <si>
    <t>Ochrana knižničného fondu a technické vybavenie na zabezpečenie výpožičných služieb a podijatí</t>
  </si>
  <si>
    <t>Zmluva č. 16-613-02775</t>
  </si>
  <si>
    <t>Akvizícia knižničného fondu</t>
  </si>
  <si>
    <t>Etika v edukácii</t>
  </si>
  <si>
    <t>PaedDr. Terézia Strédl, PhD.</t>
  </si>
  <si>
    <t>KNM-1668/2016/2.2</t>
  </si>
  <si>
    <t>http://www.vlada.gov.sk/dotacie-uv-sr/</t>
  </si>
  <si>
    <t>KNM</t>
  </si>
  <si>
    <t>Úrad vlády SR</t>
  </si>
  <si>
    <t>14.07.2016</t>
  </si>
  <si>
    <t>Eruditio–Educatio (vedecký časopis PF Univerzity J. Selyeho v Komárne) – 11.ročník</t>
  </si>
  <si>
    <t>Dr. habil. Barnabás Vajda, PhD.</t>
  </si>
  <si>
    <t>KNM-1669/2016/1.1.1</t>
  </si>
  <si>
    <t>Vedecký časopis</t>
  </si>
  <si>
    <t xml:space="preserve">Podpora e-learning študijných materiálov a rozvoja Nanochemického a supramolekulového laboratória  a Inteligentného robotického centra </t>
  </si>
  <si>
    <t>doc. RNDr. János Tóth, PhD.</t>
  </si>
  <si>
    <t>153/2016</t>
  </si>
  <si>
    <t>PADOC</t>
  </si>
  <si>
    <t xml:space="preserve">Nadácia Pallas Athéné Domus Concordiae </t>
  </si>
  <si>
    <t>09.12.2016</t>
  </si>
  <si>
    <t>Projekt Ekonomickej fakulty (e-learning a robotické centrum) a Pedagogockej fakulty  (nanochemické laboratórium)</t>
  </si>
  <si>
    <t>International Cooperation in Computer Science</t>
  </si>
  <si>
    <t>RNDr. Štefan Gubo, PhD.</t>
  </si>
  <si>
    <t>CIII-HU-0019-10-1516</t>
  </si>
  <si>
    <t>Agentúra SAIA</t>
  </si>
  <si>
    <t>27.01.2016</t>
  </si>
  <si>
    <t>Ing. Ondrej Takács, PhD.</t>
  </si>
  <si>
    <t>CIII-PL-0701-03-1516</t>
  </si>
  <si>
    <t>10.02.2016</t>
  </si>
  <si>
    <t>Teaching and Learning Bioanalysis</t>
  </si>
  <si>
    <t>Dr. habil. PaedDr. György Juhász, PhD.</t>
  </si>
  <si>
    <t>CIII-RO-0010-10-1516</t>
  </si>
  <si>
    <t>04.02.2016</t>
  </si>
  <si>
    <t>Projekt v rámci programu ERASMUS+  (2015/2016)</t>
  </si>
  <si>
    <t>Doc. RNDr. János Tóth, PhD.</t>
  </si>
  <si>
    <t>2015-1-SK01-KA103-008722</t>
  </si>
  <si>
    <t>Agentúra SAAIC</t>
  </si>
  <si>
    <t>15.07.2015</t>
  </si>
  <si>
    <t>Projekt v rámci programu ERASMUS+  (2016-2018)</t>
  </si>
  <si>
    <t>2016-1-SK01-KA103-022200</t>
  </si>
  <si>
    <t>22.07.2016</t>
  </si>
  <si>
    <t>2016-1-SK01-KA107-022433</t>
  </si>
  <si>
    <t>26.07.2016</t>
  </si>
  <si>
    <t>Contract on the Lump Sum related to the VisegradúV4EaP Scholarship</t>
  </si>
  <si>
    <t>Mgr. Árpád Popély, PhD.</t>
  </si>
  <si>
    <t>International Visegrad Fund Small Grants</t>
  </si>
  <si>
    <t>Nadácia Visegrad Fund</t>
  </si>
  <si>
    <t>21.09.2016</t>
  </si>
  <si>
    <t>Dr. habil. Attila Simon, PhD.</t>
  </si>
  <si>
    <t>05.12.2016</t>
  </si>
  <si>
    <t xml:space="preserve">Podpora v rámci programu Makovecz a prevádzkových nákladov UJS KATA a študentskej kancelárie </t>
  </si>
  <si>
    <t>26798-3/2016/FEPOL</t>
  </si>
  <si>
    <t xml:space="preserve">Program Makovecz a  podpora prevádzky UJS a Študentskej samosprávy </t>
  </si>
  <si>
    <t>Ministerstvo ľudských zdrojov MR</t>
  </si>
  <si>
    <t>22.09.2016</t>
  </si>
  <si>
    <t xml:space="preserve">Prevádzkové náklady UJS </t>
  </si>
  <si>
    <t>GF/JSZF/306/6/2016</t>
  </si>
  <si>
    <t>Podpora prevádzky UJS</t>
  </si>
  <si>
    <t>Ministerstvo MR</t>
  </si>
  <si>
    <t>31.05.2016</t>
  </si>
  <si>
    <t>Podpora doktorandského štúdia, prevádzky a vedeckej činnosti výskumných skupín</t>
  </si>
  <si>
    <t>Z-15-190/2915-00</t>
  </si>
  <si>
    <t>01.09.2015</t>
  </si>
  <si>
    <t>Projekt je celouniverzitný</t>
  </si>
  <si>
    <t>Nákup knižničného fondu UK UJS</t>
  </si>
  <si>
    <t>Dóra Egyházi, M. A.</t>
  </si>
  <si>
    <t>16-613-03532</t>
  </si>
  <si>
    <t>28.09.2016</t>
  </si>
  <si>
    <t>Zvyšovanie kvality vzdelávania tvorbou a inováciou študijných programov, rozvojom ľudských zdrojov a podporou karierneho poradenstva</t>
  </si>
  <si>
    <t xml:space="preserve"> 022/2013/1.2/OPV </t>
  </si>
  <si>
    <t>Operačný program Vzdelávanie</t>
  </si>
  <si>
    <t>Agentúra Ministerstva školstva, vedy, výskumu a športu SR pre štrukturálne fondy EU</t>
  </si>
  <si>
    <t>23.08.2013</t>
  </si>
  <si>
    <t>Zmeny architektúry spánku u pacientov s ložiskovou ischémiou mozgu a ich vplyv na kognitívne funkcie</t>
  </si>
  <si>
    <t>Farkaš Igor, prof. RNDr., PhD.</t>
  </si>
  <si>
    <t>2012/56-SAV-6</t>
  </si>
  <si>
    <t>internet: www.health.gov.sk</t>
  </si>
  <si>
    <t>MZ SR Vývza 2012</t>
  </si>
  <si>
    <t>Ministerstvo zdravotníctva SR</t>
  </si>
  <si>
    <t>Experiment ATLAS na LHC v CERN: hlboko-nepružné javy a nová fyzika pri TeV energiách</t>
  </si>
  <si>
    <t>Tokár Stanislav, prof. RNDr., DrSc.</t>
  </si>
  <si>
    <t>0210/2016</t>
  </si>
  <si>
    <t>Internet: https://www.crz.gov.sk/index.php?ID=2355747&amp;l=sk</t>
  </si>
  <si>
    <t>CERN</t>
  </si>
  <si>
    <t>Ministerstvo školstva, vedy, výskumu a športu Slovenskej republiky</t>
  </si>
  <si>
    <t>Experiment CERN – ISOLDE: štúdium exotických atómových jadier s využitím rádioaktívnych zväzkov</t>
  </si>
  <si>
    <t>Antalic Stanislav, Mgr., PhD.</t>
  </si>
  <si>
    <t>0212/2016</t>
  </si>
  <si>
    <t>Internet: http://www.crz.gov.sk/index.php?ID=2387836&amp;l=sk</t>
  </si>
  <si>
    <t>Kolaborácia pre NA62 experiment v laboratóriu Európske centrum jadrového výskumu</t>
  </si>
  <si>
    <t>Blažek Tomáš, doc. RNDr., CSc.</t>
  </si>
  <si>
    <t>0211/2016</t>
  </si>
  <si>
    <t>Internet: http://www.crz.gov.sk/index.php?ID=2387845&amp;l=sk</t>
  </si>
  <si>
    <t>Experiment ALICE na LHC v CERN: štúdium exotických foriem hmoty vo vysokoenergetických zrážkach protónov a ťažkých iónov</t>
  </si>
  <si>
    <t>Sitár Branislav, prof. RNDr., DrSc.</t>
  </si>
  <si>
    <t>0209/2016</t>
  </si>
  <si>
    <t>Internet: http://www.crz.gov.sk/index.php?ID=2431756&amp;l=sk</t>
  </si>
  <si>
    <t>Výpočtové modelovanie pamäťových neurálnych procesov</t>
  </si>
  <si>
    <t>Masarik Jozef, prof. RNDr., DrSc</t>
  </si>
  <si>
    <t xml:space="preserve">Dodatku č. 9 k zmluve č.1071/2015 </t>
  </si>
  <si>
    <t>Internet: https://www.vedatechnika.sk/SK/O-SCHEME-NAVRATY/Stranky/default.aspx</t>
  </si>
  <si>
    <t>Podporná schéma na návrat odborníkov zo zahraničia</t>
  </si>
  <si>
    <t>Štúdium Bose-Einsteinovych korelácii a vnútorného Charmu</t>
  </si>
  <si>
    <t>Téma č. 02-0-1081-2009/2017</t>
  </si>
  <si>
    <t>Komisia pre spoluprácu s JINR Dubna</t>
  </si>
  <si>
    <t>Grant vládneho splnomocnenca pre SUJV Dubna</t>
  </si>
  <si>
    <t>MŠVVaŠ SR/SÚJV Dubna</t>
  </si>
  <si>
    <t xml:space="preserve">Grand Unification, Fundamental Rare Decays 
and Nuclear Structure </t>
  </si>
  <si>
    <t xml:space="preserve">Fedor Šimkovic, prof. RNDr., CSc </t>
  </si>
  <si>
    <t>Téma č. 03-2-1100-2010/2018</t>
  </si>
  <si>
    <t>Fundamental properties of neutrinos and interactions of neutrinos with atomic nucleus</t>
  </si>
  <si>
    <t>Téma č. 01-3-1113-2014/2018</t>
  </si>
  <si>
    <t>Study of Bose-Eeinstein correlations and Intrinsic charm</t>
  </si>
  <si>
    <t>Téma č. 02-0-1081-2009/2016</t>
  </si>
  <si>
    <t>Synthesis and properties of nuclei at the border of stability</t>
  </si>
  <si>
    <t>Antalic Stanislav, doc. Mgr., PhD.</t>
  </si>
  <si>
    <t>Téma č. 03-5-1094-2010/2016</t>
  </si>
  <si>
    <t>Zhodnotenie dopadu demografického a sociálneho vývovaj na mestské prostredie v SR</t>
  </si>
  <si>
    <t xml:space="preserve">Sopóci Ján, prof. PhDr., PhD.,                          Gerbery Daniel, Mgr., PhD. </t>
  </si>
  <si>
    <t>413/4301/2015</t>
  </si>
  <si>
    <t>Ministerstvo dopravy, výstavby a regionálneho rozvoja SR</t>
  </si>
  <si>
    <t>Národný inštitucionálny systém ochrany a podpory ľudských práv</t>
  </si>
  <si>
    <t>Mokrá Lucia, doc. JUDr. PhDr., PhD.</t>
  </si>
  <si>
    <t>LP/127/2016</t>
  </si>
  <si>
    <t>Internet: https://www.mzv.sk/ministerstvo/dotacie_zo_statneho_rozpoctu-dotacie_zamerane_na_podporu_a_ochranu_ludskych_prav_a_slobod</t>
  </si>
  <si>
    <t>LP-2016 Podpora a ochrana ľudských práv a slobôd</t>
  </si>
  <si>
    <t>Ministerstvo zahraničných vecí a európskych záležitostí SR</t>
  </si>
  <si>
    <t>Centrum edukačného manažmentu - analytické pracovisko pre terciárne vzdelávanie na FM UK</t>
  </si>
  <si>
    <t>Gubíniová Katarína, JUDr. PhDr., PhD.</t>
  </si>
  <si>
    <t>1071/2015</t>
  </si>
  <si>
    <t>Internet: http://www.minedu.sk/vyzva-na-rozvojove-projekty-edukacny-manazment/</t>
  </si>
  <si>
    <t>Vypracovanie multiparametrického diagnostického algoritmu mozgových nádorov pomocou magnetickej rezonancie. MULTI MR</t>
  </si>
  <si>
    <t>Dobrota Dušan, prof. MUDr., CSc.</t>
  </si>
  <si>
    <t>2012/31-UKMA-8</t>
  </si>
  <si>
    <t>Internet: www.health.gov.sk</t>
  </si>
  <si>
    <t xml:space="preserve">Verejná výzva 2012, MZ SR </t>
  </si>
  <si>
    <t>Ministerstvo zdravotníctva Slovenskej republiky</t>
  </si>
  <si>
    <t>Detekcia prediktívne relevantných parametrov v diagnostickom algoritme bioptického vyšetrenia karcinómu hrubého čreva a pľúc</t>
  </si>
  <si>
    <t>Plank Lukáš, prof. MUDr., CSc.</t>
  </si>
  <si>
    <t xml:space="preserve"> 2012/24-UKMA-1</t>
  </si>
  <si>
    <t>Biologické a molekulové markery sclerosis multiplex</t>
  </si>
  <si>
    <t>Lehotský Ján, prof. RNDr., DrSc.</t>
  </si>
  <si>
    <t xml:space="preserve"> 2012/30-UKMA-7</t>
  </si>
  <si>
    <t>Možnosti využitia miRNA v prevencii, včasnej diagnostike a personálnej terapii karcinómu pľúc a malignít gastrointestinálneho traktu. (VMIRNA)</t>
  </si>
  <si>
    <t xml:space="preserve">Halašová Erika, doc. RNDr., PhD. </t>
  </si>
  <si>
    <t>2012/25-UKMA-2</t>
  </si>
  <si>
    <t>Zmena reaktivity dýchacích ciest pri alergickom zápale pažeráka prostredníctvom neuromodulácie aferentných vlákien n. vagus</t>
  </si>
  <si>
    <t>Tatár Miloš, prof. MUDr., CSc.</t>
  </si>
  <si>
    <t xml:space="preserve"> 2012/33-UKMA-10</t>
  </si>
  <si>
    <t>Možnosti personalizovanej terapie u pacientov s neurodegeneratívnymi ochoreniami</t>
  </si>
  <si>
    <t>Babušíková Eva, doc. Mgr., PhD.</t>
  </si>
  <si>
    <t>2012/29-UKMA-6</t>
  </si>
  <si>
    <t>Štúdium molekulových zmien vybraných génov a ich potenciálny význam ako diagnostických a prognostických markerov karcinómu prostaty</t>
  </si>
  <si>
    <t>Kmeťová Sivoňová  Monika, doc. Mgr., PhD.</t>
  </si>
  <si>
    <t xml:space="preserve"> 2012/27-UKMA-4</t>
  </si>
  <si>
    <t>Nové názory na farmakologické ovplyvnenie alergickej astmy</t>
  </si>
  <si>
    <t>Fraňová Soňa, doc. RNDr., PhD.</t>
  </si>
  <si>
    <t>2012/35-UKMA-12</t>
  </si>
  <si>
    <t>Riziko rozvoja endoteliálnej dysfunkcie, subklinickej makrovaskulárnej aterosklerózy a iných vybraných kardiovaskulárnych manifestácií v súvislosti s aktivitou psoriázy, juvenilnej psoriatickej artitídy a psoriatickej artitídy - stanovenie prediktorov typu génových polymorfizmov a vyhodnotenie HLA predikcie včasného a subklinického kardiovaskulárneho poškodenia</t>
  </si>
  <si>
    <t>Bánovčin Peter, prof. MUDr., CSc.</t>
  </si>
  <si>
    <t>2012/28-UKMA-5</t>
  </si>
  <si>
    <t>Dizajn, syntéza a štúdium mechanizmu účinku nových originálnych heterocyklických zlúčenín, ktoré majú aktivitu voči latentnej tuberkulóze</t>
  </si>
  <si>
    <t>Katarína Mikušová RNDr. PhD. doc.</t>
  </si>
  <si>
    <t>0395/2016</t>
  </si>
  <si>
    <t>Internet: https://www.crz.gov.sk/index.php?ID=2472859</t>
  </si>
  <si>
    <t>Rusko - Slovenská spolupráca, vedecko - technické služby</t>
  </si>
  <si>
    <t>Ochrana vtákov v CHVÚ Ostrovné Lúky</t>
  </si>
  <si>
    <t>Kúdela Matúš, Mgr., PhD.</t>
  </si>
  <si>
    <t>LIFE12 NAT/SK/001155</t>
  </si>
  <si>
    <t>Internet: http://ec.europa.eu/environment/life/index.htm</t>
  </si>
  <si>
    <t xml:space="preserve">LIFE+2012 </t>
  </si>
  <si>
    <t>Ministerstvo životného prostredia Slovenskej republiky</t>
  </si>
  <si>
    <t>Ochrana hraboša severského panónskeho *Microtus oeconomus mehelyi</t>
  </si>
  <si>
    <t>LIFE08 NAT/SK/000239</t>
  </si>
  <si>
    <t>LIFE+2008</t>
  </si>
  <si>
    <t>Sanácia havarijného zosuvu - lokalita Devínska cesta</t>
  </si>
  <si>
    <t>Vlčko Ján, doc. RNDr., CSc.</t>
  </si>
  <si>
    <t>I/07/2016/KIG</t>
  </si>
  <si>
    <t>Chirurgická terapia spasticity u detí</t>
  </si>
  <si>
    <t>Horn František, MUDr., PhD.</t>
  </si>
  <si>
    <t>MZ SR 2012/1-UKBA-1</t>
  </si>
  <si>
    <t>Biochemické aspekty hypoperfúzie mozgu u sklerózy multiplex</t>
  </si>
  <si>
    <t>Ďurfinová Monika, RNDr., PhD.</t>
  </si>
  <si>
    <t>MZ SR 2012/2-UKBA-2</t>
  </si>
  <si>
    <t xml:space="preserve">Štúdium biologických vlastností in vitro expandovaných somatických kmeňových buniek s dôrazom na bezpečnosť ich klinickej aplikácie </t>
  </si>
  <si>
    <t>Danišovič Ľuboš, RNDr., PhD.</t>
  </si>
  <si>
    <t>MZ SR 2012/4-UKBA-4</t>
  </si>
  <si>
    <t>Analýza DNA a identifikácia rizikových faktorov progresie renálneho ochorenia u pacientov s polycystickou chorobou obličiek</t>
  </si>
  <si>
    <t>Lászlo Kovács, prof. MUDr., DrSc., MPH</t>
  </si>
  <si>
    <t>MZ SR 2012/5-UKBA-5</t>
  </si>
  <si>
    <t>Prevencia slepoty v neonatologickom období</t>
  </si>
  <si>
    <t>Gerinec Anton, prof. MUDr., PhD.</t>
  </si>
  <si>
    <t>MZ SR 2012/6-UKBA-6</t>
  </si>
  <si>
    <t>Diagnostika a monitorovanie relevantných genetických zmien s cieľom predikcie relapsu pri detskej ALL</t>
  </si>
  <si>
    <t>Kolenová Alexandra, doc. MUDr., PhD.</t>
  </si>
  <si>
    <t>MZ SR 2012/7-UKBA-7</t>
  </si>
  <si>
    <t>Transplantácia obličky a oxidačný stres. Možnosti ovplyvnenia oxidačného poškodenia transplantovanej obličky</t>
  </si>
  <si>
    <t>Breza Ján, Dr.h.c. prof. MUDr., DrSc.</t>
  </si>
  <si>
    <t>MZ SR 2012/8/-UKBA-8</t>
  </si>
  <si>
    <t>Oxidačný stres a jeho úloha v patogenéze náhlej cievnej mozgovej príhody</t>
  </si>
  <si>
    <t xml:space="preserve">Turčáni Peter, prof. MUDr., PhD. </t>
  </si>
  <si>
    <t>MZ SR 2012/10-UKBA-10</t>
  </si>
  <si>
    <t>Slovenský audit fibrilácie predsiení seniorov</t>
  </si>
  <si>
    <t>Dúbrava Martin, doc. MUDr., PhD.</t>
  </si>
  <si>
    <t>MZ SR 2012/12-UKBA-12</t>
  </si>
  <si>
    <t>Sledovanie vplyvu génových, genómových a imunologických zmien u detí s dysreguláciou (MAPK)-RAS signálnej dráhy a predispozíciou k malignitám (RASGEN)</t>
  </si>
  <si>
    <t>Ilenčíková Denisa, doc. MUDr., PhD.</t>
  </si>
  <si>
    <t>MZ SR 2012/21-UKBA-21</t>
  </si>
  <si>
    <t>Zmeny architektúry spánku u pacientov s ložiskovou ischémiou mozgu a ich vplyv na kognitívne funkcie.</t>
  </si>
  <si>
    <t>Kollár Branislav,doc. MUDr., PhD.</t>
  </si>
  <si>
    <t>MZ SR 2012/56-SAV-6</t>
  </si>
  <si>
    <t xml:space="preserve">Vplyv variability génov NOS1 a DAT1 na senzomotorický gating u človeka: implikácie pre etiopatogenézu schizofrénie </t>
  </si>
  <si>
    <t>Minárik Gabriel, RNDr., PhD.</t>
  </si>
  <si>
    <t>MZ SR 2012/52-SAV-2</t>
  </si>
  <si>
    <t>Global Entrepreneurship Monitor</t>
  </si>
  <si>
    <t>Pilková Anna, prof. Ing. PhD. MBA</t>
  </si>
  <si>
    <t>164/2016/OAPP</t>
  </si>
  <si>
    <t>Internet: http://www.crz.gov.sk/index.php?ID=2600373&amp;l=sk</t>
  </si>
  <si>
    <t xml:space="preserve">Ministerstvo hospodárstva SR </t>
  </si>
  <si>
    <t>plus KV 25 000 EUR</t>
  </si>
  <si>
    <t>spolupráca s SÚJV Dubna: Bose-Einsteinove korelácie + Vnútorny charm</t>
  </si>
  <si>
    <t>Vypracovanie odbornej vedeckej štúdie na objednávku MDVaRR SR</t>
  </si>
  <si>
    <t>Projekt podporuje vytvorenie a fungovanie analytického pracoviska plniaceho na národnej úrovni úlohy aplikovaného výskumu pre potreby edukačného manažmentu na terciárnom stupni vzdelávania. Kľúčovou súčasťou aktivít je práca na čiastkových výskumných úlohách, realizácia celonárodných zberov dát a ich následných analýz, analýzy sekundárnych dát, príprava správ a iných výstupov aplikovaného výskumu, či zapájanie sa do medzinárodnej výskumnej spolupráce</t>
  </si>
  <si>
    <t>plus KV 90 000 EUR</t>
  </si>
  <si>
    <t>Globálny monitor podnikania (GEM) Slovensko</t>
  </si>
  <si>
    <t>Pilková Anna, prof. Ing., PhD. MBA</t>
  </si>
  <si>
    <t>III/5/2016/tj</t>
  </si>
  <si>
    <t>Inernet: http://www.crz.gov.sk/index.php?ID=2392940&amp;l=sk</t>
  </si>
  <si>
    <t>SLOVINTEGRA ENERGY, a.s.</t>
  </si>
  <si>
    <t xml:space="preserve">GUESS - Global University Entrepreneurial Spirit Students‘ Survey </t>
  </si>
  <si>
    <t>Holienka Marián, Mgr., PhD.</t>
  </si>
  <si>
    <t>II/3/2016/tj</t>
  </si>
  <si>
    <t>Ernst &amp; Young, s.r.o.</t>
  </si>
  <si>
    <t>OIS-MSK-2016-3-44</t>
  </si>
  <si>
    <t>Zmluva o sponzorstve</t>
  </si>
  <si>
    <t>Martinus.sk, s.r.o.</t>
  </si>
  <si>
    <t>X-ray reflectivity and diffraction analyssis of oxide layers on glass substrate</t>
  </si>
  <si>
    <t>Roch Tomáš, doc. Dr.Tech.,P hD.</t>
  </si>
  <si>
    <t>Turkiye Sise ve Cam Fabrikalari A.s.MGEBZE - KOCELI</t>
  </si>
  <si>
    <t>Common Radar Rainfall Rate Estamation and Quality Control Procedure for Ground-validarion of the H-SAF rainfal products</t>
  </si>
  <si>
    <t>Gera Martin, doc. RNDr., PhD.</t>
  </si>
  <si>
    <t>Súkromné zdroje</t>
  </si>
  <si>
    <t>EUMETSAT Accounting Officer</t>
  </si>
  <si>
    <t>Koncepcia potenciálne nevhodných liečiv pre starších pacientov -situácia v Slovenskej republike</t>
  </si>
  <si>
    <t>Kuželová Magdaléna, prof., RNDr., CSc.</t>
  </si>
  <si>
    <t>39/2016/SLek</t>
  </si>
  <si>
    <t>Internet: https://www.slek.sk/wdoc/3f294057a97ca43bc1257f8000569684/$FILE/V%C3%BDzva%20SLeK%20na%20predkladanie%20projektov_1_2016.pdf</t>
  </si>
  <si>
    <t>VÝZVA NA PREDKLADANIE PROJEKTOV Slovenskej lekárnickej komory 2016</t>
  </si>
  <si>
    <t>Slovenská lekárnická komora</t>
  </si>
  <si>
    <t xml:space="preserve">Správne zaobchádzanie s liekmi v domácnosti </t>
  </si>
  <si>
    <t xml:space="preserve"> Snopková Miroslava, PharmDr., PhD.</t>
  </si>
  <si>
    <t>14/2016SLek</t>
  </si>
  <si>
    <t>Charakter individuálne pripravovaných liekov v súčasnosti</t>
  </si>
  <si>
    <t>22/2015/SLek</t>
  </si>
  <si>
    <t>Internet: https://www.slek.sk/wdoc/800b6062d9fe0a53c1257e260046e036/$FILE/V%C3%BDzva%20SLeK%20na%20predkladanie%20projektov_1_2015.pdf</t>
  </si>
  <si>
    <t>VÝZVA NA PREDKLADANIE PROJEKTOV Slovenskej lekárnickej komory 2015</t>
  </si>
  <si>
    <t>Analýza postojov rodičov k užívaniu liekov adolescentmi</t>
  </si>
  <si>
    <t>Klimasová Zuzana, PharmDr.</t>
  </si>
  <si>
    <t>45/2016/SLek</t>
  </si>
  <si>
    <t>Štúdium nekroptózy – novopopísanej bunkovej smrti v patologicky pozmenenom srdci v dôsledku fibrilácie predsiení</t>
  </si>
  <si>
    <t>Adameová Adriana, doc. PharmDr., PhD.</t>
  </si>
  <si>
    <t>nemá</t>
  </si>
  <si>
    <t>Internet: http://sks.webcentrum.eu/index.php?option=com_content&amp;view=article&amp;id=15&amp;Itemid=11</t>
  </si>
  <si>
    <t>VÝZVA NA PREDKLADANIE PROJEKTOV Slovenskej kardiologickej spoločnosti</t>
  </si>
  <si>
    <t>Slovenská kardiologická spoločnosť</t>
  </si>
  <si>
    <t>Projekt centralizovanej bioptickej a molekulárno-genetickej diagnostiky pre  pacientov - občanov SR s dg. GIST a NET za účelom individuálnej adjustácie  liečby</t>
  </si>
  <si>
    <t>podľa názvu</t>
  </si>
  <si>
    <t>Dar</t>
  </si>
  <si>
    <t>Projekt Slovenskej onkologickej spoločnosti</t>
  </si>
  <si>
    <t>Novartis Slovakia</t>
  </si>
  <si>
    <t>trvá</t>
  </si>
  <si>
    <t>Testovanie prestavby ALK génu  u pacientov s nemalobunkovým karcinómom pľúc</t>
  </si>
  <si>
    <t xml:space="preserve">Pfizer Luxembour SARL </t>
  </si>
  <si>
    <t>NSCLC</t>
  </si>
  <si>
    <t>Z-JLF-2015-242</t>
  </si>
  <si>
    <t>Žiadosť o podporu projektu</t>
  </si>
  <si>
    <t>AstraZeneca AB</t>
  </si>
  <si>
    <t>Testovanie rezistentných mutácií EGFR v plazme pacientov s karcinómom pľúc</t>
  </si>
  <si>
    <t>Boehringer Ingelheim RCV</t>
  </si>
  <si>
    <t>Analýza kvapalných a plynných výpustí a vnútornej kontaminácie alfa</t>
  </si>
  <si>
    <t>Mátel Ľubomír, prof. RNDr., CSc.</t>
  </si>
  <si>
    <t>XII/78/12/RUK</t>
  </si>
  <si>
    <t>Zmluva o poskytovaní služieb</t>
  </si>
  <si>
    <t>Jadrová vyraďovacia spoločnosť, a.s.</t>
  </si>
  <si>
    <t xml:space="preserve">Analýza rádioaktívnych plynných-aerosolových a kvapalných výpustí z SE-EBO </t>
  </si>
  <si>
    <t>I/02/2014/KJD</t>
  </si>
  <si>
    <t>Slovenské elektrárne a.s.</t>
  </si>
  <si>
    <t>Svätá stolica a Sovietsky zväz v osemdesiatych rokoch 20. storočia</t>
  </si>
  <si>
    <t>Hrabovec Emília, prof. Dr. phil., PhD.</t>
  </si>
  <si>
    <t>4886.1/2016</t>
  </si>
  <si>
    <t>Scientia, vedecká agentúra</t>
  </si>
  <si>
    <t>Veď aj strom nádej má (Jób 14,7). Kresťanské východiská a podnety pre starostlivosť o životné prostredie</t>
  </si>
  <si>
    <t xml:space="preserve">Jančovič Jozef, ThDr. Ing., PhD. </t>
  </si>
  <si>
    <t>4886.2/2016</t>
  </si>
  <si>
    <t>Ekológia a kresťanstvo z pohľadu morálnej teológie</t>
  </si>
  <si>
    <t xml:space="preserve">Thurzo Vladimír, ThDr. Ing., PhD. </t>
  </si>
  <si>
    <t>4886.3/2016</t>
  </si>
  <si>
    <t>Nový pohľad na fibriláciu predsiení z kontinuálneho monitoringu EKG a krvných vzoriek odobratých pred a po rádiofrekvenčnej ablácii predsieňovej fibrilácie (NIAGARA)</t>
  </si>
  <si>
    <t>Allan Bohm, MUDr.,PhD.</t>
  </si>
  <si>
    <t>SKS</t>
  </si>
  <si>
    <t>Výskum a vývoj</t>
  </si>
  <si>
    <t>Využitie lipokalínu asociovaného so želatinázou neutrofilov (NGAL) v diagnostike reálneho poškodenia pri akútnom kardiorenálnom syndróme</t>
  </si>
  <si>
    <t>Danková Marcela, MUDr.,PhD.</t>
  </si>
  <si>
    <t>PROWL</t>
  </si>
  <si>
    <t>Muchová Jana,doc.,RNDr.,PhD.</t>
  </si>
  <si>
    <t>Dlhodobá výskumná spolupráca medzi inštitúciami</t>
  </si>
  <si>
    <t>spoločný výskum</t>
  </si>
  <si>
    <t>Cultech Limited</t>
  </si>
  <si>
    <t>Horphag</t>
  </si>
  <si>
    <t>Ďuračková Zdeňka,prof.,Ing.,CSc.</t>
  </si>
  <si>
    <t>Z-LFUK-2014-351</t>
  </si>
  <si>
    <t>Horphag Research Ltd.</t>
  </si>
  <si>
    <t>HE 208078</t>
  </si>
  <si>
    <t>Potrava výra v oblasti Trondheimu v Nórsku</t>
  </si>
  <si>
    <t>Obuch Ján, Ing.,PhD</t>
  </si>
  <si>
    <t>O-10-190/0003-00</t>
  </si>
  <si>
    <t>Norwegian Ornithological Society</t>
  </si>
  <si>
    <t>Archeologický výskum v lokalite Uaxactún, Petén, Guatemala</t>
  </si>
  <si>
    <t>Kováč Milan, prof. Mgr., PhD.</t>
  </si>
  <si>
    <t>Zmluva o vedeckej spolupráci č XII/24/2016</t>
  </si>
  <si>
    <t>Archeologický ústav SAV Nitra</t>
  </si>
  <si>
    <t>Voličské správanie - výskum</t>
  </si>
  <si>
    <t>Baboš Pavol, Mgr., MSc., PhD.</t>
  </si>
  <si>
    <t>Petit Press, a.s.</t>
  </si>
  <si>
    <t>financie po skončení diela</t>
  </si>
  <si>
    <t>RESPECT - (Rules, Expectations &amp; Security through Privacy-Enhanced Convenient Technologies)</t>
  </si>
  <si>
    <t>Šoltés Dušan, prof. Ing., CSc.</t>
  </si>
  <si>
    <t>SEC-2011-285582</t>
  </si>
  <si>
    <t>Internet: http://cordis.europa.eu/fp7/home_en.html</t>
  </si>
  <si>
    <t>FP7-SECURITY</t>
  </si>
  <si>
    <t>SMART – Use of smart surveillance systems (Scalable Measures for Automated Recognition Technologies)</t>
  </si>
  <si>
    <t>SSH-CT-2010- 261727</t>
  </si>
  <si>
    <t>EUROfusion - Implementation of activities described in the Roadmap to Fusion during Horizon 2020 through a Joint programme of the members of the EUROfusion consortium</t>
  </si>
  <si>
    <t>Matejčík Štefan, doc. Dr., DrSc.</t>
  </si>
  <si>
    <t>internet - ec.europa.eu - CORDIS</t>
  </si>
  <si>
    <t>Horizont 2020 - Euroatom</t>
  </si>
  <si>
    <t>Ion-Molecule Proceses for Analytical Chemical Technologies - IMPACT</t>
  </si>
  <si>
    <t>Horizont 2020-MSCA-ITN</t>
  </si>
  <si>
    <t>Materials Enhancement for Technological Applications</t>
  </si>
  <si>
    <t>Hianik Tibor, prof. RNDr., DrSc.</t>
  </si>
  <si>
    <t>PIRSES-GA-2010-269182</t>
  </si>
  <si>
    <t>European union</t>
  </si>
  <si>
    <t>ELEVATE - Achievement of Excellence in Electron Processes for Future Technologies</t>
  </si>
  <si>
    <t>Matejčík Štefan, prof. Dr., DrSc.</t>
  </si>
  <si>
    <t>FORMILK - Innovative technology for  the detection of enzyme activity in milk</t>
  </si>
  <si>
    <t>H2020-MSCA-RISE</t>
  </si>
  <si>
    <t>Small-angle neutron scattering and X-ray diffraction studies of the interaction of phospholipid liposomes with drugs, DNA and protein</t>
  </si>
  <si>
    <t xml:space="preserve"> Kučerka Norbert, Mgr., PhD.</t>
  </si>
  <si>
    <t>04-4-1121-2015/2017</t>
  </si>
  <si>
    <t>Téma SÚJV, Dubna, RF, 2014</t>
  </si>
  <si>
    <t>Spojený ústav jadrových výskumov, Dubna</t>
  </si>
  <si>
    <t xml:space="preserve">500 rokov evanjelickej reformácie </t>
  </si>
  <si>
    <t>Batka  Ľubomír, doc. Mgr., Dr. theol.</t>
  </si>
  <si>
    <t>SHI 2015</t>
  </si>
  <si>
    <t>Slovak Zion Synod  USA</t>
  </si>
  <si>
    <t>Cultural Opposition: Understanding the Cultural heritage of Dissent in the Former Socialist Countries (COURAGE)</t>
  </si>
  <si>
    <t>Zvara Vladimír, doc. Mgr., PhD.</t>
  </si>
  <si>
    <t>Internet: https://ec.europa.eu</t>
  </si>
  <si>
    <t>Good intentions, mixed results – a conflict sensitive unpacking of the EU comprehensive approach to conflict and crisis mechanisms  (EUNPACK)</t>
  </si>
  <si>
    <t>Bátora Jozef, prof., M. Phil. PhD.</t>
  </si>
  <si>
    <t>NTL Nederlandse Taalunie</t>
  </si>
  <si>
    <t>Rakšániová Jana, prof. PhDr.,CSc., Štefková Marketa, doc. Mgr., PhD.</t>
  </si>
  <si>
    <t>VI/12/2012</t>
  </si>
  <si>
    <t>Internet: taalunieversum.org/inhoud/dutch-worldwide/grants-system-dutch-studies-abroad</t>
  </si>
  <si>
    <t>Grants System for Dutch Studies Abroad</t>
  </si>
  <si>
    <t>Nederlandse Taalunie (NTL), Univerzita Haag, Nederland</t>
  </si>
  <si>
    <t>Čínsky webový korpus</t>
  </si>
  <si>
    <t xml:space="preserve">Gajdoš Ľuboš, Mgr., PhD. </t>
  </si>
  <si>
    <t>Z-14-105/0001-00</t>
  </si>
  <si>
    <t>Internet: http://english.hanban.org/</t>
  </si>
  <si>
    <t>Podpora výučby čínskeho jazyka na akademickom pracovisku</t>
  </si>
  <si>
    <t>HANBAN, Čína</t>
  </si>
  <si>
    <t>Workers, Gypsies and the Market: The Anthropology of New Fascism in Eastern Europe</t>
  </si>
  <si>
    <t>Buzalka Juraj, doc. Mgr., M.A. PhD.</t>
  </si>
  <si>
    <t>PIOF-GA-2013-626128</t>
  </si>
  <si>
    <t>FP7-PEOPLE</t>
  </si>
  <si>
    <t>Observation Study of Risk Factors of Clostridium Difficile in Hospitalised Patients with Infective Diarrhoea</t>
  </si>
  <si>
    <t>Nováková Elena, doc. MUDr., PhD.</t>
  </si>
  <si>
    <t>Rámcové programy pre verejné zdravie</t>
  </si>
  <si>
    <t>University of Leeds, UK</t>
  </si>
  <si>
    <t>Local content in a Europeana cloud/LoCloud</t>
  </si>
  <si>
    <t>Putiška René, RNDr., PhD.</t>
  </si>
  <si>
    <t>Internet - ec.europa.eu - CORDIS</t>
  </si>
  <si>
    <t>Competitiveness and Innovation framework Programme (CIP)</t>
  </si>
  <si>
    <t>Anatolian pLateau climatE and Tectonic hazards</t>
  </si>
  <si>
    <t>Kováčová Marianna, RNDr., PhD.</t>
  </si>
  <si>
    <t>Eurofusion</t>
  </si>
  <si>
    <t>Černušák Ivan, prof. RNDr., DrSc.</t>
  </si>
  <si>
    <t>H2020 - Eurofusion</t>
  </si>
  <si>
    <t>Disaster Resilience and Climate Change Research and Innovation Action</t>
  </si>
  <si>
    <t>Pauditšová Eva, doc. RNDr., PhD.</t>
  </si>
  <si>
    <t>H2020 -  - DRS9 - Disaster Resilience and Climate Change Research and Innovation Action</t>
  </si>
  <si>
    <t>Nucleoprotein Structures at Telomeres and Sites of DNA Damage</t>
  </si>
  <si>
    <t>Tomáška Ľubomír RNDr. DrSc. prof.</t>
  </si>
  <si>
    <t>2R01ES013773-06A1</t>
  </si>
  <si>
    <t>Internet - https://www.nih.gov/</t>
  </si>
  <si>
    <t>Fogarty International Research Collaboration Award</t>
  </si>
  <si>
    <t>National Institutes of Health (NIH)</t>
  </si>
  <si>
    <t>Ochrana hraboša severského panónskeho Microtus oeconomus mehelyi</t>
  </si>
  <si>
    <t>Quantification of morphological changes in river channels and its impact on flood risk, MORCHFLOOD (PRIORITA: Institutional Capacity and cooperation (PA 10))</t>
  </si>
  <si>
    <t>Trizna Milan RNDr. PhD. doc.</t>
  </si>
  <si>
    <t>START/12_PA05-C2</t>
  </si>
  <si>
    <t>Internet: http://www.crz.gov.sk/index.php?ID=2360335&amp;l=sk</t>
  </si>
  <si>
    <t>Institutional Capacity and cooperation (PA 10)START - Danube Region Project Fund</t>
  </si>
  <si>
    <t>Mesto Viedeň, Rakúsko</t>
  </si>
  <si>
    <t>Research Contract No.18282/RO</t>
  </si>
  <si>
    <t>Babál Pavel,prof.MUDr.,CSc.</t>
  </si>
  <si>
    <t>18282/RO</t>
  </si>
  <si>
    <t>Internet: https://www.iaea.org/</t>
  </si>
  <si>
    <t>IAEA</t>
  </si>
  <si>
    <t>http://respectproject.eu/index.php?option=com_content&amp;view=article&amp;id=51&amp;Itemid=78</t>
  </si>
  <si>
    <t>247725,- EUR pre FMFI UK</t>
  </si>
  <si>
    <t>Koordinátor projektu: Research Centre for the Humanities, Hungarian Academy of Sciences, Budapest</t>
  </si>
  <si>
    <t>Koordinátor projektu: Norwegian Institute of International Affairs (NUPI), Oslo</t>
  </si>
  <si>
    <t>Podpora vedy a výskumu na zahraničných pracoviskách - Holandská jazyková únia</t>
  </si>
  <si>
    <t>Budovanie synchrónneho čínskeho korpusu</t>
  </si>
  <si>
    <t>spoluriešiteľský projekt, hlavný riešiteľ National Institute of Health, Colorado, USA</t>
  </si>
  <si>
    <t>Governance and adaptation to innovative modes of higher education provision (GAIHE)</t>
  </si>
  <si>
    <t>Bajzíková Ľubica , prof. Ing., CSc.</t>
  </si>
  <si>
    <t>539626-LLP-1-2013-1-NL-Erasmus-EIGH</t>
  </si>
  <si>
    <t>Internet: ec.europa.eu</t>
  </si>
  <si>
    <t>LLP ERASMUS</t>
  </si>
  <si>
    <t>Support for e-business in V4 countries</t>
  </si>
  <si>
    <t>Vojtechovský Jaroslav, Ing., PhD.</t>
  </si>
  <si>
    <t>Internet: visegradfund.org</t>
  </si>
  <si>
    <t>Visegrad Grants</t>
  </si>
  <si>
    <t xml:space="preserve">OER-CRAFT Open Educational Resources for Arts &amp; Crafts </t>
  </si>
  <si>
    <t>2015-1-ES01-KA202-015614</t>
  </si>
  <si>
    <t>ERASMUS+ 2015 Strategic Partnerships KA2</t>
  </si>
  <si>
    <t>Európska komisia - EACEA</t>
  </si>
  <si>
    <t xml:space="preserve">Making construals as a new digital skill for creating interactive open educational resources /Project with multiple beneficiaries under the ERASMUS + </t>
  </si>
  <si>
    <t>Winczer Michal, PaedDr., PhD.</t>
  </si>
  <si>
    <t>2014-1-UK01-KA200-001818</t>
  </si>
  <si>
    <t>ERASMUS+ Strategic Partnerships</t>
  </si>
  <si>
    <t>Educational Senior Network</t>
  </si>
  <si>
    <t>Nadežda Hrapková, PhDr., PhD.</t>
  </si>
  <si>
    <t>2014-1-SK01-KA204-000437</t>
  </si>
  <si>
    <t>JASNE - Alles klar! Mehrsprachig handeln mit Erfolg</t>
  </si>
  <si>
    <t>Ľudmila Novák Ducká, Mgr.</t>
  </si>
  <si>
    <t>543356-LLP-1--2013-1-DE-KA2-KA2MP</t>
  </si>
  <si>
    <t>LLP Erasmus</t>
  </si>
  <si>
    <t>www.slovake.eu - Extending the offer of the e-learning platform for the Slovak language</t>
  </si>
  <si>
    <t>Katarína Nevrlová, PhDr.</t>
  </si>
  <si>
    <t>543135-LLP-1-2013-1-SK-KA2-KA2MP</t>
  </si>
  <si>
    <t xml:space="preserve">Research Grant-Short Term Grant / DNA condensation by phospholipid bilayer </t>
  </si>
  <si>
    <t>Gáliková Dominika, Mgr.</t>
  </si>
  <si>
    <t>Internet: www.daad.de</t>
  </si>
  <si>
    <t>Deutscher Akademischer Austauschdienst</t>
  </si>
  <si>
    <t>Deutscher Akademischer Austauschdienst / SAIA, n.o.</t>
  </si>
  <si>
    <t>European Network for Health Technology Assessment (EUnetHTA) - Joint Action 3</t>
  </si>
  <si>
    <t>Tomáš Tesař, doc. PharmDr. , PhD., MBA, MSc. (HTA)</t>
  </si>
  <si>
    <t>Internet: https://ec.europa.eu/research/participants/portal/desktop/en/home.html</t>
  </si>
  <si>
    <t>3rd Health Programme</t>
  </si>
  <si>
    <t>European network for Health Technology Assessment</t>
  </si>
  <si>
    <t xml:space="preserve">Podpora konferencie 4th European Joint Theoretical/Experimental Meeting on Membranes </t>
  </si>
  <si>
    <t>Norbert Kučerka, Mgr., PhD. a Uhríková Daniela, prof. RNDr., CSc</t>
  </si>
  <si>
    <t>4th EJTEMM</t>
  </si>
  <si>
    <t>Internet: http://www.ebsaweb.eu/</t>
  </si>
  <si>
    <t>European Biosafety Association</t>
  </si>
  <si>
    <t>BE 0475.189.538</t>
  </si>
  <si>
    <t>Protokol o spolupráci</t>
  </si>
  <si>
    <t xml:space="preserve">Páleníková Jana, doc. PhDr., CSc., Katedra romanistiky </t>
  </si>
  <si>
    <t>INST510322506/10/16</t>
  </si>
  <si>
    <t>Romanistica</t>
  </si>
  <si>
    <t>Instituto Camoes</t>
  </si>
  <si>
    <t>Šekový dar</t>
  </si>
  <si>
    <t>Slobodník Martin, doc. Mgr., PhD.</t>
  </si>
  <si>
    <t>Šek č. 0277119,0277119,0277121,0296376</t>
  </si>
  <si>
    <t>Taipei Taiwan</t>
  </si>
  <si>
    <t xml:space="preserve">Zachovanie a rozvoj katedry talianskeho jazyka na rok 2016 </t>
  </si>
  <si>
    <t>Zmluva z 12.2.2016</t>
  </si>
  <si>
    <t>Príspevok Min.zahraničných vecí a medzinárodnej spolupráce Talianskej republiky</t>
  </si>
  <si>
    <t>Konfuciov Inštitút</t>
  </si>
  <si>
    <t xml:space="preserve">Benická, Janka, prof. Mgr., PhD. </t>
  </si>
  <si>
    <t>Podpora výučby čínštiny vo svete</t>
  </si>
  <si>
    <t>Contract on the Lump Sum related to the Visegrad Scholarship</t>
  </si>
  <si>
    <t>Ivanoska Kate</t>
  </si>
  <si>
    <t>Internet: www.visegradfund.org</t>
  </si>
  <si>
    <t>Visegrad Scholarship</t>
  </si>
  <si>
    <t>Marjanovič Marija</t>
  </si>
  <si>
    <t>Kondratenko Kateryna</t>
  </si>
  <si>
    <t>Symbols and Myths. Motívy seba-identifikácie v krajinách Visegrádskej štvorky v stredoveku</t>
  </si>
  <si>
    <t>Homza Martin, prof. Mgr., Dr.</t>
  </si>
  <si>
    <t>Visegrad University Studies Grant</t>
  </si>
  <si>
    <t>Journal Acta Historica Posoniensia-Judaica et holocaustika 7</t>
  </si>
  <si>
    <t xml:space="preserve">Nižňanský Eduard, prof. PhDr., CSc. </t>
  </si>
  <si>
    <t>Small Grant</t>
  </si>
  <si>
    <t>Galerijná a múzejná pedagogika vo Visegrádskom regióne</t>
  </si>
  <si>
    <t>Chmelinová Katarína, Mgr., PhD.</t>
  </si>
  <si>
    <t>Projekt priznania kultúrneho barbara</t>
  </si>
  <si>
    <t>Rakšániová Jana, prof. PhDr.,CSc.</t>
  </si>
  <si>
    <t>ISBN:978-94-6131-420-8</t>
  </si>
  <si>
    <t>IPON NV Brusel Sven Gats 2015</t>
  </si>
  <si>
    <t>Konferencia SUNG</t>
  </si>
  <si>
    <t>Tancer Jozef, doc. PhDr. PhD.</t>
  </si>
  <si>
    <t>Zmluva z 2.6.2016</t>
  </si>
  <si>
    <t>Ukraine in Motion</t>
  </si>
  <si>
    <t>Matejko Ľubor, doc. PhDr., CSc.</t>
  </si>
  <si>
    <t>SLO10016GR040</t>
  </si>
  <si>
    <t>Internet: https://sk.usembassy.gov/education-culture/small-grants-program/</t>
  </si>
  <si>
    <t>U.S. Embassy</t>
  </si>
  <si>
    <t>Spoločná krajina</t>
  </si>
  <si>
    <t>SLO10016GR042</t>
  </si>
  <si>
    <t>Knowledge For Future Journalists</t>
  </si>
  <si>
    <t xml:space="preserve">Serafínová Danuša, prof. PhDr., PhD. </t>
  </si>
  <si>
    <t>SLO10016GR051</t>
  </si>
  <si>
    <t>Judaica et Holocaustica 7. ženy v II.svetovej vojne</t>
  </si>
  <si>
    <t>Zmluva o spolupráci č.SK71/08/2016</t>
  </si>
  <si>
    <t>Internet: http://www.crz.gov.sk/index.php?ID=2633489&amp;l=sk</t>
  </si>
  <si>
    <t>Poľský inštitút Bratislava</t>
  </si>
  <si>
    <t>Kaligrafický workshop</t>
  </si>
  <si>
    <t>Urbanová Jana, Mgr. Ing., PhD.</t>
  </si>
  <si>
    <t>27JE1240</t>
  </si>
  <si>
    <t>Internet: https://www.jpf.go.jp/e/project/japanese/education/network/</t>
  </si>
  <si>
    <t>The Japan Foundation Grant Program for JF Nihongo Projects</t>
  </si>
  <si>
    <t>The Japan Foundation Tokyo</t>
  </si>
  <si>
    <t>European Humanitarian Action Partnership, NOHA - Network of humanitarian action</t>
  </si>
  <si>
    <t>A0AC388D5DBE19CA</t>
  </si>
  <si>
    <t>E+ call 2014, KA2</t>
  </si>
  <si>
    <t>Can signals from institutions improve public opinion towards LGBTI community in Slovakia?</t>
  </si>
  <si>
    <t>Hruška Matej Mgr.,              Findor Andrej, PhDr., PhD.,       Valkovičová Veronika Mgr.</t>
  </si>
  <si>
    <t>list SPSSI z 5.12.2016</t>
  </si>
  <si>
    <t>Internet: www.spssi.org</t>
  </si>
  <si>
    <t>Local and State level policy Work Grant</t>
  </si>
  <si>
    <t>The Society for the Psychological Study of Social Issues (SPSSI)</t>
  </si>
  <si>
    <t>EUPRHA, European Universities on professionalisation of humanitarian action</t>
  </si>
  <si>
    <t>518362-LLP-1-2011-1-ES-ERASMUS-ENW</t>
  </si>
  <si>
    <t>LLP/Erasmus</t>
  </si>
  <si>
    <t>Professionals in doctoral education: Supporting skills development to better contribute to an European knoknowledge society</t>
  </si>
  <si>
    <t xml:space="preserve">Meško Dušan, prof. MUDr., PhD. </t>
  </si>
  <si>
    <t>540332-LLP-1-2013-1-AT-ERASMUS-EIGF</t>
  </si>
  <si>
    <t xml:space="preserve">LLP PRIDE Erasmus </t>
  </si>
  <si>
    <t>Molecular Profiling of Cancer: Biomarkers of Progression, Therapeutics and Predisposition</t>
  </si>
  <si>
    <t>ICGEB CRP</t>
  </si>
  <si>
    <t>Internet: http://www.icgeb.org/research-grants.html</t>
  </si>
  <si>
    <t>International Centre for Genetic Engineering and Biotechnology</t>
  </si>
  <si>
    <t>Podpora medzinárodnej spolupráce v medicínskom vzdelávaní</t>
  </si>
  <si>
    <t>Halašová Erika, doc. RNDr., PhD.</t>
  </si>
  <si>
    <t>BFN14-PD-001</t>
  </si>
  <si>
    <t>Internet: www.eeagrants.sk</t>
  </si>
  <si>
    <t>Nórsky fin. mechanizmus</t>
  </si>
  <si>
    <t>Úrad vlády SR - NFM a EHP</t>
  </si>
  <si>
    <t>De-Sign Bilingual Best Practice in Schools</t>
  </si>
  <si>
    <t>Tarcsiová Darina, prof. PaedDr., PhD.</t>
  </si>
  <si>
    <t>2014-1-AT01-KA201-000891</t>
  </si>
  <si>
    <t>Internet: http://eacea.ec.europa.eu/index_en.php</t>
  </si>
  <si>
    <t>Detailed aerial mapping and flood impact monitoring in the V4 region</t>
  </si>
  <si>
    <t>Monika Šulc Michalková, RNDr., PhD.</t>
  </si>
  <si>
    <t>Visegrad Fund - Strategic Grant</t>
  </si>
  <si>
    <t>Enhancing quality of doctoral education at Higher Education institutions in Uzbekistan</t>
  </si>
  <si>
    <t>Kozová Mária, prof. RNDr., CSc.</t>
  </si>
  <si>
    <t>TEMPUS IV - Sixth Call for Proposals - EACEA/35/20112</t>
  </si>
  <si>
    <t>TEMPUS IV (2007-2013)</t>
  </si>
  <si>
    <t>University Educators for Sustainable Developmet</t>
  </si>
  <si>
    <t>ERASMUS Multilateral Networks</t>
  </si>
  <si>
    <t>Bilaterálne akademické fórum Slovensko - Francúzsko v perspektíve zahraničnej politiky SR</t>
  </si>
  <si>
    <t>Saxunová Darina, doc. RNDr., PhD.</t>
  </si>
  <si>
    <t>MVZP/2016/40</t>
  </si>
  <si>
    <t>Internet: https://www.mzv.sk/documents/10182/1707461/001+V%C3%BDzva+na+predkladanie+%C5%BEiadost%C3%AD+o+dot%C3%A1ciu</t>
  </si>
  <si>
    <t>Medzinárodné vzťahy a zahraničná politika</t>
  </si>
  <si>
    <t>AiM - Apps in Math</t>
  </si>
  <si>
    <t>Kohanová Iveta, PaedDr., PhD.</t>
  </si>
  <si>
    <t>SK06-IV-01-006</t>
  </si>
  <si>
    <t>Internet: spehp.saia.sk</t>
  </si>
  <si>
    <t>Inštitucionálna spolupráca medzi vysokými školami a v stredoškolskom vzdelávaní</t>
  </si>
  <si>
    <t>Zmluva o usporiadaní a spolufinancovaní krajského kola Turnaja mladých fyzikov pre súťažiacich stredných škôl v územnej pôsobnosti Okresného úradu Bratislava v roku 2016</t>
  </si>
  <si>
    <t>Kundracik František, doc., RNDr., PhD.</t>
  </si>
  <si>
    <t>OU-BA-OS1-2016/014373</t>
  </si>
  <si>
    <t>Internet: http://www.crz.gov.sk/index.php?ID=2275501&amp;l=sk</t>
  </si>
  <si>
    <t>Ministerstvo vnútra Slovenskej republiky</t>
  </si>
  <si>
    <t>Modely modernej fyziky</t>
  </si>
  <si>
    <t>Gyárfáš František, Ing., PhD.</t>
  </si>
  <si>
    <t>2016vs077</t>
  </si>
  <si>
    <t>Internet: http://www.crz.gov.sk/index.php?ID=2774332&amp;l=sk</t>
  </si>
  <si>
    <t>Kvalita vzdelávania</t>
  </si>
  <si>
    <t>Nadácia Tatra banka</t>
  </si>
  <si>
    <t>Kontinuálne vzdelávanie učiteľov matematiky</t>
  </si>
  <si>
    <t>Uherčíková Viera, doc. RNDr., PhD.</t>
  </si>
  <si>
    <t>1150/2013-KV</t>
  </si>
  <si>
    <t>1.1..2013</t>
  </si>
  <si>
    <t>Príprava a vzdelávanie študentov v bionanotechnológii orientovanej na cielený prenos liečiv</t>
  </si>
  <si>
    <t>SK06-IV-01-005</t>
  </si>
  <si>
    <t xml:space="preserve">Finančné prostriedky na organizáciu medzinárodnej konferencie ESCAMPING XXIII </t>
  </si>
  <si>
    <t>Dodatok č. 8 k zmluve 0154/2015</t>
  </si>
  <si>
    <t>Dotácia MŠVVaŠ SR</t>
  </si>
  <si>
    <t>Matematická analýza plánovania obhliadok a navrhnutie plánovacieho algoritmu s cieľom efektívneho plánovania obhliadok</t>
  </si>
  <si>
    <t>Melicherčík Igor doc RNDr., CSc.</t>
  </si>
  <si>
    <t>Allianz - Slovenská poisťovňa</t>
  </si>
  <si>
    <t>Kurz pre členov SSA</t>
  </si>
  <si>
    <t>Ševčovič Daniel, prof. RNDr., CSc.</t>
  </si>
  <si>
    <t>FMFI UK/13/2015</t>
  </si>
  <si>
    <t>Slovenská spoločnosť aktuárov</t>
  </si>
  <si>
    <t>Cena Slovenskej sporiteľne za najlepšiu diplomovú prácu</t>
  </si>
  <si>
    <t>0339/2016/CE</t>
  </si>
  <si>
    <t>Internet: https://www.crz.gov.sk/index.php?ID=2404504</t>
  </si>
  <si>
    <t>Slovenská Sporiteľňa</t>
  </si>
  <si>
    <t>Rádiouhlíkové analýzy vzoriek s lokality Dobrá voda</t>
  </si>
  <si>
    <t>Povinec Pavel, prof., RNDr. DrSc.</t>
  </si>
  <si>
    <t>EQUIS spol.s.r.o.</t>
  </si>
  <si>
    <t>Rádiouhlíkové datovanie podzemnej vody zo zdroja Š1-NB IV Prievidza</t>
  </si>
  <si>
    <t>ENVIGEO</t>
  </si>
  <si>
    <t>Zmluva o poskytnutí daru pre organizovanie regionálneho turnaja FIRST® LEGO® League 2016 v Bratislave (Slovensko)</t>
  </si>
  <si>
    <t>Petrovič Pavel, Mgr. PhD.</t>
  </si>
  <si>
    <t>FMFI UK/28/2016</t>
  </si>
  <si>
    <t>Internet: http://www.crz.gov.sk/index.php?ID=2718436&amp;l=sk</t>
  </si>
  <si>
    <t>Manageria o.z</t>
  </si>
  <si>
    <t>Zmluva o spolupráci pri vykonávani školeni k robotickym vzdelavacim stavebniciam a priprave</t>
  </si>
  <si>
    <t>0059/2013/FMFI-D1</t>
  </si>
  <si>
    <t>Internet: http://www.crz.gov.sk/index.php?ID=1874131&amp;l=sk</t>
  </si>
  <si>
    <t>EDUXE Slovensko</t>
  </si>
  <si>
    <t>Finančný príspevok na podporu vedeckej konferencie zameranej na popularizáciu a aplikáciu výsledkov výskumu vplyvu vzdelávania na aktívne starnutie a zvýšenie kvality života seniorov vo vybraných krajinách</t>
  </si>
  <si>
    <t>Dodatok č.9 k zmluve 1071/2015</t>
  </si>
  <si>
    <t>Internet: http://www.crp.gov.sk/data/att/50291.pdf</t>
  </si>
  <si>
    <t>Finančný príspevok na úhradu nákladov spojených s účasťou študentov na medzinárodnej študentskej súťaži „ACM International Collegiate Programming Contest"</t>
  </si>
  <si>
    <t xml:space="preserve">Dodatok č. 12 k zmluve 1071/2015 </t>
  </si>
  <si>
    <t>Internet: http://www.crz.gov.sk/index.php?ID=2575522&amp;l=sk</t>
  </si>
  <si>
    <t>Vojtěch Jarník International Mathematical Competition,ČR</t>
  </si>
  <si>
    <t>Niepel Martin, RNDr., PhD.</t>
  </si>
  <si>
    <t>Dodatok č. 18 k zmluve 1071/2015</t>
  </si>
  <si>
    <t>Internet: https://www.crz.gov.sk/index.php?ID=2747795&amp;l=sk</t>
  </si>
  <si>
    <t>Zmluva o poskytnutí peňažného daru</t>
  </si>
  <si>
    <t>Lukáč Peter, prof. RNDr. DrSc.</t>
  </si>
  <si>
    <t>FMFI UK/11/2016</t>
  </si>
  <si>
    <t>Internet: http://www.crz.gov.sk/index.php?ID=2398620&amp;l=sk</t>
  </si>
  <si>
    <t>Dar fyzickej osoby</t>
  </si>
  <si>
    <t xml:space="preserve">Finančný príspevok na organizáciu vedeckého jarmoku, ktorý sa uskutočnil v septembri 2016 </t>
  </si>
  <si>
    <t>Dodatok č. 4 k zlmuve 1071/2015</t>
  </si>
  <si>
    <t>Internet: http://www.crz.gov.sk/index.php?ID=2383892&amp;l=sk</t>
  </si>
  <si>
    <t>Tvorivé štipendium autorom vedeckej a odbornej literatúry</t>
  </si>
  <si>
    <t>Chalmovianský Pavel, doc. RNDr., PhD.</t>
  </si>
  <si>
    <t>532/2016</t>
  </si>
  <si>
    <t>Internet: http://litfond.sk/index.php/kategoria/artikel/formy_podpornej_cinnosti6/</t>
  </si>
  <si>
    <t>Literárny fond</t>
  </si>
  <si>
    <t>Dunajská rektorská konferencia</t>
  </si>
  <si>
    <t>Devínsky Ferdinand, Dr.h.c. prof. Ing., DrSc.</t>
  </si>
  <si>
    <t>Grant MŠVVŠ SR DRC</t>
  </si>
  <si>
    <t>Internet: https://www.minedu.sk/dunajska-strategia/</t>
  </si>
  <si>
    <t>Danube Rector´s Conference</t>
  </si>
  <si>
    <t>Projekt rozvoja právnického vzdelávania</t>
  </si>
  <si>
    <t>Blažo Ondrej, JUDr. Ing., PhD.</t>
  </si>
  <si>
    <t>107/2015</t>
  </si>
  <si>
    <t>Internet: https://www.minedu.sk/vyzva-na-rozvojove-projekty-rozvoja-pravnickeho-vzdelavania/</t>
  </si>
  <si>
    <t>Rozvojové projekty rozvoja právnického vzdelávania</t>
  </si>
  <si>
    <t>Nákup študijnej literatúry z oblasti spoločenských, humanitných, pedagogických, hostorických vied, teológie, umenia, práva, ekonómie, manažmentu, vied o športe</t>
  </si>
  <si>
    <t xml:space="preserve">Gondová Daniela, PhDr. </t>
  </si>
  <si>
    <t>16-613-02819</t>
  </si>
  <si>
    <t>Internet: http://www.fpu.sk/sk/moznosti-podpory/vyzvy/vyzvy-rok-2016/175-vyzvy-2016/147-vyzva-c-8-2016-aktualna</t>
  </si>
  <si>
    <t>Fond na podporu umenia 6.1.3 Akvizícia knižníc</t>
  </si>
  <si>
    <t>Akademická knižnica UK</t>
  </si>
  <si>
    <t>Nákup študijnej literatúry z medicíny, farmácie, prírodných vied, matematiky, fyziky, informatiky</t>
  </si>
  <si>
    <t>16-613-02823</t>
  </si>
  <si>
    <t>Judaica et Holocaustica 7. Ženy v II. svetovej vojne</t>
  </si>
  <si>
    <t>Zmluva o spolupráci č.XII/41/2016</t>
  </si>
  <si>
    <t>ATID-Občianske združenie</t>
  </si>
  <si>
    <t>Rodinné koncerty v Moyzeske</t>
  </si>
  <si>
    <t>Zmluva o poskytnutí dotácie, Uznesenie zastupiteľstva BSK č. 23/2016</t>
  </si>
  <si>
    <t>Internet: http://www.region-bsk.sk/dotacie.aspx</t>
  </si>
  <si>
    <t>Dotácie Bratislavského samosprávneho kraja</t>
  </si>
  <si>
    <t>Bratislavský samosprávny kraj</t>
  </si>
  <si>
    <t>Kaštieľ v Rusovciach vo svetle výtvarných diel 19 storočia. Kresbový album rodiny Zichy Ferraris</t>
  </si>
  <si>
    <t xml:space="preserve">Beňová Katarína, Mgr., PhD. </t>
  </si>
  <si>
    <t>MK-547/2016/1.3</t>
  </si>
  <si>
    <t>Internet: http://www.culture.gov.sk/podpora-projektov-dotacie/dotacie/dotacie-2016-2e7.html</t>
  </si>
  <si>
    <t xml:space="preserve">Obnovme si svoj dom
</t>
  </si>
  <si>
    <t>Thurzovci. Sprievodca po umeleckých pamiatkach</t>
  </si>
  <si>
    <t>MK- 549/2016/1.3</t>
  </si>
  <si>
    <t>Sakáčik 2015</t>
  </si>
  <si>
    <t>Gondová Daniela, PhDr.</t>
  </si>
  <si>
    <t>Zmluva z 18.2.2016</t>
  </si>
  <si>
    <t>Cena Slovenskej asociácie knižníc za aktívny čin knižnice</t>
  </si>
  <si>
    <t>Slovenská asociácia knižníc, Vranov n/Topľou</t>
  </si>
  <si>
    <t>E-občania?: Mladí ľudia, sledovanie a právo na súkromie</t>
  </si>
  <si>
    <t>Láštic Erik, doc. Mgr., PhD.</t>
  </si>
  <si>
    <t>Zmluva MZVZ č. LP/2016/141</t>
  </si>
  <si>
    <t>LP/2016 Podpora a ochrana ľudských práv a slobôd</t>
  </si>
  <si>
    <t>Zvýšenie kvality všeobecného vzdelávania prostredníctvom vytvorenia digit.nástrojov kurikul.riadenia pre MŠ,ZŠ a SŠ</t>
  </si>
  <si>
    <t>Vlági Aneta, Mgr., PhD.</t>
  </si>
  <si>
    <t>PO-2015/141</t>
  </si>
  <si>
    <t>Zastúpenie Európskej komisie na Slovensku</t>
  </si>
  <si>
    <t>Komunikácia tém medzinárodnej politiky a bezpečnosti v SR: analýza postojov verejnosti a expertnej komunity v oblasti verejnej diplomacie</t>
  </si>
  <si>
    <t>MZVP 2016/37</t>
  </si>
  <si>
    <t>MVZP/2016 Medzinárodné vzťahy a zahraničná politika</t>
  </si>
  <si>
    <t>Na ceste k modernej ústave</t>
  </si>
  <si>
    <t xml:space="preserve">Boboková Jarmila, doc. PhDr., CSc. </t>
  </si>
  <si>
    <t>Zmluva č.2016vs049</t>
  </si>
  <si>
    <t>Internet: www.nadaciatatrabanky.sk</t>
  </si>
  <si>
    <t>Nadácia Tatra Banky</t>
  </si>
  <si>
    <t>Interaktívne experimentovanie v biopsychológii</t>
  </si>
  <si>
    <t>Soláriková Petra, Mgr., PhD.</t>
  </si>
  <si>
    <t>Zmluva č. 2016vs029</t>
  </si>
  <si>
    <t>Zdieľanie know-how z európskej integrácie a skúseností z cezhraničnej spolupráce medzi Nórskom, Ruskom a Ukrajinou (CBC01014)</t>
  </si>
  <si>
    <t>Internet: www.vlada.gov.sk</t>
  </si>
  <si>
    <t>CBC01 Cezhraničná spolupráca (NFM 2009-2014)</t>
  </si>
  <si>
    <t>Podpora vzdelávacích a vedecko-výskumných aktivít
 v neurochirurgii</t>
  </si>
  <si>
    <t>Kolarovszki Branislav, MUDr., PhD.</t>
  </si>
  <si>
    <t>Podľa názvu</t>
  </si>
  <si>
    <t>dar</t>
  </si>
  <si>
    <t>Neurochirurgia</t>
  </si>
  <si>
    <t>Medtronic Slovakia s.r.o.</t>
  </si>
  <si>
    <t>Prístrojové zabezpečenie vzdelávania v odbore všeobecné lekárstvo</t>
  </si>
  <si>
    <t>Kubíniová Adela, Ing.</t>
  </si>
  <si>
    <t>Dotácia ŠR SR,zmluva č.1071/2015,Dodatok č.2</t>
  </si>
  <si>
    <t>Internet: http://www.crz.gov.sk/index.php?ID=2329690&amp;l=sk</t>
  </si>
  <si>
    <t>Rozvojový projekt MŠVVaŠ SR</t>
  </si>
  <si>
    <t>303 119,- EUR  na Kapitálové výdavky</t>
  </si>
  <si>
    <t>Virtuálna Anatomická učebňa</t>
  </si>
  <si>
    <t>Brngál Tomáš</t>
  </si>
  <si>
    <t>2015vs046</t>
  </si>
  <si>
    <t>Rozvoj vzdelávania</t>
  </si>
  <si>
    <t>Kurzy chirurgického šitia so simuláciou unikátnych rán</t>
  </si>
  <si>
    <t>Jurík Juraj</t>
  </si>
  <si>
    <t>2015vs043</t>
  </si>
  <si>
    <t>Bioprinting-3D tlač živými bunkami</t>
  </si>
  <si>
    <t>Havran Tomáš</t>
  </si>
  <si>
    <t>2015vs044</t>
  </si>
  <si>
    <t>Zvýšenie odborných kompetencií a vedeckého potenciálu Katedry inžinierskej geológie</t>
  </si>
  <si>
    <t>III/01/2016/KIG</t>
  </si>
  <si>
    <t>Zmluva o poskytnutí finančného príspevku</t>
  </si>
  <si>
    <t>Západoslovenská energetika, a.s.</t>
  </si>
  <si>
    <t>Poskytnutie penažného daru na podporu vzdelávacích cieľov</t>
  </si>
  <si>
    <t>III/79/2016/KFZ</t>
  </si>
  <si>
    <t>Natura, o.z.</t>
  </si>
  <si>
    <t>Špičkový vedecký tím: Diagnostika a chirurgická liečba nádorových a funkčných ochorení mozgu</t>
  </si>
  <si>
    <t>Špičkový tím</t>
  </si>
  <si>
    <t>Klinické neurovedy</t>
  </si>
  <si>
    <t>Dodatok č.7 k zmluve č. 1071/2015</t>
  </si>
  <si>
    <t>Špičkový tím: Bratislavská škola kvalitatívnej teórie diferenciálnych rovníc</t>
  </si>
  <si>
    <t>BŠKTDR</t>
  </si>
  <si>
    <t>Špičkový tím: Fyzika hmotných neutrín, podzemných laboratórií a štruktúra jadra</t>
  </si>
  <si>
    <t>NuMassNS</t>
  </si>
  <si>
    <t>Špičkový tím: Tím numerického modelovania seizmického pohybu</t>
  </si>
  <si>
    <t>SEIZMOD</t>
  </si>
  <si>
    <t>Špičkový tím: Fyzika plazmy a elementárnych procesov v plazme</t>
  </si>
  <si>
    <t>FPEPP</t>
  </si>
  <si>
    <t>Špičkový tím: Centrum fyziky komplexných systémov</t>
  </si>
  <si>
    <t>CFK</t>
  </si>
  <si>
    <t>Špičkový tím: Grafy, mapy a iné diskrétne štruktúry</t>
  </si>
  <si>
    <t>GRAMAD</t>
  </si>
  <si>
    <t>Špičkový vedecký tím: Filozofia, logika, metodológia : výzvy 21. storočia</t>
  </si>
  <si>
    <t>FILOMET</t>
  </si>
  <si>
    <t>Dodatok č.7 k zmluve č. 1071/2016</t>
  </si>
  <si>
    <t>Špičkový vedecký tím: Jazyk a jazykoveda v súvislostiach</t>
  </si>
  <si>
    <t>JAVS</t>
  </si>
  <si>
    <t>Dodatok č.7 k zmluve č. 1071/2017</t>
  </si>
  <si>
    <t>Špičkový vedecký tím: Národné literatúry v literárnovednej reflexii</t>
  </si>
  <si>
    <t>NLLR</t>
  </si>
  <si>
    <t>Špičkový vedecký tím: Slovenské dejiny v stredoeurópskom kontexte</t>
  </si>
  <si>
    <t>SDSK</t>
  </si>
  <si>
    <t>Špičkový vedecký tím: Mineralogicko-petrologický tím PriFUK Bratislava</t>
  </si>
  <si>
    <t>MPT</t>
  </si>
  <si>
    <t>Špičkový vedecký tím: Tím výskumu geodynamického vývoja Západných Karpát</t>
  </si>
  <si>
    <t>Geodynamics</t>
  </si>
  <si>
    <t>Finančný prípevok pre špičkový vedecký tím: Organická katalýza a iné metódy</t>
  </si>
  <si>
    <t>Katgreen</t>
  </si>
  <si>
    <t>Špičkový vedecký tím: Teoretická a počítačová chémia</t>
  </si>
  <si>
    <t>TEOCHEM</t>
  </si>
  <si>
    <t>Špičkový vedecký tím: Invázna biológia a ekomorfológia rýb</t>
  </si>
  <si>
    <t>IBER</t>
  </si>
  <si>
    <t>Špičkový vedecký tím: Integračná a behaviorálna biológia</t>
  </si>
  <si>
    <t>IBB</t>
  </si>
  <si>
    <t>Špičkový vedecký tím: Martinská výskumná skupina v oblasti neurologických a nádorových ochorení</t>
  </si>
  <si>
    <t>MAVYS</t>
  </si>
  <si>
    <t>Špičkový vedecký tím: Poruchy metabolizmu a hemostázy v tehotnosti</t>
  </si>
  <si>
    <t>POMEHET</t>
  </si>
  <si>
    <t>Vývoj inovatívnej metódy hodnotenia schopností žiakov kriticky a kreatívne myslieť</t>
  </si>
  <si>
    <t>Kurincová Čavojová Vladimíra, PaedDr., PhD.</t>
  </si>
  <si>
    <t>CERI-2015-02-PF</t>
  </si>
  <si>
    <t>https://www.minedu.sk/vyzva-na-podavanie-rozvojovych-projektov-participacia-na-projektoch-oecd/</t>
  </si>
  <si>
    <t>participácia na projektoch OECD</t>
  </si>
  <si>
    <t>Partitúra</t>
  </si>
  <si>
    <t>Kristián Benyovszky, dr. habil. PaedDr., PhD.</t>
  </si>
  <si>
    <t>KNM-1400/2016/1.1.1</t>
  </si>
  <si>
    <t>http://www.narodnostnemensiny.gov.sk/data/files/6244_vyzva-na-predkladanie-ziadosti-o-poskytnutie-dotacie-na-rok-2016.pdf</t>
  </si>
  <si>
    <t>Program Kultúra národnostných menšín</t>
  </si>
  <si>
    <t>umelecký projekt</t>
  </si>
  <si>
    <t>príprava a vydanie 2 čísiel periodika</t>
  </si>
  <si>
    <t>Vianočné koncerty na Podzoborí</t>
  </si>
  <si>
    <t>Mónika Józsa, Mgr., ArtD.</t>
  </si>
  <si>
    <t>KNM-1398/2016/1.3</t>
  </si>
  <si>
    <t>príprava a realizácia 3 koncertov</t>
  </si>
  <si>
    <t>Legere - literárna súťaž pre stredoškolákov</t>
  </si>
  <si>
    <t>Tóth Anikó, Mgr., PhD.</t>
  </si>
  <si>
    <t>KNM-1402/2016/1.2</t>
  </si>
  <si>
    <t>príprava a realizácia literárnej súťaže</t>
  </si>
  <si>
    <t xml:space="preserve">XL. Medzinárodný akademický festival folklórnych súborov Akademická Nitra 2016 </t>
  </si>
  <si>
    <t>Líšková Miroslava, PhDr., PhD.</t>
  </si>
  <si>
    <t>16-430-02674</t>
  </si>
  <si>
    <t>http://www.fpu.sk/sk/vyzvy-2017/309-vyzva-c-6-2017</t>
  </si>
  <si>
    <t>Výzva č. 6/2016</t>
  </si>
  <si>
    <t>Fond na podporu umenia SR</t>
  </si>
  <si>
    <t>umelecký projekt, Rektorát</t>
  </si>
  <si>
    <t>realizácia prehliadky a súťaže v oblasti folklorizmu</t>
  </si>
  <si>
    <t>XL. Medzinárodný akademický festival folklórnych súborov Akademická Nitra 2017</t>
  </si>
  <si>
    <t>Finančný príspevok</t>
  </si>
  <si>
    <t>XL. Medzinárodný akademický festival folklórnych súborov Akademická Nitra 2018</t>
  </si>
  <si>
    <t>443/2016/OK</t>
  </si>
  <si>
    <t>https://www.nitra.sk/zobraz/obsah/17758</t>
  </si>
  <si>
    <t>tvorba, ochrana a šírenie kultúrnych hodnôt</t>
  </si>
  <si>
    <t>Program hospodárskeho rozvoja a sociálneho rozvoja Nitrianskeho samosprávneho kraja 2016-2022 - II. etapa</t>
  </si>
  <si>
    <t>Dubcová Alena, doc. RNDr., CSc.</t>
  </si>
  <si>
    <t>ZML-2015-2/3824-677:191006</t>
  </si>
  <si>
    <t>Výzva NSK na predloženie ponuky na predmet verejného obstarávania: Program hospodárskeho rozvoja a sociálneho rozvoja NSK 2014 – 2020 – I. etapa analytická časť</t>
  </si>
  <si>
    <t>Nitriansky samosprávny kraj</t>
  </si>
  <si>
    <t>Pilot project with UKF Nitra university: Modelling the behaviour of users based on data mining with support of IBM Bluemix</t>
  </si>
  <si>
    <t>Magdin Martin, PaedDr., Ph.D.</t>
  </si>
  <si>
    <t>C-16-103/0001-01</t>
  </si>
  <si>
    <t>https://www.ibm.com/ibm/responsibility/initiatives/grant_programs.html</t>
  </si>
  <si>
    <t>Otvorená výzva - Contry program</t>
  </si>
  <si>
    <t>IBM Slovensko, spol.s.r.o.</t>
  </si>
  <si>
    <t>Matematický B-deň</t>
  </si>
  <si>
    <t>Čeretková Soňa, doc. PaedDr., PhD.</t>
  </si>
  <si>
    <t>ZML-2016/1-261:191006</t>
  </si>
  <si>
    <t>Občianske združenie SPECTRA</t>
  </si>
  <si>
    <t>Počítačová podpora v archeológii</t>
  </si>
  <si>
    <t>Repka Dominik, Mgr., PhD.</t>
  </si>
  <si>
    <t>2015vs028</t>
  </si>
  <si>
    <t>rozvoj vzdelávania</t>
  </si>
  <si>
    <t>IRNET - International research network for study and develepment of new tools and methods for advanced pedagogical science in the field of ICT  instruments, e-learning and intercultural competences</t>
  </si>
  <si>
    <t>Drlík Martin, Mgr., PhD.</t>
  </si>
  <si>
    <t>7RP 612536</t>
  </si>
  <si>
    <t>http://ec.europa.eu/research/participants/portal/desktop/en/opportunities/fp7/calls/fp7-people-2013-irses.html</t>
  </si>
  <si>
    <t>7 RP</t>
  </si>
  <si>
    <t>Relationship between trust and entrainment in speech</t>
  </si>
  <si>
    <t>Beňuš Štefan, doc. Mgr., PhD.</t>
  </si>
  <si>
    <t>Z-15-102/0010-00</t>
  </si>
  <si>
    <t>http://www.grants.gov/web/grants/view-opportunity.html?oppId=276388</t>
  </si>
  <si>
    <t>12.800 -- Air Force Defense Research Sciences Program</t>
  </si>
  <si>
    <t>Air Force Office of Scientific Research USA</t>
  </si>
  <si>
    <t>Kierkegaard, Communication &amp; Mass Media</t>
  </si>
  <si>
    <t>Pavlíková Martina, PhDr., PhD.</t>
  </si>
  <si>
    <t>ZML-2016/1-1172:191006</t>
  </si>
  <si>
    <t>https://www.uni-frankfurt.de/64293377/Kierkegaard-Communication</t>
  </si>
  <si>
    <t>Vedecká agentúra Goethe Universität, Frankfurt am Main</t>
  </si>
  <si>
    <t>Goethe Universität</t>
  </si>
  <si>
    <t>Archeobotanický výskum</t>
  </si>
  <si>
    <t>Hajnalová Mária, doc. Mgr., PhD.</t>
  </si>
  <si>
    <t>VTS-ZML-2015-2/3703-856:191006</t>
  </si>
  <si>
    <t>Vedecká agentúra Ústavu arceologické památkové péče Brno</t>
  </si>
  <si>
    <t>Grantová agentúra ČR</t>
  </si>
  <si>
    <t>Kierkegaard and Classical Greek Thought</t>
  </si>
  <si>
    <t>Králik Roman, prof. PaedDr. ThDr., Th.D.</t>
  </si>
  <si>
    <t>Z-15-102/0013-00</t>
  </si>
  <si>
    <t>https://www.uni-frankfurt.de/58070410/Kierkegaard-and-Classical-Greek-Thought</t>
  </si>
  <si>
    <t>Kierkegaard and the Crisis of the Contemporary World</t>
  </si>
  <si>
    <t>Máhrik Tibor, PhDr. Ing., PhD.</t>
  </si>
  <si>
    <t>Z-15-102/0012-00</t>
  </si>
  <si>
    <t>https://www.uni-frankfurt.de/57284666/Kierkegaard-and-the-Crisis</t>
  </si>
  <si>
    <t>Adlerian Ethics</t>
  </si>
  <si>
    <t>Marková Dagmar, doc. PhDr., PhD.</t>
  </si>
  <si>
    <t>ClonickPubGr2015-3</t>
  </si>
  <si>
    <t>https://nasap.memberclicks.net/assets/docs/clonick%20estate%20publications%20grant%20%20request%20for%20proposals%20update.pdf</t>
  </si>
  <si>
    <t>Clonick Estate Grant  NASAP</t>
  </si>
  <si>
    <t>North American Society for Adlerian Psychology</t>
  </si>
  <si>
    <t xml:space="preserve">Múltidéző kiadvány Zoborvidék történetéből </t>
  </si>
  <si>
    <t>Pintérová Beáta, Mgr., phD.</t>
  </si>
  <si>
    <t>BGA/4036/2016</t>
  </si>
  <si>
    <t>http://www.bgakomarom.sk/files/tndr/201604261410380.Felvidek_regionalis_2016_II.pdf</t>
  </si>
  <si>
    <t>A magyar kultúráért és oktatásért c. pályázati felhívás felvidéki regionális pályázatok</t>
  </si>
  <si>
    <t>Bethlen Gábor Alap</t>
  </si>
  <si>
    <t>Svetová poézia v macedónskom prostredí</t>
  </si>
  <si>
    <t>Taneski Martina, Mgr., PhD.</t>
  </si>
  <si>
    <t>VTS-2532015</t>
  </si>
  <si>
    <t>www.arslamina.com</t>
  </si>
  <si>
    <t>výskumný program</t>
  </si>
  <si>
    <t>Ars Lamina DOO Skopje</t>
  </si>
  <si>
    <t>Perspectives of language communication in EU</t>
  </si>
  <si>
    <t>Bárcziová Žofia, Dr. habil. PaedDr., PhD.</t>
  </si>
  <si>
    <t>VF 21520208</t>
  </si>
  <si>
    <t>Visegrad Standard Grant Program</t>
  </si>
  <si>
    <t>DigiThink: Design thinking for digital innovation</t>
  </si>
  <si>
    <t>Balla Štefan, RNDr., PhD.</t>
  </si>
  <si>
    <t>2016-1-BG01-KA203-023719</t>
  </si>
  <si>
    <t>http://www.hrdc.bg/files/invites/1/2017_call_ka203_15202017(1)[1].pdf</t>
  </si>
  <si>
    <t>State University of Library Studies and Information Technologies</t>
  </si>
  <si>
    <t>Makovecz Program</t>
  </si>
  <si>
    <t>1326-4/2016/FEPOL</t>
  </si>
  <si>
    <t>Zahraničné edukačné granty</t>
  </si>
  <si>
    <t>Ministerstvo ľudských zdrojov</t>
  </si>
  <si>
    <t>Visegrad Scholarship 51601681</t>
  </si>
  <si>
    <t>Bauko Ján, PaedDr., PhD.</t>
  </si>
  <si>
    <t>IVF 51601681</t>
  </si>
  <si>
    <t>http://visegradfund.org/scholarships/visegrad-scholarship-program</t>
  </si>
  <si>
    <t>Scholarship Program</t>
  </si>
  <si>
    <t>Visegrad Scholarship 51600711</t>
  </si>
  <si>
    <t>Vančo Ildikó, Dr. habil. Mgr., PhD.</t>
  </si>
  <si>
    <t>IVF 51600711</t>
  </si>
  <si>
    <t>Archaeology Field School Zvolen 2016: field work, workshops, lectures</t>
  </si>
  <si>
    <t>Beljak Pažinová Noémi, doc. PhDr., PhD.</t>
  </si>
  <si>
    <t>IVF 21610149</t>
  </si>
  <si>
    <t>Študijná cesta do Nemecka</t>
  </si>
  <si>
    <t>Wrede Oľga, PaedDr., PhD.</t>
  </si>
  <si>
    <t>https://www.daad.de/hochschulen/ausschreibungen/projekte/de/11342-foerderprogramme-finden/</t>
  </si>
  <si>
    <t>Programme der Projektförderung DAAD</t>
  </si>
  <si>
    <t>Transnational exchange of good CLIL practice among European Educational Institutions</t>
  </si>
  <si>
    <t>Luprichová Jana, PaedDr., PhD.</t>
  </si>
  <si>
    <t>2015-1-SK01-KA201-008937</t>
  </si>
  <si>
    <t>http://web.saaic.sk/erasmusplus/site/index.php?sw=41&amp;submenu=21</t>
  </si>
  <si>
    <t>Development of Embedded System Courses with Implementation of Innovative Virtual Approaches for Integration of Research, Education and Production in UA, GE, AM</t>
  </si>
  <si>
    <t>Kozík Tomáš, prof. Ing., DrSc.</t>
  </si>
  <si>
    <t>TEMPUS-544091-2013-BE-JPCR-DESIRE</t>
  </si>
  <si>
    <t>http://www.saaic.sk/_main.php?prog=Tempus&amp;str=tempus_info_o_programe.html</t>
  </si>
  <si>
    <t>Regional Center for Dual Career Policies and Advocacy</t>
  </si>
  <si>
    <t>Šimonek Jaromír, prof. PaedDr., PhD.</t>
  </si>
  <si>
    <t>567140-EPP-1-2015-2-RO-SP</t>
  </si>
  <si>
    <t>https://eacea.ec.europa.eu/erasmus-plus/actions/sport_en</t>
  </si>
  <si>
    <t>Program ERASMUS+ Mobility študentov a zamestnancov vysokých škôl, KA1: Vzdelávacia mobilita jednotlivcov 2015/2016</t>
  </si>
  <si>
    <t>Miššíková Gabriela, prof. PhDr., CSc.</t>
  </si>
  <si>
    <t>2015-1-SK01-KA103-008572</t>
  </si>
  <si>
    <t>Program ERASMUS+ Mobility študentov a zamestnancov vysokých škôl, KA1: Vzdelávacia mobilita jednotlivcov 2016/2017</t>
  </si>
  <si>
    <t>2016-1-SK01-KA103-022129</t>
  </si>
  <si>
    <t>http://eur-lex.europa.eu/legal-content/SK/TXT/PDF/?uri=CELEX:C2015/347/06&amp;from=EN</t>
  </si>
  <si>
    <t>Program ERASMUS+ Mobility študentov a zamestnancov vysokých škôl, KA1: Vzdelávacia mobilita jednotlivcov 2016-2018</t>
  </si>
  <si>
    <t>2016-1-SK01-KA107-022167</t>
  </si>
  <si>
    <t>Zvyšovanie kvality vysokoškolského vzdelávania na základe rozvoja inštitucionálnej multilaterálnej spolupráce</t>
  </si>
  <si>
    <t>Lachká Ľubica, Mgr.</t>
  </si>
  <si>
    <t>EHP-11/SK06-IV-01-008</t>
  </si>
  <si>
    <t>https://spehp.saia.sk/sk/main/vyzvy/vyzva-eea/ehp-sk06-iv-v-01-institucionalna-spolupraca</t>
  </si>
  <si>
    <t>Enhancing capacities in implementation of quality assurance systems and typology using Bilogna process principles (IQAT)</t>
  </si>
  <si>
    <t>561685-EPP-1-2015-1-CZ-EPPKA2-CBHE-JP</t>
  </si>
  <si>
    <t>http://ec.europa.eu/programmes/erasmus-plus/projects/eplus-projects-compendium/</t>
  </si>
  <si>
    <t>Education Audiovisual and Culture Executive Agency</t>
  </si>
  <si>
    <t>Rektorát UKF</t>
  </si>
  <si>
    <t>Týždeň rómskej kultúry</t>
  </si>
  <si>
    <t>Rusnáková Jurina, Mgr., PhD.</t>
  </si>
  <si>
    <t>KNM-1403/2016/1.3</t>
  </si>
  <si>
    <t>príprava a realizácia kultúrno-vzdelávacích aktivít v rámci týždňa rómskej kultúry</t>
  </si>
  <si>
    <t>Hodina básnictva</t>
  </si>
  <si>
    <t>Gallik Ján, PhDr., PhD.</t>
  </si>
  <si>
    <t>315/2016/OK</t>
  </si>
  <si>
    <t>rozvoj a ochrana duchovných hodnôt</t>
  </si>
  <si>
    <t>podujatie pri príležitosti jubilea Teodora Križku</t>
  </si>
  <si>
    <t>Dobrovoľníci v nitrianskych knižniciach</t>
  </si>
  <si>
    <t>Lehocká Irena, Mgr., PhD.</t>
  </si>
  <si>
    <t>313/2016/OK</t>
  </si>
  <si>
    <t>osveta, výchova, vzdelávanie</t>
  </si>
  <si>
    <t>workshopy a podujatia pre žiakov ZŠ</t>
  </si>
  <si>
    <t>Mladý archeológ objavuje starobylú Nitru</t>
  </si>
  <si>
    <t>Borzová Zuzana, Mgr., PhD.</t>
  </si>
  <si>
    <t>2267/2016/OŠMaŠ</t>
  </si>
  <si>
    <t>Nitrianske literárno-filozofické večery</t>
  </si>
  <si>
    <t>Debnár Marek, Mgr., PhD.</t>
  </si>
  <si>
    <t>317/2016/OK</t>
  </si>
  <si>
    <t>besedy s literárnymi a kultúrnymi osobnosťami</t>
  </si>
  <si>
    <t>Cesty a kultúrne dedičstvo sv. cyrila a Metoda v strednej Európe</t>
  </si>
  <si>
    <t>Husár Martin, Mgr., PhD.</t>
  </si>
  <si>
    <t>ZML-2016/1-175:191006</t>
  </si>
  <si>
    <t>spracovanie relevantných historických a archeolog. prameňov pre vytváranie trás v rámci pútnickej a turistickej príručky</t>
  </si>
  <si>
    <t>Nákup vedeckej a odbornej literatúry pre UK</t>
  </si>
  <si>
    <t>Tomková Viera, doc. PaedDr., PhD.</t>
  </si>
  <si>
    <t>16-613-02987</t>
  </si>
  <si>
    <t>http://www.fpu.sk/sk/moznosti-podpory/vyzvy/vyzvy-rok-2016/175-vyzvy-2016/147-vyzva-c-8-2016-aktualna</t>
  </si>
  <si>
    <t>Výzva č. 8/2016</t>
  </si>
  <si>
    <t>Študenti UKF v Nitre a kultúra</t>
  </si>
  <si>
    <t>255/2016</t>
  </si>
  <si>
    <t>Grantový program na podporu kultúry</t>
  </si>
  <si>
    <t>Rektorát</t>
  </si>
  <si>
    <t>Projekt aplikovaného výskumu a vývoja "Virtuálna, d. s. s., a. s."</t>
  </si>
  <si>
    <t>Šebo Ján, doc. JUDr. Ing., PhD.</t>
  </si>
  <si>
    <t>1002/2012-I/42, 833/2012</t>
  </si>
  <si>
    <t>zadanie MPSVR SR</t>
  </si>
  <si>
    <t>MPSVR SR</t>
  </si>
  <si>
    <t>Teória a popularizácia s CERNom</t>
  </si>
  <si>
    <t>Tomášik  Boris, doc. Dr.,  PhD.</t>
  </si>
  <si>
    <t>0223/2016</t>
  </si>
  <si>
    <t>Spolufinancovanie vedeckej spolupráce s CERN Theory Unit.</t>
  </si>
  <si>
    <t>Výskum pedagogických znalostí študentov učiteľstva a učiteľov v praxi - ITEL-001UMB-15</t>
  </si>
  <si>
    <t>Tomengová Alena, Ing., PhD.</t>
  </si>
  <si>
    <t>Dodatok č. 3 k zmluve č. 169/2015</t>
  </si>
  <si>
    <t>ITEL/OECD Teacher Knowledge Survey</t>
  </si>
  <si>
    <t>Vývoj testovacieho nástroja OECD v medzinárodnej spolupráci, realizácia výskumu na území SR, spracovanie výsledkov do národnej správy za SR.</t>
  </si>
  <si>
    <t>Vplyv edukačných a sociokultúrnych faktorov na utváranie národnostnej identity</t>
  </si>
  <si>
    <t>Kariková Soňa, prof. PhDr., PhD.</t>
  </si>
  <si>
    <t>Výskum potrieb učiteľov, rodičov a detí  v slovenských centrách v západnej Európe, pilotné overenie programu pre slovenské deti pripravujúce sa na skúšky zo slovenského jazyka a reálií.</t>
  </si>
  <si>
    <t>Zdroje údajov o MaSP vhodné na simulácie ekonomických procesov a ich analýza</t>
  </si>
  <si>
    <t>Hudec Ján, doc. Ing., CSc.</t>
  </si>
  <si>
    <t>zmluva o dielo zo dňa 10.12.2015</t>
  </si>
  <si>
    <t>http://www.softip.sk</t>
  </si>
  <si>
    <t>SOFTIP a.s.</t>
  </si>
  <si>
    <t>PROMISE – PROMoting youth Involvement and Social Engagement: Opportunities and challenges for "conflicted" young people across Europe</t>
  </si>
  <si>
    <t>Chorvát Ivan, doc. Mgr. M.A., CSc.</t>
  </si>
  <si>
    <t>Horizont-2020-Young Society-693221</t>
  </si>
  <si>
    <t>H2020-YOUNG-SOCIETY-2015
http://cordis.europa.eu/programme/rcn/664963_en.html</t>
  </si>
  <si>
    <t>Horizon 2020</t>
  </si>
  <si>
    <t>GENPORT – An internet portal for sharing knowledge and inspiring collaborative action on gender and science</t>
  </si>
  <si>
    <t>Bitušíková Alexandra, doc. PhDr., CSc.</t>
  </si>
  <si>
    <t>FP7-SCIENCE-IN-SOCIETY-2012-1</t>
  </si>
  <si>
    <t>7th Framework Programme, Coordination and Support Action</t>
  </si>
  <si>
    <t>European Commission - Directorate-General for Research and Innovation</t>
  </si>
  <si>
    <t>GENDERA - Gender Debate in the European Research Area</t>
  </si>
  <si>
    <t>SIS-CT-2009-244499</t>
  </si>
  <si>
    <t>FP7-SCIENCE-IN-SOCIETY-2009-1</t>
  </si>
  <si>
    <t>7th Framework Programme</t>
  </si>
  <si>
    <t xml:space="preserve">ENRESSH – The European Network for Research  Evaluation in the Social Sciences and the Humanities </t>
  </si>
  <si>
    <t>COST Action No. CA15137 (MoU:OC-2015-1-19837)</t>
  </si>
  <si>
    <t>11/2015</t>
  </si>
  <si>
    <t>Learning form Innovation in Public Sector Environments (LIPSE)</t>
  </si>
  <si>
    <t>Nemec Juraj, prof. Ing., CSc.</t>
  </si>
  <si>
    <t>FP7-SSH-2012.3.2-3-320090</t>
  </si>
  <si>
    <t>http://ec.europa.eu/research/participants/portal/desktop/en/opportunities/fp7/calls/fp7-ssh-2012-2.html</t>
  </si>
  <si>
    <t>FP7-SSH-2012.3.2-3</t>
  </si>
  <si>
    <t>EU - 7RP</t>
  </si>
  <si>
    <t>Solidarity in European societies: empowerment, social justice and Citizenship (SOLIDUS)</t>
  </si>
  <si>
    <t>H2020-EURO-SOCIETY-2014-649489</t>
  </si>
  <si>
    <t>http://ec.europa.eu/research/participants/portal/desktop/en/opportunities/index.html</t>
  </si>
  <si>
    <t>H2020-EURO-SOCIETY-2014</t>
  </si>
  <si>
    <t>EU - H2020</t>
  </si>
  <si>
    <t>Building a platform for enhanced societal research related to nuclear energy in Central and Eastern Europe (Platenso)</t>
  </si>
  <si>
    <t>Mihók Peter, Ing., PhD.</t>
  </si>
  <si>
    <t>FP7-Fission-2013-605140</t>
  </si>
  <si>
    <t>FP7-Fission-2013</t>
  </si>
  <si>
    <t>Silver Via Alpina (Silvialp)</t>
  </si>
  <si>
    <t>Kučerová Jana, doc. Ing., PhD.</t>
  </si>
  <si>
    <t>COS-TSUST-2014-3-15-666243</t>
  </si>
  <si>
    <t>COSME</t>
  </si>
  <si>
    <t>EU</t>
  </si>
  <si>
    <t>Chain Reaction: A Sustainable approach to Inquiry Based Science Education</t>
  </si>
  <si>
    <t>Raganová Janka, doc. RNDr., PhD.</t>
  </si>
  <si>
    <t>http://www.7rp.sk/</t>
  </si>
  <si>
    <t>FP7</t>
  </si>
  <si>
    <t>MOLIM: MOLecules In Motion</t>
  </si>
  <si>
    <t>Medveď Miroslav, doc. RNDr., PhD.</t>
  </si>
  <si>
    <t>COST Action CM1405 (MoU:oc-2014-1-18725)</t>
  </si>
  <si>
    <t>Theory of hot matter and relativistic heavy-ion collisions</t>
  </si>
  <si>
    <t>Tomášik Boris, doc. Dr., PhD.</t>
  </si>
  <si>
    <t>COST Action CA15213 (MoU:oc-2015-2-20107)</t>
  </si>
  <si>
    <t>11/2016</t>
  </si>
  <si>
    <t>Koordintátor: University of Manchester, UK.</t>
  </si>
  <si>
    <t>Nositeľ projektu: Fundacio per a la universitat oberta de Catalunya, Barcelona, Španielsko.</t>
  </si>
  <si>
    <t>Koordinátor: 
Bay Zoltan Alkalmazott Kutatasi Kozhasznu Nonprofit KFT., Hungary. Záverečná platba po skončení projektu.</t>
  </si>
  <si>
    <t>Koordinátor: University of Grenoble.</t>
  </si>
  <si>
    <t>Koordinátor: Erasmus university, Holandsko.</t>
  </si>
  <si>
    <t>Koordinátor: University of Barcelona, Španielsko.</t>
  </si>
  <si>
    <t>Koordinátor projektu je Karita Research AB.</t>
  </si>
  <si>
    <t xml:space="preserve">Koordinátor: Accademia Europea Di Bolzano, Taliansko. </t>
  </si>
  <si>
    <t>Koordinátor: Centre for Science Education, Sheffield Hallam University.</t>
  </si>
  <si>
    <t>Koordinátor: Eötvös University, Budapešť.</t>
  </si>
  <si>
    <t>UMB: koordinátor a člen projektového Management Comittee.</t>
  </si>
  <si>
    <t>Univerzita Mateja Bela v Banskej Bystrici</t>
  </si>
  <si>
    <t>Chovancová Katarína, doc. PhDr., PhD.</t>
  </si>
  <si>
    <t>2016-1-SK01-KA103-022320</t>
  </si>
  <si>
    <t>http://www.erasmusplus.sk/</t>
  </si>
  <si>
    <t>Slovenská akademická asociácia pre medzinárodnú spoluprácu, Národná agentúra programu Erasmus+ pre vzdelávanie a odbornú prípravu</t>
  </si>
  <si>
    <t>2015-1-SK01-KA103-008611</t>
  </si>
  <si>
    <t>2016-1-SK01-KA107-022412</t>
  </si>
  <si>
    <t>Mobility študentov a zamestnancov vysokých škôl medzi krajinami programu a partnerskými krajinami Erasmus+, Kľúčová akcia 1</t>
  </si>
  <si>
    <t>2015-1-SK01-KA107-008868</t>
  </si>
  <si>
    <t>Erasmus+, Kľúčová akcia 1: Vzdelávacia mobilita jednotlivcov</t>
  </si>
  <si>
    <t>Centrum univerzitnej úspešnosti</t>
  </si>
  <si>
    <t>Lucia Hrčková, Mgr.</t>
  </si>
  <si>
    <t>BECO-2012-72</t>
  </si>
  <si>
    <t>Frankofónny akčný plán Kancelárie pre strednú a východnú Európu</t>
  </si>
  <si>
    <t>Univerzitná agentúra frankofónie / Agence Universitaire de la Francophonie (AUF)</t>
  </si>
  <si>
    <t>Confessional and Ethnic Interactions in the Habsburg Monarchy
Konfesionálne a etnické interakcie v Habsburskej monarchii 16. – zač. 20. stor.</t>
  </si>
  <si>
    <t>Kurhajcová Alica, Mgr., PhD.</t>
  </si>
  <si>
    <t>CIII-HU-0908-01-1617</t>
  </si>
  <si>
    <t>http://www.ceepus.info</t>
  </si>
  <si>
    <t xml:space="preserve">Stredoeurópsky výmenný program pre univerzitné štúdiá (CEEPUS) </t>
  </si>
  <si>
    <t>SAIA n.o.</t>
  </si>
  <si>
    <t>e-Bologna - Network for Translation Studies and Transcultural Communication Programmes in Central, Eastern and South-Eastern Europe</t>
  </si>
  <si>
    <t>Bohušová Zuzana, doc. PhDr., PhD.</t>
  </si>
  <si>
    <t xml:space="preserve">CIII-AT-0119-11-1617
</t>
  </si>
  <si>
    <t>Dvojjazyčné lingvistické nástroje pre integrovaný záchranný systém v poľsko-slovenskom pohraničí (1. časť)</t>
  </si>
  <si>
    <t>Račáková Anita, Mgr., PhD.</t>
  </si>
  <si>
    <t xml:space="preserve">Cross-border cooperation </t>
  </si>
  <si>
    <t>Equality, Mixity and integration by Sports (EMIS) (Rovnosť, rôznorodosť a integrácia prostredníctvom športu)</t>
  </si>
  <si>
    <t>Bartík Pavol, prof. PaedDr., PhD.</t>
  </si>
  <si>
    <t>567364-EPP-1-2015-2-FR-SPO-SNCESE</t>
  </si>
  <si>
    <t>Erasmus+ Sport, Not-for-profit European Sport Events</t>
  </si>
  <si>
    <t>EACEA, Európska komisia</t>
  </si>
  <si>
    <t>In Between? Pátranie po lokálnych dejinách na pohraničiach Európy / In Between? Searching for local histories in European borderlands</t>
  </si>
  <si>
    <t>Pecníková Jana, Mgr.</t>
  </si>
  <si>
    <t>Európa pre obyvateľov, European Remembrance Projects 2015</t>
  </si>
  <si>
    <t>Via Benedictina on the way (Via Benedectina na ceste)</t>
  </si>
  <si>
    <t>Kožiak Rastislav, PhDr., PhD.</t>
  </si>
  <si>
    <t>Standard grants - Scientific exchange and Research</t>
  </si>
  <si>
    <t>Languages of V4 Countries in Modern Europe (Language as a Tool to Express and Shaping of Identity) / Jazyky V4 v súčasnej Európe (Jazyk ako prostriedok na vyjadrenie a formovanie identity)</t>
  </si>
  <si>
    <t>Huťková Anita, PhDr., PhD.</t>
  </si>
  <si>
    <t>Migration flows from and within the V4 countries and their impact on current identity of the region</t>
  </si>
  <si>
    <t>Hruboň Anton, PhDr., PhD.</t>
  </si>
  <si>
    <t>Translation Soirees</t>
  </si>
  <si>
    <t>Biloveský Vladimír, doc. Mgr., PhD.</t>
  </si>
  <si>
    <t>SLO10016GR057</t>
  </si>
  <si>
    <t xml:space="preserve">https://sk.usembassy.gov/education-culture/small-grants-program/ </t>
  </si>
  <si>
    <t>Federal Assistance Award</t>
  </si>
  <si>
    <t>Veľvyslanectvo USA na Slovensku</t>
  </si>
  <si>
    <t>25 let refeorem veřejné správy v zemích V4 a výhled do budoucna</t>
  </si>
  <si>
    <t>Meričková Mikušová Beáta, prof. Ing., PhD.</t>
  </si>
  <si>
    <t>IVF 31410077</t>
  </si>
  <si>
    <t>visegradfund.org</t>
  </si>
  <si>
    <t>Visegrad strategic fund</t>
  </si>
  <si>
    <t>Vyšehradský fond</t>
  </si>
  <si>
    <t>00216224</t>
  </si>
  <si>
    <t>Network of competence centres for the development of cruise tourism in the Black Sea (CruiseT)</t>
  </si>
  <si>
    <t>543681-TEMPUS-1-2013-1-DE-TEMPUS-JPHES</t>
  </si>
  <si>
    <t>EU - EACEA -TEMPUS</t>
  </si>
  <si>
    <t>Vybrané oblasti politiky miestneho rozvoja v Nórsku a na Slovensku</t>
  </si>
  <si>
    <t>Kološta Stanislav, Ing., PhD.</t>
  </si>
  <si>
    <t>SK06-IV-02-001</t>
  </si>
  <si>
    <t>www.saia.sk</t>
  </si>
  <si>
    <t>EEA/EHP</t>
  </si>
  <si>
    <t>Academic writing online (AWO)</t>
  </si>
  <si>
    <t>Spišiaková Mária, PhDr., PhD.</t>
  </si>
  <si>
    <t>2014-1-AT01-KA203-000887</t>
  </si>
  <si>
    <t>The acceleration method of development of transversal competences in the students’ practical training process (ACCMETH)</t>
  </si>
  <si>
    <t>Borseková Kamila, Ing., PhD.</t>
  </si>
  <si>
    <t>2015-1-PL01-KA203-016468</t>
  </si>
  <si>
    <t>ERASMUS +</t>
  </si>
  <si>
    <t>FINanacial management, Accounting and Controlling curricula development for capacity building of public administration
FINAC</t>
  </si>
  <si>
    <t>Svidroňová, Mária Murray, doc. Ing., PhD.</t>
  </si>
  <si>
    <t>573534-EPP-1-2016-1-RS-EPPKA2-CBHE-JP</t>
  </si>
  <si>
    <t>IBM B14 UMB (IBM Business Intelligence for IBM)</t>
  </si>
  <si>
    <t>Siládi Vladimír, Mgr. PaedDr., PhD.</t>
  </si>
  <si>
    <t xml:space="preserve">http://www.research.ibm.com/university/awards/faculty_innovation_2015.shtml </t>
  </si>
  <si>
    <t>IBM University Awards Programme</t>
  </si>
  <si>
    <t xml:space="preserve">IBM </t>
  </si>
  <si>
    <t>The acquisition of science competencie though ICT real time experiments (COMBLAB)</t>
  </si>
  <si>
    <t>Skoršepa Marek, doc. RNDr., PhD.</t>
  </si>
  <si>
    <t>517587-LLP-1.2011-1-ES-Comenius-CMP</t>
  </si>
  <si>
    <t>http://eacea.ec.europa.eu/llp/funding/2011/call_lifelong_learning_2011.php</t>
  </si>
  <si>
    <t>LLP Comenius</t>
  </si>
  <si>
    <t>EC - EACEA - Comenius</t>
  </si>
  <si>
    <t>HOPE - Horizont in Physics Education</t>
  </si>
  <si>
    <t>540130-LLP-1_FR-Erasmus-ENW</t>
  </si>
  <si>
    <t>ICT in Educational Design: Processes, Materials, Resources</t>
  </si>
  <si>
    <t>Stebila Ján, PaedDr. PhD.</t>
  </si>
  <si>
    <t>small grant</t>
  </si>
  <si>
    <t>Visegrad fund</t>
  </si>
  <si>
    <t>CIVCIL - Competent in Volunteering Competent in Life</t>
  </si>
  <si>
    <t>Brozmanová Gregorová Alžbeta, doc. PhDr., PhD.</t>
  </si>
  <si>
    <t>2014-2-SK02-KA205-000364</t>
  </si>
  <si>
    <t>Erazmus + Programme</t>
  </si>
  <si>
    <t>Sociálne služby vo vzdelávaní sociálnych pracovníkov na Slovensku a v Nórsku</t>
  </si>
  <si>
    <t>Šavrnochová Michaela, PhDr., PhD.</t>
  </si>
  <si>
    <t>EEA/EHP-SK06-IV-V-02</t>
  </si>
  <si>
    <t xml:space="preserve">Inštitucionálna spolupráca medzi vysokámi školami </t>
  </si>
  <si>
    <t>Selected approaches to environmental ethics in V4 countries</t>
  </si>
  <si>
    <t>Baďurová Barbora, Mgr., PhD.</t>
  </si>
  <si>
    <t>Adult Literacies as Benefit for Inclusion and Equity
ALBIE</t>
  </si>
  <si>
    <t>Pavlov Ivan, doc. PaedDr., PhD.</t>
  </si>
  <si>
    <t>2016-1-SK01-KA204-022586</t>
  </si>
  <si>
    <t>IANUS Konzorcium Erasmus Mundus</t>
  </si>
  <si>
    <t>Koper Ján, prof. PhDr., PhD.</t>
  </si>
  <si>
    <t>2012-2736/001-001-EMA2</t>
  </si>
  <si>
    <t>http://ianus.uaic.ro/</t>
  </si>
  <si>
    <t xml:space="preserve">IANUS Erasmus Mundus </t>
  </si>
  <si>
    <t>Alexandru Ioan Cuza University of IAŞI (Romania)</t>
  </si>
  <si>
    <t>VNDREAM V4</t>
  </si>
  <si>
    <t>https://visegradstudies.eu/</t>
  </si>
  <si>
    <t>Visegrad Network for Research, Education and Academic Mobility</t>
  </si>
  <si>
    <t>European Identity, Culture, Exchanges and Multilingualism (EUROMEC)</t>
  </si>
  <si>
    <t>Gura Radovan, doc. PaedDr., PhD.</t>
  </si>
  <si>
    <t>553397-epp-1-2014-1-BG-EPPJMO-NETWORK</t>
  </si>
  <si>
    <t>https://eacea.ec.europa.eu/erasmus-plus/actions/jean-monnet_en</t>
  </si>
  <si>
    <t xml:space="preserve">Jean Monnet Activitie Within Erasmus+ </t>
  </si>
  <si>
    <t>EACEA (Education Audiovisual and Culture Executive Agency)</t>
  </si>
  <si>
    <t>Prvé predfinancovanie.</t>
  </si>
  <si>
    <t>2. splátka projektu.</t>
  </si>
  <si>
    <t>Špeciálny grant.</t>
  </si>
  <si>
    <t>Druhá splátka vo výške 32 889 € bola zaslaná v druhej polovici roka 2016.</t>
  </si>
  <si>
    <t>UMB sa stala pridruženým členom AUF rozhodnutím Rady Agentúry z 13.5.2006.</t>
  </si>
  <si>
    <t>Koordinátor: Pázmány Péter Catholic University, Faculty of Humanities and Social Sciences, Maďarsko.</t>
  </si>
  <si>
    <t>Koordinátor: University of Vienna, Zentrum für
Translationswissenschaft - Center for Translation Studies Vienna, Rakúsko.</t>
  </si>
  <si>
    <t>Koordinátor: Katolícka univerzita Jána Pavla II. v Lubline
Katedra poľského jazyka, dr Magdalena Smoleń-Wawrzusiszyn.</t>
  </si>
  <si>
    <t>Koordinátor: The University of Franche-Comté, Francúzsko.</t>
  </si>
  <si>
    <t>Koordinátor: European Network Remembrance and Solidarity.</t>
  </si>
  <si>
    <t>Koordinátor: Development Agency of Broumov area, CZ.</t>
  </si>
  <si>
    <t>Koordinátor Masarykova univerzita v Brne, ČR.</t>
  </si>
  <si>
    <t>Koordinátor Paderborn University, Nemecko.</t>
  </si>
  <si>
    <t>EF UMB je koordinátorom projektu.</t>
  </si>
  <si>
    <t>Koordinátor University of Applied Sciences Burgenland, Rakúsko.</t>
  </si>
  <si>
    <t>Koordínátorom je Poznan University of Technology.</t>
  </si>
  <si>
    <t>Finančná podpora získaná v rámci IBM Faculty Awards 2015, ktorú UMB obdržala až 01/2016.</t>
  </si>
  <si>
    <t xml:space="preserve">Hlavný riešiteľ: Universitat Autonoma de Barcelona. Jedná sa o záverečnú platbu po ukončení projektu v zmysle pravidiel COMENIUS.  </t>
  </si>
  <si>
    <t>Koordinátor: Université Pierre et Marie Curie, Paris, Francúzsko.</t>
  </si>
  <si>
    <t>Koordinátor: Polish Society of Professiology, Zielona Góra.</t>
  </si>
  <si>
    <t>50 % výskumný - overenie online nástroja na overovanie a potvrdzovanie kompetencií získaných prostredníctvom dobrovoľníctva v európskych krajinách, výskum a evalvácia prínosov zapájania mladých ľudí so znevýhodnením do dobrovoľníctva.</t>
  </si>
  <si>
    <t>25 % výskumný - komparatívny výskum vybraných oblastí sociálnej práce, sociálnej politiky a sociálnych služieb na Slovensku a v Nórsku, spoločná knižná publikácia o výsledkoch v nórskom a slovenskom jazyku, zborník čiastkových výsledkov výskumu v anglickom jazyku.</t>
  </si>
  <si>
    <t>75 % výskumný - komparatívny výskum vybraných výstupov k environmentálnej etike v krajinách V4, spoločná monografia o výsledkoch v anglickom jazyku a zborník čiastkových výstupov výskumu.</t>
  </si>
  <si>
    <t>Koordinátor UMB Banská Bystrica,
v r. 2016 bola prijatá na účet koordinátora (UMB) suma 46 479 €
pre všetkých partnerov,
z toho  pre UMB 13 179,40 €</t>
  </si>
  <si>
    <t>Projekt v zmysle rozpočtu v roku 2016 nebol financovaný, ale končil podaním záverečnej správy.</t>
  </si>
  <si>
    <t>Dotácia od Jagiellonski University Krakow, jedného zo 4 spoluriešiteľov konzorcia (ďalší partneri: University of Pécs, Matej Bel University, Masaryk University).</t>
  </si>
  <si>
    <t>Inteligentní ľudia v inteligentných mestách</t>
  </si>
  <si>
    <t>PRES/2016/75</t>
  </si>
  <si>
    <t>https://www.mzv.sk/</t>
  </si>
  <si>
    <t>MZVP-SK PRES/2016</t>
  </si>
  <si>
    <t>Status "európske" v propagácii cieľových miest cestovneho ruchu Slovenska</t>
  </si>
  <si>
    <t>Šmardová Ľudmila, Ing. PhD.</t>
  </si>
  <si>
    <t>PRES/2016/38</t>
  </si>
  <si>
    <t>Vplyv EÚ a NATO na európsku a globálnu stabilitu a ich význam pre bezpečnosť Slovenskej republiky</t>
  </si>
  <si>
    <t>Terem Peter, prof. PhDr., PhD.</t>
  </si>
  <si>
    <t>MZVP/2016/26</t>
  </si>
  <si>
    <t>https://www.mzv.sk/ministerstvo/dotacie_zo_statneho_rozpoctu-dotacie_v_oblasti_medzinarodnych_vztahov_a_zahranicnej_politiky</t>
  </si>
  <si>
    <t>Dotácie v oblasti medzinárodných vzťahov a zahraničnej politiky</t>
  </si>
  <si>
    <t>Experiment ALICE na LHC v CERN: Štúdium silno interagujúcej hmoty v extrémnych podmienkach</t>
  </si>
  <si>
    <t>RNDr. Marek Bombara, PhD.</t>
  </si>
  <si>
    <t>CERN ALICE CERN 0213/2016</t>
  </si>
  <si>
    <t>Ministerstvo školstva, vedy, výskumu a športu</t>
  </si>
  <si>
    <t>Prognostický význam nových biomarkerov v etiopatogenéze ischemického a neischemického srdcového zlyhávania hodnoteného pomocou multidetektorovej komputerovej tomografie – vlastný projekt.</t>
  </si>
  <si>
    <t>Huňavý, Mikuláš, MUDr.</t>
  </si>
  <si>
    <t>VVS/1-900/90</t>
  </si>
  <si>
    <t>Simulating the cooling effect of urban greenery based on solar radiation modelling and a new generation of ESA sensors (SURGE)</t>
  </si>
  <si>
    <t>Hofierka, Jaroslav, prof., Mgr., PhD.</t>
  </si>
  <si>
    <t>1. výzva ESA</t>
  </si>
  <si>
    <t>ESA PECS SURGE</t>
  </si>
  <si>
    <t>Európska výskumná agentúra (ESA)</t>
  </si>
  <si>
    <t>Medzinárodná zmluva o spolupráci s Univerzitou Upsalla vo Švédsku</t>
  </si>
  <si>
    <t>Ľuptáčik, Peter, RNDr., PhD.</t>
  </si>
  <si>
    <t>http://geografia.science.upjs.sk/index.php/19-zo-zivota-ustavu/323-riesime-projekt-pre-europsku-vesmirnu-agenturu-esa ; http://slovak.space/wp-content/uploads/2015/12/Seminar-PECS_Dec2015/2-3_Surge-Hofierka.pdf</t>
  </si>
  <si>
    <t>Dohoda o spolupráci vo výskumnom programe „Mládež a zdravie“ UPJŠ v Košiciach a UMCG</t>
  </si>
  <si>
    <t>prof. Mgr. Andrea Madarasová Gecková, PhD.  </t>
  </si>
  <si>
    <t xml:space="preserve"> 2 08614-LF</t>
  </si>
  <si>
    <t>SOPHIE – evaluating the impact of structural policies on health inequalities and their social determinants and fostering changes, 7RP (GA-278173), Consortium Agreement (75/2012-UPJŠ)</t>
  </si>
  <si>
    <t>75/2012 (GA-278173)</t>
  </si>
  <si>
    <t>"Dohoda o spolupráci vo výskume „Chronického ochorenia“ UPJŠ v Košiciach  a UMCG"</t>
  </si>
  <si>
    <t>prof. Mgr. Andrea Madarasová Gecková, PhD.</t>
  </si>
  <si>
    <t xml:space="preserve">1071/2015 </t>
  </si>
  <si>
    <t>Perceived Health Status in Patients with Chronic Kidney Failure in the framework of the Research Program on Chronic Disease of the Graduate School KISH</t>
  </si>
  <si>
    <t>Mgr. Iveta Rajničová Nagyová, PhD.</t>
  </si>
  <si>
    <t xml:space="preserve">GR090708 </t>
  </si>
  <si>
    <t>Biomedical, psychosocial factors related to functional status and well-being among patients with Parkinson´s Disease - 2nd wave in the framework of the Research Program of Graduate School KISH</t>
  </si>
  <si>
    <t xml:space="preserve">GR090724A </t>
  </si>
  <si>
    <t>Development in functional status and quality of life among Children with Renal Disease in the framework of the Research Program of Graduate School KISH</t>
  </si>
  <si>
    <t xml:space="preserve">GR090724B </t>
  </si>
  <si>
    <t>Biomedical, psychosocial factors related to functional status and well-being among patients with Multiple Sclerosis - 2nd wave in the framework of the Research Program of Graduate School KISH</t>
  </si>
  <si>
    <t xml:space="preserve">GR090724C </t>
  </si>
  <si>
    <t>Functional status and quality of life in Rheumatoid Arthritis patients´in the framework of the Research Program of Graduate School KISH</t>
  </si>
  <si>
    <t>GR090724D</t>
  </si>
  <si>
    <t>Social class and its impact on patients"functional status and recovery process - 2009" in the framework of the Research Program of Graduate school KISH</t>
  </si>
  <si>
    <t xml:space="preserve">275/2009-LF </t>
  </si>
  <si>
    <t>Innovating care for people with multiple chronic conditions in Europe</t>
  </si>
  <si>
    <t>CELIM - Posilňovanie excelencie v multiškálovom bunkovom zobrazovaní</t>
  </si>
  <si>
    <t>prof. RNDr. Pavol Miškovský, DrSc.  </t>
  </si>
  <si>
    <t>CELIM 316310</t>
  </si>
  <si>
    <t>7. RP EÚ -Coordination and support actions: major theme HEALTH, with the following biomedical subspecialties: 1.1.2. Detection, diagnosis and monitoring; 1.1.4. Innovative therapeutic</t>
  </si>
  <si>
    <t>Lotus japonicus ako model pre identifikáciu nových génov, ktoré majú úlohu v odpovedi na abiotický stres a v produktivite strukovín.</t>
  </si>
  <si>
    <t>Marco Betti</t>
  </si>
  <si>
    <t xml:space="preserve">AGL2014-54413-R_Paľove-Ba </t>
  </si>
  <si>
    <t>Universitat D Sevilla</t>
  </si>
  <si>
    <t>Development of New Cathodes for Stable and Safer Lithium-Sulfur Batteries (DeCaSub)</t>
  </si>
  <si>
    <t>doc. RNDr. Andrea Straková Fedorková, PhD.</t>
  </si>
  <si>
    <t xml:space="preserve">NATO_SPS985148 </t>
  </si>
  <si>
    <t>NATO Emerging Security Challenges Division, SPS Programme</t>
  </si>
  <si>
    <t>Adaptácia, učenie a odborná príprava na priestorové počúvanie v komplexných prostrediach</t>
  </si>
  <si>
    <t>doc. Ing. Norbert Kopčo, PhD.</t>
  </si>
  <si>
    <t xml:space="preserve">H2020-MSCA-RISE-2015_ALT </t>
  </si>
  <si>
    <t>Európska komisia H2020</t>
  </si>
  <si>
    <t>Better Understanding the Heterogeneity of Tinnitus to Improve and Develop New Treatments (TINNET)</t>
  </si>
  <si>
    <t>COST BM1306 Tinnet</t>
  </si>
  <si>
    <t>https://www.minedu.sk/cost/</t>
  </si>
  <si>
    <t>COST BM</t>
  </si>
  <si>
    <t>Computational Social choice</t>
  </si>
  <si>
    <t>prof. RNDr. Katarína Cechlárová, DrSc.</t>
  </si>
  <si>
    <t xml:space="preserve">COST IC 1205 </t>
  </si>
  <si>
    <t>KoWiSt: Kompetenzaufbau für eine wirkungsorientierte
Steuerung in kleinen und mittleren Kommunen (verejná správa, manažment)</t>
  </si>
  <si>
    <t>doc. Ing. Silvia Ručinská, PhD.
PhDr. Miroslav Fečko, PhD.</t>
  </si>
  <si>
    <t>DAAD: 2015-1-DE01-KA203-002156</t>
  </si>
  <si>
    <t>Hochschule Harz –
Hochschule für Angewandte Wissenschaften, Nemecko</t>
  </si>
  <si>
    <t>Dejiny európskeho urbanizmu v 20. storočí, H2020</t>
  </si>
  <si>
    <t>doc. PaedDr. Martin Pekár, PhD.</t>
  </si>
  <si>
    <t>číslo zmluvy: 721933</t>
  </si>
  <si>
    <t>Európska komisia H2020 (REA) Research Executive Agency</t>
  </si>
  <si>
    <t>Sience for Prevention Academic Network</t>
  </si>
  <si>
    <t>Orosová, Oľga, prof. PhDr., CSc.</t>
  </si>
  <si>
    <t>LLP SPAN 526773</t>
  </si>
  <si>
    <t>Zvyšovanie schopností klinického uvažovania s využitím simulácií a algoritmov, akronym projektu je: CROESUS</t>
  </si>
  <si>
    <t>Majerník, Jaroslav, Ing.,PhD.</t>
  </si>
  <si>
    <t xml:space="preserve">Erasmus +                    2014-1-CZ01-KA203-002002 </t>
  </si>
  <si>
    <t>Science Holiday Camps in Europe SCICAMP, 527525-LLP-1-2012-1-DE-COMENIUS-CNW</t>
  </si>
  <si>
    <t>doc. RNDr. Marián Kireš, PhD.  </t>
  </si>
  <si>
    <t>Comenius SciCamp</t>
  </si>
  <si>
    <t>http://ec.europa.eu/programmes/erasmus-plus</t>
  </si>
  <si>
    <t>Comenius LLP</t>
  </si>
  <si>
    <t>Európska komisia, Education, Audiovisual and Culture Executive Agency</t>
  </si>
  <si>
    <t>Improvement of interactive methods to understand the natural sciences and technological improvement</t>
  </si>
  <si>
    <t xml:space="preserve"> SciVis 2014-1-DE01-000694</t>
  </si>
  <si>
    <t>ATEST (Assessment of Traineeships within the European Credit Transfer system)</t>
  </si>
  <si>
    <t>Mgr. Renáta Timková, PhD.</t>
  </si>
  <si>
    <t>2014-1-CZ-01_KA203-001834</t>
  </si>
  <si>
    <t>EDUCA o.p.s., Česká republika</t>
  </si>
  <si>
    <t>Skvalitnenie informačných služieb formou eŠtudovne</t>
  </si>
  <si>
    <t>PhDr. Daniela Džuganová</t>
  </si>
  <si>
    <t>16-611-03032</t>
  </si>
  <si>
    <t>http://www.fpu.sk/sk/kniznice</t>
  </si>
  <si>
    <t>6.1.1. Knižničná činnosť</t>
  </si>
  <si>
    <t>Fond na podporu umneia</t>
  </si>
  <si>
    <t>Nákup knižničného fondu pre používateľov Univerzitnej knižnice UPJŠ v Košiciach</t>
  </si>
  <si>
    <t>16-613-03030</t>
  </si>
  <si>
    <t xml:space="preserve">RNDr. Jana Šandrejová, PhD.  </t>
  </si>
  <si>
    <t>V4EaP_Pochivalov 51600237</t>
  </si>
  <si>
    <t>Visegrad Scholarship Program—EaP</t>
  </si>
  <si>
    <t>Bazeľ, Yaroslav, prof. Dr., DrSc.</t>
  </si>
  <si>
    <t xml:space="preserve">IVF V4EaP Scholarship
51501697 - Bevziuk
</t>
  </si>
  <si>
    <t>V4EaP_Tupys 51501721</t>
  </si>
  <si>
    <t>prof. Dr.h.c. prof. RNDr. Alexander Feher, DrSc.</t>
  </si>
  <si>
    <t xml:space="preserve"> IVF V4EaP Scholarship
51501516 - Berkutova
</t>
  </si>
  <si>
    <t>doc. RNDr. Mária Ganajová, CSc.</t>
  </si>
  <si>
    <t xml:space="preserve"> IVF V4EaP Scholarship
- Starosta
</t>
  </si>
  <si>
    <t xml:space="preserve"> IVF V4EaP Scholarship
51500711 - Zaruba
</t>
  </si>
  <si>
    <t>Šutaj, Štefan, prof. PaedDr., DrSc</t>
  </si>
  <si>
    <t>51401188 - Anikó Eszter Bartha</t>
  </si>
  <si>
    <t>Erasmus+ KA103 mobilita jednotlivcov s krajinami programu</t>
  </si>
  <si>
    <t>2016-1-SK01-KA103-000047</t>
  </si>
  <si>
    <t>IČO:30778867</t>
  </si>
  <si>
    <t>2015-1-SK01-KA103-008669</t>
  </si>
  <si>
    <t>Erasmus+ KA107 mobilita jednotlivcov s partenrskými krajinami</t>
  </si>
  <si>
    <t>2016-1-SK01-KA107-022383</t>
  </si>
  <si>
    <t>2015-1-SK01-KA107-008773</t>
  </si>
  <si>
    <t>Európska únia a jej vplyv na organizáciu a fungovanie verejnej správyv Slovenskej republike</t>
  </si>
  <si>
    <t>doc. JUDr. Alena Krunková, PhD.</t>
  </si>
  <si>
    <t>MVZP-SK PRES/2016/134</t>
  </si>
  <si>
    <t>Medzinárodné vzťahy a zahraničná politka SR zameraná na predsedníctvo SR v Rade EÚ</t>
  </si>
  <si>
    <t>Cieľom riešenia projektu bolo zviditeľniť potrebu odbornej diskusie venovanej problematike samosprávy v nadväznosti na vykonávanie Predsedníctva SR v Rade EÚ.  V rámci projektu boli realizované dve vedecké konferencie s akcentom na verejnú správu</t>
  </si>
  <si>
    <t>BAS 808 00 H</t>
  </si>
  <si>
    <t xml:space="preserve">Legáth Jaroslav, prof. MVDr. CSc. </t>
  </si>
  <si>
    <t>zRMS 54/NRL/P-3088/HS</t>
  </si>
  <si>
    <t>BASF Slovensko, s.r.o. 
Bratislava</t>
  </si>
  <si>
    <t>Colzor Trio</t>
  </si>
  <si>
    <t>zRMS 54/NRL/P-2565/HS</t>
  </si>
  <si>
    <t>SYNGENTA Slovakia, s.r.o.
Bratislava</t>
  </si>
  <si>
    <t>Spandis</t>
  </si>
  <si>
    <t>zRMS 54/NRL/P-2752/HS</t>
  </si>
  <si>
    <t>Amistar Xtra</t>
  </si>
  <si>
    <t>zRMS 54/NRL/P-2981/HS</t>
  </si>
  <si>
    <t>AIR III – Foramsulfuron – inplementation of PRAPER comments</t>
  </si>
  <si>
    <t xml:space="preserve">prof. MVDr. Jaroslav Legáth, CSc., </t>
  </si>
  <si>
    <t>Smernica EU 686/2012</t>
  </si>
  <si>
    <t>COMMISSION IMPLEMENTING REGULATION (EU) No 686/2012 of 26 July 2012 allocating to Member States, for the purposes of the renewal procedure, the evaluation of the active substances whose approval expires by 31 December 2018 at the latest, L 200/8</t>
  </si>
  <si>
    <t xml:space="preserve">BAYER CropScience AG, Nemecko
</t>
  </si>
  <si>
    <t xml:space="preserve">SAAIC - ERASMUS: Mobilita študentov a pracovníkov vysokých škôl </t>
  </si>
  <si>
    <t>Bodnárová Libuša, MVDr.</t>
  </si>
  <si>
    <t>2016-1-KS01-KA103-022248</t>
  </si>
  <si>
    <t>SAAIC-ERASMUS</t>
  </si>
  <si>
    <t>Nár.agentúra         Program celoživotného vzdelávania</t>
  </si>
  <si>
    <t>SAAIC - ERASMUS: Mobilita študentov a pracovníkov vysokých škôl v akademickom roku 2015/2016</t>
  </si>
  <si>
    <t>2015-1-KS01-KA103-008702</t>
  </si>
  <si>
    <t>Posilnenie spolupráce medzi UVLF v Košiciach a UiN v Bodø</t>
  </si>
  <si>
    <t xml:space="preserve">Faixová Zita, prof. MVDr., PhD. </t>
  </si>
  <si>
    <t>SK06-IV-02-012</t>
  </si>
  <si>
    <t>http://spehp.saia.sk/sk/main/vyzvy/vyzva-eea-ehp-sk06-iv-v-02-institucionalna-spolupraca</t>
  </si>
  <si>
    <t>SK06 
Štipendijný program EHP Slovensko</t>
  </si>
  <si>
    <t>Mobilitný projekt medzi vysokými školami</t>
  </si>
  <si>
    <t>SK06-II-01-003</t>
  </si>
  <si>
    <t>http://spehp.saia.sk/sk/main/vyzvy/vyzva-eea-ehp-sk06-ii-01</t>
  </si>
  <si>
    <t>Energia v krajine – elektrické vedenia a ochrana prioritných druhov vtákov v územiach NATURA 2000</t>
  </si>
  <si>
    <t xml:space="preserve">Soroka Jaroslav, MVDr. </t>
  </si>
  <si>
    <t>LIFE13 NAT/SK/ 001272</t>
  </si>
  <si>
    <t>LIFE+</t>
  </si>
  <si>
    <t>Európska komisia, Generálne riaditeľstvo pre životné prostredie</t>
  </si>
  <si>
    <t>Fyzikálne nedeštruktívne metódy pre komplexné testovanie a analýzu artefaktov kultúrneho dedičstva</t>
  </si>
  <si>
    <t>doc. Danica Stojkovičová, akad. mal.</t>
  </si>
  <si>
    <t>APVV-14-0719</t>
  </si>
  <si>
    <t>http://www.apvv.sk</t>
  </si>
  <si>
    <t>Riešiteľská organizácia:  Ústav merania SAV</t>
  </si>
  <si>
    <t>Reštaurátorský výskum a reštaurovanie</t>
  </si>
  <si>
    <t>Doc. Danica Stojkovičová, akad.mal.</t>
  </si>
  <si>
    <t>SNM-HM-ZOR-2013/3907</t>
  </si>
  <si>
    <t>zmluva SNM-HM-ZOR-2013/3907</t>
  </si>
  <si>
    <t>Slovenské národné múzeum</t>
  </si>
  <si>
    <t>SF 35/2015</t>
  </si>
  <si>
    <t>zmluva SF 35/2015</t>
  </si>
  <si>
    <t>SNM-HM-ZOR-2013/3904</t>
  </si>
  <si>
    <t>zmluva SNM-HM-ZOR-2013/3904</t>
  </si>
  <si>
    <t>SNM-HM-ZOR-2014/1020</t>
  </si>
  <si>
    <t>zmluva SNM-HM-ZOR-2014/1020</t>
  </si>
  <si>
    <t>Doc.Mgr.Art. Sylvia Birkušová</t>
  </si>
  <si>
    <t>SNM-HM.ZOR-2016/3126</t>
  </si>
  <si>
    <t>zmluva SNM-HM.ZOR-2016/3126</t>
  </si>
  <si>
    <t>SNM-HM.ZOR-2016/301</t>
  </si>
  <si>
    <t>zmluva SNM-HM.ZOR-2016/3015</t>
  </si>
  <si>
    <t>Podrobný výskum reštaurátorských prác, popis postupu, fotodokumentácia postupov riešenia</t>
  </si>
  <si>
    <t>Curating Archives. Critical Perspectives on Parallel Cultures Histories</t>
  </si>
  <si>
    <t>Mgr. Daniel Grúň, PhD.</t>
  </si>
  <si>
    <t>Funding agreement</t>
  </si>
  <si>
    <t>www.erstestiftung.org</t>
  </si>
  <si>
    <t>PATTERNS Lectures</t>
  </si>
  <si>
    <t>World University Service Austria</t>
  </si>
  <si>
    <t>SOFT NORM: From Historical Awareness to Civil Engaged Art Practises</t>
  </si>
  <si>
    <t>doc. Martin Piaček</t>
  </si>
  <si>
    <t>Shared Cities: Creative Momentum</t>
  </si>
  <si>
    <t>Mgr. art. Vít Halada, ArtD.</t>
  </si>
  <si>
    <t>2016-1913/001-0</t>
  </si>
  <si>
    <t>https://www.goethe.de/ins/cz/cs/</t>
  </si>
  <si>
    <t>VŠVU je ako partenr, Hlavný riešiteľ Goethe Institut Praha. Ďalšie zapojené inštitúcie: Aliancia Stará tržnica o.z., Česká centra, Drustvo arhitekta Beograda, Fundacja Res Publica im. Henryka Krzeczkowskiego, Katowice Miasto Ogrodow, Kortars Epiteszeti Kozpont alapitvany, Kunstrepublik e.v., Mindspace Nonprofit KFT, reSITE</t>
  </si>
  <si>
    <t>Kreatívna Európa, Klutúra</t>
  </si>
  <si>
    <t>Mgr. Zuzana Wallnerová</t>
  </si>
  <si>
    <t>2015-1-SK01-KA103-008546</t>
  </si>
  <si>
    <t>Národná agentúra Erasmus+</t>
  </si>
  <si>
    <t>2016-1-SK01-KA103-022142</t>
  </si>
  <si>
    <t>Mrg.art.Veronika Selingerová</t>
  </si>
  <si>
    <t>2016-1-SK01-KA107-022352</t>
  </si>
  <si>
    <t>SENCE-EXPERIENCE</t>
  </si>
  <si>
    <t>doc. M.A. Blanka Cepková</t>
  </si>
  <si>
    <t>16-510-00284</t>
  </si>
  <si>
    <t>http://www.fpu.sk/sk/</t>
  </si>
  <si>
    <t>ŽIVÁ PAMAŤ _ DIGITÁLNA BUDÚCNOSŤ. Zachovanie textilného a šperkárskeho umenia a
remesla pre budúcnosť</t>
  </si>
  <si>
    <t>doc. M.A. Mária Fulková</t>
  </si>
  <si>
    <t>16-510-00311</t>
  </si>
  <si>
    <t>25. rokov katedry fotografie VŠVU, výstava študentov a pedagógov školy</t>
  </si>
  <si>
    <t>prof. Ľubo Stacho</t>
  </si>
  <si>
    <t>16-510-00333</t>
  </si>
  <si>
    <t>Starosť o architektúru/Care for architecture: exemplum Slovenská národná galéria-vyzvanie do tanca arché architektúry. Expozícia v Česko-slovenskom pavilóne na Bienálne architektúry 2016 v Benátkach</t>
  </si>
  <si>
    <t>Mgr. ar. Vít Halada, ArtD.</t>
  </si>
  <si>
    <t>16-510-03887</t>
  </si>
  <si>
    <t>MELTING TRADITION</t>
  </si>
  <si>
    <t>Mgr. art. Štefan Nosko</t>
  </si>
  <si>
    <t>16-510-03882</t>
  </si>
  <si>
    <t>SLOVAKIA, say cheese!</t>
  </si>
  <si>
    <t>Mgr. Michela Paštéková, PhD.</t>
  </si>
  <si>
    <t>16-510-03883</t>
  </si>
  <si>
    <t>Účasť na medzinárodnom fotografickom festivale Festival Circulations - J.E.E.P.</t>
  </si>
  <si>
    <t>doc. Mgr. art. Silvia Saparová, ArtD.</t>
  </si>
  <si>
    <t>16-510-03884</t>
  </si>
  <si>
    <t>TALPA</t>
  </si>
  <si>
    <t>16-142-01603</t>
  </si>
  <si>
    <t>1.4.2 Prezentačné aktivity, výstavy, salóny, festivaly, prehliadky</t>
  </si>
  <si>
    <t>Sympózium: Oskár Čepan a výtvarné umenie</t>
  </si>
  <si>
    <t>prof. PhDr. Marián Zervan, CSc.</t>
  </si>
  <si>
    <t>16-342-03004</t>
  </si>
  <si>
    <t>3.4.2 Vzdelávacie aktivity</t>
  </si>
  <si>
    <t>Nákup knižničného fondu pre AK VŠVU</t>
  </si>
  <si>
    <t>PhDr. Oľga Kasajová</t>
  </si>
  <si>
    <t>16-613-03507</t>
  </si>
  <si>
    <t>Absolventská prehliadka ateliéru 343</t>
  </si>
  <si>
    <t>Mgr. art. Barbora Peuch, ArtD.</t>
  </si>
  <si>
    <t>2016diz027</t>
  </si>
  <si>
    <t>https://nadaciatatrabanky.egrant.sk/</t>
  </si>
  <si>
    <t>Viac dizajnu</t>
  </si>
  <si>
    <t>Nadácia Tartra banky</t>
  </si>
  <si>
    <t>Strangers on the way</t>
  </si>
  <si>
    <t>prof. Anton Čierny</t>
  </si>
  <si>
    <t>2016vu051</t>
  </si>
  <si>
    <t>Interactive Wall Structure(s)</t>
  </si>
  <si>
    <t>Mgr. art. Kristína Rypáková</t>
  </si>
  <si>
    <t>2016vu041</t>
  </si>
  <si>
    <t>Oppidum Residenti Galanta</t>
  </si>
  <si>
    <t>doc. Mgr. art. Klaudia Kosziba, ArtD.</t>
  </si>
  <si>
    <t>16-142-01551</t>
  </si>
  <si>
    <t>Obnova budovy VŠVU, Hviezdoslavovo nám. Č. 18, parc. Č. 301 k.ú. Bratislava -Staré mesto, evidovaná pod evidenčným číslom 37/1 v Ústrednom zozname pamiatkového fondu</t>
  </si>
  <si>
    <t>prof. Stanislav Stankoci, akad. mal.</t>
  </si>
  <si>
    <t>MK-611/2016/1.1</t>
  </si>
  <si>
    <t>http://www.culture.gov.sk</t>
  </si>
  <si>
    <t>Obnovme si svoj dom</t>
  </si>
  <si>
    <t>MK SR</t>
  </si>
  <si>
    <t>Skúmanie kombinovaných techník intenzívnych šmykových deformácii sľubných pre priemyselné aplikácie</t>
  </si>
  <si>
    <t>Hadzima Branislav, doc. Ing. PhD.</t>
  </si>
  <si>
    <t>Zmluva č. 0393-2016</t>
  </si>
  <si>
    <t>https://www.minedu.sk/rusko/</t>
  </si>
  <si>
    <t>MVTS</t>
  </si>
  <si>
    <t>Ministerstvo školstva, vedy výskumu a športu SR</t>
  </si>
  <si>
    <t>Meranie a vyhodnotenie tepelných a chladiacich výkonov  systému  hliníkových omega panelov ALOP</t>
  </si>
  <si>
    <t xml:space="preserve">Kapjor Andrej, doc. Ing. PhD.                                                          </t>
  </si>
  <si>
    <t>VCZU/2015/INTERGEO/1</t>
  </si>
  <si>
    <t>http://www.mhsr.sk/ext_dok-vyzva_na_predkladanie_ziadosti_o_dotacie_inovacne_vouchere/145002c?ext=orig</t>
  </si>
  <si>
    <t>Schéma na podporu spolupráce podnikateľských subjektov a vedecko – výskumných pracovísk formou Inovačných voucherov</t>
  </si>
  <si>
    <t>Akumulácia solárneho tepla do zeme pre účely vykurovania objektu počas zimy</t>
  </si>
  <si>
    <t xml:space="preserve">Gottwald Michal, Ing.                                                        </t>
  </si>
  <si>
    <t>VCZU/2015/ETOP1</t>
  </si>
  <si>
    <t>Predikcia zmeny dopravných vzťahov po vybudovaní polyfunkčného objektu a vytvorenie dopravného modelu križovatky</t>
  </si>
  <si>
    <t>Čelko Ján, prof. Ing. CSc.</t>
  </si>
  <si>
    <t>S-104-0001/16</t>
  </si>
  <si>
    <t>http://www.zilina.sk/mesto-zilina-volne-miesta-a-ponuka-verejne-obstaravanie</t>
  </si>
  <si>
    <t>Mesto Žilina</t>
  </si>
  <si>
    <t>00321796</t>
  </si>
  <si>
    <t>Výskum smerovania dopravy a podielu tranzitnej dopravy v území</t>
  </si>
  <si>
    <t>S-104-0002/16</t>
  </si>
  <si>
    <t>Experimentálny výskum vplyvu hluku zo športového objektu na okolitú zástavbu</t>
  </si>
  <si>
    <t>Iringová Agnes, doc. Ing. PhD.</t>
  </si>
  <si>
    <t>S-104-0004/16</t>
  </si>
  <si>
    <t>http://www.regionzilina.sk/sk/dokumenty-oznamy/verejne-obstaravanie/sutazne-podklady.html</t>
  </si>
  <si>
    <t>Žilinský samosprávny kraj</t>
  </si>
  <si>
    <t>Monitoring horizontálnych a vertikálnych posunov prechodových oblastí pevnej jazdnej dráhy koľaje č. 1 Bratislavského tunela</t>
  </si>
  <si>
    <t>Ižvolt Libor, prof. Ing. PhD.</t>
  </si>
  <si>
    <t>S-104-0006/16</t>
  </si>
  <si>
    <t>http://www.zsr.sk/slovensky/obstaravanie/verejne-obstaravanie/verejne-obst.-tovary-sluzby-prace/aktualne-vyberove-konanie.html?page_id=1764</t>
  </si>
  <si>
    <t>Železnice SR</t>
  </si>
  <si>
    <t>Experimentálny výskum parametrov modernizovanej železničnej trate Nové Mesto n.V - T. Bohuslavice</t>
  </si>
  <si>
    <t>S-104-0007/16</t>
  </si>
  <si>
    <t>Optimalizácia technického riešenia rekonštrukcie cesty II/583</t>
  </si>
  <si>
    <t>Pitoňák Martin, Ing. PhD.</t>
  </si>
  <si>
    <t>S-104-0024/16</t>
  </si>
  <si>
    <t>Prognóza vývoja dopravných vzťahov v Žiline pre výhľadové obdobie</t>
  </si>
  <si>
    <t>S-104-0030/16</t>
  </si>
  <si>
    <t>Optimalizácia technického riešenia rekonštrukcie cesty II/584</t>
  </si>
  <si>
    <t>S-104-0031/16</t>
  </si>
  <si>
    <t>Experimentálne stanovenie zaťažiteľnosti mosta 091 na ceste I/59</t>
  </si>
  <si>
    <t>Moravčík Martin, doc. Ing. PhD.</t>
  </si>
  <si>
    <t>S-104-0036/16</t>
  </si>
  <si>
    <t>http://www.ssc.sk/sk/Verejne-obstaravanie.ssc</t>
  </si>
  <si>
    <t>Slovenská správa ciest</t>
  </si>
  <si>
    <t>Návrh kritérií na hodnotenie protišmykových vlastností povrchu vozovky</t>
  </si>
  <si>
    <t>Komačka Jozef, prof. Dr. Ing.</t>
  </si>
  <si>
    <t>S-104-0039/16</t>
  </si>
  <si>
    <t>Rozšírenie aplikácie softvéru ISEH o podsystém umožňujúci optimalizovať druh stavebnej úpravy vozovky</t>
  </si>
  <si>
    <t>Mikolaj Ján, prof. Ing. CSc.</t>
  </si>
  <si>
    <t>S-104-0044/16</t>
  </si>
  <si>
    <t>http://www.ssc.sk/sk/Verejne-obstaravanie-.ssc</t>
  </si>
  <si>
    <t>Výskum stability územia Nové Zámky -Dvory n. Žitavou z geotechnického hľadiska</t>
  </si>
  <si>
    <t>Drusa Marián, doc. Ing. PhD.</t>
  </si>
  <si>
    <t>S-104-0045/16</t>
  </si>
  <si>
    <t>11.10.206</t>
  </si>
  <si>
    <t>Parametrizácia ekonomickej efektívnosti využitia rúbaniny z tunela</t>
  </si>
  <si>
    <t>S-104-0048/16</t>
  </si>
  <si>
    <t>https://www.ndsas.sk/spolocnost/obchodna-verejna-sutaz</t>
  </si>
  <si>
    <t>Národná diaľničná spoločnosť</t>
  </si>
  <si>
    <t>MKP analýza pre dielce pre ZŤS Sabinov</t>
  </si>
  <si>
    <t>Kohár Róbert, doc. Ing. PhD.</t>
  </si>
  <si>
    <t>06/UR/2015</t>
  </si>
  <si>
    <t>http://www.economy.gov.sk/11409-menu/145000s</t>
  </si>
  <si>
    <t>DETECTGAME - Výskum a vývoj pre integrovaný systém s prvkami umelej inteligencie pre monitorovanie pohybu voľne žijúcich živočíchov</t>
  </si>
  <si>
    <t>Hudec Róbert, prof. Ing. PhD.</t>
  </si>
  <si>
    <t>0802/2013</t>
  </si>
  <si>
    <t>na medzinárodnej úrovni
http://www.eurekanetwork.org/
na domácej úrovni
https://www.vedatechnika.sk</t>
  </si>
  <si>
    <t>EUREKA</t>
  </si>
  <si>
    <t>Výskum v oblasti časticovej fyziky</t>
  </si>
  <si>
    <t>Melo Ivan, doc. RNDr. PhD.</t>
  </si>
  <si>
    <t>0224/2016</t>
  </si>
  <si>
    <t>na základe členstva v CERNe</t>
  </si>
  <si>
    <t xml:space="preserve"> Spolupráca pri vývoji systémov a služieb v oblasti riadenia letovejprevádzky  (/ATM) pre projekt SESAR. Grant Agreement for Members number -734139-PJ03b SAFE, Grant Agreement for Members number -734168-PJ14 EECNS</t>
  </si>
  <si>
    <t>Badánik Benedikt, doc. Ing. PhD.</t>
  </si>
  <si>
    <t>SESAR2020</t>
  </si>
  <si>
    <t>https://ec.europa.eu/researchg/participants/portal/desktop/en/organisations/register.html</t>
  </si>
  <si>
    <t>Rámcová dohoda o realizácii opatrení programu SESAR 2020</t>
  </si>
  <si>
    <t>Letové prevádzkové služby SR, štátny podnik, Bratislava</t>
  </si>
  <si>
    <t>na dobu neurčitú</t>
  </si>
  <si>
    <t>AUTOEPCIS - RFID technológia v logistických sieťach automobilového priemyslu</t>
  </si>
  <si>
    <t>Kolarovszki Peter, Ing. PhD.</t>
  </si>
  <si>
    <t>E!7592 EUREKA</t>
  </si>
  <si>
    <t>Letecko - prevádzkové a stavebno - technické posúdenie heliportu Fakultnej nemocnice Nitra a prerokovanie návrhu s Odberateľom a Dopravným úradom.</t>
  </si>
  <si>
    <t>Kazda,Antonín, prof. Ing., PhD.</t>
  </si>
  <si>
    <t>P-101-0371/16</t>
  </si>
  <si>
    <t>Zmluva o dielo č. 1/2016/FPEDAS na základe výzvy na predloženie cenovej ponuky</t>
  </si>
  <si>
    <t>Fakultná nemocnica Nitra</t>
  </si>
  <si>
    <t>Výskum ľahkých vyvýšených heliportov pre umiestnenie na starších budovách</t>
  </si>
  <si>
    <t>Posúdenie ekonomického stavu Letiska Piešťany a.s., vo vzťahu k akcionárovi - mesto Piešťany a návrh opatrení pre akcionára Letiska a.s. - mesto Piešťany</t>
  </si>
  <si>
    <t>P-101-0380/16</t>
  </si>
  <si>
    <t>Zmluva o dielo č.17/FPEDAS/2016 na základe výzvy na predloženie cenovej ponuky</t>
  </si>
  <si>
    <t>Mesto Piešťany</t>
  </si>
  <si>
    <t xml:space="preserve">Výskum ekonomiky prevádzky malých regionálnych letísk vo vzťahu k indukovaným efektom z leteckej dopravy </t>
  </si>
  <si>
    <t>Vypracovanie dopravno-sociologického prieskumu pre mesto Svit</t>
  </si>
  <si>
    <t>Gogola, Marián, doc. Ing., PhD.</t>
  </si>
  <si>
    <t>P-101-0391/16</t>
  </si>
  <si>
    <t>Priame oslovenie Mestom Svit</t>
  </si>
  <si>
    <t>Mesto Svit</t>
  </si>
  <si>
    <t>V rámci úlohy boli skúmané charakteristiky ako aj korelácie dopravného správania pre rôzne skupiny obyvateľstva, ktoré sa použili pri stanovaní deľby prepravnej práce v meste Svit.</t>
  </si>
  <si>
    <t>Spracovanie návrhu dokumentácie ochranných pásiem radaru MOŠNÍK</t>
  </si>
  <si>
    <t>P-101-0376/16</t>
  </si>
  <si>
    <t>Zmluva o dielo č. LPS SR, š.p. PRAV/155/2015 na základe výzvy na predloženie cenovej ponuky</t>
  </si>
  <si>
    <t xml:space="preserve">Výskum požiadaviek na OP leteckých pozemných zariadení vo vzťahu k podmienkam na ochranu životného prostredia vplyvov žiarenia na organizmy </t>
  </si>
  <si>
    <t>Územný generel dopravy mesta Lučenec</t>
  </si>
  <si>
    <t>Gnap, Jozef, prof. Ing., PhD.</t>
  </si>
  <si>
    <t>P-101-0387/16</t>
  </si>
  <si>
    <t>Úrad pre verejné obstarávanie - Oznámenie 9808-WYS, vestník č. 111/2016 z 10.6.2016</t>
  </si>
  <si>
    <t>Mesto Lučenec</t>
  </si>
  <si>
    <t>Zostavenie dopravného modelu. Návrh optimalizovanej siete MHD.  Vvpracovanie prognózy a návrh variantného riešenia pre pre roky 2020 a 2025. Vyhodnotenie dopadov na životné prostredie.  Výstupy sú spracovávané na publikovanie v indexovaných časopisoch.</t>
  </si>
  <si>
    <t>Odborná štúdia Parkovacia politika v meste Nové Zámky</t>
  </si>
  <si>
    <t>P-101-0362/15</t>
  </si>
  <si>
    <t>Priame oslovenie Mestom Nové Zámky na základe predloženej cenovej ponuky pre podlimitnú zakázku.</t>
  </si>
  <si>
    <t>Mesto Nové Zámky</t>
  </si>
  <si>
    <t>Vykonanie dopravného výskumu statickej dopravy na najväčších sídliskách. Výpočet teoretickej potreby parkovacích miest a návrhy na zmeny organizácie dopravy a parkovacej politiky pre mesto Nové Zámky. Výstupy sú spracovávanie na publikovanie v indexovaných časopisoch.</t>
  </si>
  <si>
    <t>ENABLE-S3 - ECSEL-IA Europská iniciatíva pre povoľovanie overovania vysoko automatizovaných bezpečnostných a ochranných systémov</t>
  </si>
  <si>
    <t>Kolla Eduard, Ing. PhD.</t>
  </si>
  <si>
    <t xml:space="preserve">H2020, Proposal No: 692455  </t>
  </si>
  <si>
    <t>https://ec.europa.eu/research/participants/portal/desktop/en/opportunities/h2020/calls/h2020-ecsel-2015-2-ia-two-stage-master.html#c,topics=callIdentifier/t/H2020-ECSEL-2015-2-IA-two-stage-Master/1/1/1/default-group&amp;callStatus/t/Forthcoming/1/1/0/default-group&amp;callStatus/t/Open/1/1/0/default-group&amp;callStatus/t/Closed/1/1/0/default-group&amp;+identifier/desc</t>
  </si>
  <si>
    <t>Výskum a vývoj Hi-Tech integrovaných strojnotechnologických systémov pre výrobu automobilových plášťov - PROTYRE</t>
  </si>
  <si>
    <t>Medvecký Štefan, prof. Ing. PhD.</t>
  </si>
  <si>
    <t>reg-00314-0003</t>
  </si>
  <si>
    <t>oznámenie Ministerstva školstva, vedy, výskumu a športu SR č. 2013-12712/34325:-11</t>
  </si>
  <si>
    <t>Dotácia z prostriedkov štátneho rozpočtu na podporu aplikovaného výskumu, stimul pre výskum a vývoj</t>
  </si>
  <si>
    <t>VIPO a.s. Partizánske</t>
  </si>
  <si>
    <t>Aplikovaný výskum a vkývoj procesov pri získavaní monokryštálov a optimalizácie parametrov prípravy veľkorozmerných monokryštálov</t>
  </si>
  <si>
    <t>reg-00151-0004</t>
  </si>
  <si>
    <t>CEIT, a.s.</t>
  </si>
  <si>
    <t>Výskum kľúčových komponentov inovatívneho doprav.prostriedku pre pohyb po zemi, aj vo vzduchu. Experimentálny vývoj kľúčových komponentov inovatívneho dopravného prostriedku pre pohyb po zemi aj vo vzduchu.</t>
  </si>
  <si>
    <t>zmluva o poskytnutí stimulov pre výskum a vývoj č. 0685/2015</t>
  </si>
  <si>
    <t>oznámenie Ministerstva školstva, vedy, výskumu a športu SR č. 2015-8359/12311:1-15AA</t>
  </si>
  <si>
    <t>AeroMobil R&amp;D, s.r.o.</t>
  </si>
  <si>
    <t>Mobilné aplikácie v IDS</t>
  </si>
  <si>
    <t>Zábovský Michal, doc. Ing. PhD.</t>
  </si>
  <si>
    <t>Rámcová zmluva o výskume na objednávku č. 04/2016/UVP</t>
  </si>
  <si>
    <t>zmluva, objednávka</t>
  </si>
  <si>
    <t>Výskumný ústav dopravný, a.s.</t>
  </si>
  <si>
    <t>Analýza zdrojov dát pre dopravné informácie so zameraním sa na otvorené dáta</t>
  </si>
  <si>
    <t>Rámcová zmluva o výskume na objednávku č. 03/2016/UVP</t>
  </si>
  <si>
    <t>SIT consulting a.s</t>
  </si>
  <si>
    <t>Sharepoint</t>
  </si>
  <si>
    <t>zmluva o dielo, objednávka</t>
  </si>
  <si>
    <t>Možnosti sledovania pozemnej prevádzky dopravných objektov v špecifickom prostredí parkovacích systémov letísk a následne šírenie tejto informácie smerom k všeobecným infgormačným systémom dopravných informácií.</t>
  </si>
  <si>
    <t>Zmluva č. U01/2015</t>
  </si>
  <si>
    <t>TECHNISERV, s.r.o.</t>
  </si>
  <si>
    <t>Inovatívne prístupy vzdelávania študentov za účelom zvýšenia atraktívnosti vysokoškolského štúdia v technických oblastiach.</t>
  </si>
  <si>
    <t>Čuboň Peter, Ing. PhD.</t>
  </si>
  <si>
    <t>Zmluva o poskytnutí grantu č.182/16_RT</t>
  </si>
  <si>
    <t>Výskum využiteľnosti rúbaniny z tunela v konštrukčných vrstvách asfaltových vozoviek</t>
  </si>
  <si>
    <t>Remišová Eva, doc. Ing. PhD.</t>
  </si>
  <si>
    <t>S-104-0003/16</t>
  </si>
  <si>
    <t>Objednávka na vykonanie prác</t>
  </si>
  <si>
    <t>Duha a.s Prešov</t>
  </si>
  <si>
    <t>Výskum variability kvalitatívnych parametrov geotechnických prác na stavbe ŽSR Púchov - Žilina</t>
  </si>
  <si>
    <t>S-104-0005/16</t>
  </si>
  <si>
    <t>Združenie TEBS</t>
  </si>
  <si>
    <t>Overenie homogenity deformačných vlastností hornín skúškou CPT</t>
  </si>
  <si>
    <t>S-104-0008/16</t>
  </si>
  <si>
    <t>Salini Impregilo S.p.A org. zložka</t>
  </si>
  <si>
    <t>Diagnostika uhla vnútorného trenia špecifickej vzorky kameniva</t>
  </si>
  <si>
    <t>Masarovičová Soňa, Ing. PhD.</t>
  </si>
  <si>
    <t>S-104-0009/16</t>
  </si>
  <si>
    <t>EUROVIA</t>
  </si>
  <si>
    <t>Experimentálny výskum deformačných charakteristík mostných objektov</t>
  </si>
  <si>
    <t>Bujňák Ján, prof. Ing. CSc.</t>
  </si>
  <si>
    <t>S-104-0010/16</t>
  </si>
  <si>
    <t>HIŽDAY &amp; MALÁK</t>
  </si>
  <si>
    <t>Experimentálne testovanie podmienok výkonnosti dopravného uzla</t>
  </si>
  <si>
    <t>S-104-0011/16</t>
  </si>
  <si>
    <t>PROMA</t>
  </si>
  <si>
    <t>Optimalizácia technického riešenia modernizácie železničnej stanice</t>
  </si>
  <si>
    <t>Vičan Josef, prof. Ing. CSc.</t>
  </si>
  <si>
    <t>S-104-0012/16</t>
  </si>
  <si>
    <t>SŽDC</t>
  </si>
  <si>
    <t>Experimentálny výskum stability násypov, oporných a zárubných múrov v špecifických podmienkach</t>
  </si>
  <si>
    <t>S-104-0013/16</t>
  </si>
  <si>
    <t>DOPRASTAV- Združenie Ovčiarsko</t>
  </si>
  <si>
    <t>Experimentálny výskum odozvy mostných objektov na špecifické zaťaženie vozidlami</t>
  </si>
  <si>
    <t>S-104-0014/16</t>
  </si>
  <si>
    <t>STRABAG</t>
  </si>
  <si>
    <t>Experimentálne stanovenie stability násypov v lokalite projektu Darwin Nitra</t>
  </si>
  <si>
    <t>S-104-0015/16</t>
  </si>
  <si>
    <t>Experimentálny výskum únosnosti zemín penetračným sondovaním v lokalite Mochovce</t>
  </si>
  <si>
    <t>S-104-0016/16</t>
  </si>
  <si>
    <t>STAS- Stavby a sanácie, s.r.o TT</t>
  </si>
  <si>
    <t>Experimentálne vyšetrovanie odozvy mosta na účinky dynamického zaťaženia železničnou dopravou</t>
  </si>
  <si>
    <t>S-104-0017/16</t>
  </si>
  <si>
    <t>Begl a Krysl</t>
  </si>
  <si>
    <t>Teoretické a experimentálne stanovenie zaťažiteľnosti mostných objektov</t>
  </si>
  <si>
    <t>S-104-0018/16</t>
  </si>
  <si>
    <t>SUDOP Košice</t>
  </si>
  <si>
    <t>9.52016</t>
  </si>
  <si>
    <t>Optimalizácia technického riešenia premostenia vodného toku</t>
  </si>
  <si>
    <t>S-104-0019/16</t>
  </si>
  <si>
    <t>Reming Consult</t>
  </si>
  <si>
    <t>Sledovanie statického správania sa špecifickej pozemnej stavby</t>
  </si>
  <si>
    <t>Papán Daniel, Ing. PhD.</t>
  </si>
  <si>
    <t>S-104-0020/16</t>
  </si>
  <si>
    <t>DOPRASTAV</t>
  </si>
  <si>
    <t>Stanovenie geotechnických parametrov lokality podzemného objektu na základe experimentálnych meraní</t>
  </si>
  <si>
    <t>S-104-0021/16</t>
  </si>
  <si>
    <t>Experimentálny výskum deformačných parametrov zemín a hornín určených na výstavu pozemnej komunikácie</t>
  </si>
  <si>
    <t>S-104-0022/16</t>
  </si>
  <si>
    <t>HES-COMGEO</t>
  </si>
  <si>
    <t>Monitoring napätosti nosnej konštrukcie mostného objektu</t>
  </si>
  <si>
    <t>S-104-0023/16</t>
  </si>
  <si>
    <t>POOR</t>
  </si>
  <si>
    <t>Experimentálny výskum deformačných charakteristík zhutnených zemín</t>
  </si>
  <si>
    <t>Drusa Marián, doc. Ing., PhD.</t>
  </si>
  <si>
    <t>S-104-0025/16</t>
  </si>
  <si>
    <t>GRANVIA CONSTRUCTION</t>
  </si>
  <si>
    <t xml:space="preserve">Experimentálny výskum  správania sa mostného objektu SO 212 </t>
  </si>
  <si>
    <t>S-104-0026/16</t>
  </si>
  <si>
    <t>Inžinierske stavby Košice</t>
  </si>
  <si>
    <t>Optimalizácia technického riešenia sanácie zemného telesa rýchlostnej cesty R1</t>
  </si>
  <si>
    <t>S-104-0027/16</t>
  </si>
  <si>
    <t>Variabilita charakteristík šmykovej pevnosti zeminy pri rôznych okrajových podmienkach zaťaženia</t>
  </si>
  <si>
    <t>S-104-0028/16</t>
  </si>
  <si>
    <t>Parametrizácia aktuálneho technického stavu vybranej cestnej siete</t>
  </si>
  <si>
    <t>S-104-0029/16</t>
  </si>
  <si>
    <t>Roadscanners Central Europe</t>
  </si>
  <si>
    <t>Experimentálne sledovanie  odozvy mostného objektu na zaťaženie</t>
  </si>
  <si>
    <t>S-104-0032/16</t>
  </si>
  <si>
    <t xml:space="preserve">Experimentálny výskum  správania sa mostného objektu SO 242 </t>
  </si>
  <si>
    <t>S-104-0033/16</t>
  </si>
  <si>
    <t>Výskum geotechnických charakteristík gumovej drte</t>
  </si>
  <si>
    <t>S-104-0034/16</t>
  </si>
  <si>
    <t>Z.U.G- GeoTech- Poľsko</t>
  </si>
  <si>
    <t>Optimalizácia technického riešenia v rámci modernizácie žel. trate Nové Mesto nad Váhom - Púchov</t>
  </si>
  <si>
    <t>S-104-0035/16</t>
  </si>
  <si>
    <t>Monitoring variability kvalitatívnych parametrov geotechnických prác pri modernizácii žel. trate Nové Mesto nad Váhom - Púchov</t>
  </si>
  <si>
    <t>S-104-0037/16</t>
  </si>
  <si>
    <t>TSS GRADE</t>
  </si>
  <si>
    <t>Experimentálny výskum odozvy mostného objektu na zaťaženie</t>
  </si>
  <si>
    <t>S-104-0038/16</t>
  </si>
  <si>
    <t>OHL ŽS</t>
  </si>
  <si>
    <t>Experimentálne vyšetrovanie odozvy mosta na účinky statického a dynamického zaťaženia</t>
  </si>
  <si>
    <t>S-104-0040/16</t>
  </si>
  <si>
    <t>HASTRA</t>
  </si>
  <si>
    <t>Experimentálny výskum charakteristík šmykovej pevnosti zemín  určených na výstavu pozemnej komunikácie</t>
  </si>
  <si>
    <t>S-104-0041/16</t>
  </si>
  <si>
    <t>CAD ECO</t>
  </si>
  <si>
    <t>S-104-0042/16</t>
  </si>
  <si>
    <t>Optimalizácia technického riešenia dostavby zriaďovacej stanice Žilina - Teplička</t>
  </si>
  <si>
    <t>S-104-0046/16</t>
  </si>
  <si>
    <t>Experimentálne vyšetrovanie deformačného stavu mostného objektu SO 52.33.14</t>
  </si>
  <si>
    <t>S-104-0049/16</t>
  </si>
  <si>
    <t>GEOBau</t>
  </si>
  <si>
    <t>Výskum geotechnických parametrov zemín v území Dvory n. Žitavou - Nové Zámky</t>
  </si>
  <si>
    <t>S-104-0050/16</t>
  </si>
  <si>
    <t>Výskum frikcie špeciálnych obložení železničných K-brzdových klátikov</t>
  </si>
  <si>
    <t>Řezníček Rudolf, Ing.,PhD.</t>
  </si>
  <si>
    <t>S-102-0013/15</t>
  </si>
  <si>
    <t>BEIJING PURAN HIGH-TECH Co, Ltd., BEIJING- ČÍNA</t>
  </si>
  <si>
    <t>Výskum organického obloženia pre ocelový brzdový kotúč pre vagóny určené na vyššie rýchlosti.</t>
  </si>
  <si>
    <t>Řezníček Rudolf, Ing. PhD.</t>
  </si>
  <si>
    <t>S-102-0057/15</t>
  </si>
  <si>
    <t>Vedecko-technická inžinierska činnosť - návrh a vývoj prototypov.</t>
  </si>
  <si>
    <t>Madaj Rudolf, Ing. PhD.</t>
  </si>
  <si>
    <t>S-102-0085/15</t>
  </si>
  <si>
    <t>STAVOPLAST spol. s r.o.,  Nové Mesto nad Váhom</t>
  </si>
  <si>
    <t>34100920</t>
  </si>
  <si>
    <t>Výskum frikcie špeciálnych brzdových klátikov, program A2</t>
  </si>
  <si>
    <t>S-102-0062/15</t>
  </si>
  <si>
    <t>Federal-Mogul Bremsbelag GmbH, Glinder Weg 1, 215 09  Glinde, NEMECKO</t>
  </si>
  <si>
    <t>Štúdia integrity povrchu pre identifikáciu vlastností materiálov nedeštruktívnymi skúškami</t>
  </si>
  <si>
    <t>Štekláč Dušan, doc. Ing. PhD.</t>
  </si>
  <si>
    <t>S-102-0089/15</t>
  </si>
  <si>
    <t>Transmisie engineering, a.s.,   Martin</t>
  </si>
  <si>
    <t>36383562</t>
  </si>
  <si>
    <t>Analýza a predikcia vlastností zvarových zvarových spojov</t>
  </si>
  <si>
    <t>Mičian Miloš, doc. Ing. PhD.</t>
  </si>
  <si>
    <t>S-102-0090/15</t>
  </si>
  <si>
    <t xml:space="preserve">Inštitút kvality a vzdelávania, spol. s r.o., Ovčiarsko </t>
  </si>
  <si>
    <t>36386553</t>
  </si>
  <si>
    <t>Výskum frikcie špeciálnych brzdových klátikov, program A2, konfigurácia 2Bg</t>
  </si>
  <si>
    <t>S-102-0063/15</t>
  </si>
  <si>
    <t xml:space="preserve">Experimentálne posúdenie menovitého tepelného výkonu kúpeľnových radiátorov podľa STN EN 442-1:1995+A/1"2003. </t>
  </si>
  <si>
    <t>Jandačka Jozef, prof. Ing. PhD.</t>
  </si>
  <si>
    <t>S-102-0095/15</t>
  </si>
  <si>
    <t>Technický skúšobný ústav Piešťany, š.p.,  Piešťany</t>
  </si>
  <si>
    <t>Výskum štruktúry uhlikových kompozitných materiálov</t>
  </si>
  <si>
    <t>Bolibruchová Dana, prof. Ing. PhD.</t>
  </si>
  <si>
    <t>S-102-0058/15</t>
  </si>
  <si>
    <t>KOMPOZITUM s.r.o.,Topolčany</t>
  </si>
  <si>
    <t>34112146</t>
  </si>
  <si>
    <t>INA Kysuce, s.r.o, Kysucké Nové Mesto</t>
  </si>
  <si>
    <t>Výskum železničných brzdových klátikov typu K</t>
  </si>
  <si>
    <t>S-102-0079/15</t>
  </si>
  <si>
    <t>Výskum organických železničných brzdových obložení do rýchlosti 200 km/h</t>
  </si>
  <si>
    <t>S-102-0080/15</t>
  </si>
  <si>
    <t>Výskum brzdového obloženia za mokra</t>
  </si>
  <si>
    <t>S-102-0093/15</t>
  </si>
  <si>
    <t>SMiOC Frenoplast Bulhak i Cieslawski S.A., Korpele 75, 12-100 Szczytno, POĽSKO</t>
  </si>
  <si>
    <t>S-102-0006/16</t>
  </si>
  <si>
    <t>INA Kysuce, spol. s r.o., Dr.G.Schaefflera 1, 024 01  KNM</t>
  </si>
  <si>
    <t>Návrh prípravku na skrúcanie profilov</t>
  </si>
  <si>
    <t>Kraus Václav, doc. Ing. PhD.</t>
  </si>
  <si>
    <t>S-102-0075/15</t>
  </si>
  <si>
    <t>Wertheim,s.ro.,  Dunajská Streda</t>
  </si>
  <si>
    <t>Výskum železničných brzdových obložení za sucha.</t>
  </si>
  <si>
    <t>S-102-0003/16</t>
  </si>
  <si>
    <t>S-102-0015/16-2</t>
  </si>
  <si>
    <t>ELDISY Slovakia, spol. s r.o.,   Dubnica nad Váhom</t>
  </si>
  <si>
    <t>36657000</t>
  </si>
  <si>
    <t>Štúdium vlastností ložiskových ocelí (ložiskové krúžky a valivé telieska) v závislosti od ich štruktúry</t>
  </si>
  <si>
    <t xml:space="preserve">Chalupová Mária, Ing. </t>
  </si>
  <si>
    <t>S-102-0008/16</t>
  </si>
  <si>
    <t>KINEX-KLF, a.s.,  Kysucké Nové Mesto</t>
  </si>
  <si>
    <t>S-102-0016/16</t>
  </si>
  <si>
    <t>INA Kysuce, spol. s r.o.,   KNM</t>
  </si>
  <si>
    <t>Výskum využitia odpadového tepla pre výrobu elektrickej energie</t>
  </si>
  <si>
    <t>Nosek Radovan, doc. Ing. PhD.</t>
  </si>
  <si>
    <t>S-102-0018/16</t>
  </si>
  <si>
    <t>Goodtech Recovery Technology AS, Per Krohgs vel 4, N-1065 Oslo, NÓRSKO</t>
  </si>
  <si>
    <t>Analýza a tepelné spracovanie etalónových vzoriek ložiskovej výroby na báze C56E2.</t>
  </si>
  <si>
    <t>Fabian Peter, doc. Ing. PhD.</t>
  </si>
  <si>
    <t>S-102-0012/16</t>
  </si>
  <si>
    <t>Výskum návrhu tepelnej trubice a pripojenia Stirlingovho motora alebo iného procesu – základný koncept</t>
  </si>
  <si>
    <t>S-102-0019/16</t>
  </si>
  <si>
    <t>Vedecko-výskumná činnosť - Analýza vlastností zvarových spojov</t>
  </si>
  <si>
    <t>S-102-0013/16</t>
  </si>
  <si>
    <t>Inštitút kvality a vzdelávania, spol. s r.o.,   Ovčiarsko</t>
  </si>
  <si>
    <t>Výpočtová a experimentálna analýza návrhu konštrukcie a realizácia kvalifikačného výpočtu.</t>
  </si>
  <si>
    <t>Sapieta Milan, Ing. PhD.</t>
  </si>
  <si>
    <t>S-102-0020/16</t>
  </si>
  <si>
    <t>Ing. Pavol Višňovský - CONSULTING &amp; CONTROL OF,  Dlhé Pole</t>
  </si>
  <si>
    <t>Štúdium štruktúrnych zložiek v grafických liatinách</t>
  </si>
  <si>
    <t>Tillová Eva, prof. Ing. PhD.</t>
  </si>
  <si>
    <t>S-102-0017/16</t>
  </si>
  <si>
    <t>WMJ company, s.r.o., Prievozská 4D, 821 09  Bratislava</t>
  </si>
  <si>
    <t>Vedecko-technická inžinierska činnosť - návrh a vývoj konkrétkych prototypov - Smerovka CeiTruck</t>
  </si>
  <si>
    <t>S-102-0021/16</t>
  </si>
  <si>
    <t>RELECON, s.r.o., E.Nécseya 3, 010 08  Žilina</t>
  </si>
  <si>
    <t>Štúdium vplyvu UV žiarenia na vlastnosti polymérnych kompozitov</t>
  </si>
  <si>
    <t>Markovičová Lenka, Ing. PhD.</t>
  </si>
  <si>
    <t>S-102-0088/15</t>
  </si>
  <si>
    <t>Plastcom, spol. s r.o., Bratislava</t>
  </si>
  <si>
    <t>17318378</t>
  </si>
  <si>
    <t>Experimentálna analýza uložení vo valivých ložiskách</t>
  </si>
  <si>
    <t>Novák Pavol, Ing. PhD.</t>
  </si>
  <si>
    <t>S-102-0054/15</t>
  </si>
  <si>
    <t>PSL, a.s.,  Považská Bystrica</t>
  </si>
  <si>
    <t>31626599</t>
  </si>
  <si>
    <t>S-102-0029/16</t>
  </si>
  <si>
    <t>INA Kysuce, spol. s r.o., KNM</t>
  </si>
  <si>
    <t>Výskumno-vývojová štúdia zameraná na konštrukčný návrh, počítačová simulácia a prototypová realizácia súčiastok pre ložiskársky priemysel.</t>
  </si>
  <si>
    <t>Viacdimenzionálne experimentálne posúdenie výkonov vyhrievacích telies</t>
  </si>
  <si>
    <t>S-102-0024/16</t>
  </si>
  <si>
    <t>TSU Piešťany, š.p., Piešťany</t>
  </si>
  <si>
    <t>Výskum železničných brzdových klátikov typu LL.</t>
  </si>
  <si>
    <t>S-102-0002/16</t>
  </si>
  <si>
    <t>Výskum železničných brzdových klátikov typu LL podľa programu A2_a</t>
  </si>
  <si>
    <t>S-102-0001/16</t>
  </si>
  <si>
    <t>Výskum klátikov 1Bgu pre Metro</t>
  </si>
  <si>
    <t>S-102-0007/16</t>
  </si>
  <si>
    <t>SAS FLERTEX, 304 Bd Charles de GAULLE, Francúzsko</t>
  </si>
  <si>
    <t>Výskum železničných organických brzdových obložení pre vysoké rýchlosti.</t>
  </si>
  <si>
    <t>S-102-0009/16</t>
  </si>
  <si>
    <t>BREMSKERL-REIBBELAGWERKE EMMERLING GmbH &amp; CO. KG, Brakenhof 7, 31629 -Estorf/Leeseringen, NEMECKO</t>
  </si>
  <si>
    <t>Výskum železničných organických brzdových obložení pri vlhkých podmienkach prevádzky</t>
  </si>
  <si>
    <t>S-102-0010/16</t>
  </si>
  <si>
    <t>S-102-0035/16</t>
  </si>
  <si>
    <t>BM techdesign, PARTIZÁNSKE</t>
  </si>
  <si>
    <t>47889829</t>
  </si>
  <si>
    <t>Výskum trecích vlastností brzdových obložení</t>
  </si>
  <si>
    <t>S-102-0026/16</t>
  </si>
  <si>
    <t>Výskum trecích vlastností brzdových obložení za mokra</t>
  </si>
  <si>
    <t>S-102-0027/16</t>
  </si>
  <si>
    <t>Tritonsystems ,  Bratislava</t>
  </si>
  <si>
    <t>48060658</t>
  </si>
  <si>
    <t>Návrh a vývoj prototypových vzoriek a overenie technických parametrov v prosece mechanického a tepelného spracovania</t>
  </si>
  <si>
    <t>S-102-0034/16</t>
  </si>
  <si>
    <t>INA Kysuce, spol. s r.o.,  KNM</t>
  </si>
  <si>
    <t>Analýza a tepelné spracovanie etalónových vzoriek ložiskovej výroby (C56E2 a 100Cr6).</t>
  </si>
  <si>
    <t>S-102-0031/16</t>
  </si>
  <si>
    <t>S-102-0033/16</t>
  </si>
  <si>
    <t>S-102-0036/16</t>
  </si>
  <si>
    <t>MTS, spol. s r.o.,   Krivá</t>
  </si>
  <si>
    <t>36001368</t>
  </si>
  <si>
    <t>S-102-0037/16</t>
  </si>
  <si>
    <t xml:space="preserve">Výskumno-vývojová činnosť - návrh rozvodovky a diferenciálu AD 1800 03. </t>
  </si>
  <si>
    <t>Kučera Ľuboš, prof. Ing. PhD.</t>
  </si>
  <si>
    <t>S-102-0038/16</t>
  </si>
  <si>
    <t>Advanced Desing Solution s.r.o.,  Kopřivnice, ČR</t>
  </si>
  <si>
    <t>26837374</t>
  </si>
  <si>
    <t>Výskum trecích parametrov brzdových klátikov LL</t>
  </si>
  <si>
    <t>S-102-0032/16</t>
  </si>
  <si>
    <t>BREMSKERL-REIBBELAGWERKE EMMERLING GmbH &amp; CO. KG, Estorf/Leeseringen, NEMECKO</t>
  </si>
  <si>
    <t>Výskumno-vývojová štúdia - Analýza spojenia kardanového hriadeľa s elektromotorom</t>
  </si>
  <si>
    <t>S-102-0041/16</t>
  </si>
  <si>
    <t>ZETOR Slovensko, s.r.o.,  Bratislava</t>
  </si>
  <si>
    <t>46613102</t>
  </si>
  <si>
    <t>S-102-0042/16</t>
  </si>
  <si>
    <t>Prototypový výskum - konštrukčný návrh prototypov špeciálneho určenia</t>
  </si>
  <si>
    <t>S-102-0043/16-2</t>
  </si>
  <si>
    <t>CONTAL OK s.r.o.,   Žilina</t>
  </si>
  <si>
    <t>00633399</t>
  </si>
  <si>
    <t>Analýza a predikcia vlastností svetlometov.</t>
  </si>
  <si>
    <t>Drbúl Mário, Ing. PhD.</t>
  </si>
  <si>
    <t>S-102-0040/16</t>
  </si>
  <si>
    <t>MONTIX, a.s., Horka nad Moravou, ČR</t>
  </si>
  <si>
    <t>29447020</t>
  </si>
  <si>
    <t>Analýza a tepelné spracovanie etalónových vzoriek ložiskovej výroby. Tepelné spracovanie materiálu C56E2 a 100Cr6</t>
  </si>
  <si>
    <t>S-102-0039/16</t>
  </si>
  <si>
    <t>S-102-0052/16</t>
  </si>
  <si>
    <t>Tritonsystems spo. s r.o., Bratislava</t>
  </si>
  <si>
    <t>S-102-0051/16</t>
  </si>
  <si>
    <t>RELECON, s.r.o., Žilina</t>
  </si>
  <si>
    <t>45552894</t>
  </si>
  <si>
    <t>Optimalizácia parametrov opracovania súčastí Kugelzuteiler s cieľom navrhnúť a overiť ich technické parametre.</t>
  </si>
  <si>
    <t>S-102-0056/16</t>
  </si>
  <si>
    <t>S-102-0063/16</t>
  </si>
  <si>
    <t>Výskum brzdového železničného disku nákladných vozňov</t>
  </si>
  <si>
    <t>S-102-0047/16</t>
  </si>
  <si>
    <t>KOVIS,IPC,  8250 Brežice, Slovinsko</t>
  </si>
  <si>
    <t>5333407</t>
  </si>
  <si>
    <t>Vedecko-výskumná činnosť - Analýza mechanických vlastností zvarových spojov oceľových konštrukcií</t>
  </si>
  <si>
    <t>S-102-0057/16</t>
  </si>
  <si>
    <t>Inštitút kvality a vzdelávania, spol. s r.o.,  Ovčiarsko</t>
  </si>
  <si>
    <t>36366404</t>
  </si>
  <si>
    <t>Výskum brzdového železničného disku osobných vozňov</t>
  </si>
  <si>
    <t>S-102-0048/16</t>
  </si>
  <si>
    <t>KOVIS,IPC, 8250 Brežice, Slovinsko</t>
  </si>
  <si>
    <t>S-102-0049/16</t>
  </si>
  <si>
    <t>Výskum železničného kovokeramického obloženia diskovej brzdy za sucha</t>
  </si>
  <si>
    <t>S-102-0054/16</t>
  </si>
  <si>
    <t>Výskum železničného kovokeramického obloženia diskovej brzdy za mokra</t>
  </si>
  <si>
    <t>S-102-0055/16</t>
  </si>
  <si>
    <t>S-102-0068/16</t>
  </si>
  <si>
    <t>Schaeffler Kysuce, spol. s r.o., D  KNM</t>
  </si>
  <si>
    <t>Výskum kovokeramických obložení v suchom režime</t>
  </si>
  <si>
    <t>S-102-0064/16</t>
  </si>
  <si>
    <t>CoFren s.r.I. a Wabtec subsidiary, 831 00  Avellino, TALIANSKO</t>
  </si>
  <si>
    <t>Výskum kovokeramických obložení vo vlhkom režime</t>
  </si>
  <si>
    <t>S-102-0065/16</t>
  </si>
  <si>
    <t>CoFren s.r.I. a Wabtec subsidiary,  831 00  Avellino, TALIANSKO</t>
  </si>
  <si>
    <t>Výskum železničných klátikov typu LL</t>
  </si>
  <si>
    <t>S-102-0066/16</t>
  </si>
  <si>
    <t>S-102-0073/16</t>
  </si>
  <si>
    <t>Schaeffler Kysuce, spol. s r.o., Dr.G.Schaefflera 1, 024 01  KNM</t>
  </si>
  <si>
    <t>Výskum kovokeramických obložení energy class F1</t>
  </si>
  <si>
    <t>S-102-0059/16</t>
  </si>
  <si>
    <t>CoFren s.r.I. a Wabtec subsidiary,  Avellino, TALIANSKO</t>
  </si>
  <si>
    <t>Výskum kovokeramických obložení energy class F2 a G1</t>
  </si>
  <si>
    <t>S-102-0060/16</t>
  </si>
  <si>
    <t>S-102-0076/16</t>
  </si>
  <si>
    <t>Analýza napäťovo deformačných stavov na rozvádzacom kolese HČC</t>
  </si>
  <si>
    <t>VUZ - PI SR,   Bratislava</t>
  </si>
  <si>
    <t>36065722</t>
  </si>
  <si>
    <t>Vedecko výskumná analýza vlastností zvarových spojov oceľových konštrukcií</t>
  </si>
  <si>
    <t>S-102-0074/16</t>
  </si>
  <si>
    <t>Inštitút kvality a vzdelávania, spol. s r.o., Ovčiarsko</t>
  </si>
  <si>
    <t>Návrh a vývoj prototypových vzoriek a overenie technických parametrov v prosece mechanického a tepelného spracovania - časť 1.</t>
  </si>
  <si>
    <t>S-102-0081/16-1</t>
  </si>
  <si>
    <t>Schaeffler Kysuce, spol. s r.o.,   KNM</t>
  </si>
  <si>
    <t>Návrh a vývoj prototypových vzoriek a overenie technických parametrov v prosece mechanického a tepelného spracovania-časť 2.</t>
  </si>
  <si>
    <t>S-102-0081/16-2</t>
  </si>
  <si>
    <t>Analýza a tepelné spracovanie etalónových vzoriek ložiskovej výroby</t>
  </si>
  <si>
    <t>S-102-0077/16</t>
  </si>
  <si>
    <t>Výskumná štúdia - analýza a predikcia vlastností zvarových spojov oceľových konštrukcií</t>
  </si>
  <si>
    <t>S-102-0080/16</t>
  </si>
  <si>
    <t>Počítačový a experimentálny výskum v oblasti zaťaženia valivých teliesok u trojriadkovej ložiskovej otoče</t>
  </si>
  <si>
    <t>Hrček Slavomír, doc. Ing. PhD.</t>
  </si>
  <si>
    <t>S-102-0084/16</t>
  </si>
  <si>
    <t>S-102-0085/16</t>
  </si>
  <si>
    <t>SaarGummi Slovakia, s.r.o., Dolné Vestenice</t>
  </si>
  <si>
    <t>36331163</t>
  </si>
  <si>
    <t>S-102-0086/16</t>
  </si>
  <si>
    <t>MTS, spol. s r.o., Krivá 53, 027 55  Krivá</t>
  </si>
  <si>
    <t>S-102-0092/16</t>
  </si>
  <si>
    <t>CONTAL OK s.r.o., Žilina</t>
  </si>
  <si>
    <t>Analýza stavu napätosti komponentov.</t>
  </si>
  <si>
    <t>Handrík Marián, Ing. PhD.</t>
  </si>
  <si>
    <t>S-102-0094/16</t>
  </si>
  <si>
    <t>DITAX, s.r.o., Pružina 75, 018 22  Pružina</t>
  </si>
  <si>
    <t>47449705</t>
  </si>
  <si>
    <t>Pevnostný výpočet uložení vo valivých ložiskách</t>
  </si>
  <si>
    <t>PSL, a.s.,   Považská Bystrica</t>
  </si>
  <si>
    <t>Vedecko-technická inžinierska činnosť - konštrukčný návrh profilu hliníkovej lišty, plastového rohu a rámu otočnej tabule</t>
  </si>
  <si>
    <t>Bašťovanský Ronald, Ing. PhD.</t>
  </si>
  <si>
    <t>TABELA s.r.o., Nosice 3840, 020 01  Púchov</t>
  </si>
  <si>
    <t>31636942</t>
  </si>
  <si>
    <t>Výskumno-vývojová štúdia energetickej koncepcie.</t>
  </si>
  <si>
    <t>Jandačka Jozef, prof.Ing., PhD.</t>
  </si>
  <si>
    <t>P-102-0082/15</t>
  </si>
  <si>
    <t>Mesto Žilina,  011 31  Žilina</t>
  </si>
  <si>
    <t>Výskumno-vývojová štúdia energetickej koncepcie pre Kongsberg Automotive</t>
  </si>
  <si>
    <t>P-102-0095/15</t>
  </si>
  <si>
    <t>Stredoslovenská energetika, a.s.,  010 47  Žilina</t>
  </si>
  <si>
    <t>36403008</t>
  </si>
  <si>
    <t xml:space="preserve">výskumno-vývojová štúdia energetickej koncepcie pre spoločnosť KARMEN </t>
  </si>
  <si>
    <t>P-102-0002/16</t>
  </si>
  <si>
    <t>Východoslovenská enegetika,  Košice</t>
  </si>
  <si>
    <t>44483767</t>
  </si>
  <si>
    <t>Experimentálne meranie výkonových parametrov teplovodných kotlov</t>
  </si>
  <si>
    <t>P-102-0007/16</t>
  </si>
  <si>
    <t>Július Lacko-Ladan s.r.o., Horná Štubňa</t>
  </si>
  <si>
    <t>45424012</t>
  </si>
  <si>
    <t>Emisná analýza kotlov Proburner 32 a Proburner 40KW</t>
  </si>
  <si>
    <t>P-102-0050/16</t>
  </si>
  <si>
    <t>Výskum kritických prevádzkových stavov</t>
  </si>
  <si>
    <t>Zvolenský Peter, prof. Ing. PhD.</t>
  </si>
  <si>
    <t>Železničné stavby, a.s.,    Košice</t>
  </si>
  <si>
    <t>31714421</t>
  </si>
  <si>
    <t>P-102-0013/15</t>
  </si>
  <si>
    <t>Železnice Slovenskej republiky Bratislava,   Bratislava</t>
  </si>
  <si>
    <t>31364501</t>
  </si>
  <si>
    <t>Výskum limitných prevádzkových stavov železničných vozidiel podľa ECM</t>
  </si>
  <si>
    <t>MKP analýza veličín na SLO nožnicovom dopravníku</t>
  </si>
  <si>
    <t>Dekýš Vladimír, doc. Ing. PhD.</t>
  </si>
  <si>
    <t>KONŠTRUKTA - Industry, akciová spoločnosť,   Trenčín</t>
  </si>
  <si>
    <t>34139664</t>
  </si>
  <si>
    <t>Zvolenský Peter, prof. Ing. CSc.</t>
  </si>
  <si>
    <t>LOKORAIL, a.s.,  Bratislava</t>
  </si>
  <si>
    <t>36564443</t>
  </si>
  <si>
    <t xml:space="preserve">Výskum charakteru porušenia experimentálnych vzoriek v závislosti od doby sintrovania. </t>
  </si>
  <si>
    <t>Chalupová Mária, Ing.</t>
  </si>
  <si>
    <t>P-102-0035/15</t>
  </si>
  <si>
    <t>Miba Sinter Slovakia, s.r.o.,  Dolný Kubín</t>
  </si>
  <si>
    <t>00694321</t>
  </si>
  <si>
    <t>Výskumno-vývojová činnosť. Predikcia vlastností a analýza možného poškodenia odliatkov.</t>
  </si>
  <si>
    <t>Konečná Radomila, prof. Dr. Ing.</t>
  </si>
  <si>
    <t>P-102-0005/16</t>
  </si>
  <si>
    <t>MEDECO CAST, s.r.o.,  Považská Bystrica</t>
  </si>
  <si>
    <t>31615007</t>
  </si>
  <si>
    <t xml:space="preserve">Analýza kmitania reaktora Blowdec 200. </t>
  </si>
  <si>
    <t>ROIL TRADE s.r.o.,   Bratislava</t>
  </si>
  <si>
    <t>34150137</t>
  </si>
  <si>
    <t>Mikrofraktografická analýza lomov.</t>
  </si>
  <si>
    <t>P-102-0019/16</t>
  </si>
  <si>
    <t>Miba Sinter Slovakia, s.r.o.,   Dolný Kubín</t>
  </si>
  <si>
    <t>Analýza porušenia a predikcia možných vád súčastí.</t>
  </si>
  <si>
    <t>TDK - Slovakia s.r.o.,  Považská Bystrica</t>
  </si>
  <si>
    <t>31643019</t>
  </si>
  <si>
    <t>Výpočtová a experimentálna termoanalýza lisu.</t>
  </si>
  <si>
    <t>Sapietová Alžbeta, doc. Ing. PhD.</t>
  </si>
  <si>
    <t>CEIT, a.s.,  Žilina</t>
  </si>
  <si>
    <t>44964676</t>
  </si>
  <si>
    <t>Exploration of Smart City Services with IBM within UNIZA Campus</t>
  </si>
  <si>
    <t>Holečko Peter, Ing. PhD.</t>
  </si>
  <si>
    <t>D-15-103/0003-00</t>
  </si>
  <si>
    <t>IBM Slovensko, s.r.o.</t>
  </si>
  <si>
    <t>Kvantitatívna analýza JAZZ-Kernel</t>
  </si>
  <si>
    <t xml:space="preserve">Rástočný Karol, prof. Ing. PhD. </t>
  </si>
  <si>
    <t>S-103-0014/15</t>
  </si>
  <si>
    <t>AŽD Praha</t>
  </si>
  <si>
    <t xml:space="preserve">Výskum-analýza frekvencie vo vzťahu k použitiu batériových systémov na poskytovanie PRV a ES SR </t>
  </si>
  <si>
    <t xml:space="preserve">Altus Juraj, prof. Ing. PhD. </t>
  </si>
  <si>
    <t>S-103-0015/15</t>
  </si>
  <si>
    <t>SEPS,a.s.Bratislava</t>
  </si>
  <si>
    <t>Vplyv realizácie redispečingov ako nápravnéhho opatrenia na dodržiavanie bezpečnosti kritéria (N-1) v regióne CEE na prenosovú sústavu SR</t>
  </si>
  <si>
    <t>S-103-0016/15</t>
  </si>
  <si>
    <t>Výskum technickej bezpečnosti päťvodičového výmenového zapojenia prestavníka AH 950</t>
  </si>
  <si>
    <t>S-103-0012/15</t>
  </si>
  <si>
    <t>Voestapline SIGNALING Zeltweg</t>
  </si>
  <si>
    <t>FN358787D</t>
  </si>
  <si>
    <t>Ekonomická analýza nízko-energetickej budovy</t>
  </si>
  <si>
    <t>Neslušan Jacková Martina, Ing.</t>
  </si>
  <si>
    <t>S-143/0001/16</t>
  </si>
  <si>
    <t>Ing. Marcel Zsóka</t>
  </si>
  <si>
    <t>Analýza dynamických zaťažení stavebných objektov, experimentálne overenie teoretických modelov na reálnych objektoch.</t>
  </si>
  <si>
    <t xml:space="preserve">Benčat Ján, prof. Ing. PhD. </t>
  </si>
  <si>
    <t>P-143-0002/15</t>
  </si>
  <si>
    <t>DOPRASTAV EXPORT, s.r.o.</t>
  </si>
  <si>
    <t>Experimentálna analýza dynamických zaťažení cestných mostových konštrukcií.</t>
  </si>
  <si>
    <t>P-143-0003/15</t>
  </si>
  <si>
    <t>Doprastav, a.s.</t>
  </si>
  <si>
    <t>Vedecko-technická inžinierska činnosť - tvorba projektovej dokumentácie konštrukcie tlakovej nádoby ropných látok v lokalite zdroja pitnej vody (NEW GASOLINE ENGINE OIL (GEO) TANK 50m3)</t>
  </si>
  <si>
    <t xml:space="preserve">Pepucha Ľudomír, Ing. PhD. </t>
  </si>
  <si>
    <t>P-143-0004/15</t>
  </si>
  <si>
    <t>Kia Motors Slovakia s.r.o.</t>
  </si>
  <si>
    <t>Analýza cestných objektov a ich pasportizácia objektov a komunikácií dotknutých stavbou D1 pomocou 3D skenovacích výskumných metód.</t>
  </si>
  <si>
    <t xml:space="preserve">Ďuriš Lukáš, Ing. </t>
  </si>
  <si>
    <t>S-143/0002/16</t>
  </si>
  <si>
    <t>Roadscanners Central Europe, s.r.o. Praha</t>
  </si>
  <si>
    <t>Výskumné konzultácie a spolupráca v oblasti výroby monokryštálov zafíru a povrchových modifikácií.</t>
  </si>
  <si>
    <t>S-143/0006/16</t>
  </si>
  <si>
    <t>SA JONCKERS TRANSLATION Belgicko</t>
  </si>
  <si>
    <t xml:space="preserve">0.475.391.456 </t>
  </si>
  <si>
    <t>Vykonanie analýzy stavu povrchu vozovky s vyhodnotením indexu pozdĺžnej nerovnosti IRI na stavbe R2 Rusovce - Pravotice</t>
  </si>
  <si>
    <t>S-143/0004/16</t>
  </si>
  <si>
    <t>Inžinierske stavby a.s. Košice</t>
  </si>
  <si>
    <t>Vypracovanie analýzy popálených miest a povrchových trhlín na povrchu ložiskových komponentov</t>
  </si>
  <si>
    <t>Trško Libor, Ing. PhD.</t>
  </si>
  <si>
    <t>S-143/0001/15</t>
  </si>
  <si>
    <t>ZVL Slovakia a.s.</t>
  </si>
  <si>
    <t>Vedecké spracovania analýzy XPS povrchu ocele; Vedecké spracovanie metalografickej analýzy</t>
  </si>
  <si>
    <t>Hadzima Branislav, doc.Ing. PhD.</t>
  </si>
  <si>
    <t>S-143/0005/16</t>
  </si>
  <si>
    <t>MTD Solutions, s.r.o.</t>
  </si>
  <si>
    <t>Dynamická analýza a experimentlálne overenie stavu mostnej konštrukcie na základe teoretických modelov.</t>
  </si>
  <si>
    <t>P-143-0002/16</t>
  </si>
  <si>
    <t>Stavby mostov Slovakia, a.s.</t>
  </si>
  <si>
    <t>Výskum povrchovej a objemovej degradácie materiálov pre ložiskový priemysel</t>
  </si>
  <si>
    <t>G-13-143/0001-00</t>
  </si>
  <si>
    <t>Objednávka, zmluva o spolupráci</t>
  </si>
  <si>
    <t>Kinex Bearings, a.s. Bytča</t>
  </si>
  <si>
    <t>Výpočtový a experimentálny výskum buniek</t>
  </si>
  <si>
    <t>Jančigová Iveta, Mgr. PhD.</t>
  </si>
  <si>
    <t>2016-05-5-002</t>
  </si>
  <si>
    <t>https://www.aktion.saia.sk/</t>
  </si>
  <si>
    <t>Akcia Rakúsko Slovensko</t>
  </si>
  <si>
    <t>SAIA, n. o. (Akcia Rakúsko - Slovensko spolupráca vo vede a vzdelávaní)</t>
  </si>
  <si>
    <t>Vzducholoď pre inteligentné dopravné systémy</t>
  </si>
  <si>
    <t>Čechovič Lukáš, Ing. PhD.</t>
  </si>
  <si>
    <t>2015et020</t>
  </si>
  <si>
    <t>Poskytnutie služby technickej podpory v oblasti servisu, podpory prevádzky, údržby informačného systému IS ZONA</t>
  </si>
  <si>
    <t>Kršák Emil, doc. Ing. PhD.</t>
  </si>
  <si>
    <t>15/2015/FRI/R/190</t>
  </si>
  <si>
    <t>DITEC a.s.</t>
  </si>
  <si>
    <t>Analýzy konkurencie a business modelu EMPIRE TENNIS ACADEMY</t>
  </si>
  <si>
    <t>Kubina Milan, doc. Ing. PhD.</t>
  </si>
  <si>
    <t>8/2016/FRI/R/180</t>
  </si>
  <si>
    <t>TC EMPIRE Trnava, a.s.</t>
  </si>
  <si>
    <t>Optimalizácia chronometráže v mestkej a prímestkej doprave</t>
  </si>
  <si>
    <t>Peško Štefan, doc. RNDr. CSc.</t>
  </si>
  <si>
    <t>448/2016</t>
  </si>
  <si>
    <t>TransData s.r.o.</t>
  </si>
  <si>
    <t>Návrh algoritmov pre optimalizáciu distribúcie plynu</t>
  </si>
  <si>
    <t>Jánošíková Ľudmila, prof. Ing. PhD.</t>
  </si>
  <si>
    <t>PKUN-VO_EXT-14/2016</t>
  </si>
  <si>
    <t>IPESOFT spol s r.o.</t>
  </si>
  <si>
    <t>Podpora IS iKVC</t>
  </si>
  <si>
    <t>10/2007/FRI/R</t>
  </si>
  <si>
    <t>Hewlwtt-Packard Slovakis s. r. o.</t>
  </si>
  <si>
    <t>Celoplošné meranie plnenia lehoty prepravy balíkov na adresu metódou End-to-End v roku 2016</t>
  </si>
  <si>
    <t>Hrnčiar Miroslav, doc. Ing. PhD.</t>
  </si>
  <si>
    <t>U GRF-O PCP 538/2016 (10/2016/FRI/R/940)</t>
  </si>
  <si>
    <t>Slovenská pošta, a. s.</t>
  </si>
  <si>
    <t>Vývoj programového vybavenia pre dopravnú technológiu</t>
  </si>
  <si>
    <t>11/2015/FRI/R/190</t>
  </si>
  <si>
    <t>SUDOP Praha a.s.</t>
  </si>
  <si>
    <t>Zhotovenie výskumno-vývojových prác spočívajúcich v úprave a odladení adresného SW GTNv5.2 pro jednotlivé riadené oblasti</t>
  </si>
  <si>
    <t>12/2016/FRI/R/190</t>
  </si>
  <si>
    <t>SOD 028/16/40</t>
  </si>
  <si>
    <t>AŽD Praha, s. r. o.</t>
  </si>
  <si>
    <t>Zhotovenie diela podľa špecifikácie</t>
  </si>
  <si>
    <t>6/2016/FRI/R/190</t>
  </si>
  <si>
    <t>SOD 023/16/40</t>
  </si>
  <si>
    <t>Zhotovenie výskumno-vývojových prác spočívajúcich v úprave a odladení typového SW GTN v5.2 s novými funkčnými vlastnosťami.</t>
  </si>
  <si>
    <t>3/2016/FRI/R/190</t>
  </si>
  <si>
    <t>Zhotovenie výskumno-vývojových prác spočívajúcich v úprave a odladení adresného SW GTN v5.1 pre jednotlivé riadené oblasti</t>
  </si>
  <si>
    <t>4/2016/FRI/R/190</t>
  </si>
  <si>
    <t>Rozvoj aplikácie 30000 IS KANGO</t>
  </si>
  <si>
    <t>2/2016/FRI/R/190</t>
  </si>
  <si>
    <t>S4337/2016-SŽDC-08</t>
  </si>
  <si>
    <t>SŽDC, s.o. Praha</t>
  </si>
  <si>
    <t>70 99 42 34</t>
  </si>
  <si>
    <t>Zabezpečenie zmluvného základu pre zabezpečenie diela, ktoré je špecifikované v zmluve</t>
  </si>
  <si>
    <t>14/2015/FRI/R/190</t>
  </si>
  <si>
    <t>SOD 003/16/40</t>
  </si>
  <si>
    <t>Vývoj a implementácia Tabuliek traťových pomerov</t>
  </si>
  <si>
    <t>3/2015/FRI/R/190</t>
  </si>
  <si>
    <t>Institut Jana Pernera, ops</t>
  </si>
  <si>
    <t>Spolupráca na projekte FP7 - Capacity4Rail (C4R) - Projekt zameraný na vývoj nových železničných technológií pre zvýšenie kapacity do roku 2050</t>
  </si>
  <si>
    <t>Kendra Martin, doc. Ing. PhD.</t>
  </si>
  <si>
    <t>O-16-101/0002-00</t>
  </si>
  <si>
    <t>Zmluva o spolupráci pri výskumnej činnosti na Podnet od firmy Oltis Group na spoluprácu pri projekte 7RP 611/2016</t>
  </si>
  <si>
    <t>OLTIS GROUP, a.s., Olomouc</t>
  </si>
  <si>
    <t>Vypracovanie štúdie Pokyny pre loženie nákladu vo vozidlách do 3,5 t</t>
  </si>
  <si>
    <t>Jagelčák Juraj, doc. Ing. PhD.</t>
  </si>
  <si>
    <t>P-101-0366/15</t>
  </si>
  <si>
    <t xml:space="preserve">VIETOR s.r.o. </t>
  </si>
  <si>
    <t>Spracovanie metodického pokynu pre overovanie celkovej hmotnosti ložených kontajnerov a iných ložených intermodálnych nákladných jednotiek</t>
  </si>
  <si>
    <t>Slovenská obchodná na priemyselná komora Bratislava</t>
  </si>
  <si>
    <t>Spracovanie metodického pokynu pre overovanie celkovej hmotnosti ložených kontajnerov a iných ložených intermodálnych nákladných jednotiek.</t>
  </si>
  <si>
    <t>Zväz automobilového priemyslu SR Bratislava</t>
  </si>
  <si>
    <t>Zväz logistiky a zasielateľstva SR Bratislava</t>
  </si>
  <si>
    <t>Spracovanie štúdie "Posúdenie zmeny zaťaženia náprav vplyvom brzdenia pri preprave voľne loženého nákladu".</t>
  </si>
  <si>
    <t>Jagelčák, Juraj, doc. Ing. PhD.</t>
  </si>
  <si>
    <t>EUROKONTOR, s.r.o., Malacky</t>
  </si>
  <si>
    <t xml:space="preserve"> Spracovanie odbornej štúdie "Využitie plastových paliet Lankhorst v U. S. Steel Košice, s.r.o.".</t>
  </si>
  <si>
    <t>U.S. Steel Košice</t>
  </si>
  <si>
    <t>Spracovanie pokynov pre balenie a loženie nákladu paletizovaných roliek fólií v návesoch pre cestnú prepravu.</t>
  </si>
  <si>
    <t>Monarflex, s.r.o., Štúrovo</t>
  </si>
  <si>
    <t>Spracovanie štúdie pre posúdenie zmeny zaťaženia náprav vplyvom brzdenia pri preprave voľne loženého nákladu.</t>
  </si>
  <si>
    <t>D.A.L., spol. s r.o., Považský Chlmec</t>
  </si>
  <si>
    <t>Transplus (Slovensko), s.r.o., Rohožník</t>
  </si>
  <si>
    <t>Vypracovanie konceptu stratégie udržateľnej mestskej mobility mesta Nitra</t>
  </si>
  <si>
    <t>Gnap Jozef, prof. Ing. PhD.</t>
  </si>
  <si>
    <t>P-101-0373/16</t>
  </si>
  <si>
    <t>Na základe výzvy na predloženie cenovej ponuky.</t>
  </si>
  <si>
    <t>ARRIVA Nitra a.s.</t>
  </si>
  <si>
    <t>Vypracovanie dokumentácie – Hangár VZZS v Nitre Janíkovciach – projekt rolovacej dráhy na rolovanie vzduchom a stojiska pre vrtuľníky</t>
  </si>
  <si>
    <t>Kazda Antonín, prof. Ing. PhD.</t>
  </si>
  <si>
    <t>P-101-0375/16</t>
  </si>
  <si>
    <t>Objednávka  odberateľa</t>
  </si>
  <si>
    <t>AIR – TRANSPORT EUROPE, s.r.o., Poprad</t>
  </si>
  <si>
    <t xml:space="preserve">Štúdia – ŽSR, Modernizácia trate Žilina – Košice, úsek trate Liptovský Mikuláš- Poprad – Tatry </t>
  </si>
  <si>
    <t>Kalašová Alica, prof. Ing. PhD.</t>
  </si>
  <si>
    <t>P-101-0390/16</t>
  </si>
  <si>
    <t>cenová ponuka, Objednávka č. 98/144515/Ob</t>
  </si>
  <si>
    <t xml:space="preserve">Celoplošné meranie plnenia lehoty prepravy listov 1. triedy vnútroštátneho styku metódou End to End v roku 2016 </t>
  </si>
  <si>
    <t>Achimská, Veronika, Ing. PhD.</t>
  </si>
  <si>
    <t>P-101-0370/16</t>
  </si>
  <si>
    <t>Zmluva o dielo ev. č. 1688/2015</t>
  </si>
  <si>
    <t>Slovenská pošta, a.s., B. Bystrica</t>
  </si>
  <si>
    <t>Vypracovanie štúdie spevnenej vzletovej a pristávacej dráhy (RWX) na letisku Prievidza a prerokovanie návrhu s Odberateľom, Dopravným úradom a Aeroklubom Prievidza</t>
  </si>
  <si>
    <t>P-101-0372/16</t>
  </si>
  <si>
    <t>Zmluva o dielo č. 002/2016/PEDAS</t>
  </si>
  <si>
    <t>Brose Prievidza, s.r.o.</t>
  </si>
  <si>
    <t>Technické spracovanie projektu: Porovnanie daňového zaťaženia dopravcov daňami a poplatkami vo vybraných krajinách EÚ</t>
  </si>
  <si>
    <t>P-101-0381/16</t>
  </si>
  <si>
    <t>Priame oslovenie Združením cestných dopravcov v SR  - ČESMAD Slovakia.</t>
  </si>
  <si>
    <t>Združenie ČESMAD Slovakia</t>
  </si>
  <si>
    <t>Prieskum spokojnosti zákazníkov SP,a.s. s kvalitou poštových služieb – rok 2016</t>
  </si>
  <si>
    <t>Achimský Karol, prof. RNDr. Ing. PhD.</t>
  </si>
  <si>
    <t>P-101-0389/16</t>
  </si>
  <si>
    <t>Zmluva o dielo č. 927/2016</t>
  </si>
  <si>
    <t>Slovenská pošta, a.s. B. Bystrica</t>
  </si>
  <si>
    <t>Celoplošné meranie plnenia lehoty prepravy listov 1. triedy vnútroštátneho styku metódou End to End v roku 2015.</t>
  </si>
  <si>
    <t>P-101-0351/15</t>
  </si>
  <si>
    <t>Zmluva o dielo ev. č. 1899/2014</t>
  </si>
  <si>
    <t>Doplnenie plánu dopravnej obslužnosti o preferenciu MHD v meste Púchov</t>
  </si>
  <si>
    <t>P-101-0374/16</t>
  </si>
  <si>
    <t>Priame oslovenie Autobusová doprava Púchov, a.s. na základe predloženej cenovej ponuky.</t>
  </si>
  <si>
    <t>Autobusová doprava Púchov, a.s.</t>
  </si>
  <si>
    <t xml:space="preserve">Účelová špecifická databáza leteckých meračských prác v záujmovom území KÚ Smolenice, lokalita Molpír </t>
  </si>
  <si>
    <t>Novák Andrej, prof. Ing. PhD.</t>
  </si>
  <si>
    <t>O-16-101/0003-00</t>
  </si>
  <si>
    <t>Zmluva o spolupráci pri výskumnej spolupráci 6/2016</t>
  </si>
  <si>
    <t>YMS, a.s., Trnava</t>
  </si>
  <si>
    <t>Testovací oblet na zariadení NDB MSM BB uskutočnené 15.4.2016.</t>
  </si>
  <si>
    <t>S-101-0002/16</t>
  </si>
  <si>
    <t>Objednávka MSM-BB 16166</t>
  </si>
  <si>
    <t>MSM Martin, s.r.o., Nováky</t>
  </si>
  <si>
    <t>Měření toků a rozlišovacích znaků zásilek v roce 2015</t>
  </si>
  <si>
    <t>P-101-1006/15</t>
  </si>
  <si>
    <t>výzva www.ceskaposta.cz/verejnezakazky</t>
  </si>
  <si>
    <t>Česká pošta, s.p., Praha</t>
  </si>
  <si>
    <t>Měření přepravní doby zásilek v roce 2015</t>
  </si>
  <si>
    <t>P-101-1007/15</t>
  </si>
  <si>
    <t>Měření přepravní doby zásilek v roce 2016</t>
  </si>
  <si>
    <t>P-101-1008/16</t>
  </si>
  <si>
    <t>výzva https://www.egordion.cz/nabidkaGORDION/profilCp </t>
  </si>
  <si>
    <t>Měření toků a rozlišovacích znaků zásilek v roce 2016</t>
  </si>
  <si>
    <t>P-101-1009/16</t>
  </si>
  <si>
    <t>Výskum v oblasti alternatívnych pohonov a ich následná aplikácia (solárna a elektrická formula) v spolupráci so študentmi stredných škôl.</t>
  </si>
  <si>
    <t>Výskum frikcie špeciálnych obložení železničných K-brzdových klátikov.</t>
  </si>
  <si>
    <t>Výskum organického obloženia pre ocelový brzdový kotúč pre vagóny určené na vyššie rýchlosti. Počítačová simulácia a experimentálne overovanie vlastností organických brzdových obložení.</t>
  </si>
  <si>
    <t>Diagnostika a overovanie vlastností pri návrhu a vývoji prototypov. Návrh bol realizovaný firmou.</t>
  </si>
  <si>
    <t>Výskum frikcie špeciálnych brzdových klátikov, program A2. Počítačová simulácia a experimentálne overovanie vlastností brzdových obložení za sucha.</t>
  </si>
  <si>
    <t xml:space="preserve">Výskumno-vývojová štúdia zameraná na analýzu intergrity povrchu, experimentálne merania a štatistické zhodnotenia získaných výsledkov. </t>
  </si>
  <si>
    <t>Vedecko-výskumná činnosť - Analýza a predikcia vybraných mechanických vlastností zvarových spojov. Návrh opatrení na základe realizovaných experimentálnych meraní.</t>
  </si>
  <si>
    <t>Výskum frikcie špeciálnych brzdových klátikov, program A2. Počítačová simulácia a experimentálne overovanie vlastností brzdových obložení za mokra.</t>
  </si>
  <si>
    <t xml:space="preserve">Experimentálne posúdenie menovitého tepelného výkonu kúpeľnových radiátorov podľa STN EN 442-1:1995+A/1"2003, zhodnotenie získaných výsledkov - ohrievacích jednotiek, štatistické spracovanie výsledkov. </t>
  </si>
  <si>
    <t>Makroštruktúrna a mikroštruktúrna analýza uhlíkových kompozitných materiálov s cieľom definovať súvislosti medzi štruktúrou a vlastnosťami materiálov.</t>
  </si>
  <si>
    <t>Experimentálna analýza organického obloženia pre ocelový brzdový kotúč - brzdové klátiky typu K.  Návrh opatrení podľa UIC.</t>
  </si>
  <si>
    <t>Výskum železničných brzdových obložení pre vyššie rýchlosti. Počítačová simulácia a experimentálne overovanie vlastností brzdových obložení. Experimentálna analýza  výsledkov a návrh opatrení podľa UIC.</t>
  </si>
  <si>
    <t>Výskum železničných brzdových obložení za mokra. Počítačová simulácia a experimentálne overovanie vlastností brzdových obložení za mokra. Experimentálna analýza  a návrh opatrení podľa UIC.</t>
  </si>
  <si>
    <t>Experimentálna štúdia výskumu prípravkov na skrúcanie profilov. Výpočty požadovaných parametrov, návrh prípravku na skrúcanie profilov a zhodnotenie výsledkov a návrh nového profilu.</t>
  </si>
  <si>
    <t>Výskum železničných brzdových obložení za sucha - Experimentálna analýza  a návrh opatrení podľa UIC.</t>
  </si>
  <si>
    <t xml:space="preserve">Experimentálna štúdia súvislostí štruktúra a vlastnosti ložiskovej ocele pre návrh nového experimentálneho ložiska. (makro a mikroskopická štúdia, REM a EDX analýza) - spracovanie a vyhodnotenie získaných výsledkov, optimalizácia vlastností. </t>
  </si>
  <si>
    <t>Výskum využitia odpadového tepla pre výrobu elektrickej energie. Meracie a porovnávacie skúšky využitia odpadového tepla, laboratórne experimentálne merania, štatistické zhodnotenia výsledkov.</t>
  </si>
  <si>
    <t>Návrh a vývoj tepelného spracovania materiálu s cieľom získať požadované mechanické vlastnosti a štruktúru. Výskum na rôznych typoch materiálov podľa dodania s výberom vhodného tepelného spracovania.</t>
  </si>
  <si>
    <t>Výskum návrhu tepelnej trubice a pripojenia  Stirlingovho motora alebo iného procesu – základný koncept. Meracie a porovnávacie skúšky na základe návrhu tepelnej trubice, laboratórne experimentálne merania, štatistické zhodnotenia výsledkov.</t>
  </si>
  <si>
    <t>Vedecko-výskumná činnosť - Analýza vybraných mechanických vlastností zvarových spojov. Návrh opatrení na základe realizovaných experimentálnych meraní.</t>
  </si>
  <si>
    <t>Výpočtová a experimentálna štúdia. Vypracovanie ideového a základného návrhu konštrukcie a realizácia kvalifikačného výpočtu. Zhodnotenie výsledkov.</t>
  </si>
  <si>
    <t>Štúdium štruktúrnych zložiek v grafických liatinách - fraktograficko-metalografická analýza štruktúry, analýza a predikcia vád v grafitických odliatkoch.</t>
  </si>
  <si>
    <t>Predikcia vlastností, analýza možného poškodenia v dôsledku vplyvu UV žiarenia na vlastnosti polymérnych kompozitov. Návrh opatrení.</t>
  </si>
  <si>
    <t>Experimentálna analýza - pevnostné výpočty uložení vo valivých ložiskách;  porovnávacie štúdie, štatistické spracovanie výsledkov.</t>
  </si>
  <si>
    <t>Príprava experimentálnych vzoriek a overenie ich integrity povrchu, pre identifikáciu vlastností materiálov nedeštruktívnymi skúškami, štatistické zhodnotenie výsledkov.</t>
  </si>
  <si>
    <t>Viacdimenzionálne experimentálne posúdenie výkonov vyhrievacích telies - experimentálne merania, návrh úpravy výkonu vyhrievacích telies, zvýšenie účinnosti v porovnaní s predchádzajúcimi vývojovými radmi.</t>
  </si>
  <si>
    <t>Výskum železničných brzdových klátikov typu LL- Experimentálna analýza  a návrh opatrení podľa UIC.</t>
  </si>
  <si>
    <t>Výskum železničných brzdových klátikov 1Bgu pre potreby Metra, Experimentálna analýza  a návrh trecích vlastností v súlade s platnou legislatívou UIC.</t>
  </si>
  <si>
    <t>Výskum železničných brzdových obložení pre vyššie rýchlosti - Experimentálna analýza  a návrh opatrení podľa UIC.</t>
  </si>
  <si>
    <t>Výskum železničných brzdových obložení pri špecifických podmienkach (vyššia vlhkosť)- Experimentálna analýza  a návrh opatrení podľa UIC.</t>
  </si>
  <si>
    <t>Počítačová simulácia a experimentálne overovanie vlastností brzdových obložení.</t>
  </si>
  <si>
    <t>Počítačová simulácia a experimentálne overovanie vlastností brzdových obložení za mokra.</t>
  </si>
  <si>
    <t>Návrh a vývoj prototypových vzoriek a overenie technickýchparametrov v procese mechanického a tepelného spracovania.</t>
  </si>
  <si>
    <t>Príprava a následná experimentálna analýza vzoriek zameraná na overenie ich integrity povrchu, pre identifikáciu vlastností materiálov nedeštruktívnymi skúškami.</t>
  </si>
  <si>
    <t>Výskumno-vývojová činnosť - návrh rozvodovky a diferenciálu AD 1800 03. Výskum špeciálnych výpočtových modelov. Návrh bol realizovaný firmou.</t>
  </si>
  <si>
    <t>Výskumno vývojová štúdia spojenia kardanového hriadeľa s elektromotorom. Experimentálne skúšky deformačného stavu, štandardizácia s cieľom následnej certifikácie.</t>
  </si>
  <si>
    <t>Výskum bol zameraný na definovanie rozmerovej a tvarovej stability prvkov svetlometov.</t>
  </si>
  <si>
    <t>Výskum brzdových železničných diskov nákladných vozňov. - Počítačová simulácia a experimentálne merania, analýza  výsledkov a návrh opatrení podľa UIC.</t>
  </si>
  <si>
    <t>Výskum brzdových železničných diskov osobných vozňov. - Počítačová simulácia a experimentálne merania, analýza  výsledkov a návrh opatrení podľa UIC.</t>
  </si>
  <si>
    <t>Výskum železničných brzdových obložení za mokra - Experimentálna analýza  a návrh opatrení podľa UIC.</t>
  </si>
  <si>
    <t>Výskum železničného kovokeramického obloženia diskovej brzdy za sucha - počítačová simulácia, experimentálne merania, overovanie, analýza výsledkov a návrh opatrení.</t>
  </si>
  <si>
    <t>Výskum železničného kovokeramického obloženia diskovej brzdy v suchom režime, simulácia, experimentálne merania, optimalizácia trecích parametrov.</t>
  </si>
  <si>
    <t>Výskum železničného kovokeramického obloženia diskovej brzdy vo vlhkom režime, simulácia, experimentálne merania, optimalizácia trecích parametrov.</t>
  </si>
  <si>
    <t>Výskum  kovokeramického obloženia - energy class F1, simulácia, experimentálne merania, optimalizácia trecích parametrov. Návrh opatrení podľa UIC.</t>
  </si>
  <si>
    <t>Výskum  kovokeramického obloženia - energy class F2 a G1, simulácia, experimentálne merania, optimalizácia trecích parametrov. Návrh opatrení podľa UIC.</t>
  </si>
  <si>
    <t>Analýza napäťovo deformačných stavov na rozvádzacom kolese HČC - výskumná štúdia.</t>
  </si>
  <si>
    <t>Výpočet rozloženia zaťaženia na valivé telieska u trojriadkovej ložiskovej otoče. MKP napäťové analýzy, predikcia živostnosti valivých teliesok. Štatistické vyhodnotenia a návrh opatrení.</t>
  </si>
  <si>
    <t>Dynamické merania vzoriek pre výrobu komponentov. Porovnávacie štúdie napäťových stavov, štatistické spracovanie výsledkov, návrh riešenia.</t>
  </si>
  <si>
    <t>Analýza pevnostných výpočtov a meraní vzoriek pre výrobu komponentov. Porovnávacie štúdie napäťových stavov, štatistické spracovanie výsledkov, návrh riešenia.</t>
  </si>
  <si>
    <t>Výskumno-vývojová štúdia energetickej koncepcie. Energetický výskum. Zostavenie, návrh a overenie metodiky výpočtu a štúdia analýzy experimentálne nameraných dát.</t>
  </si>
  <si>
    <t>Výskumno-vývojová štúdia energetickej koncepcie pre Kongsberg Automotive. Energetický výskum. Zostavenie, návrh a overenie metodiky výpočtu a štúdia analýzy experimentálne nameraných dát.</t>
  </si>
  <si>
    <t>Výskumno-vývojová štúdia energetickej koncepcie pre Karmen Automotive. Energetický výskum. Zostavenie, návrh a overenie metodiky výpočtu a štúdia analýzy experimentálne nameraných dát.</t>
  </si>
  <si>
    <t xml:space="preserve">Experimentálne laboratórne merania výkonov ohrievacícjh a chladiarenských jednotiek, štatistické spracovanie výsledkov s cieľom následnej certifikácie. </t>
  </si>
  <si>
    <t xml:space="preserve">Experimentálne laboratórne merania emisií na kotloch Proburner 32 a Proburner 40 kW. Štatistické spracovanie výsledkov s cieľom následnej certifikácie. </t>
  </si>
  <si>
    <t>Výskum bol zameraný na overenie komatibility navrhovaných veličín, štatistické odvodenie priestorových parametrov a charakteristík prostredia, s dôrazom na lokalizáciu a štandardizáciu podľa metód údržby, certifikácia ECM.</t>
  </si>
  <si>
    <t>Fraktografická analýza vzoriek v závislosti od doby sintrovania, optimalizácia  a návrh parametrov sintrovania.</t>
  </si>
  <si>
    <t>Analýza kmitania reaktora Blowdec 200 - simulácie, porovnávacie štúdie, merania a štatistické spracovania výsledkov, návrh opatrení.</t>
  </si>
  <si>
    <t>Výskumno-vývojová činnosť. Predikcia vád a analýza možného poškodenia súčasti na základe REM hodnotenia.</t>
  </si>
  <si>
    <t>Vypracovanie analýzy vozidlového parku spoločnosti VIETOR s.r.o. Boli zvážené vybrané druhy vozidliel spoločnosti na základe vykonanej analýzy. Tieto hodnoty boli potrebné na vypracovanie diagramu rozloženia záťaže jednotlivých vozidiel spoločnosti, aby pri rozložení tovaru nedochádzalo ku preťažovaniu vozidiel. V rámci štúdie boli vypracované viaceré alternatívy rozloženia tovaru s následným návrhom upevnenia tovaru. Výstupy boli spracované na publikovanie v indexovaných časopisoch</t>
  </si>
  <si>
    <t>V rámci projektu boli analyzované rôzne metódy stanovovania overenej celkovej hmotnosti ložených kontajnerov a vhodné meracie zariadenia pre tieto účely a na základe tejto analýzy bol spracovaný Metodický pokyn Ministerstva dopravy a výstavby pre overovanie celkovej hmotnosti ložených kontajnerov a iných ložených intermodálnych nákladných jednotiek zverejnený na portáli Slov-Lex.</t>
  </si>
  <si>
    <t>V rámci projektu boli vykonané merania na zistenie zmeny záťaže jednotlivých náprav vozidiel prepravujúcich sypké substráty v silách. Vykonanými meraniami boli dokázané závislosti medzi sypným uhlom, vnútorným trením materiálu a schopnosťou pohybu tohto tovaru v rámci ložného priestoru vozidla. Výstupy z meraní boli spracované a publikované v časopise zaradeného v databáze SCOPUS. Článok prešiel revíziou a čaká sa už len na jeho vydanie</t>
  </si>
  <si>
    <t xml:space="preserve">Pri riešení tejto výskumnej úlohy bolo vykonaných niekoľko druhov skúšok. Napríklad zisťovanie trenia medzi podkladom a plastovou paletou kvôli uvažovaným výpočtom v rámci výskumnej štúdie. Boli vykonané merania na overenie navrhnutého upevnenia nákladu naloženého na ložnej ploche pre účely prepráv vykonávaných po celej európe. Skúšky slúžili nie len na spracovanie odbornej štúdie, ale aj na spracovanie odborných vedeckých článkov publikovaných v indexovaných časopisoch. </t>
  </si>
  <si>
    <t>Pri vypracovaní odbornej vedeckej štúdie bolo potrebné vykonať analýzu prepravných balení spoločnosti Monarflex z dôvodu, aby sme mohli určiť najnestabilnejšie balenia. Tieto sa následne skúšali na pevnosť počas prepravy. Výsledkami skúšok bola zistená potreba na zmenu balenia potrebného počas prepravy, aby nedochádzalo k zničeniu zásielky. Výskumná úloha prispela k zlepšeniu súčasného stavu v spoločnosti. Výsledky z meraní boli publikované v zahraničných indexovaných časopisoch</t>
  </si>
  <si>
    <t xml:space="preserve">Skúmanie vývoja v oblasti počtu prepravených osôb verejnou osobnou dopravou a vplyvu ponuky, ceny a kvality dopravných služieb. Prognóza vývoja na základe štatistickýcch metód. Výskum v oblasti Smart City a  vypracovanie nového konceptu strategie udržateľnej  mestskej mobility.  </t>
  </si>
  <si>
    <t>Výskum riešenia konštrukcií heliportov pre inú ako vrtuľníkovú záchrannú a zdravotnú službu</t>
  </si>
  <si>
    <t>Súčasťou merania je vytvorenie metodiky merania, následná analýza súborov dát vytvorených meraním, štatistické spracovanie, štatistické vyhodnotenie plnenia noriem kvality, presnosti merania a odporúčania.</t>
  </si>
  <si>
    <t>Výskum konštrukcie ľahkých letiskových vozoviek v závislosti na geologických podmienkach</t>
  </si>
  <si>
    <t>Skúmanie daňového zaťaženie dopravcov v štátoch V4, SRN a Rumunska. Bola vytvorená nová metodika porovnávania daňového zaťaženia a výstupy boli publikovamé v indexovaných časopisoch.</t>
  </si>
  <si>
    <t>Vykonanie dopravného výskumu pomocou štatistických metód na základe poskytnutých údajov a na základe spracovania obrazového záznamu z kamier. Návrh preferenčných opatrení na zrýchlenie MHD v Púchove. Výpočet možnej úspory času.Výstupy sú spracovávané na publikovanie v indexovaných časopisoch.</t>
  </si>
  <si>
    <t>Vedecko výskumná úloha rieši problematiku 3D laserového zberu a následnej matematickej klasifikácie údajov. Prostredníctvom filtrácie a následnej heuristiky sú odhaľované objekty a ich tvary, ktoré sú mimo reálneho spektra.  Projekt nadväzuje na výskum publikovaný na UNIZA.</t>
  </si>
  <si>
    <t>Projekt rieši problematiku merania a vyhodnocovania zariadenia NDB, osadeného v intraviláne obce s komplikovanou zástavbou. Na základe letových meraní následne prostredníctvom matematických modelov overuje vplyv osadenia zariadenia, za splnenia limitných podmienok. Projekt nadväzuje na publikovaný výskum a jeho praktickým využitím (vid. databáza Scopus).</t>
  </si>
  <si>
    <t>BEWARE - Bridging East West for Aerospace Research</t>
  </si>
  <si>
    <t>7RP 605465</t>
  </si>
  <si>
    <t>AirTNNexGen - Air Transport Network - Next Generation</t>
  </si>
  <si>
    <t>FP7-Transport 604952</t>
  </si>
  <si>
    <t>FP7-TRANSPORT
(Aeronautics and Air Transport)</t>
  </si>
  <si>
    <t>Capacity building for aviation stakeholders, inside and outside the EU (CaBilAvi), schéma podpory Innovation action/cordination and support acitonvýzvy H2020-Galileo-GSA-2014-2015/H2020-Gallieog -2014-1</t>
  </si>
  <si>
    <t>H2020 , č. kontraktu 641627</t>
  </si>
  <si>
    <t>GALILEO-1-2014: EGNSS apliucations (../../h2020/topics/galileo-1-2014.html)</t>
  </si>
  <si>
    <t>Governance of the Interoperability Framework for Rail and Intermodal Mobility</t>
  </si>
  <si>
    <t>H2020, č.kontraktu 730844</t>
  </si>
  <si>
    <t>https://ec.europa.eu/research/participants/portal/desktop/en/opportunities/h2020/topics/s2r-oc-ip4-01-2016.html</t>
  </si>
  <si>
    <t xml:space="preserve">Study of spin effects in few nucleon systems. Výskum spinových efektov v málonukleónovych systémoch. </t>
  </si>
  <si>
    <t>Janek Marián, Mgr. PhD.</t>
  </si>
  <si>
    <t>SK-RF</t>
  </si>
  <si>
    <t>SK-RU, cieľové programy spolupráce SÚJV-SR</t>
  </si>
  <si>
    <t>Dubna, Spojený ústav jadrových výskumov, RF</t>
  </si>
  <si>
    <t>ERADiate - Enhancing research and innovation dimensions of the University of Zilina in intelligent transport systems</t>
  </si>
  <si>
    <t>Dado Milan, prof. Ing. PhD.</t>
  </si>
  <si>
    <t>7RP CSA,  No. 621386</t>
  </si>
  <si>
    <t>FP7 - CAPACTIES - RESEARCH POTENTIAL</t>
  </si>
  <si>
    <t>EPPCN Agreement KE2218/EPPCN zmluva KE2218 Výskum v oblasti časticovej fyziky</t>
  </si>
  <si>
    <t>Melo Ivan, doc. RNDr.  PhD.</t>
  </si>
  <si>
    <t>KE2218-CERN</t>
  </si>
  <si>
    <t>EPPCN aktivita</t>
  </si>
  <si>
    <t>ETSI-Detection of Emotions in Telecommunication Measurement Applications</t>
  </si>
  <si>
    <t>Počta Peter, doc. Ing. PhD.</t>
  </si>
  <si>
    <t>ETSI STF 504</t>
  </si>
  <si>
    <t>ETSI</t>
  </si>
  <si>
    <t>ENDURANCE  EU-Wide Establishment of Enduring National and European Support Networks for Sustainable Urban Mobility</t>
  </si>
  <si>
    <t>Sitányiová Dana, doc. Mgr. PhD.</t>
  </si>
  <si>
    <t>IEE/12/698/SI2.644741</t>
  </si>
  <si>
    <t>http://ec.europa.eu/energy/intelligent/index_en.htm</t>
  </si>
  <si>
    <t>Inteligent Energy Europe</t>
  </si>
  <si>
    <t>ECOROAD: Effective and COordinated ROAD infrastructure Safety operations</t>
  </si>
  <si>
    <t>Remek Ľuboš, Ing. PhD.</t>
  </si>
  <si>
    <t>H2020, 652821</t>
  </si>
  <si>
    <t>https://ec.europa.eu/research/participants/portal/desktop/en/opportunities/h2020/topics/628-mg-8.1b-2014.html</t>
  </si>
  <si>
    <t>SKILLFUL Skills creation for the future transportation</t>
  </si>
  <si>
    <t>H2020, 723989</t>
  </si>
  <si>
    <t>Simulátor a asistent lokálnej anestézie, RASIMAS (Regional Anaesthesia Simulator and Assistant)</t>
  </si>
  <si>
    <t>Zaitseva Elena, prof. Ing. PhD.</t>
  </si>
  <si>
    <t>FP7-ICT-2013-10</t>
  </si>
  <si>
    <t>https://ec.europa.eu/research/participants/portal/desktop/en/opportunities/fp7/calls/fp7-ict-2013-10.html</t>
  </si>
  <si>
    <t>ICT-2013.5.2 Virtual Physiological Human</t>
  </si>
  <si>
    <t>DE 813100566</t>
  </si>
  <si>
    <t>Modelovanie a optimalizácia mikrofluidických prístrojov s aplikáciami v biomedicíne, BiomedMicrofluidics (Modelling and Optimization of Microfluidic Devices for Biomedical Applications)</t>
  </si>
  <si>
    <t>Cimrák Ivan, doc. Mgr. PhD.</t>
  </si>
  <si>
    <t>FP7-PEOPLE-2011-CIG-303580</t>
  </si>
  <si>
    <t>https://ec.europa.eu/research/participants/portal/desktop/en/opportunities/fp7/calls/fp7-people-2011-cig.html</t>
  </si>
  <si>
    <t>SP3-People</t>
  </si>
  <si>
    <t>Analýza rizík infraštruktúrnych sietí vyvolaných extrémnym počasím RAIN. Risk Analysis of infrastructure Networks in response to extreme weather</t>
  </si>
  <si>
    <t>Lusková Mária, Ing. PhD.</t>
  </si>
  <si>
    <t>7RP 608166</t>
  </si>
  <si>
    <t>http://rain-project.eu/</t>
  </si>
  <si>
    <t>7RP RAIN</t>
  </si>
  <si>
    <t>Sieťové združenie pre podporu výskumu v oblasti dopravy v Európe, ETNA Plus (European Transport Network Alliance)</t>
  </si>
  <si>
    <t>Fabián Peter, doc. Ing. PhD.</t>
  </si>
  <si>
    <t>7RP 314201</t>
  </si>
  <si>
    <t>http//www.transport-ncps.net/</t>
  </si>
  <si>
    <t>OMVaM, rektorát</t>
  </si>
  <si>
    <t>ERASMUS +  - mobilitné aktivity študentov, pedagógov, výskumných a administratívnych pracovníkov</t>
  </si>
  <si>
    <t>Ristvej Jozef, doc. Ing. PhD.</t>
  </si>
  <si>
    <t>2015-1-SK01-KA3-008597</t>
  </si>
  <si>
    <t>NK Erasmus+</t>
  </si>
  <si>
    <t>Erasmus  EACEA</t>
  </si>
  <si>
    <t>Ristvej  Jozef, doc. Ing. PhD.</t>
  </si>
  <si>
    <t>2016-1-SK01-KA3-10302228</t>
  </si>
  <si>
    <t xml:space="preserve">FRI, OMVaM rektorát </t>
  </si>
  <si>
    <t>ERASMUS MUNDUS IBRASIL</t>
  </si>
  <si>
    <t xml:space="preserve">Výzva EACEA/38/12
Erasmus Mundus 2013 - Official Journal of the European Union </t>
  </si>
  <si>
    <t>ERASMUS MUNDUS</t>
  </si>
  <si>
    <t xml:space="preserve">EU-ICI Korea Smiles  </t>
  </si>
  <si>
    <t>EACEA/44/2012</t>
  </si>
  <si>
    <t>Výzva EACEA/38/11 (2011/C 349/07) - Official Journal of the European Union</t>
  </si>
  <si>
    <t xml:space="preserve">Program spolupráce s krajinami nástroja pre spoluprácu s priemyselnými krajinami (ICI) v oblasti vzdelávania
</t>
  </si>
  <si>
    <t xml:space="preserve">EACEA </t>
  </si>
  <si>
    <t>NSS, rektorát</t>
  </si>
  <si>
    <t>eTwinning/Erasmus+</t>
  </si>
  <si>
    <t>Sokolíková Ľubica, Ing.</t>
  </si>
  <si>
    <t>2016-0230/001-001</t>
  </si>
  <si>
    <t>eTwinning</t>
  </si>
  <si>
    <t xml:space="preserve">Competency Based Inland Waterway Transport Education and Training (IWTCOMP) Kompetencie založené na vzdelávaní a tréningu vo vnútrozemskej vodnej doprave </t>
  </si>
  <si>
    <t>Dávid Andrej, doc. Ing. PhD.</t>
  </si>
  <si>
    <t>25296F9567AF4941</t>
  </si>
  <si>
    <t>Call: 2016 KA2 - Cooperation for Innovation and the Exchange of Good Practices
Strategic Partnerships for vocational education and training</t>
  </si>
  <si>
    <t>EÚ</t>
  </si>
  <si>
    <t>Technická pomoc pri zaistení workshopu „Regionální letiště“ v ČR a SR</t>
  </si>
  <si>
    <t>P-101-0379/16</t>
  </si>
  <si>
    <t>Statutární město Liberec</t>
  </si>
  <si>
    <t>I-net (V4 EaP Flagship Projects Program)</t>
  </si>
  <si>
    <t>Strategic Partnerships for vocational education and training</t>
  </si>
  <si>
    <t>Visegrad 4 Eastern Partnership Projects 2015</t>
  </si>
  <si>
    <t>Visegrad Fund Central Europe granted</t>
  </si>
  <si>
    <t>From preparation to development, implametation and utilisation of joint programmes in study area of productuion  engineering</t>
  </si>
  <si>
    <t>Kuric Ivan, prof. Dr.Ing.</t>
  </si>
  <si>
    <t>CIII-SK30-12-1617</t>
  </si>
  <si>
    <t>www.ceepus.info</t>
  </si>
  <si>
    <t>Ceepus International Vienna</t>
  </si>
  <si>
    <t>Design,implemetation and use of joint programmes regarding quality  in manufacturing engineeering</t>
  </si>
  <si>
    <t>CIII-RO058-09-1617</t>
  </si>
  <si>
    <t>Implementation and utilization of e-learning systems in study area of production engineering in Central European Region</t>
  </si>
  <si>
    <t>CIII-RO202-10-1617</t>
  </si>
  <si>
    <t>Concurrent Product and Technology Development - Teaching, Research and Implementation of Joint Programs Oriented in Production and Industrial Engineering</t>
  </si>
  <si>
    <t>CIII-HR108-10-1617</t>
  </si>
  <si>
    <t>Novel methods of manufacturing and measurement of machine parts</t>
  </si>
  <si>
    <t>CIII-PL007-12-1617</t>
  </si>
  <si>
    <t>Development of mechanical engineering (design, technology and production management) as an essential base for progress in the area of small and medium companies’ logistics - research, preparation and implementation of joint programs of study</t>
  </si>
  <si>
    <t>Čuboňová Nadežda, prof. Ing. PhD.</t>
  </si>
  <si>
    <t>CIII-PL033-12-1516</t>
  </si>
  <si>
    <t>Časopis MEMI</t>
  </si>
  <si>
    <t>P-102-0019/12</t>
  </si>
  <si>
    <t>SUWECO CZ,s.r.o.,  Kamenice, ČR</t>
  </si>
  <si>
    <t>25094769 (CZ)</t>
  </si>
  <si>
    <t xml:space="preserve">Školenie metalurgov, technológov... </t>
  </si>
  <si>
    <t>Z-MODEL, spol. s r.o., Blansko, ČR</t>
  </si>
  <si>
    <t>Vysoké učení technické v Brně,   ČR</t>
  </si>
  <si>
    <t>00216305 (CZ)</t>
  </si>
  <si>
    <t>ŠEBESTA - služby slévárnám s.r.o., Brno, ČR</t>
  </si>
  <si>
    <t>ALW INDUSTRY, s.r.o.,   Olomouc, ČR</t>
  </si>
  <si>
    <t>Slévárny Třinec, a.s.,   Třinec ČR</t>
  </si>
  <si>
    <t>ZO OS KOVO BENEŠ a LÁT s.r.o., Průhonice, ČR</t>
  </si>
  <si>
    <t>TATRA METALURGIE a.s., Kopřivnice, ČR</t>
  </si>
  <si>
    <t>Continental Barum s.r.o.,  Otrokovice, ČR</t>
  </si>
  <si>
    <t>EcoBRU</t>
  </si>
  <si>
    <t>Ďurčanská Daniela, doc. Ing. CSc.</t>
  </si>
  <si>
    <t>543707-TEMPUS-1-
2013-1-DE-JPHES</t>
  </si>
  <si>
    <t>Tempus IV</t>
  </si>
  <si>
    <t>The European Union, represented by the Education, Audiovisual and Culture Executive Agency</t>
  </si>
  <si>
    <t>FKTBUM</t>
  </si>
  <si>
    <t>543853-TEMPUS-1-
2013-1-DE-SMHES</t>
  </si>
  <si>
    <t>ENERESE</t>
  </si>
  <si>
    <t>JPCR 530194-2012</t>
  </si>
  <si>
    <t>Zelené riešenie pre podniky a priemysel</t>
  </si>
  <si>
    <t>Soviar Jakub, doc. Mgr. PhD.</t>
  </si>
  <si>
    <t>2014-1-CZ01-KA203-002096</t>
  </si>
  <si>
    <t>http://www.naerasmusplus.cz/cz/projekty-spoluprace-vysokoskolske-vzdelavani/</t>
  </si>
  <si>
    <t>KA2 - Cooperation and Innovation for Good Practices</t>
  </si>
  <si>
    <t>Národní agentura pro evropské vzdelávací programy</t>
  </si>
  <si>
    <t>NA CZ01</t>
  </si>
  <si>
    <t>Advanced Training and life Long learning Program in Applied Health Sciences</t>
  </si>
  <si>
    <t>Zaitseva Elena, doc. Ing. PhD.</t>
  </si>
  <si>
    <t>543889-TEMPUS-1-2013-1-SE-TEMPUS-JPHES</t>
  </si>
  <si>
    <t xml:space="preserve">Tempus IV </t>
  </si>
  <si>
    <t>Green Computing &amp; Communications</t>
  </si>
  <si>
    <t>530270-TEMPUS-1-2012-1-UK-TEMPUS-JPCR</t>
  </si>
  <si>
    <t>http://eacea.ec.europa.eu/tempus/funding/2011/call_eacea_25_2011_en.php</t>
  </si>
  <si>
    <t>Tempus IV – 5th Call for Proposals EACEA 25/2011</t>
  </si>
  <si>
    <t>Segeč Pavel, doc. Ing. PhD.</t>
  </si>
  <si>
    <t>Acad ID: 1384208</t>
  </si>
  <si>
    <t>https://www.netacad.com/</t>
  </si>
  <si>
    <t>VÚVB</t>
  </si>
  <si>
    <t>Joint Master´s Degree in Ecology, specialization Alpine Ecology. University of Zilina and Telemark University College</t>
  </si>
  <si>
    <t xml:space="preserve">Janiga,Marián, prof. RNDr. CSc. </t>
  </si>
  <si>
    <t>IJD2012/10359</t>
  </si>
  <si>
    <t>http://espresso.siu.no</t>
  </si>
  <si>
    <t>Support for the development of International Joint Degrees</t>
  </si>
  <si>
    <t>Ministerstvo školstva Nórskeho kráľovstva, Norwegian Centre for International Cooperation in Education - SIU, Telemark University College</t>
  </si>
  <si>
    <t>Valčo, Michal, doc. PhDr. PhD.</t>
  </si>
  <si>
    <t>35 01402 Z-15-108</t>
  </si>
  <si>
    <t>Central European Research Institute of Søren Kierkegaard</t>
  </si>
  <si>
    <t xml:space="preserve">Goethe-Universität Frankfurt am Main </t>
  </si>
  <si>
    <t>MSVVaS</t>
  </si>
  <si>
    <t>Výroba dielov</t>
  </si>
  <si>
    <t>Štekláč Dušan, doc. Ing. CSc.</t>
  </si>
  <si>
    <t>P-102-0004/16</t>
  </si>
  <si>
    <t>INA Kysuce, K.N.Mesto</t>
  </si>
  <si>
    <t>Opracovanie vzoriek tyčí</t>
  </si>
  <si>
    <t>Slovenská pošta, a.s.,   Banská Bystrica</t>
  </si>
  <si>
    <t>ELMAX ŽILINA, a.s., Bytčica</t>
  </si>
  <si>
    <t>P-102-0009/16</t>
  </si>
  <si>
    <t>ELMAX ŽILINA, a.s.,  Bytčica</t>
  </si>
  <si>
    <t>Statická skúška ťahom</t>
  </si>
  <si>
    <t>Bolibruchová Dana, prof.Ing.PhD.</t>
  </si>
  <si>
    <t>P-102-0010/16</t>
  </si>
  <si>
    <t>MEDECO CAST, s.r.o.,  P. Bystrica</t>
  </si>
  <si>
    <t>Výroba piaskových jadier</t>
  </si>
  <si>
    <t>Pastrirčák Richard, doc. Ing. PhD.</t>
  </si>
  <si>
    <t>MEDECO CAST, s.r.o.,   P. Bystrica</t>
  </si>
  <si>
    <t>P-102-0012/16</t>
  </si>
  <si>
    <t>Kia Motors Slovakia, s.r.o.,   Teplička nad Váhom</t>
  </si>
  <si>
    <t>VF, s.r.o.,   Žilina</t>
  </si>
  <si>
    <t>Stanovenie výhrevnosti, obsahu popola, uhlíka, vodíka, dusíka, síry,...v biopalive v súlade s STN ISO 1928, 14918, 1171, 16948</t>
  </si>
  <si>
    <t>Holubčík Michal, Ing. PhD.</t>
  </si>
  <si>
    <t>P-102-0018/16</t>
  </si>
  <si>
    <t>ATTACK, s.r.o.,   Vrútky</t>
  </si>
  <si>
    <t>Sponzoring - reklama</t>
  </si>
  <si>
    <t>Bronček Jozef, doc. Ing. PhD.</t>
  </si>
  <si>
    <t>P-102-0078/15</t>
  </si>
  <si>
    <t>AT, a.s., Žilina</t>
  </si>
  <si>
    <t>P-102-0020/16</t>
  </si>
  <si>
    <t>Materiálová analýza (meranie tvrdosti) dodaných izolátov</t>
  </si>
  <si>
    <t>Daejung Europe s.r.o.,   Dubnica nad Váhom</t>
  </si>
  <si>
    <t>Test tepelného spracovania na teplote 150°C po dobu 1000h na vzorkách Verbindungsteil</t>
  </si>
  <si>
    <t>Illichmann Castalloy, s.r.o.,  Žarnovica</t>
  </si>
  <si>
    <t>Napäťová analýza príruby V-L25AA-E00002</t>
  </si>
  <si>
    <t>Meranie matica; Meranie 2ks vzoriek svetlovodov</t>
  </si>
  <si>
    <t>CEIT Engineering Services,s.r.o,   Žilina</t>
  </si>
  <si>
    <t>REM fotodokumentácia tlakového senzora</t>
  </si>
  <si>
    <t>HYDAC Electronic s.r.o.,   Tvrdošín</t>
  </si>
  <si>
    <t>Meranie svetlovodov</t>
  </si>
  <si>
    <t>P-102-0030/16</t>
  </si>
  <si>
    <t>GPS analýza vzoriek</t>
  </si>
  <si>
    <t>PRVÁ ZVÁRAČSKÁ, a.s.,  Bratislava</t>
  </si>
  <si>
    <t>Meranie komponentov pre Fiat 500</t>
  </si>
  <si>
    <t>P-102-0042/16</t>
  </si>
  <si>
    <t>KBM s.r.o.,   Žilina</t>
  </si>
  <si>
    <t>Odborný kurz "Metalografická analýza materiálov"</t>
  </si>
  <si>
    <t>AQUASTYL SLOVAKIA, s.r.o.,   P.Bystrica</t>
  </si>
  <si>
    <t>P-102-0046/16</t>
  </si>
  <si>
    <t>AQUASTYL SLOVAKIA, s.r.o.  P.  Bystrica</t>
  </si>
  <si>
    <t>Metalografický rozbor a zmeranie tvrdosti</t>
  </si>
  <si>
    <t>Engul, s.r.o.,  Martin</t>
  </si>
  <si>
    <t>Schaeffler Kysuce, spol. s r.o.,  KNM</t>
  </si>
  <si>
    <t>Stanovenie spaľovacieho tepla, výpočet výhrevnosti tuhého paliva a stanovenie výhrevnosti biopaliva v súlade s STN ISO 1928,14918</t>
  </si>
  <si>
    <t>NDT-UT kontrola anomálií</t>
  </si>
  <si>
    <t>Koňár Radoslav, Ing. PhD.</t>
  </si>
  <si>
    <t>P-102-0053/16</t>
  </si>
  <si>
    <t xml:space="preserve">SPP-distribúcia, a.s.,  Bratislava </t>
  </si>
  <si>
    <t>Školenie - Radoslav Coufal</t>
  </si>
  <si>
    <t>Metalografická analýza</t>
  </si>
  <si>
    <t>P-102-0052/16</t>
  </si>
  <si>
    <t>LEONI Slovakia, spol. s r.o.,   Trenčín</t>
  </si>
  <si>
    <t>Vypracovanie návrhu zapojenia kotlov v rámci technologickej linky na výrobu drevených paliet</t>
  </si>
  <si>
    <t>Malcho Milan, prof. RNDr. PhD.</t>
  </si>
  <si>
    <t>BIOPEL, a.s.,   Kysucký Lieskovec</t>
  </si>
  <si>
    <t>Tatramat Quasar, a.s.,  Poprad</t>
  </si>
  <si>
    <t>DOR, s.r.o.,  Považské Podhradie</t>
  </si>
  <si>
    <t>Linde Gas a.s.,   Bratislava</t>
  </si>
  <si>
    <t>FINALCAST, s.r.o.,   Žiar nad Hronom</t>
  </si>
  <si>
    <t>DOR, s.r.o.,   Považské Podhradie</t>
  </si>
  <si>
    <t>Zlieváreň   Oravská Poruba</t>
  </si>
  <si>
    <t>NEMAK Slovakia, s.r.o.,Žiar nad Hronom</t>
  </si>
  <si>
    <t>Dozorný audit</t>
  </si>
  <si>
    <t>P-102-0060/16</t>
  </si>
  <si>
    <t>AXBENET,s r.o.,  Trnava</t>
  </si>
  <si>
    <t>DUSLO, a.s.,   Šaľa</t>
  </si>
  <si>
    <t>RAJ - WAGON, spol. s r.o.,   Trenčín</t>
  </si>
  <si>
    <t>TSS GRADE, a.s., Bratislava</t>
  </si>
  <si>
    <t>ŽOS Trnava, a.s.</t>
  </si>
  <si>
    <t>EKOSYSTÉMY, s.r.o.,Prievidza</t>
  </si>
  <si>
    <t>ŽS Cargo Slovakia, a.s., Trnava</t>
  </si>
  <si>
    <t>ŽELOS, s.r.o., Staničná 7, 917 00  Trnava</t>
  </si>
  <si>
    <t>ŽSR VVÚŽ, o.z., Bratislava</t>
  </si>
  <si>
    <t>ZSNP DA, s.r.o.,  Žiar nad Hronom</t>
  </si>
  <si>
    <t>ŽELOS, s.r.o.,   Trnava</t>
  </si>
  <si>
    <t>VF, s.r.o.,  Žilina</t>
  </si>
  <si>
    <t>Stanovenie teploty topenia materiálu - vzorky popola RK3</t>
  </si>
  <si>
    <t>Mondi SCP, a.s.,   Ružomberok</t>
  </si>
  <si>
    <t>P-102-0061/16</t>
  </si>
  <si>
    <t>SLOVEKO s.r.o.,   Košice</t>
  </si>
  <si>
    <t>Reklama v knihe</t>
  </si>
  <si>
    <t>Poprocký Roman, Ing. PhD.</t>
  </si>
  <si>
    <t>P-102-0065/16</t>
  </si>
  <si>
    <t>INSEKO a.s.,  Žilina</t>
  </si>
  <si>
    <t>SFÉRA, a.s., Bratislava</t>
  </si>
  <si>
    <t>Školenie -všeobecné znalosti o energetike</t>
  </si>
  <si>
    <t>Altus Juraj,prof.Ing.PhD.</t>
  </si>
  <si>
    <t>P-103-0016/06</t>
  </si>
  <si>
    <t>SE, a,s, Žilina</t>
  </si>
  <si>
    <t>ST_17</t>
  </si>
  <si>
    <t>Hudec Robert, prof. Ing. PhD.</t>
  </si>
  <si>
    <t>D-16-103/0003-00</t>
  </si>
  <si>
    <t>Školenie LINUX Administration</t>
  </si>
  <si>
    <t>Majer Tomáš, Ing. PhD.</t>
  </si>
  <si>
    <t>4500065312/214</t>
  </si>
  <si>
    <t>Scheidt Bachmann Slovensko</t>
  </si>
  <si>
    <t>SANET do škôl</t>
  </si>
  <si>
    <t>Zmluva o dielo č. PČ 7/96/FRI</t>
  </si>
  <si>
    <t>Združenie používateľov SADS  SANET</t>
  </si>
  <si>
    <t>SANET</t>
  </si>
  <si>
    <t>13/2016/FRI/R/916</t>
  </si>
  <si>
    <t>Dar pri organizovaní roadshow "Microsoft Roadshow vzdelávame pre budúcnosť"</t>
  </si>
  <si>
    <t>7/2016/FRI/D/916</t>
  </si>
  <si>
    <t>CREATIVE PRO s. r. o.</t>
  </si>
  <si>
    <t>Vysokoškolská učebnica Príbeh o zajakavosti Vedecká monografia Chronopsychologické aspekty študijnej úspešnosti študentov KPŠ FHV UNIZA</t>
  </si>
  <si>
    <t>Škorvagová, Eva, PhDr. et Mgr.,  PhD.</t>
  </si>
  <si>
    <t>17/2016-OKŠCRMR/2016</t>
  </si>
  <si>
    <t>https://egov.zilina.sk/FileOutputHttpHandler.ashx?arguments=CBq6Bcruiz4nXUwYj3xA2mfiMPedFC%2F9AUW2ihkTGPP9n33b1xBgMrtewuv3jGjlS9uT%2FqtOJlwpTkGOeY1CU5%2FQGFdByaMkBQ%3D%3D</t>
  </si>
  <si>
    <t>Grant Mesta Žilina</t>
  </si>
  <si>
    <t>Školenie - prevádzková pevnosť</t>
  </si>
  <si>
    <t>Nový František, Ing. PhD.</t>
  </si>
  <si>
    <t>P-143-0001/16</t>
  </si>
  <si>
    <t>INA Kysuce, spol. s r.o.</t>
  </si>
  <si>
    <t>Časopis SCHODY – seniori motivujú seniorov</t>
  </si>
  <si>
    <t>Sňahničanová Janka, Ing.</t>
  </si>
  <si>
    <t>MK-844/2016/2.2</t>
  </si>
  <si>
    <t>http://www.ucv.uniza.sk/ucv/?ur1=5&amp;ur2=101&amp;ur3=0</t>
  </si>
  <si>
    <t>Dotácia MK SR na rok 2016</t>
  </si>
  <si>
    <t> 00165182</t>
  </si>
  <si>
    <t>ÚTV UNIZA</t>
  </si>
  <si>
    <t>Modernizácia výučby kondičného posilňovania na Žilinskej univerzite</t>
  </si>
  <si>
    <t>Janikovský Róbert, PaedDr.</t>
  </si>
  <si>
    <t>SLSP</t>
  </si>
  <si>
    <t>UK</t>
  </si>
  <si>
    <t>Nákup odbornej literatúry do fondu UK UNIZA</t>
  </si>
  <si>
    <t>Kekelyová, Mária, PhDr.</t>
  </si>
  <si>
    <t>16-613-03229</t>
  </si>
  <si>
    <t>Štruktúra podpornej činnosti Fondu na podporu umenia na rok 2016, VP FPU č. 11/2015, webová stránka FPU, číslo výzvy 7. podprogram: 6.1</t>
  </si>
  <si>
    <t>Program 6 Pamäťové a fondové inštitúcie, podprogram 6.1.3 Akvizícia knižníc</t>
  </si>
  <si>
    <t>Fond na podporu umenia, Bratislava</t>
  </si>
  <si>
    <t>ÚKaI</t>
  </si>
  <si>
    <t>Výkonové skúšky železničných ložísk podľa normy STN EN 12 082:2007 + A1</t>
  </si>
  <si>
    <t>01/2015/SL</t>
  </si>
  <si>
    <t>Podnikateĺská činnosť</t>
  </si>
  <si>
    <t>02/2016/SL</t>
  </si>
  <si>
    <t>01/2016/SL</t>
  </si>
  <si>
    <t>Celkový súčet</t>
  </si>
  <si>
    <t>Slovenská kinematografia po roku 1989</t>
  </si>
  <si>
    <t xml:space="preserve">Ridzoňová Ferenčuhová Mária, doc., PhD., Mišíková Katarína doc. PhD., Macek Václav, prof. CSc., Bosáková žofia, Mgr. art. , Šošková Eva, Mgr. art., Filová Eva, Mgr. art. </t>
  </si>
  <si>
    <t>KOOPERAČNÁ    ZMLUVA O PODMIENKACH POSKYTNUTIA ÚČELOVÝCH NA RIEŠENIE PROJEKTU č.APVV-0797-12</t>
  </si>
  <si>
    <t>VV2012</t>
  </si>
  <si>
    <t xml:space="preserve">Ústav divadelnej a filmovej vedy Slovenskej akadémie vied </t>
  </si>
  <si>
    <t>gratn od SAV (VŠMU FTF je spoluriešiteľ gratnu APVV-0797-12)</t>
  </si>
  <si>
    <t>Istropolitana Projekt  2016</t>
  </si>
  <si>
    <t>doc. Svetlana Waradzinová, Mgr. art. Jana Javorská, AtD., Mgr. art. Zuzana Stranovská, ArtD.</t>
  </si>
  <si>
    <t>16-210-00237</t>
  </si>
  <si>
    <t>http://fpu.sk/sk/moznosti-podpory/vyzvy/vyzvy-rok-2016/175-vyzvy-2016/75-vyzva-c-1-2016</t>
  </si>
  <si>
    <t>Podprogram 2.1 / 2016 / Prehliadky, festivaly, súťaže</t>
  </si>
  <si>
    <t>Kultúra Profesionálne</t>
  </si>
  <si>
    <t>doc. Svetlana Waradzinová</t>
  </si>
  <si>
    <t>16-362-03431</t>
  </si>
  <si>
    <t>http://www.fpu.sk/sk/moznosti-podpory/vyzvy/vyzvy-rok-2016/175-vyzvy-2016/146-vyzva-c-7-2016-aktualna</t>
  </si>
  <si>
    <t>Podprogram 3.6.2 / 2016 / Vzdelávacie aktivity</t>
  </si>
  <si>
    <t>Storočnica Magdy Lokvencovej (Stopy v čase a priestore)</t>
  </si>
  <si>
    <t>doc. PhDr. Nadežda Lindovská, PhD., doc. Svetlana Waradzinová</t>
  </si>
  <si>
    <t>16-312-03440</t>
  </si>
  <si>
    <t>3.1 Divadlo: výskum a vzdelávanie / 3. 1. 2 Vzdelávacie aktivity</t>
  </si>
  <si>
    <t>MY___</t>
  </si>
  <si>
    <t>Mgr. at. Jana Javorská, ArtD., doc. Peter Palík, MgA. Eva Farkašová</t>
  </si>
  <si>
    <t>16-111-05076</t>
  </si>
  <si>
    <t>http://www.fpu.sk/sk/moznosti-podpory/vyzvy/vyzvy-rok-2016/175-vyzvy-2016/160-vyzva-c-11-2016-aktualna</t>
  </si>
  <si>
    <t>1.1.1 / Tvorba, uvádzanie a šírenie javiskového diela, reprízy javiskového diela</t>
  </si>
  <si>
    <t>Aktívna prezentácia vysokoškolskej divadelnej kultúry v zahraničí</t>
  </si>
  <si>
    <t>doc. Svetlana Waradzinová, doc. Ján Kocman, Mgr. art. Zuzana Stranovská, ArtD.</t>
  </si>
  <si>
    <t>16-510-00613</t>
  </si>
  <si>
    <t>http://www.fpu.sk/sk/moznosti-podpory/vyzvy/vyzvy-rok-2016/175-vyzvy-2016/76-vyzva-c-2-2016</t>
  </si>
  <si>
    <t>5.1 / Prezentácia umenia a kultúry v zahraničí</t>
  </si>
  <si>
    <t>Pani z mora</t>
  </si>
  <si>
    <t>Mgr. art. Zuzana Stranovská, ArtD., doc. Ján Štrbák</t>
  </si>
  <si>
    <t>16-111-05093</t>
  </si>
  <si>
    <t>Séria workshopov svetelného dizajnu</t>
  </si>
  <si>
    <t>doc. Ján Kocman, Mgr. art. Ján Ptačin, ArtD.</t>
  </si>
  <si>
    <t>16-312-03435</t>
  </si>
  <si>
    <t>3.1.2 / Vzdelávacie aktivity</t>
  </si>
  <si>
    <t>Choreografický projekt pre študentov Katedry tanečnej tvorby</t>
  </si>
  <si>
    <t>doc. Mgr.Marta Poláková, ArtD.</t>
  </si>
  <si>
    <t>16-121-04136</t>
  </si>
  <si>
    <t>1.2.1 / Tvorba, uvádzanie, šírenie a reprízy javiskového diela</t>
  </si>
  <si>
    <t>Barokové reminiscencie v súčasnej hudbe</t>
  </si>
  <si>
    <t>Mgr. art. Róbert Šebesta, PhD.</t>
  </si>
  <si>
    <t>16-132-01911</t>
  </si>
  <si>
    <t>http://www.fpu.sk/sk/moznosti-podpory/vyzvy/vyzvy-rok-2016/175-vyzvy-2016/78-vyzva-c-4a-2016</t>
  </si>
  <si>
    <t>1.3 Hudba - 1.3.2 Prehliadky, festivaly, súťaže, koncerty</t>
  </si>
  <si>
    <t> Študentský festival súčasnej hudby ORFEUS 2016</t>
  </si>
  <si>
    <t>Mgr. art. Lucia Papanetzová, ArtD., prof. Jevgenij Iršai</t>
  </si>
  <si>
    <t>16-132-02293</t>
  </si>
  <si>
    <t>SLOVAK SOUND 2016</t>
  </si>
  <si>
    <t>Mgr. Katarína Hašková, ArtD., Mgr. Vladimír Sirota</t>
  </si>
  <si>
    <t>16-510-03978</t>
  </si>
  <si>
    <t>http://www.fpu.sk/sk/moznosti-podpory/vyzvy/vyzvy-rok-2016/175-vyzvy-2016/152-vyzva-c-9-2016-aktualna</t>
  </si>
  <si>
    <t> Prezentácie vysokoškolského tanečného umenia</t>
  </si>
  <si>
    <t>Mgr.art. Ivica Liszkayová, PhD.</t>
  </si>
  <si>
    <t>16-510-03842</t>
  </si>
  <si>
    <t>NORWEGIAN DAYS – slovensko-nórsky umelecký projekt</t>
  </si>
  <si>
    <t>prof. Markéta Štefková, PhD., Mgr. Vladimír Sirota</t>
  </si>
  <si>
    <t>16-132-02333</t>
  </si>
  <si>
    <t>Tanečný kongres - Tanec.SK a odborné tanečné sympóziá 2016/2017</t>
  </si>
  <si>
    <t>16-322-02998</t>
  </si>
  <si>
    <t>3. 2 Tanec: výskum a vzdelávanie / 3.2.2 / Vzdelávacie aktivity</t>
  </si>
  <si>
    <t>Teoretické analýzy v tanečnom umení 2016/2017</t>
  </si>
  <si>
    <t>16-322-02989</t>
  </si>
  <si>
    <t>Vyrojenie</t>
  </si>
  <si>
    <t xml:space="preserve">prof. Mayerová Ingrid, ArtD. </t>
  </si>
  <si>
    <t>988/2016-1/1.4.1</t>
  </si>
  <si>
    <t>http://www.avf.sk/vyzvy/challengesarchive/challenge12016.aspx</t>
  </si>
  <si>
    <t>1.4.1 - Produkcia audiovizuálnych diel študentov vysokých škôl so zameraním na filmové umenie</t>
  </si>
  <si>
    <t>Audiovizuálny fond</t>
  </si>
  <si>
    <t>Dany VS Darth Maul</t>
  </si>
  <si>
    <t>1010/2016-1/1.4.1</t>
  </si>
  <si>
    <t>Manžel Ján s rodinou</t>
  </si>
  <si>
    <t xml:space="preserve">Mgr.art.Šveda Robert,ArtD. </t>
  </si>
  <si>
    <t>989/2016-1/1.4.1</t>
  </si>
  <si>
    <t>Atlantída</t>
  </si>
  <si>
    <t>975/2016-1/1.4.1</t>
  </si>
  <si>
    <t>UTOROK</t>
  </si>
  <si>
    <t>986/2016-1/1.4.1</t>
  </si>
  <si>
    <t>UTEČENCI ( Čo teraz-pracovný názov)</t>
  </si>
  <si>
    <t>987/2016-1/1.4.1</t>
  </si>
  <si>
    <t>Prestavba</t>
  </si>
  <si>
    <t>985/2016-1/1.4.1</t>
  </si>
  <si>
    <t>MĹKVA VODA</t>
  </si>
  <si>
    <t>983/2016-1/1.4.1</t>
  </si>
  <si>
    <t>Generácia P</t>
  </si>
  <si>
    <t>984/2016-1/1.4.1</t>
  </si>
  <si>
    <t>O SESTRE (pracovný názov - O Petre alebo ZÁKAZ VSTUPU nepovolaným osobám )</t>
  </si>
  <si>
    <t>976/2016-1/1.4.1</t>
  </si>
  <si>
    <t>Perfektná nora</t>
  </si>
  <si>
    <t xml:space="preserve">doc. PhDr. Gubčová 
Eva, ArtD. 
</t>
  </si>
  <si>
    <t>978/2016-1/1.4.1</t>
  </si>
  <si>
    <t>DENISA</t>
  </si>
  <si>
    <t>979/2016-1/1.4.1</t>
  </si>
  <si>
    <t>Chilli</t>
  </si>
  <si>
    <t>1007/2016-1/1.4.1</t>
  </si>
  <si>
    <t>Motýlie ráno</t>
  </si>
  <si>
    <t>1008/2016-1/1.4.1</t>
  </si>
  <si>
    <t>Jahodové dni ( Jahoda - pracovný názov)</t>
  </si>
  <si>
    <t>1009/2016-1/1.4.1</t>
  </si>
  <si>
    <t>Prezentácia animovaného filmu Kovbojsko na filmových festivaloch</t>
  </si>
  <si>
    <t>109/2016-3/2.1.3</t>
  </si>
  <si>
    <t>http://www.avf.sk/vyzvy/challengesarchive/challenge32016.aspx</t>
  </si>
  <si>
    <t>2.1.3 - Prezentácia slovenskej audiovizuálnej kultúry a priemyslu, výročné ceny a iné prezentačné podujatia, zabezpečenie účasti slovenských audiovizuálnych diel na podujatiach v zahraničí</t>
  </si>
  <si>
    <t>Festival študentských filmov Áčko 2016 - 20. ročník</t>
  </si>
  <si>
    <t xml:space="preserve">doc. Oparty Ján, ArtD. </t>
  </si>
  <si>
    <t>1012/2016-1/2.2</t>
  </si>
  <si>
    <t>2.2 - Verejné kultúrne podujatia s účasťou audiovizuálnych diel v Slovenskej republike</t>
  </si>
  <si>
    <t>Obrazy extrémizmu</t>
  </si>
  <si>
    <t xml:space="preserve">Mgr. Filová Eva, ArtD. </t>
  </si>
  <si>
    <t>266/2016-4/3.1</t>
  </si>
  <si>
    <t>http://www.avf.sk/vyzvy/challengesarchive/challenge42016.aspx</t>
  </si>
  <si>
    <t>3.1 - Edičná činnosť</t>
  </si>
  <si>
    <t>Svetlo a farba v kameramanskej tvorbe</t>
  </si>
  <si>
    <t xml:space="preserve">prof. Ďuriš Ján, ArtD. </t>
  </si>
  <si>
    <t>268/2016-4/3.1</t>
  </si>
  <si>
    <t>Písať príbeh ( Pôvodný názov - Ako sme (sa) učili alebo o scenáristike a všeličom inom.)</t>
  </si>
  <si>
    <t xml:space="preserve">prof. Dušek Dušan, Doc. Puškáš Jozef, ArtD. </t>
  </si>
  <si>
    <t>269/2016-4/3.1</t>
  </si>
  <si>
    <t>Transformation Processes in Post-Socialist Screen Media</t>
  </si>
  <si>
    <t xml:space="preserve">doc. Mišíková Katarína, PhD. </t>
  </si>
  <si>
    <t>270/2016-4/3.1</t>
  </si>
  <si>
    <t>Jozef dnes doma nebude</t>
  </si>
  <si>
    <t>97/VŠMU/2016</t>
  </si>
  <si>
    <t>https://brds.sk/</t>
  </si>
  <si>
    <t xml:space="preserve">V.  Podpora  audiovizuálneho  umenia </t>
  </si>
  <si>
    <t>uznesenie 23/2016 z 30.3.2016</t>
  </si>
  <si>
    <t xml:space="preserve">Istropolitana  Projekt´16   </t>
  </si>
  <si>
    <t>102/VŠMU/2016</t>
  </si>
  <si>
    <t xml:space="preserve">IV.  Podpora  divadla  a  tanca </t>
  </si>
  <si>
    <t>Filmový festival ÁČKO</t>
  </si>
  <si>
    <t>98/VŠMU/2016</t>
  </si>
  <si>
    <t xml:space="preserve"> V.  Podpora  audiovizuálneho  umenia </t>
  </si>
  <si>
    <t xml:space="preserve">Mgr. art. Šveda Robert, ArtD. </t>
  </si>
  <si>
    <t>99/VŠMU/2016</t>
  </si>
  <si>
    <t>Tvorivá dielňa Biela noc</t>
  </si>
  <si>
    <t>101/VŠMU/2016</t>
  </si>
  <si>
    <t xml:space="preserve"> IX.  Podpora  medziodborových  umeleckých  aktivít </t>
  </si>
  <si>
    <t xml:space="preserve">Hello,  my  name  is  Shakespeare!  alebo  pripravme  sa  na  maturitu  divadlom  a  filmom!   </t>
  </si>
  <si>
    <t>doc. Svetlana Waradzinová, Mgr. art. Zuzana Stranovská, ArtD.</t>
  </si>
  <si>
    <t>100/VŠMU/2016</t>
  </si>
  <si>
    <t>Istropolitana Projekt 2016</t>
  </si>
  <si>
    <t>18/2016/0212</t>
  </si>
  <si>
    <t>http://www.staremesto.sk/data/MediaLibrary/31/31048/Dotacie_schvalene_2016_04_26_kultura.pdf</t>
  </si>
  <si>
    <t>dotácie oblasť Kultúra</t>
  </si>
  <si>
    <t>Bratislava-Staré Meto</t>
  </si>
  <si>
    <t>uznesenie 55/2016 z 26.4.2016</t>
  </si>
  <si>
    <t>Istropoltana Projekt 2016</t>
  </si>
  <si>
    <t>GAB1601008</t>
  </si>
  <si>
    <t>http://www.bratislava.sk/vysledky-posudzovanych-ziadosti-ars-bratislavensis-rok-2016/d-11052979/p1=11050365</t>
  </si>
  <si>
    <t>ARS Bratislavensis - Kultúra</t>
  </si>
  <si>
    <t>Hlavné Mesto SR Bratislava</t>
  </si>
  <si>
    <t>1. kolo rok 2016</t>
  </si>
  <si>
    <t>Letná škola filmového jazyka 2016</t>
  </si>
  <si>
    <t>prof. Labík Ľudovít, ArtD.</t>
  </si>
  <si>
    <t>GAB1602032</t>
  </si>
  <si>
    <t>ARS Bratislavensis - Vzdelávanie</t>
  </si>
  <si>
    <t>2.kolo rok 2016</t>
  </si>
  <si>
    <t>Istropoltana Projekt ´16 / EU Stage</t>
  </si>
  <si>
    <t>PRES/2016/113</t>
  </si>
  <si>
    <t>http://dotacie.mzv.sk/2015/index.php</t>
  </si>
  <si>
    <t>SK-PRESS</t>
  </si>
  <si>
    <t>MZVaEZ SR</t>
  </si>
  <si>
    <t>Zachráň svojho Afričana, rozvojové vzdelávanie</t>
  </si>
  <si>
    <t>Doc. Svetlana Waradzinová, Mgr. art. Jana Javorska, ArtD., Mgr. art. et Ing. arch. Pavol Pilař</t>
  </si>
  <si>
    <t>2015/RV/1/3</t>
  </si>
  <si>
    <t>http://www.slovakaid.sk/sk</t>
  </si>
  <si>
    <t>Projekty pre oblasť rozvojového vzdelávania</t>
  </si>
  <si>
    <t>Slovenská agentúra pre medzinárodnú rozvojovú spoluprácu</t>
  </si>
  <si>
    <t>Choreografická tvorba Rudolfa Labana</t>
  </si>
  <si>
    <t>doc. Marta POLÁKOVÁ, ArtD.</t>
  </si>
  <si>
    <t>16-321-03024</t>
  </si>
  <si>
    <t>3.2.1 Výskum, publikačná a prekladateľská činnosť</t>
  </si>
  <si>
    <t>grant z FPU náš zamestnanec ako fyzická osoba</t>
  </si>
  <si>
    <t>Žalmy</t>
  </si>
  <si>
    <t>Mgr.art. Lucia PAPANETZOVÁ, ArtD.</t>
  </si>
  <si>
    <t>16-131-04674</t>
  </si>
  <si>
    <t>1.3.1 Tvorba, uvádzanie a šírenie hudobného diela</t>
  </si>
  <si>
    <t>Tvorba slovenských skladateľov pre akordeón</t>
  </si>
  <si>
    <t>Prof. Boris Lenko, ArtD.</t>
  </si>
  <si>
    <t>16-131-04593</t>
  </si>
  <si>
    <t>Mime, Harmonique, Komorná symfónia </t>
  </si>
  <si>
    <t>doc. Mgr. art. Ivan Buffa, ArtD., </t>
  </si>
  <si>
    <t>16-131-05064</t>
  </si>
  <si>
    <t>Svetlo Slova (Symfónia pre husle, soprán a orchester)</t>
  </si>
  <si>
    <t>Mgr. art. Lukáš Borzík, ArtD.</t>
  </si>
  <si>
    <t>16-131-04596</t>
  </si>
  <si>
    <t>Preklad románu Alaina Mabanckou Rozbitý pohár pre vydavateľstvo Absynt</t>
  </si>
  <si>
    <t>doc. Mária RIDZOŇOVÁ FERENČUHOVÁ, PhD.</t>
  </si>
  <si>
    <t>16-153-04539</t>
  </si>
  <si>
    <t>1.5.3 Vydávanie prekladov umeleckej literatúry</t>
  </si>
  <si>
    <t>ÁČKO 2016</t>
  </si>
  <si>
    <t>doc. Oparty Ján ArtD.</t>
  </si>
  <si>
    <t>0191/FTF/2016</t>
  </si>
  <si>
    <t>https://static1.squarespace.com/static/53bacdc8e4b0e99c83a90ee4/t/59563543e58c6267a8b34820/1498821980733/LITA_VS_2016_FINAL.pdf</t>
  </si>
  <si>
    <t>Zmluva o poskytnutí finančného príspevku uzatvorená podľa par.269, Ods. 2 zákona č.513/1991 Zb. /Obchodný zákonník/</t>
  </si>
  <si>
    <t>LITA,autorská spoločnosť</t>
  </si>
  <si>
    <t>00420166</t>
  </si>
  <si>
    <t>Študentský festival súčasnej hudby ORFEUS 2016</t>
  </si>
  <si>
    <t>0516_94</t>
  </si>
  <si>
    <t>http://www.hf.sk/doc/archiv%20terminov%20na%20podavanie%20ziadosti%202016%201.%20polrok.pdf</t>
  </si>
  <si>
    <t>Granty: Vážna hudba</t>
  </si>
  <si>
    <t>AsynChrónie 2016 - Prehliadka mladých skladateľov</t>
  </si>
  <si>
    <t>0915_84</t>
  </si>
  <si>
    <t>http://www.hf.sk/doc/archiv%20terminov%20na%20podavanie%20ziadosti%202015%202.%20polrok.pdf</t>
  </si>
  <si>
    <t>Výlet</t>
  </si>
  <si>
    <t>2016vu008</t>
  </si>
  <si>
    <t>http://www.nadaciatatrabanky.sk/wp-content/uploads/2014/03/Kriteria_VU_2016.pdf</t>
  </si>
  <si>
    <t>Viac umenia 2016</t>
  </si>
  <si>
    <t>Fotogróf</t>
  </si>
  <si>
    <t xml:space="preserve">prof. Mayerová Ingrid, ArtD. 
</t>
  </si>
  <si>
    <t>2016vu017</t>
  </si>
  <si>
    <t>Life is strange - Movie night</t>
  </si>
  <si>
    <t xml:space="preserve">prof. Labík Ľudovít, ArtD. </t>
  </si>
  <si>
    <t>2016vu006</t>
  </si>
  <si>
    <t>Aúúúna</t>
  </si>
  <si>
    <t>2016vu011</t>
  </si>
  <si>
    <t>selFISH</t>
  </si>
  <si>
    <t>2016vu010</t>
  </si>
  <si>
    <t>Norbi</t>
  </si>
  <si>
    <t xml:space="preserve">Mgr.art. Šveda Robert,ArtD. </t>
  </si>
  <si>
    <t>2016vu003</t>
  </si>
  <si>
    <t>Yoram Loewenstein Acting School  at  Istropolitana Projekt 2016</t>
  </si>
  <si>
    <t>74/VŠMU/2016</t>
  </si>
  <si>
    <t>The State of Israel by its Embassy to the Slovak Republik</t>
  </si>
  <si>
    <t>Skúška</t>
  </si>
  <si>
    <t>doc. Oparty Ján, ArtD. , prof. Šulaj, Ondrej</t>
  </si>
  <si>
    <t>0127/FTF/2016</t>
  </si>
  <si>
    <t>koprodukčná zmluva -výroba AVD</t>
  </si>
  <si>
    <t>Barletta s.r.o., Praha, ČR</t>
  </si>
  <si>
    <t>Dokumentárny film pred a po roku 1989 v krajinách V4</t>
  </si>
  <si>
    <t>doc. Ridzoňová Mária</t>
  </si>
  <si>
    <t>Internatinal Visegrad Fund</t>
  </si>
  <si>
    <t>Erasmus+, 3LAYS, Tri roviny rozprávania</t>
  </si>
  <si>
    <t>Mgr. Cápová Helena, prof. Hledíková Ida</t>
  </si>
  <si>
    <t>Zmluva o spolupráci 3LAY</t>
  </si>
  <si>
    <t>Színház- és Filmmuvészeti Egyetem Budapest</t>
  </si>
  <si>
    <t>Erasmus+ - Mobilita študentov a zamestnancov VŠ</t>
  </si>
  <si>
    <t>Mgr. Cápová Helena</t>
  </si>
  <si>
    <t>2015-1-SK01-KA103-008794</t>
  </si>
  <si>
    <t>2016-1-SK01-KA103-022341</t>
  </si>
  <si>
    <t>6th European Editing Masterclass</t>
  </si>
  <si>
    <t xml:space="preserve">Smržová Darina, prof. </t>
  </si>
  <si>
    <t> 11510342</t>
  </si>
  <si>
    <t>Small Grants</t>
  </si>
  <si>
    <t>Humeria (HUManities, Education, Research, International relations and Arts), Erasmus Mundus Action 2</t>
  </si>
  <si>
    <t>doc. Waradzinová Svetlana</t>
  </si>
  <si>
    <t>545743-EM-1-2013-1-EE-ERA MUNDUS-EMA21</t>
  </si>
  <si>
    <t>Erasmus MUNDUS</t>
  </si>
  <si>
    <t>Tallin University</t>
  </si>
  <si>
    <t>národné dofinancovanie</t>
  </si>
  <si>
    <t>Digitalizácia kinosály FTF VŠMU</t>
  </si>
  <si>
    <t xml:space="preserve">prof. Jozef 
Hardoš, ArtD.  
</t>
  </si>
  <si>
    <t>78/2016</t>
  </si>
  <si>
    <t>Národná banka Slovenska</t>
  </si>
  <si>
    <t>Koncert Symfonického orchestra VŠMU</t>
  </si>
  <si>
    <t>Mgr. Vladimír Sirota</t>
  </si>
  <si>
    <t>16-132-01915</t>
  </si>
  <si>
    <t>Mobilita v tanečnom umení</t>
  </si>
  <si>
    <t>Mgr.art. Ivica LISZKAYOVÁ, ArtD.</t>
  </si>
  <si>
    <t>16-520-03864</t>
  </si>
  <si>
    <t>5.2 / Medzinárodné mobility</t>
  </si>
  <si>
    <t>Umelecká mobilita zemeraná na výskum problematiky využitia uvedomelého pohybu a dotyku v súčasnej choreografii</t>
  </si>
  <si>
    <t>Mgr.art.Anna SEDLÁČKOVÁ, ArtD.</t>
  </si>
  <si>
    <t>16-520-03872</t>
  </si>
  <si>
    <t>A/N</t>
  </si>
  <si>
    <t>Komentár MŠVVaŠ SR</t>
  </si>
  <si>
    <t>VEGA - BV*</t>
  </si>
  <si>
    <t>KEGA - BV*</t>
  </si>
  <si>
    <t>APVV - BV**</t>
  </si>
  <si>
    <t>Výskumné aktivity od subjektov verejnej správy</t>
  </si>
  <si>
    <t>Celkové príjmy od subjektov verejnej správy</t>
  </si>
  <si>
    <t>Výskumné aktivity od iných subjektov, ako sú subjekty verejnej správy, a od subjektov zo zahraničia (mimo grantových schém)</t>
  </si>
  <si>
    <t>Zahraničné edukačné 
a ostatné granty</t>
  </si>
  <si>
    <t>* Údaje sú z podkladov MŠVVaŠ SR, tak ako dotácie odišli na účty VVŠ dotačnými zmluvami, resp. ich dodatkami, kde sú súčasne zohľadnené aj vratky a prípadné presuny na spolupracujúce pracoviská z iných VVŠ.</t>
  </si>
  <si>
    <t>Prehľad: Výskumné aktivity vysokých škôl za rok 2016 v EUR</t>
  </si>
  <si>
    <t>** Údaje z podkladov APVV (sú v samostatnom hárku "APVV 2016"). 
Zohľadňovala sa dotácia, ktorú VŠ prijala na svoj účet – pri hlavnom riešiteľovi bez časti finančných prostriedkov určených spoluriešiteľským pracoviskám.</t>
  </si>
  <si>
    <t>Priezvisko, meno a tituly zodpovedného riešiteľa projektu</t>
  </si>
  <si>
    <t>Názov pracoviska, na ktorom sa projekt riešil - riešitelia</t>
  </si>
  <si>
    <t>Charakter grantov</t>
  </si>
  <si>
    <t>Technická univerzita v Košiciach</t>
  </si>
  <si>
    <t>Intelligent information system supporting observation, searching and detection for security of citizens in urban environment</t>
  </si>
  <si>
    <t>DO7RP-0005-09</t>
  </si>
  <si>
    <t>Publikovanie výzvy na stránke http://www.apvv.sk/</t>
  </si>
  <si>
    <t>DO7RP-2009</t>
  </si>
  <si>
    <t>doc. Ing. Ľubomír Doboš, PhD.</t>
  </si>
  <si>
    <t>European Virus Archive</t>
  </si>
  <si>
    <t>DO7RP-0008-09</t>
  </si>
  <si>
    <t>RNDr. Boris Klempa, PhD.</t>
  </si>
  <si>
    <t>Biomedicínske centrum SAV</t>
  </si>
  <si>
    <t>Biology and control of vector-borne infections in Europe</t>
  </si>
  <si>
    <t>DO7RP-0014-11</t>
  </si>
  <si>
    <t>DO7RP-2011</t>
  </si>
  <si>
    <t>RNDr. Mária Kazimírová, CSc.</t>
  </si>
  <si>
    <t>Ústav zoológie SAV</t>
  </si>
  <si>
    <t>Virtual Enterprises by Networked Interoperability Services</t>
  </si>
  <si>
    <t>DO7RP-0020-11</t>
  </si>
  <si>
    <t>doc. Ing. Ladislav Hluchý, CSc.</t>
  </si>
  <si>
    <t>Ústav informatiky SAV</t>
  </si>
  <si>
    <t>GaN-based normally-off high power switching  transistors for efficient power converters</t>
  </si>
  <si>
    <t>DO7RP-0021-11</t>
  </si>
  <si>
    <t>Ing. Jan Kuzmik, DrSc.</t>
  </si>
  <si>
    <t>Elektrotechnický ústav SAV</t>
  </si>
  <si>
    <t>Technická univerzita vo Zvolene</t>
  </si>
  <si>
    <t>Future-oriented integrated management of European forest landscapes</t>
  </si>
  <si>
    <t>DO7RP-0022-11</t>
  </si>
  <si>
    <t>prof. Ing. Ján  Tuček, CSc.</t>
  </si>
  <si>
    <t>Akadémia ozbrojených síl generála Milana Rastislava Štefánika</t>
  </si>
  <si>
    <t>Safe control of non cooperative vehicles through electromagnetic means</t>
  </si>
  <si>
    <t>DO7RP-0028-11</t>
  </si>
  <si>
    <t>doc. RNDr. František Nebus, PhD.</t>
  </si>
  <si>
    <t>Advanced multifunctional forest management in European mountain ranges</t>
  </si>
  <si>
    <t>DO7RP-0030-11</t>
  </si>
  <si>
    <t>Ing. Zuzana Sarvašová, PhD.</t>
  </si>
  <si>
    <t>Národné lesnícke centrum</t>
  </si>
  <si>
    <t>Integrated Quantum Information Technology</t>
  </si>
  <si>
    <t>DO7RP-0032-11</t>
  </si>
  <si>
    <t>doc. RNDr. Miroslav Grajcar, DrSc.</t>
  </si>
  <si>
    <t>Anticorruption Policies Revisited. Global Trends and European Responses to the Challenge of Corruption</t>
  </si>
  <si>
    <t>DO7RP-0039-11</t>
  </si>
  <si>
    <t>Andrej Školkay, PhD.</t>
  </si>
  <si>
    <t>Škola komunikácie a médií, n.o.</t>
  </si>
  <si>
    <t>Slovenská technická univerzita v Bratislave</t>
  </si>
  <si>
    <t>SMArt systems Co-design</t>
  </si>
  <si>
    <t>4. 1. 1. Depth profiling radiation induced defect concentration in DEMO structural materials using Pulsed Low Energy Positron System (PLEPS) - II; WP-MAT Positron annihilation study of vacancy type defects induced by He ion implantation in selected ODS FS</t>
  </si>
  <si>
    <t>DO7RP-2012</t>
  </si>
  <si>
    <t>EU BON: Building the European Biodiversity Conservation Network</t>
  </si>
  <si>
    <t>DO7RP-0007-12</t>
  </si>
  <si>
    <t>prof. RNDr. Karol Marhold, CSc.</t>
  </si>
  <si>
    <t>Centrum biológie rastlín a biodiverzity SAV</t>
  </si>
  <si>
    <t>Learning from innovation in public sector environments.</t>
  </si>
  <si>
    <t>DO7RP-0010-12</t>
  </si>
  <si>
    <t>prof. Ing. Juraj Nemec, CSc.</t>
  </si>
  <si>
    <t>Clinical Development of Nitisinone for Alkaptonuria</t>
  </si>
  <si>
    <t>DO7RP-0013-12</t>
  </si>
  <si>
    <t>Mgr. Andrea Zaťková, PhD.</t>
  </si>
  <si>
    <t>Protection of consumers by microbial risk mitigation through combating segregation of expertise</t>
  </si>
  <si>
    <t>DO7RP-0014-12</t>
  </si>
  <si>
    <t>RNDr. Tomáš Kuchta, DrSc.</t>
  </si>
  <si>
    <t>Národné poľnohospodárske a potravinárske centrum</t>
  </si>
  <si>
    <t>DO7RP-0016-12</t>
  </si>
  <si>
    <t>prof. MUDr. Jozef Rovenský, DrSc.</t>
  </si>
  <si>
    <t>Národný ústav reumatických chorôb</t>
  </si>
  <si>
    <t>Soft X-ray and neutron detection system based on compound semiconductors for hot plasma diagnostics + Development of superconducting conductors for DEMO</t>
  </si>
  <si>
    <t>DO7RP-0018-12</t>
  </si>
  <si>
    <t>doc. Ing. Fedor Gömöry, DrSc.</t>
  </si>
  <si>
    <t>Experimental studies of plasma wall interactions by Laser Induced Plasma Technique</t>
  </si>
  <si>
    <t>DO7RP-0021-12</t>
  </si>
  <si>
    <t>prof. Dr. Pavel Veis, CSc.</t>
  </si>
  <si>
    <t>Slovenská zdravotnícka univerzita v Bratislave</t>
  </si>
  <si>
    <t>GMO Risk Assessment and Communication of evidence</t>
  </si>
  <si>
    <t>DO7RP-0033-12</t>
  </si>
  <si>
    <t>MVDr. Dagmar Zeljenková, CSc.</t>
  </si>
  <si>
    <t>Trnavská univerzita v Trnave</t>
  </si>
  <si>
    <t>Collaborative European Neuro Trauma Effectiveness Research inTBI</t>
  </si>
  <si>
    <t>DO7RP-0034-12</t>
  </si>
  <si>
    <t>MUDr. Alexandra Bražinová, PhD.</t>
  </si>
  <si>
    <t>Global ATM security management</t>
  </si>
  <si>
    <t>DO7RP-0036-12</t>
  </si>
  <si>
    <t>Ing. Milan Rusko, PhD.</t>
  </si>
  <si>
    <t>Rewiring the Streptomyces cell factory for cost-effective production of biomolecules</t>
  </si>
  <si>
    <t>DO7RP-0037-12</t>
  </si>
  <si>
    <t>RNDr. Ján Kormanec, DrSc.</t>
  </si>
  <si>
    <t>Ústav molekulárnej biológie SAV</t>
  </si>
  <si>
    <t>Emergency Responder Data Interoperability Network</t>
  </si>
  <si>
    <t>DO7RP-0041-12</t>
  </si>
  <si>
    <t>Linked Open Data for environment protection in Smart Regions</t>
  </si>
  <si>
    <t>DO7RP-0042-12</t>
  </si>
  <si>
    <t>Ing. Martin Tuchyňa, PhD.</t>
  </si>
  <si>
    <t>Slovenská agentúra životného prostredia, Banská Bystrica</t>
  </si>
  <si>
    <t>Glycerol Biorefinery Approach for the Production of High Quality Products of Industrial Value</t>
  </si>
  <si>
    <t>doc. Ing. Martin Rebroš, PhD.</t>
  </si>
  <si>
    <t>Risk Analysis of Infrastructure Networks in response to extreme weather</t>
  </si>
  <si>
    <t>DO7RP-0047-12</t>
  </si>
  <si>
    <t>Ing. Mária Lusková, PhD.</t>
  </si>
  <si>
    <t>Preventing and Remediating degradation of soils in Europe through Land Care</t>
  </si>
  <si>
    <t>DO7RP-0049-12</t>
  </si>
  <si>
    <t>prof. Ing. Ján Szolgay, PhD.</t>
  </si>
  <si>
    <t>Energetické zhodnotenie alternatívnych palív vyrobených z obnoviteľných zdrojov energie v piestových spaľovacích motoroch</t>
  </si>
  <si>
    <t>APVV-0015-12</t>
  </si>
  <si>
    <t>VV 2012</t>
  </si>
  <si>
    <t>doc. Ing. Marián Polóni, PhD.</t>
  </si>
  <si>
    <t>Slovenská technická univerzita v Bratislave - Strojnícka fakulta STU</t>
  </si>
  <si>
    <t>Aplikovaný výskum</t>
  </si>
  <si>
    <t xml:space="preserve">Humánnogeografické a demografické interakcie, uzly a kontradikcie v časopriestorovej sieti </t>
  </si>
  <si>
    <t>APVV-0018-12</t>
  </si>
  <si>
    <t>doc. RNDr. Branislav Bleha, PhD.</t>
  </si>
  <si>
    <t>Univerzita Komenského v Bratislave - Prírodovedecká fakulta UK</t>
  </si>
  <si>
    <t>Základný výskum</t>
  </si>
  <si>
    <t>Výskum nových spájkovacích zliatin pre beztavivové spájkovanie s využitím lúčových technológií a ultrazvuku</t>
  </si>
  <si>
    <t>APVV-0023-12</t>
  </si>
  <si>
    <t>doc. Ing. Roman Koleňák, PhD.</t>
  </si>
  <si>
    <t>Slovenská technická univerzita v Bratislave - Materiálovotechnologická fakulta STU v Trnave</t>
  </si>
  <si>
    <t>Verejná správa a ochrana základných práv a slobôd v právnej teórii a praxi</t>
  </si>
  <si>
    <t>APVV-0024-12</t>
  </si>
  <si>
    <t>doc. JUDr. Soňa Košičiarová, PhD.</t>
  </si>
  <si>
    <t>Trnavská univerzita v Trnave - Právnická fakulta TVU</t>
  </si>
  <si>
    <t>Predchádzanie vplyvu stochastických mechanizmov vo vysokorýchlostných plne optických sieťach</t>
  </si>
  <si>
    <t>APVV-0025-12</t>
  </si>
  <si>
    <t>doc. RNDr. Jarmila Müllerová, PhD.</t>
  </si>
  <si>
    <t>Žilinská univerzita v Žiline - Elektrotechnická fakulta ŽU</t>
  </si>
  <si>
    <t>Nukleárne (nDNA),  mitochondriálne (mtDNA) a fyziologické biomarkery ako selekčné kritériá pre experimentálnu a produkčnú aplikáciu   modelových zvierat</t>
  </si>
  <si>
    <t>APVV-0044-12</t>
  </si>
  <si>
    <t>RNDr. Vladimír Parkányi, CSc.</t>
  </si>
  <si>
    <t>Stredoveké hrady na Slovensku. Život, kultúra, spoločnosť</t>
  </si>
  <si>
    <t>APVV-0051-12</t>
  </si>
  <si>
    <t>PhDr. Daniela Dvořáková, CSc.</t>
  </si>
  <si>
    <t>Historický ústav SAV</t>
  </si>
  <si>
    <t>Mechanizmy interakcií a účinku terapie pomocou mezenchýmových stromálnych buniek exprimujúcich gény konvertujúce predliečivo na nádorové kmeňové bunky</t>
  </si>
  <si>
    <t>APVV-0052-12</t>
  </si>
  <si>
    <t>RNDr. Miroslava Matúšková, PhD.</t>
  </si>
  <si>
    <t>Progresívne metódy zisťovania požiarno-technických charakteristík materiálov v požiarnom inžinierstve</t>
  </si>
  <si>
    <t>APVV-0057-12</t>
  </si>
  <si>
    <t>doc. RNDr. Danica Kačíková, PhD.</t>
  </si>
  <si>
    <t>Technická univerzita vo Zvolene - Drevárska fakulta TUZVO</t>
  </si>
  <si>
    <t>Nová technológia manažmentu prírody</t>
  </si>
  <si>
    <t>APVV-0069-12</t>
  </si>
  <si>
    <t>doc. Ing. Marek Fabrika, PhD.</t>
  </si>
  <si>
    <t>Technická univerzita vo Zvolene - Lesnícka fakulta TUZVO</t>
  </si>
  <si>
    <t>Magnetické nanoelementy pre energeticky nezávislé pamäte a mikrovlnné aplikácie</t>
  </si>
  <si>
    <t>APVV-0088-12</t>
  </si>
  <si>
    <t>RNDr. Vladimír Cambel, CSc.</t>
  </si>
  <si>
    <t>Prognóza výskytu hydrologického sucha na Slovensku</t>
  </si>
  <si>
    <t>APVV-0089-12</t>
  </si>
  <si>
    <t>prof. RNDr. Miriam Fendeková, CSc.</t>
  </si>
  <si>
    <t>Slovenský hydrometeorologický ústav</t>
  </si>
  <si>
    <t>Biomatematické modelovanie a vyhodnocovanie indikátorov očkovania a ich vplyvu na epidemiologickú situáciu vybraných ochorení preventabilných očkovaním</t>
  </si>
  <si>
    <t>APVV-0096-12</t>
  </si>
  <si>
    <t>prof. MUDr. Henrieta Hudečková, PhD.</t>
  </si>
  <si>
    <t>Kolektívne javy vo viazaných elektrónových a spinových systémoch</t>
  </si>
  <si>
    <t>APVV-0097-12</t>
  </si>
  <si>
    <t>RNDr. Pavol Farkašovský, CSc.</t>
  </si>
  <si>
    <t>Ústav experimentálnej fyziky SAV</t>
  </si>
  <si>
    <t>Univerzita Pavla Jozefa Šafárika v Košiciach</t>
  </si>
  <si>
    <t xml:space="preserve">Analýza, modelovanie a hodnotenie agroekosystémových služieb </t>
  </si>
  <si>
    <t>APVV-0098-12</t>
  </si>
  <si>
    <t>RNDr. Jarmila Makovníková, CSc.</t>
  </si>
  <si>
    <t xml:space="preserve">Molekulárno-genetický výskum s farmakogenetickými konsekvenciami u detí s hyperinzulinemickými hypoglykémiami </t>
  </si>
  <si>
    <t>APVV-0107-12</t>
  </si>
  <si>
    <t>MUDr. Juraj Staník, PhD.</t>
  </si>
  <si>
    <t>Univerzita Komenského v Bratislave - Lekárska fakulta UK</t>
  </si>
  <si>
    <t>Vývoj vodivej keramiky na báze SiC</t>
  </si>
  <si>
    <t>APVV-0108-12</t>
  </si>
  <si>
    <t>RNDr. Pavol Hvizdoš, CSc.</t>
  </si>
  <si>
    <t>Ústav anorganickej chémie SAV</t>
  </si>
  <si>
    <t>Ústav materiálového výskumu SAV</t>
  </si>
  <si>
    <t>Trenčianska univerzita Alexandra Dubčeka v Trenčíne</t>
  </si>
  <si>
    <t>Úloha esenciálnych proteínkináz v regulácii segregácie chromozómov počas meiózy</t>
  </si>
  <si>
    <t>APVV-0111-12</t>
  </si>
  <si>
    <t>Ing. Ľuboš Čipák, PhD.</t>
  </si>
  <si>
    <t xml:space="preserve"> Aplikácia moderných retenčných systémov pri výrobe hygienických papierov</t>
  </si>
  <si>
    <t>APVV-0115-12</t>
  </si>
  <si>
    <t>Ing. Vladimír  Kuňa,</t>
  </si>
  <si>
    <t>Výskumný ústav papiera a celulózy a.s.</t>
  </si>
  <si>
    <t>Simulovanie denného svetla v umelej oblohe</t>
  </si>
  <si>
    <t>APVV-0118-12</t>
  </si>
  <si>
    <t>Ing. Stanislav Darula, CSc.</t>
  </si>
  <si>
    <t>Štúdium in vitro proteázového procesingu vybraných proteáz</t>
  </si>
  <si>
    <t>APVV-0119-12</t>
  </si>
  <si>
    <t>RNDr. Ján Krahulec, PhD.</t>
  </si>
  <si>
    <t>Identifikácia drog a liečiv v odpadových vodách a možností ich odstraňovania v ČOV</t>
  </si>
  <si>
    <t>APVV-0122-12</t>
  </si>
  <si>
    <t>doc. Ing. Igor Bodík, PhD.</t>
  </si>
  <si>
    <t>Neutronické analýzy rýchleho plynom chladeného reaktora</t>
  </si>
  <si>
    <t>APVV-0123-12</t>
  </si>
  <si>
    <t>Ekonomické správanie detí z marginalizovaných rómskych komunít</t>
  </si>
  <si>
    <t>APVV-0125-12</t>
  </si>
  <si>
    <t>Ing. Tomáš Želinský, PhD.</t>
  </si>
  <si>
    <t>Technická univerzita v Košiciach - Ekonomická fakulta, Technická Univerzita v Košiciach</t>
  </si>
  <si>
    <t>Diagnostika zosuvov pomocou moderných geofyzikálnych a inžinierskogeologických metód</t>
  </si>
  <si>
    <t>APVV-0129-12</t>
  </si>
  <si>
    <t>doc. RNDr. Martin  Bednarik, PhD.</t>
  </si>
  <si>
    <t xml:space="preserve">Štúdium interakcie plazmy s bunkou pre bio-dekontamináciu a medicínske aplikácie     </t>
  </si>
  <si>
    <t>APVV-0134-12</t>
  </si>
  <si>
    <t>doc. RNDr. Zdenko Machala, PhD.</t>
  </si>
  <si>
    <t>Adaptívny genetický potenciál populácií lesných drevín v kontexte klimatických zmien</t>
  </si>
  <si>
    <t>APVV-0135-12</t>
  </si>
  <si>
    <t>prof. Ing. Dušan Gömöry, DrSc.</t>
  </si>
  <si>
    <t>Ústav ekológie lesa SAV</t>
  </si>
  <si>
    <t>Grafy ako modely sietí s danými metrickými vlastnosťami a danou mierou symetrie</t>
  </si>
  <si>
    <t>APVV-0136-12</t>
  </si>
  <si>
    <t>prof. RNDr. Jozef Širáň, DrSc.</t>
  </si>
  <si>
    <t>Slovenská technická univerzita v Bratislave - Stavebná fakulta STU</t>
  </si>
  <si>
    <t xml:space="preserve">Druhová a genetická diverzita v čeľadi Brassicaceae - k lepšiemu pochopeniu evolúcie polyploidných komplexov  </t>
  </si>
  <si>
    <t>APVV-0139-12</t>
  </si>
  <si>
    <t>Analytické metódy v spoločensko-humanitných disciplínach</t>
  </si>
  <si>
    <t>APVV-0149-12</t>
  </si>
  <si>
    <t>prof. Mgr. Marián Zouhar, PhD.</t>
  </si>
  <si>
    <t>Univerzita Komenského v Bratislave - Filozofická fakulta UK</t>
  </si>
  <si>
    <t xml:space="preserve">Efektívnosť právnej úpravy ochrany hospodárskej súťaže v kontexte jej aplikácie v praxi </t>
  </si>
  <si>
    <t>APVV-0158-12</t>
  </si>
  <si>
    <t>doc. JUDr. Katarína Kalesná, CSc.</t>
  </si>
  <si>
    <t>Univerzita Komenského v Bratislave - Právnická fakulta UK</t>
  </si>
  <si>
    <t>Určenie geometrických charakteristík objektov zo zobrazení získaných z kriminalisticky relevantných obrazových záznamov</t>
  </si>
  <si>
    <t>APVV-0161-12</t>
  </si>
  <si>
    <t>doc. RNDr. Daniela Velichová, PhD.</t>
  </si>
  <si>
    <t>Ministerstvo vnútra SR</t>
  </si>
  <si>
    <t>Prešovská univerzita v Prešove</t>
  </si>
  <si>
    <t>Starosť o seba: Antické problematizácie života a súčasné myslenie</t>
  </si>
  <si>
    <t>APVV-0164-12</t>
  </si>
  <si>
    <t>doc. Mgr. Vladislav Suvák, PhD.</t>
  </si>
  <si>
    <t>Prešovská univerzita v Prešove - Filozofická fakulta PU</t>
  </si>
  <si>
    <t>Vývoj inovatívnych postupov na charakterizáciu a kontrolu hospodársky dôležitých a novo sa objavujúcich  vírusových patogénov červených kôstkovín na Slovensku.</t>
  </si>
  <si>
    <t>APVV-0174-12</t>
  </si>
  <si>
    <t>Ing. Miroslav Glasa, PhD.</t>
  </si>
  <si>
    <t>Nové metódy priestorového modelovania pomocou laserového skenovania a 3D GIS-u</t>
  </si>
  <si>
    <t>APVV-0176-12</t>
  </si>
  <si>
    <t>doc. Mgr. Jaroslav Hofierka, PhD.</t>
  </si>
  <si>
    <t>Restoratívna justícia a systém alternatívnych trestov  v podmienkach Slovenskej republiky</t>
  </si>
  <si>
    <t>APVV-0179-12</t>
  </si>
  <si>
    <t>doc. JUDr. Tomáš Strémy, PhD.</t>
  </si>
  <si>
    <t>Identifikácia nových aspektov monogénových endokrinopatií metódou sekvenovania novej generácie</t>
  </si>
  <si>
    <t>APVV-0187-12</t>
  </si>
  <si>
    <t>Mgr. Daniela Gašperíková, CSc.</t>
  </si>
  <si>
    <t>Historický atlas obyvateľstva Slovenska (18. - 1. pol. 20. storočia)</t>
  </si>
  <si>
    <t>APVV-0199-12</t>
  </si>
  <si>
    <t>doc. PhDr. Pavol Tišliar, PhD.</t>
  </si>
  <si>
    <t>Drevné kompozity s antimikrobiálnymi vlastnosťami</t>
  </si>
  <si>
    <t>APVV-0200-12</t>
  </si>
  <si>
    <t>prof. Ing. Ladislav Reinprecht, CSc.</t>
  </si>
  <si>
    <t>Monitorovanie interakcie hydroabrazívneho prúdu pomocou vibrácií a akustickej emisie</t>
  </si>
  <si>
    <t>APVV-0207-12</t>
  </si>
  <si>
    <t>doc. Ing. Sergej  Hloch, PhD.</t>
  </si>
  <si>
    <t xml:space="preserve">Tektonický a sedimentárny transfer horninových komplexov v rastúcom západokarpatskom orogénnom kline </t>
  </si>
  <si>
    <t>APVV-0212-12</t>
  </si>
  <si>
    <t>prof. RNDr. Dušan Plašienka, DrSc.</t>
  </si>
  <si>
    <t>Ústav vied o Zemi SAV</t>
  </si>
  <si>
    <t>Automatizované spracovávanie trasologických objektov</t>
  </si>
  <si>
    <t>APVV-0219-12</t>
  </si>
  <si>
    <t>Mgr. Michal Vagač, PhD.</t>
  </si>
  <si>
    <t>Matematický ústav SAV</t>
  </si>
  <si>
    <t>Stav vedomia a jeho zmeny počas anestézie v hrudníkovej chirurgii.</t>
  </si>
  <si>
    <t>APVV-0223-12</t>
  </si>
  <si>
    <t>prof. MUDr. Beata Sániová, PhD.</t>
  </si>
  <si>
    <t>Modulácia a detekcia vnútornej apoptotickej dráhy nádorových buniek za účelom zvrátenia chemorezistencie</t>
  </si>
  <si>
    <t>APVV-0224-12</t>
  </si>
  <si>
    <t>RNDr. Jozef Hatok, PhD.</t>
  </si>
  <si>
    <t>Univerzita Komenského v Bratislave - Jesseniova lekárska fakulta UK v Martine</t>
  </si>
  <si>
    <t>Od konvencií k normám prekladu v právnom diskurze</t>
  </si>
  <si>
    <t>APVV-0226-12</t>
  </si>
  <si>
    <t>prof. PhDr. Jana Rakšányiová, CSc.</t>
  </si>
  <si>
    <t>Autonómny nervový systém ako kľúčový prvok v patogenéze obezity a jej kardiovaskulárnych komplikácií</t>
  </si>
  <si>
    <t>APVV-0235-12</t>
  </si>
  <si>
    <t>doc. MUDr. Michal Javorka, PhD.</t>
  </si>
  <si>
    <t>Monitorovanie nosných konštrukcií mostov opakovanými dynamickými experimentami</t>
  </si>
  <si>
    <t>APVV-0236-12</t>
  </si>
  <si>
    <t>prof. Ing. Milan Sokol, PhD.</t>
  </si>
  <si>
    <t>Funkčná ananlýza novoidentifikovaných DNA variantov v génoch zodpovedných za cystickú fibrózu a fenylketonúriu</t>
  </si>
  <si>
    <t>APVV-0240-12</t>
  </si>
  <si>
    <t>prof. RNDr. Ľudevít Kádaši, DrSc.</t>
  </si>
  <si>
    <t>Centrum biovied SAV</t>
  </si>
  <si>
    <t>Pokročilé metódy modelovania a simulácie SMART mechatronických systémov</t>
  </si>
  <si>
    <t>APVV-0246-12</t>
  </si>
  <si>
    <t>Výskum vlastností zvarových spojov duplexných a superduplexných ocelí</t>
  </si>
  <si>
    <t>APVV-0248-12</t>
  </si>
  <si>
    <t>prof. Ing. Koloman Ulrich, PhD.</t>
  </si>
  <si>
    <t>Progresívne multimediálne služby v prostredí IKT sietí budúcnosti (future networks)</t>
  </si>
  <si>
    <t>APVV-0258-12</t>
  </si>
  <si>
    <t>doc. Ing. Gregor Rozinaj, PhD.</t>
  </si>
  <si>
    <t>Viacrozmerové miniaturizované separačné metódy kombinované s iónovo pohyblivostnou spektrometriou pre environmentálnu a biomedicínsku analýzu</t>
  </si>
  <si>
    <t>APVV-0259-12</t>
  </si>
  <si>
    <t>doc. RNDr. Marián Masár, PhD.</t>
  </si>
  <si>
    <t xml:space="preserve">Podpora inovácií komponentov karosérie z prístrihov oceľových plechov zameraných na bezpečnosť, ekológiu a znižovanie hmotnosti automobilov </t>
  </si>
  <si>
    <t>APVV-0273-12</t>
  </si>
  <si>
    <t>prof. Ing. Emil Evin, CSc.</t>
  </si>
  <si>
    <t>Technická univerzita v Košiciach - Strojnícka fakulta TUKE</t>
  </si>
  <si>
    <t>Identifikácia biomarkerov na diagnostiku rickettsií, Coxiella burnetii a im príbuzných organizmov imunoproteomickými a molekulárne biologickými metódami.</t>
  </si>
  <si>
    <t>APVV-0280-12</t>
  </si>
  <si>
    <t>RNDr. Zuzana Sekeyová, PhD.</t>
  </si>
  <si>
    <t>Výskum vlastností zvarových spojov vybraných kovových sústav zhotovených pevnolátkovým laserom</t>
  </si>
  <si>
    <t>APVV-0281-12</t>
  </si>
  <si>
    <t>doc. Ing. Pavol Švec, PhD.</t>
  </si>
  <si>
    <t>Proteosyntéza a bioenergetika v mitochondriách trypanozomatíd a euglén</t>
  </si>
  <si>
    <t>APVV-0286-12</t>
  </si>
  <si>
    <t>doc. RNDr. Anton Horváth, CSc.</t>
  </si>
  <si>
    <t>Identifikácia mechanizmov mediujúcich negatívne dôsledky chronodisrupcie na kardiovaskulárny systém – modelové štúdie u potkanov.</t>
  </si>
  <si>
    <t>APVV-0291-12</t>
  </si>
  <si>
    <t>prof. RNDr. Michal Zeman, DrSc.</t>
  </si>
  <si>
    <t>Výskum mechanizmov šírenia sa podkôrneho hmyzu v smrečinách</t>
  </si>
  <si>
    <t>APVV-0297-12</t>
  </si>
  <si>
    <t>Ing. Miroslav Blaženec, PhD.</t>
  </si>
  <si>
    <t>Slovenská poľnohospodárska univerzita v Nitre</t>
  </si>
  <si>
    <t>Determinácia účinkov a celulárnych mechanizmov biologicky aktívnych látok</t>
  </si>
  <si>
    <t>APVV-0304-12</t>
  </si>
  <si>
    <t>doc. Ing. Adriana Kolesárová, PhD.</t>
  </si>
  <si>
    <t xml:space="preserve">Nové názory na farmakologické ovplyvnenie alergickej astmy  </t>
  </si>
  <si>
    <t>APVV-0305-12</t>
  </si>
  <si>
    <t>doc. RNDr. Soňa Fraňová, PhD.</t>
  </si>
  <si>
    <t>Výskum a vývoj novej generácie napájacích zdrojov na báze meničov s vysokou výkonovou hustotou, vysokou účinnosťou, nízkym EMI  a  cirkulačnou energiou</t>
  </si>
  <si>
    <t>APVV-0314-12</t>
  </si>
  <si>
    <t>prof. Ing. Branislav Dobrucký, PhD.</t>
  </si>
  <si>
    <t>ELTECO, a.s.</t>
  </si>
  <si>
    <t>Alpínsky tektonotermálny vývoj a exhumačná história vnútorných zón Západných Karpát</t>
  </si>
  <si>
    <t>APVV-0315-12</t>
  </si>
  <si>
    <t>doc. Mgr. Rastislav Vojtko, PhD.</t>
  </si>
  <si>
    <t>Hydrometalácia ako zdroj nukleofilných činidiel pre stereoselektívne domino reakcie</t>
  </si>
  <si>
    <t>APVV-0321-12</t>
  </si>
  <si>
    <t>doc. Mgr. Radovan Šebesta, PhD.</t>
  </si>
  <si>
    <t>Masívne supravodiče</t>
  </si>
  <si>
    <t>APVV-0330-12</t>
  </si>
  <si>
    <t>Ing. Pavel Diko, DrSc.</t>
  </si>
  <si>
    <t>Charakterizácia funkcií kohezínu v meióze</t>
  </si>
  <si>
    <t>APVV-0334-12</t>
  </si>
  <si>
    <t>doc. Mgr. Juraj Gregáň, PhD.</t>
  </si>
  <si>
    <t>Genéza perlitu a inovatívne prístupy pri jeho ťažbe a spracovaní</t>
  </si>
  <si>
    <t>APVV-0339-12</t>
  </si>
  <si>
    <t>doc. Mgr. Peter Uhlík, PhD.</t>
  </si>
  <si>
    <t>Počítačová podpora návrhu robustných nelineárnych regulátorov</t>
  </si>
  <si>
    <t>APVV-0343-12</t>
  </si>
  <si>
    <t>prof. Ing. Mikuláš Huba, PhD.</t>
  </si>
  <si>
    <t xml:space="preserve">Charakterizácia bakteriálnych spoločenstiev slovenských vín pomocou molekulárno-biologických metód </t>
  </si>
  <si>
    <t>APVV-0344-12</t>
  </si>
  <si>
    <t>RNDr. Ľubica Piknová, PhD.</t>
  </si>
  <si>
    <t xml:space="preserve">Štúdium regulácie radikálovej a bunkovej signalizácie v hypertenzii a vplyv nových terapií na túto signalizáciu. </t>
  </si>
  <si>
    <t>APVV-0348-12</t>
  </si>
  <si>
    <t>RNDr. Miroslav  Barančík, DrSc.</t>
  </si>
  <si>
    <t>Ústav normálnej a patologickej fyziológie SAV</t>
  </si>
  <si>
    <t>Ústav pre výskum srdca SAV</t>
  </si>
  <si>
    <t>Overenie využitia technológie priepustných reaktívnych bariér pre remediáciu kyslých podzemných vôd kontaminovaných ťažkými kovmi.</t>
  </si>
  <si>
    <t>APVV-0351-12</t>
  </si>
  <si>
    <t>prof. Ing. Pavel Raschman, CSc.</t>
  </si>
  <si>
    <t>DEKONTA Slovensko</t>
  </si>
  <si>
    <t>Paneurópska vysoká škola</t>
  </si>
  <si>
    <t>Optimalizácia prípravného konania trestného v podmienkach Slovenskej republiky</t>
  </si>
  <si>
    <t>APVV-0356-12</t>
  </si>
  <si>
    <t>prof. JUDr. Jaroslav Ivor, DrSc.</t>
  </si>
  <si>
    <t>Metódy na kontrolu bezpečnosti a kvality surového mlieka</t>
  </si>
  <si>
    <t>APVV-0357-12</t>
  </si>
  <si>
    <t>Ing. Martin Tomáška, PhD.</t>
  </si>
  <si>
    <t>Výskumný ústav mliekárenský, a.s.</t>
  </si>
  <si>
    <t>Rozhodovanie profesionálov: Procesuálne, osobnostné a sociálne aspekty</t>
  </si>
  <si>
    <t>APVV-0361-12</t>
  </si>
  <si>
    <t>doc. Mgr. Peter Halama, PhD.</t>
  </si>
  <si>
    <t>Centrum spoločenských a psychologických vied SAV</t>
  </si>
  <si>
    <t>Uhlíkové nanomateriály pre senzorické aplikácie</t>
  </si>
  <si>
    <t>APVV-0365-12</t>
  </si>
  <si>
    <t>prof. Ing. Robert Redhammer, PhD.</t>
  </si>
  <si>
    <t>Danubia NanoTech, s.r.o.</t>
  </si>
  <si>
    <t>Príprava mladých ľudí v detských domovoch a reedukačných centrách - analýza a inovácia</t>
  </si>
  <si>
    <t>APVV-0368-12</t>
  </si>
  <si>
    <t>doc. PhDr. Ivan Lukšík, CSc.</t>
  </si>
  <si>
    <t>Prevencia AD</t>
  </si>
  <si>
    <t>Experimentálny výskum redukcie povodňových vplyvov stokovej siete na urbanizované územie</t>
  </si>
  <si>
    <t>APVV-0372-12</t>
  </si>
  <si>
    <t>doc. Ing. Štefan Stanko, PhD.</t>
  </si>
  <si>
    <t>Výskumný ústav vodného hospodárstva</t>
  </si>
  <si>
    <t>Supergénne minerály ako indikátory zmien životného prostredia na haldách: komplexné zhodnotenie a možnosti aplikácie v rámci trvalo udržateľného rozvoja</t>
  </si>
  <si>
    <t>APVV-0375-12</t>
  </si>
  <si>
    <t>Mgr. Daniel Ozdín, PhD.</t>
  </si>
  <si>
    <t>Analýza filozoficko-etických dimenzií NBIC-technológií vo vzťahu k vylepšovaniu človeka</t>
  </si>
  <si>
    <t>APVV-0379-12</t>
  </si>
  <si>
    <t>prof. RNDr. Peter Sýkora, PhD.</t>
  </si>
  <si>
    <t>Ústav výskumu sociálnej komunikácie SAV</t>
  </si>
  <si>
    <t>Univerzita sv. Cyrila a Metoda v Trnave</t>
  </si>
  <si>
    <t>Univerzita sv. Cyrila a Metoda v Trnave - Filozofická fakulta UCM</t>
  </si>
  <si>
    <t xml:space="preserve">Vegetácia alpínskeho pásma ako indikátor kontaminácie životného prostredia </t>
  </si>
  <si>
    <t>APVV-0380-12</t>
  </si>
  <si>
    <t>doc. RNDr. Marián Janiga, CSc.</t>
  </si>
  <si>
    <t>Fotonické štruktúry pre integrovanú optoelektroniku</t>
  </si>
  <si>
    <t>APVV-0395-12</t>
  </si>
  <si>
    <t>doc. Ing. Dušan Pudiš, PhD.</t>
  </si>
  <si>
    <t>Tvorba ovsa so znakmi pozitívne ovplyvňujúcimi humánnu výživu</t>
  </si>
  <si>
    <t>APVV-0398-12</t>
  </si>
  <si>
    <t>Ing. Svetlana Šliková, PhD.</t>
  </si>
  <si>
    <t>Lokalizácia osôb v 3D priestore v prípade mimoriadnych situácií pomocou UWB radarového systému</t>
  </si>
  <si>
    <t>APVV-0404-12</t>
  </si>
  <si>
    <t>prof. Ing. Dušan Kocur, CSc.</t>
  </si>
  <si>
    <t>Galektíny a angiogenéza</t>
  </si>
  <si>
    <t>APVV-0408-12</t>
  </si>
  <si>
    <t>prof. MVDr. Ján Mojžiš, DrSc.</t>
  </si>
  <si>
    <t>Univerzita Pavla Jozefa Šafárika v Košiciach - Lekárska fakulta UPJŠ</t>
  </si>
  <si>
    <t>Katalytické heterocyklizácie v syntéze bioaktívnych prírodných látok a ich funkčných analógov</t>
  </si>
  <si>
    <t>APVV-0428-12</t>
  </si>
  <si>
    <t>doc. Ing. Peter Szolcsányi, PhD.</t>
  </si>
  <si>
    <t>Mapovanie fytotoxických ozónových dávok v lesnom prostredí Vysokých Tatier</t>
  </si>
  <si>
    <t>APVV-0429-12</t>
  </si>
  <si>
    <t>Ing. Hana Pavlendová, PhD.</t>
  </si>
  <si>
    <t>Vývoj diagnostického nástroja pre kvantitatívne MRI zobrazovanie biogénneho železa v klinickej praxi</t>
  </si>
  <si>
    <t>APVV-0431-12</t>
  </si>
  <si>
    <t>RNDr. Oliver Štrbák, PhD.</t>
  </si>
  <si>
    <t>Identifikácia potenciálov znižovania hluku strojov a zariadení aplikáciou metód vizualizácie</t>
  </si>
  <si>
    <t>APVV-0432-12</t>
  </si>
  <si>
    <t>prof. Ing. Ervin Lumnitzer, PhD.</t>
  </si>
  <si>
    <t>Výskum a Vývoj Inteligentného Systému pre Bezdrôtový Prenos Elektrickej Energie v Elektromobilitných Aplikáciách</t>
  </si>
  <si>
    <t>APVV-0433-12</t>
  </si>
  <si>
    <t>prof. Ing. Pavol Špánik, PhD.</t>
  </si>
  <si>
    <t>Morfologická charakteristika zmien pri reparačných a regeneračných mechanizmoch v myokarde pri chronických chorobách</t>
  </si>
  <si>
    <t>APVV-0434-12</t>
  </si>
  <si>
    <t>doc. RNDr. Ivan Varga, PhD.</t>
  </si>
  <si>
    <t>Evolučné zákonitosti indikované článkonožcami a ich príbuznými</t>
  </si>
  <si>
    <t>APVV-0436-12</t>
  </si>
  <si>
    <t>Mgr. Peter Vršanský, PhD.</t>
  </si>
  <si>
    <t>Inovatívne metódy hospodárskej úpravy prírode blízkych lesov</t>
  </si>
  <si>
    <t>APVV-0439-12</t>
  </si>
  <si>
    <t>Ing. Ladislav Kulla, PhD.</t>
  </si>
  <si>
    <t>Historické skúsenosti a súčasné požiadavky na navrhovanie betónových mostov s vedomostným transferom získaných poznatkov do odbornej praxe</t>
  </si>
  <si>
    <t>APVV-0442-12</t>
  </si>
  <si>
    <t>prof. Ing. Jaroslav Halvoník, PhD.</t>
  </si>
  <si>
    <t>Technický a skúšobný ústav stavebný, n.o.</t>
  </si>
  <si>
    <t>Výskum a vývoj technológií prípravy tenkých vrstiev karbidu kremíka pre aplikácie v solárnych článkoch a v tenkovrstvových súčiastkach</t>
  </si>
  <si>
    <t>APVV-0443-12</t>
  </si>
  <si>
    <t>Ing. Jozef Huran, CSc.</t>
  </si>
  <si>
    <t>Ústav polymérov SAV</t>
  </si>
  <si>
    <t xml:space="preserve">Metabolický syndróm u adolescentov  </t>
  </si>
  <si>
    <t>APVV-0447-12</t>
  </si>
  <si>
    <t>doc. MUDr. Katarína Šebeková, DrSc.</t>
  </si>
  <si>
    <t>Priestorová pozornosť a počúvanie v zložitých prostrediach</t>
  </si>
  <si>
    <t>APVV-0452-12</t>
  </si>
  <si>
    <t>Tranzistory na báze progresívnych materiálov pre vysoké teploty</t>
  </si>
  <si>
    <t>APVV-0455-12</t>
  </si>
  <si>
    <t>Ing. Gabriel Vanko, PhD.</t>
  </si>
  <si>
    <t>Progresívne nanokryštalické a amorfné materiály pre aplikáciu vo vybraných špičkových zariadeniach výkonovej elektroniky</t>
  </si>
  <si>
    <t>APVV-0460-12</t>
  </si>
  <si>
    <t>Ing. Marek Franko, PhD.</t>
  </si>
  <si>
    <t>Fyzikálny ústav SAV</t>
  </si>
  <si>
    <t>Výskum štruktúry hadrónov a previerka Štandardného modelu presnejším vyhodnotením bežiaciej väzbovej konštanty QED v M_Z a miónovej g-2 anomálie</t>
  </si>
  <si>
    <t>APVV-0463-12</t>
  </si>
  <si>
    <t>RNDr. Stanislav Dubnička, DrSc.</t>
  </si>
  <si>
    <t>Dynamická regulácia systému starobného dôchodkového sporenia</t>
  </si>
  <si>
    <t>APVV-0465-12</t>
  </si>
  <si>
    <t>doc. Ing. Ján Šebo, PhD.</t>
  </si>
  <si>
    <t>Univerzita Mateja Bela v Banskej Bystrici - Ekonomická fakulta UMB</t>
  </si>
  <si>
    <t>Antiplagiatorská analýza netextových dát</t>
  </si>
  <si>
    <t>APVV-0469-12</t>
  </si>
  <si>
    <t>Mgr. Ján Grman, PhD.</t>
  </si>
  <si>
    <t>Látkovo-energetické cykly ako indikátory disturbancií  terrestrickcých ekosytémov</t>
  </si>
  <si>
    <t>APVV-0480-12</t>
  </si>
  <si>
    <t>doc. Ing. Katarína  Střelcová, PhD.</t>
  </si>
  <si>
    <t>ŠTÁTNE LESY TATRANSKÉHO NÁRODNÉHO PARKU TATRANSKÁ LOMNICA</t>
  </si>
  <si>
    <t>Štrukturálny dizajn, syntéza a evaluácia selektívnych inhibítorov glykozidhydroláz z rodiny 38</t>
  </si>
  <si>
    <t>APVV-0484-12</t>
  </si>
  <si>
    <t>Ing. Monika Poláková, PhD.</t>
  </si>
  <si>
    <t>Univerzita Komenského v Bratislave - Farmaceutická fakulta UK</t>
  </si>
  <si>
    <t>Kognitívne, osobnostné a psychofyziologické faktory zvládania stresu v kontexte vzťahu anxiety a alergie a možnosti ich optimalizácie</t>
  </si>
  <si>
    <t>APVV-0496-12</t>
  </si>
  <si>
    <t>doc. PhDr. Igor Brezina, CSc.</t>
  </si>
  <si>
    <t>Štúdium genómovej variability Listeria monocytogenes so zameraním na kmene schopné prežívať v potravinárskych prevádzkach</t>
  </si>
  <si>
    <t>APVV-0498-12</t>
  </si>
  <si>
    <t>Ing. Eva Kaclíková, CSc.</t>
  </si>
  <si>
    <t>Nové prístupy pre riešenie systémov s vysokým stupňom nedynamickej elektrónovej korelácie v rámci teórie spriahnutých klastrov.</t>
  </si>
  <si>
    <t>APVV-0510-12</t>
  </si>
  <si>
    <t>prof. RNDr. Jozef Noga, DrSc.</t>
  </si>
  <si>
    <t xml:space="preserve">Analýza emisií oxidu dusného z poľnohospodársky využívaných pôd a návrh opatrení na ich redukciu </t>
  </si>
  <si>
    <t>APVV-0512-12</t>
  </si>
  <si>
    <t>doc. Ing. Dušan Igaz, PhD.</t>
  </si>
  <si>
    <t>MALÉ MOLEKULY V BIOMEDICÍNSKOM VÝSKUME</t>
  </si>
  <si>
    <t>APVV-0516-12</t>
  </si>
  <si>
    <t>prof. Ing. Ferdinand Devínsky, DrSc.</t>
  </si>
  <si>
    <t>Model populácie meteoroidov v blízkom okolí Zeme</t>
  </si>
  <si>
    <t>APVV-0517-12</t>
  </si>
  <si>
    <t>RNDr. Leonard Kornoš, PhD.</t>
  </si>
  <si>
    <t>Astronomický ústav SAV</t>
  </si>
  <si>
    <t>Identita sociálnej práce v kontexte Slovenska</t>
  </si>
  <si>
    <t>APVV-0524-12</t>
  </si>
  <si>
    <t>prof. PhDr. Jana Levická, PhD.</t>
  </si>
  <si>
    <t>Salivárne steroidy a ich účinok na priestorové schopnosti v závislosti od prenatálneho testosterónu</t>
  </si>
  <si>
    <t>APVV-0539-12</t>
  </si>
  <si>
    <t>MUDr. Július  Hodosy, PhD.</t>
  </si>
  <si>
    <t>Univerzita Konštantína Filozofa v Nitre</t>
  </si>
  <si>
    <t>Psychometrická kvalita psychodiagnostických nástrojov v kariérovom poradenstve</t>
  </si>
  <si>
    <t>APVV-0540-12</t>
  </si>
  <si>
    <t>PhDr. Tomáš Sollár, PhD.</t>
  </si>
  <si>
    <t>Asfaltové zmesi s nižšou energetickou náročnosťou a s menšou záťažou pre životné prostredie</t>
  </si>
  <si>
    <t>APVV-0554-12</t>
  </si>
  <si>
    <t>Ing. Ľubomír Polakovič, CSc.</t>
  </si>
  <si>
    <t>VUIS - CESTY spol. s r.o.</t>
  </si>
  <si>
    <t>Kompozity na báze hliníka pripravené in situ reakčnou syntézou</t>
  </si>
  <si>
    <t>APVV-0556-12</t>
  </si>
  <si>
    <t>Ing. Martin Balog, PhD.</t>
  </si>
  <si>
    <t>Ústav materiálov a mechaniky strojov SAV</t>
  </si>
  <si>
    <t>Pôsobenie chemických polutantov ako  endokrinných rozrušovačov   u detí.</t>
  </si>
  <si>
    <t>APVV-0571-12</t>
  </si>
  <si>
    <t>doc. PhDr. Eva Šovčíková, CSc.</t>
  </si>
  <si>
    <t>Slovenský výskum civilizácie starovekého Egypta</t>
  </si>
  <si>
    <t>APVV-0579-12</t>
  </si>
  <si>
    <t>Mgr. Dušan Magdolen, PhD.</t>
  </si>
  <si>
    <t>Ústav orientalistiky SAV</t>
  </si>
  <si>
    <t>Matematické modely alokácie biomasy v mladých porastoch vybraných druhov listnatých drevín</t>
  </si>
  <si>
    <t>APVV-0584-12</t>
  </si>
  <si>
    <t>Ing. Jozef Pajtík,</t>
  </si>
  <si>
    <t>Vplyv zimnej údržby ciest na lesy v chránených územiach</t>
  </si>
  <si>
    <t>APVV-0593-12</t>
  </si>
  <si>
    <t>RNDr. Slávka Tóthová, PhD.</t>
  </si>
  <si>
    <t>Interakcia človeka a dreva - humanizačný potenciál dreva v interiéri</t>
  </si>
  <si>
    <t>APVV-0594-12</t>
  </si>
  <si>
    <t>doc. Ing. Veronika Kotradyová, PhD.</t>
  </si>
  <si>
    <t>Štruktúra, vlastnosti a biotechnologický potenciál nových mikrobiálnych enzýmov degradujúcich rastlinnú hmotu</t>
  </si>
  <si>
    <t>APVV-0602-12</t>
  </si>
  <si>
    <t>Mgr. Vladimír Puchart, PhD.</t>
  </si>
  <si>
    <t>Univerzita veterinárskeho lekárstva a farmácie v Košiciach</t>
  </si>
  <si>
    <t xml:space="preserve">Potencovanie účinnosti vakcín proti besnote a ďalším lyssavírusovým infekciám novým typom adjuvansu, štúdium vybraných patogénov v populáciách netopierov </t>
  </si>
  <si>
    <t>APVV-0605-12</t>
  </si>
  <si>
    <t>doc. MVDr. Anna Ondrejková, PhD.</t>
  </si>
  <si>
    <t>Myší herpetický vírus, producent látok s imunomodulačnými a antiproliferatívnymi vlastnosťami</t>
  </si>
  <si>
    <t>APVV-0621-12</t>
  </si>
  <si>
    <t>RNDr. Marcela Kúdelová, DrSc.</t>
  </si>
  <si>
    <t>Nové konjugované aromatické zlúčeniny s polovodičovými vlastnosťami</t>
  </si>
  <si>
    <t>APVV-0622-12</t>
  </si>
  <si>
    <t>doc. RNDr. Martin Putala, PhD.</t>
  </si>
  <si>
    <t>Tvarovanie magnetického poľa pomocou kombinácie supravodivých a feromagnetických materiálov</t>
  </si>
  <si>
    <t>APVV-0623-12</t>
  </si>
  <si>
    <t>Demokratickosť a občania na Slovensku: polstoročie zmien</t>
  </si>
  <si>
    <t>APVV-0627-12</t>
  </si>
  <si>
    <t>Mgr. Miroslav Tížik, PhD.</t>
  </si>
  <si>
    <t>Sociologický ústav SAV</t>
  </si>
  <si>
    <t>Ústav politických vied SAV</t>
  </si>
  <si>
    <t>Percepčná genetika a jej aplikácia v personalizovanej bezpečnosti potravín</t>
  </si>
  <si>
    <t>APVV-0629-12</t>
  </si>
  <si>
    <t>Ing. Radoslav Židek, PhD.</t>
  </si>
  <si>
    <t>Aplikácie "Next generation sequencing" technológie na molekulárno-genetické analýzy kardiomyopatií v slovenskej populácii so zameraním na rómske etnikum</t>
  </si>
  <si>
    <t>APVV-0644-12</t>
  </si>
  <si>
    <t>doc. RNDr. Iveta Boroňová, PhD.</t>
  </si>
  <si>
    <t>Odstraňovanie vybraných špecifických syntetických  látok z vôd procesmi s využitím ozónu</t>
  </si>
  <si>
    <t>APVV-0656-12</t>
  </si>
  <si>
    <t>doc. Ing. Ján Derco, PhD.</t>
  </si>
  <si>
    <t>Prejavy slnečnej aktivity v časovo-priestorových zmenách geomagnetického poľa</t>
  </si>
  <si>
    <t>APVV-0662-12</t>
  </si>
  <si>
    <t>doc. RNDr. Sebastián Ševčík, CSc.</t>
  </si>
  <si>
    <t xml:space="preserve">Zinok vo výžive hospodárskych zvierat a bezpečnosť konzumentov </t>
  </si>
  <si>
    <t>APVV-0667-12</t>
  </si>
  <si>
    <t>RNDr. Klaudia Čobanová, PhD.</t>
  </si>
  <si>
    <t>Ústav fyziológie hospodárskych zvierat SAV</t>
  </si>
  <si>
    <t>Rozhranie mozog-počítač s adaptívnym robotickým ramenom na rehabilitáciu</t>
  </si>
  <si>
    <t>APVV-0668-12</t>
  </si>
  <si>
    <t>Ing. Roman Rosipal, PhD.</t>
  </si>
  <si>
    <t>Charakterizácia nového motívu v M1 proteíne chrípkového vírusu a využitie NS1 delečných mutantov v nádorovej terapii.</t>
  </si>
  <si>
    <t>APVV-0676-12</t>
  </si>
  <si>
    <t>RNDr. Tatiana Betáková, DrSc.</t>
  </si>
  <si>
    <t>Etiopatogenéza neurodegeneratívnych ochorení: význam posttranskripčnej úpravy RNA pre vznik a progresiu sporadických tauopátií a Alzheimerovej choroby</t>
  </si>
  <si>
    <t>APVV-0677-12</t>
  </si>
  <si>
    <t>doc. RNDr. Peter Filipčík, CSc.</t>
  </si>
  <si>
    <t>Neuroimunologický ústav SAV</t>
  </si>
  <si>
    <t>Štúdium imunomodulačných a regeneračných vlastností mezenchýmových stromálnych buniek na in vitro modeli osteoartritídy.</t>
  </si>
  <si>
    <t>APVV-0684-12</t>
  </si>
  <si>
    <t>MVDr. Ján Rosocha, CSc.</t>
  </si>
  <si>
    <t>Slovenčina v kontexte viacjazyčných spoločenstiev na Slovensku</t>
  </si>
  <si>
    <t>APVV-0689-12</t>
  </si>
  <si>
    <t>doc. Mgr. Jozef Tancer, PhD.</t>
  </si>
  <si>
    <t>Vykurovací/chladiaci panel na báze hliníkovej peny vyplnenej PCM</t>
  </si>
  <si>
    <t>APVV-0692-12</t>
  </si>
  <si>
    <t>Dr. Jaroslav  Kováčik,</t>
  </si>
  <si>
    <t xml:space="preserve">Gumárske zmesi s novými netradičnými plnivami pre špeciálne aplikácie </t>
  </si>
  <si>
    <t>APVV-0694-12</t>
  </si>
  <si>
    <t>prof. Ing. Ivan Hudec, PhD.</t>
  </si>
  <si>
    <t>VIPO a.s.</t>
  </si>
  <si>
    <t>Výskum vplyvu disturbančných faktorov na dlhodobý vývoj zdravotného stavu lesov Slovenska</t>
  </si>
  <si>
    <t>APVV-0707-12</t>
  </si>
  <si>
    <t>Ing. Andrej Kunca, PhD.</t>
  </si>
  <si>
    <t>Implementácia kurikulárnej reformy v základných školách v Slovenskej republike</t>
  </si>
  <si>
    <t>APVV-0713-12</t>
  </si>
  <si>
    <t>doc. PaedDr. Štefan Porubský, PhD.</t>
  </si>
  <si>
    <t>Výskum efektívnosti metód inovácie výučby matematiky, fyziky a informatiky</t>
  </si>
  <si>
    <t>APVV-0715-12</t>
  </si>
  <si>
    <t>doc. RNDr. Stanislav Lukáč, PhD.</t>
  </si>
  <si>
    <t xml:space="preserve">Ca2+ homeostáza a signalizácia  vo fyziológii a vývoji Trichoderma spp.  </t>
  </si>
  <si>
    <t>APVV-0719-12</t>
  </si>
  <si>
    <t>doc. Ing. Martin Šimkovič, PhD.</t>
  </si>
  <si>
    <t>Výskum potenciálu drevnej biomasy na energetické využitie</t>
  </si>
  <si>
    <t>APVV-0724-12</t>
  </si>
  <si>
    <t>Ing. Milan Oravec, CSc.</t>
  </si>
  <si>
    <t>Model hodnotenia ekonomickej efektívnosti protipožiarnych opatrení</t>
  </si>
  <si>
    <t>APVV-0727-12</t>
  </si>
  <si>
    <t>doc. Ing. Jozef Klučka, PhD.</t>
  </si>
  <si>
    <t>Degradácia kompozitných konštrukcií vystužených vláknami pri cyklickom zaťažení</t>
  </si>
  <si>
    <t>APVV-0736-12</t>
  </si>
  <si>
    <t>doc. Ing. Vladimír Dekýš, CSc.</t>
  </si>
  <si>
    <t>Žilinská univerzita v Žiline - Strojnícka fakulta ŽU</t>
  </si>
  <si>
    <t>Biologický význam a farmakologické vlastnosti proteínov v slinách kliešťov</t>
  </si>
  <si>
    <t>APVV-0737-12</t>
  </si>
  <si>
    <t>Mgr. Iveta Štibrániová, PhD.</t>
  </si>
  <si>
    <t>Odolnostný potenciál lesných porastov ovplyvňovaných prírodnými a antropogénnymi stresovými faktormi v horských lesoch.</t>
  </si>
  <si>
    <t>APVV-0744-12</t>
  </si>
  <si>
    <t>doc. Ing. Jaroslav Kmeť, PhD.</t>
  </si>
  <si>
    <t>Monitoring latentnej kriminality a viktimologickej situácie na Slovensku</t>
  </si>
  <si>
    <t>APVV-0752-12</t>
  </si>
  <si>
    <t>prof. PhDr. Květoň Holcr, DrSc.</t>
  </si>
  <si>
    <t>Návrh komplexného systému pre podporu projektovania výroby inovatívnych produktov na báze pokrokového priemyselného inžinierstva</t>
  </si>
  <si>
    <t>APVV-0755-12</t>
  </si>
  <si>
    <t>Ing. Radovan Furmann, PhD.</t>
  </si>
  <si>
    <t>Chirálne epoxidy, jednoduché enantiomerne syntony na prípravu enantiomerne čistých produktov</t>
  </si>
  <si>
    <t>APVV-0756-12</t>
  </si>
  <si>
    <t>Ing. Vladimír Žvak, CSc.</t>
  </si>
  <si>
    <t>TAU-CHEM, spol.s r.o.</t>
  </si>
  <si>
    <t>Otvorený a modifikovateľný tezaurus odborných technických termínov pre oblasť celulózo-papierenského priemyslu</t>
  </si>
  <si>
    <t>APVV-0757-12</t>
  </si>
  <si>
    <t>Ing. Alena Zuzánková,</t>
  </si>
  <si>
    <t>Moderné metódy riadenia s využitím FPGA štruktúr</t>
  </si>
  <si>
    <t>APVV-0772-12</t>
  </si>
  <si>
    <t>doc. Ing. Alena Kozáková, PhD.</t>
  </si>
  <si>
    <t>Kaschauer Zeitung (Košické noviny) ako odraz kultúry a jazyka nemeckej menšiny na území  východného Slovenska na prelome 19. a 20. stor.</t>
  </si>
  <si>
    <t>APVV-0786-12</t>
  </si>
  <si>
    <t>prof. Dr. Jorg Meier,</t>
  </si>
  <si>
    <t>Univerzita Pavla Jozefa Šafárika v Košiciach - Filozofická fakulta UPJŠ v Košiciach</t>
  </si>
  <si>
    <t xml:space="preserve">Slovenská kinematografia po roku 1989 </t>
  </si>
  <si>
    <t>APVV-0797-12</t>
  </si>
  <si>
    <t>doc. Mgr. Jana Dudková, PhD.</t>
  </si>
  <si>
    <t>Ústav divadelnej a filmovej vedy SAV</t>
  </si>
  <si>
    <t>Vysoká škola múzických umení v Bratislave</t>
  </si>
  <si>
    <t>Vysoká škola múzických umení v Bratislave - Filmová a televízna fakulta VŠMU</t>
  </si>
  <si>
    <t>Kvantová informácia mnohočasticových systémov</t>
  </si>
  <si>
    <t>APVV-0808-12</t>
  </si>
  <si>
    <t>prof. RNDr. Vladimír Bužek, DrSc.</t>
  </si>
  <si>
    <t>Modernizácia práva obchodných spoločností ako súčasť rekodifikácie súkromného práva</t>
  </si>
  <si>
    <t>APVV-0809-12</t>
  </si>
  <si>
    <t>doc. JUDr. Ján Husár, CSc.</t>
  </si>
  <si>
    <t xml:space="preserve">Záväznosť a aplikovateľnosť Charty základných práv Európskej únie pre členský štát a v členskom štáte s osobitným zreteľom na súdnu moc v Slovenskej republike </t>
  </si>
  <si>
    <t>APVV-0814-12</t>
  </si>
  <si>
    <t>prof. JUDr. Ján Mazák, PhD.</t>
  </si>
  <si>
    <t>Univerzita Pavla Jozefa Šafárika v Košiciach - Právnická fakulta UPJŠ</t>
  </si>
  <si>
    <t xml:space="preserve">Inteligentné senzorové systémy na báze organickej elektroniky pre monitorovanie zdravia a zvyšovanie úrovne prevencie a kvality života </t>
  </si>
  <si>
    <t>APVV-0819-12</t>
  </si>
  <si>
    <t>Ing. Martin Daříček, PhD.</t>
  </si>
  <si>
    <t>NanoDesign, s.r.o.</t>
  </si>
  <si>
    <t>Manažment a ochrana dunajských jeseterov</t>
  </si>
  <si>
    <t>APVV-0820-12</t>
  </si>
  <si>
    <t>Mgr. Ladislav Pekárik, PhD.</t>
  </si>
  <si>
    <t>Nové interpretačné postupy v gravimetrii a magnetometrii v rámci rozsiahlejších území na reálnom teréne</t>
  </si>
  <si>
    <t>APVV-0827-12</t>
  </si>
  <si>
    <t>RNDr. Ján Mikuška, CSc.</t>
  </si>
  <si>
    <t>G-trend, s.r.o.</t>
  </si>
  <si>
    <t>Chemoenzymatická syntéza a hodnotenie biologických aktivít prírodných glykofenolík a ich analógov</t>
  </si>
  <si>
    <t>APVV-0846-12</t>
  </si>
  <si>
    <t>Ing. Mária Mastihubová, PhD.</t>
  </si>
  <si>
    <t>Osobnostné a sociálne faktory školskej úspešnosti žiakov so špeciálnymi výchovno-vzdelávacími potrebami v podmienkach inklúzie</t>
  </si>
  <si>
    <t>APVV-0851-12</t>
  </si>
  <si>
    <t>Mgr. Tatiana Dubayová, PhD.</t>
  </si>
  <si>
    <t>Úloha mikroprostredia a B-bunkovej imunity v spontánnej regresii u MM pacientov po vysokodávkovej terapii a autológnej transplantácii krvotvorných buniek</t>
  </si>
  <si>
    <t>APVV-0854-12</t>
  </si>
  <si>
    <t>MUDr. Ján Lakota, CSc.</t>
  </si>
  <si>
    <t>Výskum trvanlivosti nástrojov progresívnej konštrukcie zhutňovacieho stroja a vývoj adaptívneho riadenia procesu zhutňovania</t>
  </si>
  <si>
    <t>APVV-0857-12</t>
  </si>
  <si>
    <t>prof. Ing. Ľubomír Šooš, PhD.</t>
  </si>
  <si>
    <t>Modelovanie separácie azeotropických zmesi prostredníctvom extrakcie/extrakčnej destilácie a simulácia regenerácie rozpúšťadiel</t>
  </si>
  <si>
    <t>APVV-0858-12</t>
  </si>
  <si>
    <t>doc. Ing. Elena Graczová, PhD.</t>
  </si>
  <si>
    <t>Žalostné piesne slovenských Rómov v kontexte životných príbehov</t>
  </si>
  <si>
    <t>APVV-0859-12</t>
  </si>
  <si>
    <t>Mgr. Jana Belišová, PhD.</t>
  </si>
  <si>
    <t>Ústav hudobnej vedy SAV</t>
  </si>
  <si>
    <t xml:space="preserve">Mayský rituálny a astronomický komplex - výskum, konzervácia a prezentácia slovenského objavu svetového významu </t>
  </si>
  <si>
    <t>APVV-0864-12</t>
  </si>
  <si>
    <t>prof. Mgr. Milan Kováč, PhD.</t>
  </si>
  <si>
    <t xml:space="preserve">Hodnotenie funkcií a služieb ekosystémov kultúrnej krajiny </t>
  </si>
  <si>
    <t>APVV-0866-12</t>
  </si>
  <si>
    <t>RNDr. Róbert Kanka, PhD.</t>
  </si>
  <si>
    <t>Ústav krajinnej ekológie SAV</t>
  </si>
  <si>
    <t>Využitie poznania pri príprave dokumentov v tvorbe verejnej politiky</t>
  </si>
  <si>
    <t>APVV-0880-12</t>
  </si>
  <si>
    <t>doc. Mgr. Katarína Staroňová, PhD.</t>
  </si>
  <si>
    <t>Oocytárna fibrilárna sféra - guľa pre život: Zásadná genetická a epigenetická štúdia</t>
  </si>
  <si>
    <t>APVV-14-0001</t>
  </si>
  <si>
    <t>https://site.apvv.sk/Grant/Grant/Detail/70</t>
  </si>
  <si>
    <t>VV 2014</t>
  </si>
  <si>
    <t xml:space="preserve">Dr.h.c. prof. MVDr. Jozef Laurinčík, DrSc. </t>
  </si>
  <si>
    <t xml:space="preserve">Univerzita Konštantína Filozofa v Nitre -  Fakulta prírodných vied </t>
  </si>
  <si>
    <t>Pokročilé metódy modelovania neurčitosti pre rozhodovacie problémy a ich aplikácie</t>
  </si>
  <si>
    <t>APVV-14-0013</t>
  </si>
  <si>
    <t xml:space="preserve">prof. RNDr. Radko Mesiar, DrSc. </t>
  </si>
  <si>
    <t xml:space="preserve">Slovenská technická univerzita v Bratislave -  Stavebná fakulta </t>
  </si>
  <si>
    <t>Štrukturálna diverzita, disturbančný režim a sukcesný vývoj  vybraných bukových a zmiešaných pralesov a výskum zachovania tisu obyčajného (Taxus baccata L.)  v bukových ekosystémoch   Slovenska</t>
  </si>
  <si>
    <t>APVV-14-0014</t>
  </si>
  <si>
    <t xml:space="preserve">prof. Ing. Saniga Milan, DrSc. </t>
  </si>
  <si>
    <t xml:space="preserve">Technická univerzita vo Zvolene -  Lesnícka fakulta </t>
  </si>
  <si>
    <t>Zovšeobecnený model jasu/žiary nočnej oblohy a jeho aplikácia pri získavaní emisnej funkcie miest</t>
  </si>
  <si>
    <t>APVV-14-0017</t>
  </si>
  <si>
    <t xml:space="preserve">Mgr. Miroslav Kocifaj, PhD. </t>
  </si>
  <si>
    <t xml:space="preserve">Univerzita Komenského v Bratislave -  Fakulta matematiky, fyziky a informatiky </t>
  </si>
  <si>
    <t xml:space="preserve">Modelovanie Pareto optimálnych interakcií finančného a podnikového sektora v adaptačných procesoch. </t>
  </si>
  <si>
    <t>APVV-14-0020</t>
  </si>
  <si>
    <t xml:space="preserve">prof. Ing. Renáta Pitoňáková, PhD. </t>
  </si>
  <si>
    <t xml:space="preserve">Univerzita Komenského v Bratislave -  Fakulta sociálnych a ekonomických vied </t>
  </si>
  <si>
    <t>Metatranskriptóm ovčieho hrudkového syra: RNA-prístup na určenie príspevku mikroorganizmov k organoleptickej kvalite bryndze</t>
  </si>
  <si>
    <t>APVV-14-0025</t>
  </si>
  <si>
    <t xml:space="preserve">RNDr. Tomáš Kuchta, DrSc. </t>
  </si>
  <si>
    <t>Národné poľnohospodárske a potravinárske centrum -  Výskumný ústav potravinársky</t>
  </si>
  <si>
    <t xml:space="preserve">Univerzita Komenského v Bratislave -  Prírodovedecká fakulta </t>
  </si>
  <si>
    <t xml:space="preserve">Univerzita sv. Cyrila a Metoda v Trnave -  Fakulta prírodných vied </t>
  </si>
  <si>
    <t>Cyrilské písomníctvo na Slovensku do konca 18. storočia</t>
  </si>
  <si>
    <t xml:space="preserve">prof. PhDr. Peter Žeňuch, DrSc. </t>
  </si>
  <si>
    <t>Slavistický ústav Jána Stanislava SAV</t>
  </si>
  <si>
    <t xml:space="preserve">Trnavská univerzita v Trnave -  Teologická fakulta, Bratislava </t>
  </si>
  <si>
    <t>Štúdium biologických vlastností ľudských indukovaných pluripotentných kmeňových buniek v kontexte ich využitia pri terapii vybraných degeneratívnych chorôb pohybového aparátu</t>
  </si>
  <si>
    <t>APVV-14-0032</t>
  </si>
  <si>
    <t xml:space="preserve">RNDr. Ľuboš Danišovič, PhD. </t>
  </si>
  <si>
    <t xml:space="preserve">Univerzita Komenského v Bratislave -  Lekárska fakulta , Farmaceutická fakulta </t>
  </si>
  <si>
    <t>Kryouchovávanie živočíšnych genetických zdrojov na Slovensku</t>
  </si>
  <si>
    <t>APVV-14-0043</t>
  </si>
  <si>
    <t>prof. Ing. Peter Chrenek, PhD. DrSc.</t>
  </si>
  <si>
    <t>Národné poľnohospodárske a potravinárske centrum -  Výskumný ústav živočíšnej výroby Nitra</t>
  </si>
  <si>
    <t xml:space="preserve">Slovenská poľnohospodárska univerzita v Nitre -  Fakulta biotechnológie a potravinárstva </t>
  </si>
  <si>
    <t>Molekulárno genetická diverzita a produkčný potenciál živočíšnych potravinových zdrojov na Slovensku</t>
  </si>
  <si>
    <t>APVV-14-0054</t>
  </si>
  <si>
    <t xml:space="preserve">doc. Ing. Radovan  Kasarda, PhD. </t>
  </si>
  <si>
    <t xml:space="preserve">Slovenská poľnohospodárska univerzita v Nitre -  Fakulta agrobiológie a potravinových zdrojov </t>
  </si>
  <si>
    <t>Efektívna diagnostika vírusov ohrozujúcich produkciu rajčiaka jedlého na Slovensku</t>
  </si>
  <si>
    <t>APVV-14-0055</t>
  </si>
  <si>
    <t xml:space="preserve">Ing. Jozef Gubiš, PhD. </t>
  </si>
  <si>
    <t>Biomedicínske centrum SAV - Virologický ústav</t>
  </si>
  <si>
    <t>Národné poľnohospodárske a potravinárske centrum -  Výskumný ústav rastlinnej výroby</t>
  </si>
  <si>
    <t>Žilinská univerzita v Žiline -  Výskumný ústav vysokohorskej biológie v Tatranskej Javorine</t>
  </si>
  <si>
    <t xml:space="preserve">Rozširovanie sociálnej funkcie slovenského súkromného práva pri uplatňovaní zásad európskeho práva </t>
  </si>
  <si>
    <t>APVV-14-0061</t>
  </si>
  <si>
    <t xml:space="preserve">doc. JUDr. Monika Jurčová, PhD. </t>
  </si>
  <si>
    <t xml:space="preserve">Trnavská univerzita v Trnave -  Právnická fakulta </t>
  </si>
  <si>
    <t>Prírodovedné kurikulum pre základnú školu 2020</t>
  </si>
  <si>
    <t>APVV-14-0070</t>
  </si>
  <si>
    <t xml:space="preserve">prof. PhDr. Ľubomír Held, CSc. </t>
  </si>
  <si>
    <t xml:space="preserve">Trnavská univerzita v Trnave -  Pedagogická fakulta </t>
  </si>
  <si>
    <t>Magnetokalorický jav v kvantových a nanoskopických systémoch</t>
  </si>
  <si>
    <t>APVV-14-0073</t>
  </si>
  <si>
    <t xml:space="preserve">prof. Ing. Martin Orendáč, CSc. </t>
  </si>
  <si>
    <t xml:space="preserve">Slovenská technická univerzita v Bratislave -  Fakulta chemickej a potravinárskej technológie </t>
  </si>
  <si>
    <t xml:space="preserve">Univerzita Pavla Jozefa Šafárika v Košiciach -  Prírodovedecká fakulta </t>
  </si>
  <si>
    <t>MEMS štruktúry na báze poddajných mechanizmov</t>
  </si>
  <si>
    <t>APVV-14-0076</t>
  </si>
  <si>
    <t xml:space="preserve">prof. Ing. René Harťanský, PhD. </t>
  </si>
  <si>
    <t>RMC s.r.o.</t>
  </si>
  <si>
    <t xml:space="preserve">Slovenská technická univerzita v Bratislave -  Fakulta elektrotechniky a informatiky </t>
  </si>
  <si>
    <t>Nové materiály na báze koordinačných zlúčenín</t>
  </si>
  <si>
    <t>APVV-14-0078</t>
  </si>
  <si>
    <t xml:space="preserve">prof. Ing. Marian Koman, DrSc. </t>
  </si>
  <si>
    <t>Vývoj novej generácie spojov výkonovej elektroniky s použitím neštandardných zliatin na báze cínu</t>
  </si>
  <si>
    <t>APVV-14-0085</t>
  </si>
  <si>
    <t xml:space="preserve">prof. Ing. Alena Pietriková, CSc. </t>
  </si>
  <si>
    <t xml:space="preserve">Technická univerzita v Košiciach -  Fakulta elektrotechniky a informatiky </t>
  </si>
  <si>
    <t>Vývoj</t>
  </si>
  <si>
    <t>Produkčno-ekologické štúdie stromovej a prízemnej vegetácie po veľkoplošných disturbanciách</t>
  </si>
  <si>
    <t>APVV-14-0086</t>
  </si>
  <si>
    <t xml:space="preserve">doc. Ing. Bohdan Konôpka, PhD. </t>
  </si>
  <si>
    <t>Environmentálne hodnotenie regulácie pôdneho organického uhlíka v rôznych ekosystémoch</t>
  </si>
  <si>
    <t xml:space="preserve">RNDr. Gabriela Barančíková, CSc. </t>
  </si>
  <si>
    <t>Národné poľnohospodárske a potravinárske centrum -  Výskumný ústav pôdoznalectva a ochrany pôdy</t>
  </si>
  <si>
    <t>Multiparametrické mapovanie mozgu pomocou magnetickej rezonancie pri vybraných neurologických ochoreniach</t>
  </si>
  <si>
    <t>APVV-14-0088</t>
  </si>
  <si>
    <t xml:space="preserve">prof. MUDr. Dušan Dobrota, CSc. </t>
  </si>
  <si>
    <t xml:space="preserve">Univerzita Komenského v Bratislave -  Jesseniova lekárska fakulta, Martin </t>
  </si>
  <si>
    <t>Univerzitná nemocnica Martin</t>
  </si>
  <si>
    <t xml:space="preserve">Aplikácia experimentálneho a numerického prístupu pri výskume vlastností zváraných spojov vysokopevných ocelí </t>
  </si>
  <si>
    <t>APVV-14-0096</t>
  </si>
  <si>
    <t>prof. Dr. Ing. Milan Sága</t>
  </si>
  <si>
    <t xml:space="preserve">Žilinská univerzita v Žiline -  Strojnícka fakulta </t>
  </si>
  <si>
    <t>Mechanochémia polovodičových nanokryštálov: od minerálov k materiálom a liekom</t>
  </si>
  <si>
    <t>APVV-14-0103</t>
  </si>
  <si>
    <t xml:space="preserve">prof. RNDr. Peter Baláž, DrSc. </t>
  </si>
  <si>
    <t>Ústav geotechniky SAV</t>
  </si>
  <si>
    <t xml:space="preserve">Oblastné stratotypy pre genetické, vekové a paleoenvironmentálne  charakteristiky sedimentárnych paniev Západných Karpát </t>
  </si>
  <si>
    <t>APVV-14-0118</t>
  </si>
  <si>
    <t xml:space="preserve">doc. RNDr. Ján Soták, DrSc. </t>
  </si>
  <si>
    <t>Grafénová nanoplatforma na detekciu rakoviny</t>
  </si>
  <si>
    <t>APVV-14-0120</t>
  </si>
  <si>
    <t xml:space="preserve">Ing. Mária Omastová, DrSc. </t>
  </si>
  <si>
    <t>Nové typy kompozitných a viaczložkových impregnantov pre elektrotechniku na báze polyesterových a polyesterimidových živíc"</t>
  </si>
  <si>
    <t>APVV-14-0125</t>
  </si>
  <si>
    <t xml:space="preserve">prom. chem. Bohumil Kotlárik, CSc. </t>
  </si>
  <si>
    <t>VUKI a.s.</t>
  </si>
  <si>
    <t>Nové syntetické metódy a syntézy biologicky aktívnych molekúl pre trvalo udržateľný rozvoj zelenej chémie</t>
  </si>
  <si>
    <t>APVV-14-0147</t>
  </si>
  <si>
    <t xml:space="preserve">prof. Ing. Tibor Gracza, DrSc. </t>
  </si>
  <si>
    <t>Adipocytokínová regulácia u mladých pacientov s akútnym koronárny syndrómom</t>
  </si>
  <si>
    <t>APVV-14-0153</t>
  </si>
  <si>
    <t xml:space="preserve">prof. MUDr. Marián Mokáň, DrSc. </t>
  </si>
  <si>
    <t xml:space="preserve">Transkriptóm, metabolóm a signalóm bioaktívnych látok s protinádorovým účinkom v rode Hypericum </t>
  </si>
  <si>
    <t>APVV-14-0154</t>
  </si>
  <si>
    <t xml:space="preserve">prof. RNDr. Eva Čellárová, DrSc. </t>
  </si>
  <si>
    <t>Rezistencia parazitov na antihelmintiká - výzvy, perspektívy a riešenia</t>
  </si>
  <si>
    <t>APVV-14-0169</t>
  </si>
  <si>
    <t xml:space="preserve">doc. MVDr. Marián Várady, DrSc. </t>
  </si>
  <si>
    <t>Parazitologický ústav SAV</t>
  </si>
  <si>
    <t xml:space="preserve">Multikomponentné nanokompozitné povlaky pripravené vysokoionizovanými depozičnými technológiami </t>
  </si>
  <si>
    <t>APVV-14-0173</t>
  </si>
  <si>
    <t xml:space="preserve">doc. RNDr. František Lofaj, DrSc. </t>
  </si>
  <si>
    <t>Nové metódy prieskumu pre tepelné čerpadlá typu voda - voda.</t>
  </si>
  <si>
    <t>APVV-14-0174</t>
  </si>
  <si>
    <t xml:space="preserve">doc. RNDr. David Krčmář, PhD. </t>
  </si>
  <si>
    <t>Špeciálne aditivované vlákna a textílie</t>
  </si>
  <si>
    <t>APVV-14-0175</t>
  </si>
  <si>
    <t xml:space="preserve">doc. Ing. Anna Ujhelyiová, PhD. </t>
  </si>
  <si>
    <t>Výskumný ústav chemických vlákien, a.s.</t>
  </si>
  <si>
    <t>Didaktické prostriedky uľahčujúce  implementáciu vybraných prierezových tém do vyučovania etickej výchovy na druhom stupni ZŠ</t>
  </si>
  <si>
    <t>APVV-14-0176</t>
  </si>
  <si>
    <t xml:space="preserve">prof. PaedDr. Eva Poláková, PhD. </t>
  </si>
  <si>
    <t xml:space="preserve">Univerzita Mateja Bela v Banskej Bystrici -  Pedagogická fakulta </t>
  </si>
  <si>
    <t>Vytváranie proteínových komplexov počas asymetrického bunkového delenia v sporulujúcich bunkách Bacillus subtilis</t>
  </si>
  <si>
    <t>APVV-14-0181</t>
  </si>
  <si>
    <t xml:space="preserve">RNDr. Imrich Barák, DrSc. </t>
  </si>
  <si>
    <t>Multiškálové modelovanie viazaných polí v kompozitných materiáloch</t>
  </si>
  <si>
    <t>APVV-14-0216</t>
  </si>
  <si>
    <t xml:space="preserve">prof. Ing. Ján Sládek, DrSc. </t>
  </si>
  <si>
    <t>Využitie sadry na hodnotné chemické produkty a medziprodukty</t>
  </si>
  <si>
    <t>APVV-14-0217</t>
  </si>
  <si>
    <t xml:space="preserve">doc. Ing. Milan Králik, PhD. </t>
  </si>
  <si>
    <t xml:space="preserve">Odhalenie ligand-receptor interakcií zúčastňujúcich sa invázie patogénov do centrálneho nervového systému a vývoj cielenej terapeutickej stratégie voči neuroinfekciám </t>
  </si>
  <si>
    <t>APVV-14-0218</t>
  </si>
  <si>
    <t xml:space="preserve">doc. MVDr. Mangesh Bhide, PhD. </t>
  </si>
  <si>
    <t>Mutačná analýza génov ovplyvňujúcich štruktúru a funkciu primárneho cília a ich význam pri autozómovo dominantnej polycystickej chorobe obličiek (ADPKD).</t>
  </si>
  <si>
    <t>APVV-14-0234</t>
  </si>
  <si>
    <t>prof. MUDr. László Kovács, DrSc. MPH</t>
  </si>
  <si>
    <t xml:space="preserve">Univerzita Komenského v Bratislave -  Lekárska fakulta </t>
  </si>
  <si>
    <t xml:space="preserve">Využitie vlákna z odpadových aglomerovaných materiálov na báze dreva </t>
  </si>
  <si>
    <t>APVV-14-0243</t>
  </si>
  <si>
    <t>Ing. Henrich Lübke</t>
  </si>
  <si>
    <t>Vývoj softvérovej podpory s využitím fyzikálnej simulácie pre optimalizáciu procesov plynulého odlievania ocele ako systémov s rozloženými parametrami pre Železiarne Podbrezová, a. s.</t>
  </si>
  <si>
    <t>APVV-14-0244</t>
  </si>
  <si>
    <t xml:space="preserve">prof. Ing. Gabriel Hulkó, DrSc. </t>
  </si>
  <si>
    <t xml:space="preserve">Slovenská technická univerzita v Bratislave -  Strojnícka fakulta </t>
  </si>
  <si>
    <t>ŽP Výskumno-vývojové centrum s.r.o.</t>
  </si>
  <si>
    <t>Komparatívna a funkčná analýza genómov nekonvenčných druhov kvasiniek</t>
  </si>
  <si>
    <t>APVV-14-0253</t>
  </si>
  <si>
    <t xml:space="preserve">prof. RNDr. Jozef  Nosek, DrSc. </t>
  </si>
  <si>
    <t xml:space="preserve">Vývoj progresívnej diagnostickej metódy pre klinickú onkológiu založenej na interakcii DNA aptamérov s proteínmi </t>
  </si>
  <si>
    <t>APVV-14-0267</t>
  </si>
  <si>
    <t xml:space="preserve">prof. RNDr. Tibor Hianik, DrSc. </t>
  </si>
  <si>
    <t>Biomedicínske centrum SAV - Ústav experimentálnej onkológie</t>
  </si>
  <si>
    <t>Centrum biovied SAV - Ústav biochémie a genetiky živočíchov</t>
  </si>
  <si>
    <t xml:space="preserve">Pilotná štúdia využiteľnosti mutačnej analýzy DNA tkanivových a tzv. tekutých biopsií v diagnostike a predikcii terapeutickej odpovede dvoch zhubných nádorových ochorení </t>
  </si>
  <si>
    <t>APVV-14-0273</t>
  </si>
  <si>
    <t xml:space="preserve">prof. MUDr. Lukáš Plank, CSc. </t>
  </si>
  <si>
    <t xml:space="preserve">Drobné cicavce ako potenciálny zdroj zoonotických bakterií a rezistencie na antibiotiká </t>
  </si>
  <si>
    <t>APVV-14-0274</t>
  </si>
  <si>
    <t xml:space="preserve">doc. RNDr. Michal Stanko, DrSc. </t>
  </si>
  <si>
    <t>Pieskovcové jaskyne - kľúč ku vzniku juhoamerických stolových hôr - tepuis.</t>
  </si>
  <si>
    <t>APVV-14-0276</t>
  </si>
  <si>
    <t xml:space="preserve">doc. RNDr. Roman Aubrecht, PhD. </t>
  </si>
  <si>
    <t xml:space="preserve">Stabilita akcesorických minerálov a mobilita vzácnych litofilných prvkov a C v horninách kolíznych orogénnych zón: prográdne a retrográdne premeny  </t>
  </si>
  <si>
    <t>APVV-14-0278</t>
  </si>
  <si>
    <t xml:space="preserve">RNDr. Igor Petrík, DrSc. </t>
  </si>
  <si>
    <t>Štúdium úžitkových vlastností tvárnených molybdénových plechov aplikovateľných pre horizontálnu kryštalizáciu monokryštálov zafíru</t>
  </si>
  <si>
    <t>APVV-14-0284</t>
  </si>
  <si>
    <t xml:space="preserve">doc. Ing. Branislav Hadzima, PhD. </t>
  </si>
  <si>
    <t>Výroba a testovanie náhrad tvrdých tkanív na mieru z hydroxyapatitu (HA) technológiou 3D tlače</t>
  </si>
  <si>
    <t>APVV-14-0294</t>
  </si>
  <si>
    <t xml:space="preserve">doc. Ing. Radovan Hudák, PhD. </t>
  </si>
  <si>
    <t>ICARST, n.o.</t>
  </si>
  <si>
    <t xml:space="preserve">Technická univerzita v Košiciach -  Strojnícka fakulta </t>
  </si>
  <si>
    <t>Univerzálna nanoštrukturovaná platforma pre interdisciplinárne použitie</t>
  </si>
  <si>
    <t>APVV-14-0297</t>
  </si>
  <si>
    <t xml:space="preserve">doc. Ing. Jozef Novák, DrSc. </t>
  </si>
  <si>
    <t>Nové environmentálne prijateľné polymérne materiály z obnoviteľných zdrojov</t>
  </si>
  <si>
    <t>APVV-14-0301</t>
  </si>
  <si>
    <t xml:space="preserve">doc. Ing. Pavol Alexy, PhD. </t>
  </si>
  <si>
    <t>ENVIROCARE, s.r.o.</t>
  </si>
  <si>
    <t>Inteligentný systém na identifikáciu nebezpečenstva v komplexných výrobných procesoch</t>
  </si>
  <si>
    <t>APVV-14-0317</t>
  </si>
  <si>
    <t xml:space="preserve">prof. Ing. Ľudovít Jelemenský, DrSc. </t>
  </si>
  <si>
    <t>Analýza mikroRNA a charakterizácia expresie vybraných proteínov v cirkadiánnom kontexte ako prognostický biomarker pre kolorektálny karcinóm</t>
  </si>
  <si>
    <t>APVV-14-0318</t>
  </si>
  <si>
    <t xml:space="preserve">RNDr. Ján Sedlák, DrSc. </t>
  </si>
  <si>
    <t xml:space="preserve">Riešenie spoločenských výziev v oblasti tvorby politiky trhu práce založenej na vedeckých informáciách </t>
  </si>
  <si>
    <t>APVV-14-0324</t>
  </si>
  <si>
    <t xml:space="preserve">JUDr. Mgr. Martina Lubyová, PhD. </t>
  </si>
  <si>
    <t>Ekonomický ústav SAV</t>
  </si>
  <si>
    <t xml:space="preserve">Univerzita Komenského v Bratislave -  Filozofická fakulta </t>
  </si>
  <si>
    <t>Identifikácia nových biomarkerov a alternatívnych prístupov k analýze nádorovej DNA využiteľných v diagnostike a prognostike rakoviny prsníka</t>
  </si>
  <si>
    <t>APVV-14-0327</t>
  </si>
  <si>
    <t xml:space="preserve">RNDr. Gabriel Minárik, PhD. </t>
  </si>
  <si>
    <t xml:space="preserve">Možná duálna funkcia P-glykoproteínu pri viacliekovej rezistencii leukemických buniek: efluxná pumpa a regulačný proteín. </t>
  </si>
  <si>
    <t>APVV-14-0334</t>
  </si>
  <si>
    <t xml:space="preserve">Ing. Zdena Sulová, DrSc. </t>
  </si>
  <si>
    <t>Biomedicínske centrum SAV - Ústav experimentálnej endokrinológie</t>
  </si>
  <si>
    <t>Centrum biovied SAV - Ústav molekulárnej fyziológie a genetiky</t>
  </si>
  <si>
    <t>Typológia chýb strojového prekladu do slovenčiny ako flektívneho typu jazyka</t>
  </si>
  <si>
    <t>APVV-14-0336</t>
  </si>
  <si>
    <t xml:space="preserve">doc. RNDr. Daša Munková, PhD. </t>
  </si>
  <si>
    <t>Príprava špecifických protilátok pre izoláciu hematopoietických kmeňových buniek králika pre vytvorenie banky kmeňových buniek</t>
  </si>
  <si>
    <t>APVV-14-0348</t>
  </si>
  <si>
    <t xml:space="preserve">Ing. Jaromír Vašíček, PhD. </t>
  </si>
  <si>
    <t xml:space="preserve">Sulfidová signalizácia ako potenciálny mechanizmus pri liečbe nádorov </t>
  </si>
  <si>
    <t>APVV-14-0351</t>
  </si>
  <si>
    <t xml:space="preserve">RNDr. Soňa Hudecová, CSc. </t>
  </si>
  <si>
    <t>Biomedicínske centrum SAV - Ústav klinického a translačného výskumu</t>
  </si>
  <si>
    <t>Nákaza na medzinárodných trhoch: revidovanie modelov a analýza sietí</t>
  </si>
  <si>
    <t>APVV-14-0357</t>
  </si>
  <si>
    <t xml:space="preserve">doc. Ing. Eduard Baumöhl, PhD. </t>
  </si>
  <si>
    <t>Syntetická biológia a produkcia peroxidáz de novo</t>
  </si>
  <si>
    <t>APVV-14-0375</t>
  </si>
  <si>
    <t xml:space="preserve">prof. RNDr. Ján Turňa, CSc. </t>
  </si>
  <si>
    <t>Nelineárne javy v evolučných rovniciach z prírodných a technických vied</t>
  </si>
  <si>
    <t>APVV-14-0378</t>
  </si>
  <si>
    <t xml:space="preserve">prof. RNDr. Marek Fila, DrSc. </t>
  </si>
  <si>
    <t>Fotoluminescenčné keramické materiály na báze oxynitridov kremíka</t>
  </si>
  <si>
    <t>APVV-14-0385</t>
  </si>
  <si>
    <t xml:space="preserve">doc. Ing. Zoltán Lenčéš, PhD. </t>
  </si>
  <si>
    <t>Komplexné využitie extraktívnych zlúčenín kôry</t>
  </si>
  <si>
    <t>APVV-14-0393</t>
  </si>
  <si>
    <t xml:space="preserve">prof. Ing. Dušan Bakoš, DrSc. </t>
  </si>
  <si>
    <t>Aplikácia biokrmív vo výžive hydiny na produkciu funkčných potravín obohatených o významné polynenasýtené mastné kyseliny</t>
  </si>
  <si>
    <t>APVV-14-0397</t>
  </si>
  <si>
    <t xml:space="preserve">doc. MVDr. Slavomír Marcinčák, PhD. </t>
  </si>
  <si>
    <t>Nelineárne riadenie s obmedzeniami a odhad stavu mechatronických systémov pre vnorené platformy riadenia</t>
  </si>
  <si>
    <t>APVV-14-0399</t>
  </si>
  <si>
    <t xml:space="preserve">prof. Ing. Boris Rohaľ - Ilkiv, CSc. </t>
  </si>
  <si>
    <t>Nové biomarkery premotorického štádia Parkinsonovej choroby</t>
  </si>
  <si>
    <t>APVV-14-0415</t>
  </si>
  <si>
    <t xml:space="preserve">prof. MUDr. Zuzana Gdovinová, CSc. </t>
  </si>
  <si>
    <t xml:space="preserve">Univerzita Pavla Jozefa Šafárika v Košiciach -  Lekárska fakulta </t>
  </si>
  <si>
    <t>Univerzitná nemocnica L. Pasteura Košice</t>
  </si>
  <si>
    <t>Synergický regeneračný potenciál farmakologickej intervencie GATA4, HAND2, MEF2C a TBX5 signálnych dráh v bunkovej terapii a reprogramovanie fibroblastov pri ischemickom myokarde</t>
  </si>
  <si>
    <t>APVV-14-0416</t>
  </si>
  <si>
    <t xml:space="preserve">prof. PharmDr. Ján Kyselovič, CSc. </t>
  </si>
  <si>
    <t xml:space="preserve">Univerzita Komenského v Bratislave -  Farmaceutická fakulta </t>
  </si>
  <si>
    <t>Antropológia vylúčenia a integrácie: Slovensko v kontexte európskych transformácií</t>
  </si>
  <si>
    <t>APVV-14-0431</t>
  </si>
  <si>
    <t xml:space="preserve">doc. Mgr. Juraj Buzalka, PhD. </t>
  </si>
  <si>
    <t xml:space="preserve">Štúdium metód návrhu a zhotovenia cievok z vodiča s kruhovým prierezom na báze vysokoteplotného supravodiča </t>
  </si>
  <si>
    <t>APVV-14-0438</t>
  </si>
  <si>
    <t xml:space="preserve">Ing. Ján Šouc, CSc. </t>
  </si>
  <si>
    <t>Multifyzikálne problémy v doskách z funkcionálne gradientných materiálov</t>
  </si>
  <si>
    <t>APVV-14-0440</t>
  </si>
  <si>
    <t xml:space="preserve">prof. RNDr. Vladimír Sládek, DrSc. </t>
  </si>
  <si>
    <t>Hodnotenie kompetencií učiteľa</t>
  </si>
  <si>
    <t>APVV-14-0446</t>
  </si>
  <si>
    <t xml:space="preserve">prof. PaedDr. Zdenka Gadušová, CSc. </t>
  </si>
  <si>
    <t xml:space="preserve">Univerzita Konštantína Filozofa v Nitre -  Filozofická fakulta , Fakulta prírodných vied , Pedagogická fakulta </t>
  </si>
  <si>
    <t>Vývoj adaptéra a jeho technologické nasadenie pre zvýšenie efektivity hasenia lesných požiarov</t>
  </si>
  <si>
    <t>APVV-14-0468</t>
  </si>
  <si>
    <t xml:space="preserve">prof. Ing. Valéria Messingerová, CSc. </t>
  </si>
  <si>
    <t xml:space="preserve">Príprava erytropoetínu, terapeutického hormónu ovplyvňujúceho tvorbu červených krviniek, expresiou v eukaryotickom bunkovom systéme a jeho ďalšia purifikácia </t>
  </si>
  <si>
    <t>APVV-14-0474</t>
  </si>
  <si>
    <t xml:space="preserve">Ing. Ľudovít Škultéty, DrSc. </t>
  </si>
  <si>
    <t xml:space="preserve">Zníženie emisie formaldehydu z dosiek na báze dreva environmentálnou progresívnou modifikáciou polykondenzačných lepidiel biopolymérmi z kožiarskych odpadov, prírodnými nanoplnivami, aditívami a aktivátormi </t>
  </si>
  <si>
    <t>APVV-14-0506</t>
  </si>
  <si>
    <t xml:space="preserve">prof. Ing. Ján Sedliačik, PhD. </t>
  </si>
  <si>
    <t xml:space="preserve">Technická univerzita vo Zvolene -  Drevárska fakulta </t>
  </si>
  <si>
    <t>Vývoj nových metód pre navrhovanie špeciálnych veľkorozmerných otočných ložísk</t>
  </si>
  <si>
    <t>APVV-14-0508</t>
  </si>
  <si>
    <t xml:space="preserve">prof. Ing. Štefan Medvecký, PhD. </t>
  </si>
  <si>
    <t>Veda, spoločnosť, hodnoty: filozofická analýza ich vzájomných väzieb a interakcií</t>
  </si>
  <si>
    <t>APVV-14-0510</t>
  </si>
  <si>
    <t xml:space="preserve">doc. PhDr. Mariana Szapuová, PhD. </t>
  </si>
  <si>
    <t>Univerzity a ekonomický rozvoj regiónov</t>
  </si>
  <si>
    <t>APVV-14-0512</t>
  </si>
  <si>
    <t xml:space="preserve">prof. Ing. Milan Buček, DrSc. </t>
  </si>
  <si>
    <t xml:space="preserve">Ekonomická univerzita v Bratislave -  Národohospodárska fakulta </t>
  </si>
  <si>
    <t xml:space="preserve">Slovenská poľnohospodárska univerzita v Nitre -  Fakulta európskych štúdií a regionálneho rozvoja </t>
  </si>
  <si>
    <t xml:space="preserve">Technická univerzita v Košiciach -  Ekonomická fakulta </t>
  </si>
  <si>
    <t xml:space="preserve">Univerzita Mateja Bela v Banskej Bystrici -  Ekonomická fakulta </t>
  </si>
  <si>
    <t xml:space="preserve">Žilinská univerzita v Žiline -  Fakulta prevádzky a ekonomiky dopravy a spojov </t>
  </si>
  <si>
    <t>Aplikácia rastlinných proteínov pri výrobe potravinových produktov</t>
  </si>
  <si>
    <t>APVV-14-0515</t>
  </si>
  <si>
    <t xml:space="preserve">Ing. Matej Brestenský, PhD. </t>
  </si>
  <si>
    <t>TEKMAR SLOVENSKO s.r.o.</t>
  </si>
  <si>
    <t>Výskum vplyvu nízkoteplotnej PLAZmy na zvýšenie povrchovej permanentnosti úpravy TEXtilných materiálov s použitím NANOsólov</t>
  </si>
  <si>
    <t>APVV-14-0518</t>
  </si>
  <si>
    <t xml:space="preserve">Mgr. Zdenko Špitalský, PhD. </t>
  </si>
  <si>
    <t>VÚTCH - CHEMITEX,spol. s r.o.</t>
  </si>
  <si>
    <t>INTELIGENTné TEXtílie a odevy pre mobilné monitorovanie vitálnych funkcií človeka</t>
  </si>
  <si>
    <t>APVV-14-0519</t>
  </si>
  <si>
    <t xml:space="preserve">doc. Ing. Ladislav Janoušek, PhD. </t>
  </si>
  <si>
    <t>Ultraľahký kompozitný supravodič na báze Mg, B, Ti  a Al</t>
  </si>
  <si>
    <t>APVV-14-0522</t>
  </si>
  <si>
    <t xml:space="preserve">Ing. Pavol Kováč, DrSc. </t>
  </si>
  <si>
    <t>Štruktúra, reakcie a vzácne procesy atómových jadier</t>
  </si>
  <si>
    <t>APVV-14-0524</t>
  </si>
  <si>
    <t xml:space="preserve">doc. Mgr. Stanislav Antalic, PhD. </t>
  </si>
  <si>
    <t>Medzi východom a západom, hodnotová integrácia alebo divergencia? Slovensko v medzinárodných komparatívnych výskumoch</t>
  </si>
  <si>
    <t>APVV-14-0527</t>
  </si>
  <si>
    <t xml:space="preserve">Ing. Mgr. Miloslav Bahna, PhD. </t>
  </si>
  <si>
    <t xml:space="preserve">Univerzita Komenského v Bratislave -  Filozofická fakulta , Fakulta sociálnych a ekonomických vied </t>
  </si>
  <si>
    <t>Intervencie na zmierňovanie predsudkov voči stigmatizovaným minoritám. Vývoj meracích nástrojov a experimentálne testovanie kontaktnej hypotézy v terénnych podmienkach.</t>
  </si>
  <si>
    <t>APVV-14-0531</t>
  </si>
  <si>
    <t xml:space="preserve">Mgr. Barbara Lášticová, PhD. </t>
  </si>
  <si>
    <t>Komplexná izolácia látok s vysokou pridanou hodnotou zo skorocelu Plantago lanceolata</t>
  </si>
  <si>
    <t>APVV-14-0538</t>
  </si>
  <si>
    <t xml:space="preserve">doc. Ing. Vladimír Štefuca, PhD. </t>
  </si>
  <si>
    <t>Axxence Slovakia s.r.o.</t>
  </si>
  <si>
    <t>Vývoj nového peptidového systému pre transport liečiv do mozgu.</t>
  </si>
  <si>
    <t>APVV-14-0547</t>
  </si>
  <si>
    <t xml:space="preserve">PharmDr. Andrej  Kováč, PhD. </t>
  </si>
  <si>
    <t>Natura et cultura. Koevolúcia človeka a prírodného prostredia v 6. až 2. tisícročí pred n. l. v oblasti severne od stredného Dunaja skúmaná na základe archeologických a environmentálnych prameňov</t>
  </si>
  <si>
    <t>APVV-14-0550</t>
  </si>
  <si>
    <t xml:space="preserve">prof. PhDr. Jozef Bátora, DrSc. </t>
  </si>
  <si>
    <t>Funkcia neuropeptidov and ich receptorov pri regulácii prenosu patogénov z kliešťov na hostiteľa</t>
  </si>
  <si>
    <t>APVV-14-0556</t>
  </si>
  <si>
    <t xml:space="preserve">RNDr. Dušan Žitňan, DrSc. </t>
  </si>
  <si>
    <t>Štruktúry odporového prepínania pre rozpoznávanie vzorov</t>
  </si>
  <si>
    <t>APVV-14-0560</t>
  </si>
  <si>
    <t xml:space="preserve">Ing. Karol Frohlich, DrSc. </t>
  </si>
  <si>
    <t xml:space="preserve">Žilinská univerzita v Žiline -  Fakulta riadenia a informatiky </t>
  </si>
  <si>
    <t>Nereaktívne tavné lepidlá na báze metalocénových polymérov pre priemyselné aplikácie</t>
  </si>
  <si>
    <t>APVV-14-0566</t>
  </si>
  <si>
    <t xml:space="preserve">prof. Ing. Ivan Chodák, DrSc. </t>
  </si>
  <si>
    <t>Informačný a varovný systém pre invázne organizmy v lesnom a urbánnom prostredí</t>
  </si>
  <si>
    <t>APVV-14-0567</t>
  </si>
  <si>
    <t xml:space="preserve">Ing. Jozef Vakula, PhD. </t>
  </si>
  <si>
    <t>Spracovanie priemyselných odpadov s cieľom získať predajné produkty na báze zinku, cínu a olova</t>
  </si>
  <si>
    <t>APVV-14-0591</t>
  </si>
  <si>
    <t xml:space="preserve">prof. Ing. Tomáš Havlík, DrSc. </t>
  </si>
  <si>
    <t xml:space="preserve">Technická univerzita v Košiciach -  Hutnícka fakulta </t>
  </si>
  <si>
    <t>Nákladný železničný podvozok novej generácie</t>
  </si>
  <si>
    <t>APVV-14-0595</t>
  </si>
  <si>
    <t xml:space="preserve">Ing. Marián Moravčík, PhD. </t>
  </si>
  <si>
    <t>Železničný dopravný klaster, z.z.p.o.</t>
  </si>
  <si>
    <t>Elektronizácia v podnikaní s akcentom na právne a technické aspekty</t>
  </si>
  <si>
    <t>APVV-14-0598</t>
  </si>
  <si>
    <t xml:space="preserve">JUDr. doc. Milena Barinkova, CSc. </t>
  </si>
  <si>
    <t>Prechod supravodič - izolant</t>
  </si>
  <si>
    <t>APVV-14-0605</t>
  </si>
  <si>
    <t xml:space="preserve">Mgr. Pavol Szabó, CSc. </t>
  </si>
  <si>
    <t>Širokopásmový MEMS detektor terahertzového žiarenia</t>
  </si>
  <si>
    <t>APVV-14-0613</t>
  </si>
  <si>
    <t xml:space="preserve">Ing. Tibor Lalinský, DrSc. </t>
  </si>
  <si>
    <t>Trofická dispozícia lesných ekosystémov z aspektu výživy zveri</t>
  </si>
  <si>
    <t>APVV-14-0637</t>
  </si>
  <si>
    <t xml:space="preserve">doc. Ing. Jozef Gašparík, PhD. </t>
  </si>
  <si>
    <t>Sociálna stratifikácia a sociálna mobilita v slovenskej spoločnosti</t>
  </si>
  <si>
    <t>APVV-14-0639</t>
  </si>
  <si>
    <t xml:space="preserve">prof. PhDr. Ján Sopóci, PhD. </t>
  </si>
  <si>
    <t>Kontinuity a diskontinuity politických a spoločenských elít na Slovensku v 19. a 20. storočí</t>
  </si>
  <si>
    <t>APVV-14-0644</t>
  </si>
  <si>
    <t xml:space="preserve">PhDr. Valerián Bystrický, DrSc. </t>
  </si>
  <si>
    <t>Analýza potrieb sociálnej služby v oblasti včasnej intervencie v podmienkach Slovenska</t>
  </si>
  <si>
    <t>APVV-14-0646</t>
  </si>
  <si>
    <t xml:space="preserve">prof. MUDr. Jaroslav Slaný, CSc. </t>
  </si>
  <si>
    <t xml:space="preserve">Trnavská univerzita v Trnave -  Fakulta zdravotníctva a sociálnej práce </t>
  </si>
  <si>
    <t>Rozvoj inkluzivity podnikania vybraných znevýhodnených skupín na Slovensku: pragmatický prístup</t>
  </si>
  <si>
    <t>APVV-14-0647</t>
  </si>
  <si>
    <t>doc. Ing. Anna Pilková, PhD. MBA</t>
  </si>
  <si>
    <t>Slovak Business Agency</t>
  </si>
  <si>
    <t xml:space="preserve">Univerzita Komenského v Bratislave -  Fakulta managementu </t>
  </si>
  <si>
    <t>Bezpesticídová kontrola populácií muchy domácej a bodavky stajňovej v chovoch hospodárskych zvierat na Slovensku</t>
  </si>
  <si>
    <t>APVV-14-0652</t>
  </si>
  <si>
    <t xml:space="preserve">RNDr. Milan Kozánek, CSc. </t>
  </si>
  <si>
    <t>Scientica,s.r.o.</t>
  </si>
  <si>
    <t>Optimalizácia mestskej a regionálnej verejnej dopravy</t>
  </si>
  <si>
    <t>APVV-14-0658</t>
  </si>
  <si>
    <t xml:space="preserve">doc. RNDr. Stanislav Palúch, CSc. </t>
  </si>
  <si>
    <t>Hudba v Bratislave</t>
  </si>
  <si>
    <t>APVV-14-0681</t>
  </si>
  <si>
    <t xml:space="preserve">doc. PhDr. Jana Bartová, PhD. </t>
  </si>
  <si>
    <t xml:space="preserve">Univerzita Konštantína Filozofa v Nitre -  Pedagogická fakulta </t>
  </si>
  <si>
    <t>HEIDEGGER, METAFYZIKA A DEJINY FILOZOFIE</t>
  </si>
  <si>
    <t>APVV-14-0706</t>
  </si>
  <si>
    <t xml:space="preserve">prof. PhDr. Vladimír Leško, CSc. </t>
  </si>
  <si>
    <t xml:space="preserve">Univerzita Pavla Jozefa Šafárika v Košiciach -  Filozofická fakulta </t>
  </si>
  <si>
    <t>Návrh, príprava a charakterizácia materiálov a štruktúr anorganicko organickej hybridnej integrovanej fotoniky</t>
  </si>
  <si>
    <t>APVV-14-0716</t>
  </si>
  <si>
    <t xml:space="preserve">prof. Ing. František Uherek, CSc. </t>
  </si>
  <si>
    <t>Fyzikálne nedeštruktívne metódy pre komplexné testovanie a analýzu artefaktov kultúrneho dedičstva.</t>
  </si>
  <si>
    <t xml:space="preserve">RNDr. Miroslav Hain, PhD. </t>
  </si>
  <si>
    <t>Vysoká škola výtvarných umení</t>
  </si>
  <si>
    <t>Galektíny ako potencionálne modulátory mikroprostredia nádoru/rany</t>
  </si>
  <si>
    <t>APVV-14-0731</t>
  </si>
  <si>
    <t xml:space="preserve">RNDr. Peter Gál, PhD. </t>
  </si>
  <si>
    <t>Východoslovenský ústav srdcových a cievnych chorôb, a.s.</t>
  </si>
  <si>
    <t>Nové možnosti využitia odvodňovacích kanálových sústav s ohľadom na ochranu a využívanie krajiny</t>
  </si>
  <si>
    <t>APVV-14-0735</t>
  </si>
  <si>
    <t xml:space="preserve">doc. RNDr. Štefan Rehák, PhD. </t>
  </si>
  <si>
    <t>Teória a technológia rozhraní pre rýchlu organickú elektroniku</t>
  </si>
  <si>
    <t>APVV-14-0739</t>
  </si>
  <si>
    <t xml:space="preserve">prof. Ing. Daniel Donoval, DrSc. </t>
  </si>
  <si>
    <t>Inovatívne technológie integrovaných obvodov na báze organických polovodičov</t>
  </si>
  <si>
    <t>APVV-14-0740</t>
  </si>
  <si>
    <t xml:space="preserve">doc. Ing. Martin Weis, PhD. </t>
  </si>
  <si>
    <t>POWERTEC s. r. o.</t>
  </si>
  <si>
    <t>Dynamika využívania surovinových zdrojov v paleolite a neolite na západnom Slovensku</t>
  </si>
  <si>
    <t>APVV-14-0742</t>
  </si>
  <si>
    <t xml:space="preserve">PhDr. Ivan Cheben, CSc. </t>
  </si>
  <si>
    <t>Archeologický ústav SAV</t>
  </si>
  <si>
    <t>Výskum technológie nanoobrábania pre aktívne povrchy novej generácie rtg optiky</t>
  </si>
  <si>
    <t>APVV-14-0745</t>
  </si>
  <si>
    <t xml:space="preserve">RNDr. Eva Majkova, DrSc. </t>
  </si>
  <si>
    <t xml:space="preserve">Moderné metódy návrhu a diagnostiky energeticky efektívnych výkonových prvkov   </t>
  </si>
  <si>
    <t>APVV-14-0749</t>
  </si>
  <si>
    <t xml:space="preserve">Ing. Martin Donoval, PhD. </t>
  </si>
  <si>
    <t>Rekonfigurovateľný logistický systém pre výrobné systémy novej generácie Factory of The Future (RLS_FoF)</t>
  </si>
  <si>
    <t>APVV-14-0752</t>
  </si>
  <si>
    <t xml:space="preserve">prof. Ing. Milan Gregor, PhD. </t>
  </si>
  <si>
    <t>Biočipy a biosenzory pre glykorozpoznávanie, ich vývoj, príprava a využitie pri výskume rakoviny</t>
  </si>
  <si>
    <t>APVV-14-0753</t>
  </si>
  <si>
    <t xml:space="preserve">Ing. Jaroslav Katrlík, PhD. </t>
  </si>
  <si>
    <t>Shakespeare 400 - premeny kultúrnych paradigiem</t>
  </si>
  <si>
    <t>APVV-14-0756</t>
  </si>
  <si>
    <t xml:space="preserve">prof. PhDr. Jana Wild, PhD. </t>
  </si>
  <si>
    <t xml:space="preserve">Vysoká škola múzických umení v Bratislave -  Divadelná fakulta </t>
  </si>
  <si>
    <t>Xenobiotiká a vývin preimplantačného embrya</t>
  </si>
  <si>
    <t>APVV-14-0763</t>
  </si>
  <si>
    <t>prof. MVDr. Juraj KoppelDrSc.</t>
  </si>
  <si>
    <t>Trvanlivosť prvkov dopravnej infraštruktúry</t>
  </si>
  <si>
    <t>APVV-14-0772</t>
  </si>
  <si>
    <t xml:space="preserve">doc. Ing. Peter Koteš, PhD. </t>
  </si>
  <si>
    <t xml:space="preserve">Žilinská univerzita v Žiline -  Stavebná fakulta </t>
  </si>
  <si>
    <t>Chemoterapiou indukované poškodenia DNA a štúdium ich opravy v modelovom organizme Saccharomyces cerevisiae</t>
  </si>
  <si>
    <t>APVV-14-0783</t>
  </si>
  <si>
    <t xml:space="preserve">Mgr. Miroslav Chovanec, PhD. </t>
  </si>
  <si>
    <t>Zladenie verejných financií a starobného dôchodkového zabezpečenia (Návrh udržateľného a rast podporujúceho dôchodkového systému pre starnúcu slovenskú ekonomiku)</t>
  </si>
  <si>
    <t>APVV-14-0787</t>
  </si>
  <si>
    <t xml:space="preserve">Ing. Tomáš  Domonkos, PhD. </t>
  </si>
  <si>
    <t>Vývoj interaktívneho business intelligence systému na podporu komplexného rozhodovania a plánovania v trhových podmienkach cestovného ruchu.</t>
  </si>
  <si>
    <t>APVV-14-0797</t>
  </si>
  <si>
    <t xml:space="preserve">Ing. Branislav Kršák, PhD. </t>
  </si>
  <si>
    <t>Profilovanie cirkulujúcich nukleových kyselín v diagnostike, manažmente a prognostikovaní onkogynekologických ochorení.</t>
  </si>
  <si>
    <t>APVV-14-0815</t>
  </si>
  <si>
    <t xml:space="preserve">doc. MUDr. Karol Dókuš, PhD. </t>
  </si>
  <si>
    <t xml:space="preserve">Objasnenie nových prometastatických funkcií nádorovo-asociovanej karbonickej anhydrázy IX a jej interakcie so zápalovou odpoveďou. </t>
  </si>
  <si>
    <t>APVV-14-0816</t>
  </si>
  <si>
    <t xml:space="preserve">Mgr. Eliška Švastová, PhD. </t>
  </si>
  <si>
    <t>Zvýšenie kvality výstrižkov a efektívnosti strihania elektroplechov</t>
  </si>
  <si>
    <t>APVV-14-0834</t>
  </si>
  <si>
    <t xml:space="preserve">prof. Ing. Emil Spišák, CSc. </t>
  </si>
  <si>
    <t>Modulácia imunitnej odpovede cytomegalovírusom a jej imunoterapeutický potenciál</t>
  </si>
  <si>
    <t>APVV-14-0839</t>
  </si>
  <si>
    <t xml:space="preserve">Mgr. Ivana Nemčovičová, PhD. </t>
  </si>
  <si>
    <t>Interakcia nitrergickej, neurotrofickej a endokrinnej signalizácie v etiopatogenéze schizofrénie</t>
  </si>
  <si>
    <t>APVV-14-0840</t>
  </si>
  <si>
    <t xml:space="preserve">MUDr. Igor Riečanský, PhD. </t>
  </si>
  <si>
    <t>Komplexný model predikcie finančného zdravia slovenských podnikov</t>
  </si>
  <si>
    <t>APVV-14-0841</t>
  </si>
  <si>
    <t xml:space="preserve">prof. Ing. Tomáš Klieštik, PhD. </t>
  </si>
  <si>
    <t>Stredná Európa medzi keltskými oppidami a staroslovanskými centrami</t>
  </si>
  <si>
    <t>APVV-14-0842</t>
  </si>
  <si>
    <t xml:space="preserve">PhDr. Karol Pieta, DrSc. </t>
  </si>
  <si>
    <t>Výskum možností pestovania borievky (Juniperus communis L.) na produkciu plodov</t>
  </si>
  <si>
    <t>APVV-14-0843</t>
  </si>
  <si>
    <t xml:space="preserve">Ing. Jaroslav Jankovič, CSc. </t>
  </si>
  <si>
    <t>Národné poľnohospodárske a potravinárske centrum -  Výskumný ústav pôdoznalectva a ochrany pôdy, Výskumný ústav trávnych porastov a horského poľnohospodárstva, Výskumný ústav potravinársky</t>
  </si>
  <si>
    <t xml:space="preserve">Prešovská univerzita v Prešove -  Fakulta humanitných a prírodných vied </t>
  </si>
  <si>
    <t>Regenerácia nervových vlákien v biosyntetických vodičoch.</t>
  </si>
  <si>
    <t>APVV-14-0847</t>
  </si>
  <si>
    <t xml:space="preserve">MVDr. Ivo Vanický, PhD. </t>
  </si>
  <si>
    <t>Neurobiologický ústav SAV</t>
  </si>
  <si>
    <t>Európske medzinárodné právo súkromné v aplikačnej praxi súdov Slovenskej republiky</t>
  </si>
  <si>
    <t>APVV-14-0852</t>
  </si>
  <si>
    <t xml:space="preserve">doc. JUDr. Miroslav Slašťan, PhD. </t>
  </si>
  <si>
    <t>Justičná akadémia Slovenskej republiky</t>
  </si>
  <si>
    <t>Slovenská asociácia európskeho práva</t>
  </si>
  <si>
    <t>Výskum a vývoj platformy prúdových zdrojov pre napájanie supravodivých magnetov urýchlovačov častíc s dynamickým režimom činnosti, riadením faktoru výkonu a rekuperáciou energie do napájacej siete</t>
  </si>
  <si>
    <t>APVV-14-0856</t>
  </si>
  <si>
    <t xml:space="preserve">Ing. Gabriel Kácsor, PhD. </t>
  </si>
  <si>
    <t>Materiály a procesy pre funkčnú enkapsuláciu pankreatických ostrovčekov v liečbe diabetu</t>
  </si>
  <si>
    <t>APVV-14-0858</t>
  </si>
  <si>
    <t>Ing. Igor Lacík, PhD. DrSc.</t>
  </si>
  <si>
    <t>Výskum využívania dreva ako obnoviteľnej suroviny v prechode na zelenú ekonomiku</t>
  </si>
  <si>
    <t>APVV-14-0869</t>
  </si>
  <si>
    <t xml:space="preserve">Ing. Martin Moravčík, CSc. </t>
  </si>
  <si>
    <t>Výskum zvariteľnosti moderných tlakovoliatych hliníkových a horčíkových zliatin elektrónovým lúčom a laserom</t>
  </si>
  <si>
    <t>APVV-14-0871</t>
  </si>
  <si>
    <t xml:space="preserve">Ing. František Kolenič, PhD. </t>
  </si>
  <si>
    <t>Model bunkovej komunikácie medzi nervovým a imunitným systémom v Alzheimerovej chorobe</t>
  </si>
  <si>
    <t>APVV-14-0872</t>
  </si>
  <si>
    <t xml:space="preserve">doc. MVDr. Norbert Žilka, PhD. </t>
  </si>
  <si>
    <t>Neinvazívna lokalizácia ektopických arytmií srdcových komôr pomocou EKG mapovania a jej využitie pre účely kauzálnej liečby</t>
  </si>
  <si>
    <t>APVV-14-0875</t>
  </si>
  <si>
    <t xml:space="preserve">doc. Ing. Milan Tyšler, CSc. </t>
  </si>
  <si>
    <t>Národný ústav srdcových a cievnych chorôb, a.s.</t>
  </si>
  <si>
    <t>Kvantová teória grafov a sietí</t>
  </si>
  <si>
    <t>APVV-14-0878</t>
  </si>
  <si>
    <t xml:space="preserve">doc. Mgr. Mário Ziman, PhD. </t>
  </si>
  <si>
    <t>Stereoselektívna syntéza a in vitro štrukturálna modulácia biologickej aktivity funkcionalizovaných sfingozínov</t>
  </si>
  <si>
    <t>APVV-14-0883</t>
  </si>
  <si>
    <t xml:space="preserve">prof. RNDr. Gonda Jozef, DrSc. </t>
  </si>
  <si>
    <t xml:space="preserve">Univerzita Pavla Jozefa Šafárika v Košiciach -  Prírodovedecká fakulta , Lekárska fakulta </t>
  </si>
  <si>
    <t>Nanočasticové senzory pre plynné biomarkery chorôb</t>
  </si>
  <si>
    <t>APVV-14-0891</t>
  </si>
  <si>
    <t xml:space="preserve">Ing. Ján Ivančo, PhD. </t>
  </si>
  <si>
    <t>Moderné metódy, algoritmy a prostriedky pre modelovanie, simuláciu, riadenie, analýzu a syntézu procesov a riadiacich systémov</t>
  </si>
  <si>
    <t>APVV-14-0892</t>
  </si>
  <si>
    <t xml:space="preserve">prof. Ing. Ivo Petráš, DrSc. </t>
  </si>
  <si>
    <t xml:space="preserve">Technická univerzita v Košiciach -  Fakulta baníctva, ekológie, riadenia a geotechnológií </t>
  </si>
  <si>
    <t>Voľný pohyb osôb a uznávanie kvalifikácií v Európskej únii a Slovenskej republike</t>
  </si>
  <si>
    <t>APVV-14-0893</t>
  </si>
  <si>
    <t xml:space="preserve">doc. JUDr. Michael Siman, PhD. </t>
  </si>
  <si>
    <t>EUROIURIS - Európske právne centrum, o.z.</t>
  </si>
  <si>
    <t xml:space="preserve">Paneurópska vysoká škola -  Fakulta práva </t>
  </si>
  <si>
    <t xml:space="preserve">Nová generácia interfejsu pre teleoperátorické riadenie servisných robotov </t>
  </si>
  <si>
    <t>APVV-14-0894</t>
  </si>
  <si>
    <t xml:space="preserve">Ing. Roland Holcer, PhD. </t>
  </si>
  <si>
    <t>ZTS Výskumno-vývojový ústav Košice, a.s.</t>
  </si>
  <si>
    <t>Starostlivosť o seba ako faktor vyrovnávania sa s negatívnymi dôsledkami vykonávania pomáhajúcich profesií</t>
  </si>
  <si>
    <t>APVV-14-0921</t>
  </si>
  <si>
    <t xml:space="preserve">doc. PhDr. Margita Mesárošová, CSc. </t>
  </si>
  <si>
    <t xml:space="preserve">Účinok nanoenkapsulovaného simvastatínu na kardiovaskulárny systém pri experimentálnom metabolickom syndróme </t>
  </si>
  <si>
    <t>APVV-14-0932</t>
  </si>
  <si>
    <t xml:space="preserve">RNDr. Oľga Pecháňová, DrSc. </t>
  </si>
  <si>
    <t xml:space="preserve">Ekonomická príprava práškového hydridu horčíka z roztaveného horčíka  </t>
  </si>
  <si>
    <t>APVV-14-0934</t>
  </si>
  <si>
    <t>Dr. Ing. František Simančík</t>
  </si>
  <si>
    <t>Vývoj nového typu termosolárneho kolektora pre stredno-teplotné aplikácie</t>
  </si>
  <si>
    <t>APVV-14-0936</t>
  </si>
  <si>
    <t xml:space="preserve">Ing. Martin Nosko, PhD. </t>
  </si>
  <si>
    <t>Výskumný ústav zváračský - Priemyselný inštitút SR</t>
  </si>
  <si>
    <t>Difylobotrióza - novo sa objavujúca, rybami prenášaná zoonóza v Európe: molekulárna diagnostika, pôvod a rozšírenie parazita</t>
  </si>
  <si>
    <t>APVV-15-0004</t>
  </si>
  <si>
    <t>https://site.apvv.sk/Grant/Grant/Detail/81</t>
  </si>
  <si>
    <t>VV 2015</t>
  </si>
  <si>
    <t xml:space="preserve">RNDr. Ivica Hromadová, CSc. </t>
  </si>
  <si>
    <t>Zvýšenie bezpečnosti a kvality tradičných slovenských syrov na základe aplikácie moderných analytických, matematicko-modelovacích a molekulárno-biologických metód a identifikácia inovačného potenciálu</t>
  </si>
  <si>
    <t>APVV-15-0006</t>
  </si>
  <si>
    <t xml:space="preserve">prof. Ing. Ľubomír Valík, PhD. </t>
  </si>
  <si>
    <t>Optimálne riadenie pre procesný priemysel</t>
  </si>
  <si>
    <t>APVV-15-0007</t>
  </si>
  <si>
    <t xml:space="preserve">prof. Ing. Miroslav Fikar, DrSc. </t>
  </si>
  <si>
    <t>Psychosociálny vývin detí s emocionálnymi a behaviorálnymi problémami v systéme starostlivosti - longitudinálna štúdia.</t>
  </si>
  <si>
    <t>APVV-15-0012</t>
  </si>
  <si>
    <t xml:space="preserve">prof. Mgr. Andrea Madarasová Gecková, PhD. </t>
  </si>
  <si>
    <t>Kompozitné vrstvy pre vysokoteplotnú protikoróznu ochranu kovov</t>
  </si>
  <si>
    <t>APVV-15-0014</t>
  </si>
  <si>
    <t xml:space="preserve">prof. Ing. Dušan Galusek, DrSc. </t>
  </si>
  <si>
    <t>Výskum AntiMikroBiálneho NANO aditíva pre VLÁkna a FÓlie</t>
  </si>
  <si>
    <t>APVV-15-0016</t>
  </si>
  <si>
    <t xml:space="preserve">Ing. Jozef Šesták, CSc. </t>
  </si>
  <si>
    <t>Vývoj národného etalónu Rn-222 a zabezpečenie etalonáže Rn-222 na Slovensku</t>
  </si>
  <si>
    <t>APVV-15-0017</t>
  </si>
  <si>
    <t>RNDr. Matej Krivošík</t>
  </si>
  <si>
    <t>Nukleo-proteínové interakcie ako základ udržiavania stability genómu</t>
  </si>
  <si>
    <t>APVV-15-0022</t>
  </si>
  <si>
    <t xml:space="preserve">prof. RNDr. Ľubomír Tomáška, DrSc. </t>
  </si>
  <si>
    <t>Kvalita a autenticita ovocných džúsov - štúdium vzťahov medzi vstupnou surovinou, technológiou spracovania a kvalitou produktu</t>
  </si>
  <si>
    <t>APVV-15-0023</t>
  </si>
  <si>
    <t xml:space="preserve">Ing. Martin Polovka, PhD. </t>
  </si>
  <si>
    <t>Výskum komparatívnych zobrazovacích metód na báze magnetickej rezonancie na diagnostiku neurologických a muskuloskeletálnych ochorení</t>
  </si>
  <si>
    <t>APVV-15-0029</t>
  </si>
  <si>
    <t xml:space="preserve">prof. Ing. Ivan Frollo, DrSc. </t>
  </si>
  <si>
    <t>Historické príčiny a súvislosti revolučných udalostí na Blízkom východe a ich implikácie pre bezpečnosť Slovenska a EÚ</t>
  </si>
  <si>
    <t>APVV-15-0030</t>
  </si>
  <si>
    <t xml:space="preserve">PhDr. Gabriel Pirický, PhD. </t>
  </si>
  <si>
    <t>Tranzistory s InN-kanálom pre THz mikrovlny a logiku</t>
  </si>
  <si>
    <t>APVV-15-0031</t>
  </si>
  <si>
    <t xml:space="preserve">Ing. Ján  Kuzmík, DrSc. </t>
  </si>
  <si>
    <t>Zhodnotenie rastu, štruktúry a hodnotovej produkcie bukových porastov pod dlhodobým vplyvom rozdielnych manažmentových opatrení</t>
  </si>
  <si>
    <t>APVV-15-0032</t>
  </si>
  <si>
    <t xml:space="preserve">doc. Ing. Igor Štefančík, CSc. </t>
  </si>
  <si>
    <t>Východné Slovensko v 19. a 20. storočí vo vzťahu centra a periférie</t>
  </si>
  <si>
    <t>APVV-15-0036</t>
  </si>
  <si>
    <t xml:space="preserve">prof. PhDr. Peter Švorc, CSc. </t>
  </si>
  <si>
    <t xml:space="preserve">Prešovská univerzita v Prešove -  Filozofická fakulta </t>
  </si>
  <si>
    <t>Štúdium anatomicko-funkčných rozdielov v účinkoch aripiprazolu a kvetiapínu, atypických antipsychotík s podobnými terapeutickými vlastnosťami, ale rozdielnym vplyvom na dopaminergické receptory v mozgu, u experimentálnych zvierat</t>
  </si>
  <si>
    <t>APVV-15-0037</t>
  </si>
  <si>
    <t xml:space="preserve">RNDr. Alexander Kiss, DrSc. </t>
  </si>
  <si>
    <t>Ústav experimentálnej farmakológie a toxikológie SAV</t>
  </si>
  <si>
    <t>Príprava nových liečiv a ich medziproduktov na báze chirálnych pyrolidínov</t>
  </si>
  <si>
    <t>APVV-15-0039</t>
  </si>
  <si>
    <t xml:space="preserve">RNDr. Attila Latika, PhD. </t>
  </si>
  <si>
    <t>SYNKOLA, s.r.o.</t>
  </si>
  <si>
    <t>Poruchy autistického spektra z pohľadu genotypovo – fenotypových korelácií</t>
  </si>
  <si>
    <t>APVV-15-0045</t>
  </si>
  <si>
    <t xml:space="preserve">prof. MUDr. Daniela Ostatníková, PhD. </t>
  </si>
  <si>
    <t>Rozvoj poznatkovej bázy v oblasti pokročilých kovových materiálov s využitím moderných teoretických, experimentálnych a technologických postupov</t>
  </si>
  <si>
    <t>APVV-15-0049</t>
  </si>
  <si>
    <t xml:space="preserve">prof. Ing. Jozef Janovec, DrSc. </t>
  </si>
  <si>
    <t>Modely interakcie kôrových a plášťových hornín s fluidami v akrečných prizmách Západných Karpát, východných Álp a severného Turecka; korelácia P-T-X-t parametrov</t>
  </si>
  <si>
    <t>APVV-15-0050</t>
  </si>
  <si>
    <t xml:space="preserve">prof. RNDr. Marián Putiš, DrSc. </t>
  </si>
  <si>
    <t xml:space="preserve">Univerzita Mateja Bela v Banskej Bystrici -  Fakulta prírodných vied </t>
  </si>
  <si>
    <t>Štúdium vplyvu rôznych nutričných podmienok na akumuláciu toxických elementov v pšenici.</t>
  </si>
  <si>
    <t>APVV-15-0051</t>
  </si>
  <si>
    <t xml:space="preserve">Mgr. Ildikó Matušíková, PhD. </t>
  </si>
  <si>
    <t>Centrum biológie rastlín a biodiverzity SAV - Ústav genetiky a biotechnológií rastlín SAV</t>
  </si>
  <si>
    <t>Frakcionácia lignocelulózových surovín s eutektickými rozpúšťadlami (DES)</t>
  </si>
  <si>
    <t>APVV-15-0052</t>
  </si>
  <si>
    <t xml:space="preserve">Ing. Michal Jablonský, PhD. </t>
  </si>
  <si>
    <t>Elektrochemicky a fotochemicky iniciované reakcie  koordinačných zlúčenín s biologicky aktívnymi ligandmi</t>
  </si>
  <si>
    <t>APVV-15-0053</t>
  </si>
  <si>
    <t xml:space="preserve">prof. Ing. Peter Rapta, DrSc. </t>
  </si>
  <si>
    <t>Fyzikálne založená segmentácia georeliéfu a jej geovedné aplikácie</t>
  </si>
  <si>
    <t>APVV-15-0054</t>
  </si>
  <si>
    <t xml:space="preserve">prof. RNDr. Jozef Minár, CSc. </t>
  </si>
  <si>
    <t>Inteligentné dynamické riadenie frekvenčného spektra pre nastupujúce kognitívne komunikačné systémy</t>
  </si>
  <si>
    <t>APVV-15-0055</t>
  </si>
  <si>
    <t xml:space="preserve">Ing. Juraj Gazda, PhD. </t>
  </si>
  <si>
    <t xml:space="preserve">Stratégie manažmentu pre zlepšenie welfare vysokoúžitkových dojníc pri robotickom dojení </t>
  </si>
  <si>
    <t>APVV-15-0060</t>
  </si>
  <si>
    <t>prof. Ing. Jan Brouček, DrSc. PhD.</t>
  </si>
  <si>
    <t>Zabezpečenie elektromagnetickej kompatibility monitorovacích systémov mimoriadnych prevádzkových stavov jadrovej elektrárne</t>
  </si>
  <si>
    <t>APVV-15-0062</t>
  </si>
  <si>
    <t xml:space="preserve">Ing. Jozef Hallon, PhD. </t>
  </si>
  <si>
    <t>Molekulové základy depresívnej poruchy u detí a adolescentov, vplyv omega-3 mastných kyselín a oxidačný stres</t>
  </si>
  <si>
    <t>APVV-15-0063</t>
  </si>
  <si>
    <t xml:space="preserve">prof. Ing. Zdeňka Ďuračková, PhD. </t>
  </si>
  <si>
    <t xml:space="preserve">Nové technológie v pracovnom práve a ochrana zamestnanca </t>
  </si>
  <si>
    <t>APVV-15-0066</t>
  </si>
  <si>
    <t xml:space="preserve">prof. JUDr. Helena Barancová, DrSc. </t>
  </si>
  <si>
    <t xml:space="preserve">Identifikácia nových génových variantov dedičných porúch sluchu na báze celonárodného skríningu </t>
  </si>
  <si>
    <t>APVV-15-0067</t>
  </si>
  <si>
    <t xml:space="preserve">prof. MUDr. Milan Profant, CSc. </t>
  </si>
  <si>
    <t>Transformácia integrálneho membránového proteinu na vo vode rozpustnú formu: prípad GPCR</t>
  </si>
  <si>
    <t>APVV-15-0069</t>
  </si>
  <si>
    <t xml:space="preserve">doc. RNDr. Erik Sedlák, PhD. </t>
  </si>
  <si>
    <t>Človek s hendikepom v literatúre pre deti a mládež</t>
  </si>
  <si>
    <t>APVV-15-0071</t>
  </si>
  <si>
    <t xml:space="preserve">prof. PhDr. Zuzana Stanislavová, CSc. </t>
  </si>
  <si>
    <t xml:space="preserve">Prešovská univerzita v Prešove -  Pedagogická fakulta </t>
  </si>
  <si>
    <t xml:space="preserve">prof. Ing. Vladimír Tančin, DrSc. </t>
  </si>
  <si>
    <t xml:space="preserve">Slovenská poľnohospodárska univerzita v Nitre -  Fakulta agrobiológie a potravinových zdrojov , Fakulta biotechnológie a potravinárstva </t>
  </si>
  <si>
    <t>VETSERVIS, s.r.o.</t>
  </si>
  <si>
    <t>Perspektívy použitia ventilátora AURA V (Chirana, SR) v liečbe experimentálnych modelov respiračného zlyhávania novorodencov</t>
  </si>
  <si>
    <t>APVV-15-0075</t>
  </si>
  <si>
    <t xml:space="preserve">doc. MUDr. Daniela Mokrá, PhD. </t>
  </si>
  <si>
    <t>Učenie a nervová plasticita spevavcov</t>
  </si>
  <si>
    <t>APVV-15-0077</t>
  </si>
  <si>
    <t xml:space="preserve">Mgr. Ľubica Niederová, PhD. </t>
  </si>
  <si>
    <t>Experimentálne a teoretické štúdium molekulovej štruktúry, elektrónových vlastností, reaktivy a biologickej aktivity komplexných zlúčenín redoxne aktívnych kovov.</t>
  </si>
  <si>
    <t>APVV-15-0079</t>
  </si>
  <si>
    <t xml:space="preserve">prof. Ing. Marián Valko, DrSc. </t>
  </si>
  <si>
    <t>Komplexný model polymetalicko-drahokovovej mineralizácie na Rozália bani v Hodruši - Hámroch</t>
  </si>
  <si>
    <t>APVV-15-0083</t>
  </si>
  <si>
    <t xml:space="preserve">doc. Mgr. Peter Koděra, PhD. </t>
  </si>
  <si>
    <t xml:space="preserve">Autizmus vo svetle emočných, kognitívnych a biologických kontextov  </t>
  </si>
  <si>
    <t>APVV-15-0085</t>
  </si>
  <si>
    <t xml:space="preserve">MUDr. Mgr. Katarína Babinská, PhD. </t>
  </si>
  <si>
    <t xml:space="preserve">Trnavská univerzita v Trnave -  Filozofická fakulta </t>
  </si>
  <si>
    <t>Identifikácia biomarkerov asociovaných s neskorou toxicitou chemoterapie u germinatívnych nádorov testis</t>
  </si>
  <si>
    <t>APVV-15-0086</t>
  </si>
  <si>
    <t xml:space="preserve">MUDr. doc. Jozef Mardiak, CSc. </t>
  </si>
  <si>
    <t>Príprava nových dusíkatých OLED materiálov a štúdium ich optoelektronických vlastností.</t>
  </si>
  <si>
    <t>APVV-15-0087</t>
  </si>
  <si>
    <t xml:space="preserve">Ing. Roman Fišera, PhD. </t>
  </si>
  <si>
    <t>Efektívne algoritmy, automaty a dátové štruktúry</t>
  </si>
  <si>
    <t>APVV-15-0091</t>
  </si>
  <si>
    <t xml:space="preserve">prof. RNDr. Viliam Geffert, DrSc. </t>
  </si>
  <si>
    <t>Pozitrónová emisná tomografia ako nástroj in vivo štúdia transportu vybraných látok v rastlinách</t>
  </si>
  <si>
    <t>APVV-15-0098</t>
  </si>
  <si>
    <t xml:space="preserve">RNDr. Miroslav Horník, PhD. </t>
  </si>
  <si>
    <t>Kultúrny potenciál dolnozemských Slovákov</t>
  </si>
  <si>
    <t>APVV-15-0104</t>
  </si>
  <si>
    <t xml:space="preserve">prof. PhDr. Jaroslav Čukan, CSc. </t>
  </si>
  <si>
    <t>Nekovalentné interakcie v systémoch s rastúcou zložitosťou</t>
  </si>
  <si>
    <t>APVV-15-0105</t>
  </si>
  <si>
    <t xml:space="preserve">doc. Mgr. Michal Pitoňák, PhD. </t>
  </si>
  <si>
    <t xml:space="preserve">Slovenská technická univerzita v Bratislave -  Materiálovotechnologická fakulta, Trnava </t>
  </si>
  <si>
    <t>Úloha vitamínu D a ďaľších markerov  vo vzťahu k priebehu  sclerosis multiplex</t>
  </si>
  <si>
    <t>APVV-15-0107</t>
  </si>
  <si>
    <t xml:space="preserve">prof. RNDr. Ján  Lehotský, DrSc. </t>
  </si>
  <si>
    <t>Výskum a hodnotenie kvality a účinnosti impregnantov</t>
  </si>
  <si>
    <t>APVV-15-0108</t>
  </si>
  <si>
    <t>Ing. Zuzana Filová</t>
  </si>
  <si>
    <t>Výskum nových konštrukčných a materiálových riešení káblov pre náročné prostredia s nebezpečenstvom požiaru, zaplavenia a pod.</t>
  </si>
  <si>
    <t>APVV-15-0110</t>
  </si>
  <si>
    <t xml:space="preserve">doc. Ing. Michal Váry, PhD. </t>
  </si>
  <si>
    <t>Vývoj a komplexná charakterizácia biosyntetických tubulárnych 3D-extracelulálnych matríc (skafoldov) ako substituentov poškodenej ľudskej močovej rúry</t>
  </si>
  <si>
    <t>APVV-15-0111</t>
  </si>
  <si>
    <t>MUDr. Stanislav Žiaran, PhD. MPH</t>
  </si>
  <si>
    <t>Spájanie polymérnych substrátov s kovovými povrchmi metódou molekulárnej adhézie</t>
  </si>
  <si>
    <t>APVV-15-0113</t>
  </si>
  <si>
    <t>Ing. Ján Oravec, CSc. MSc.</t>
  </si>
  <si>
    <t xml:space="preserve">Štandardizácia nových prístupov v diagnostike závažných helmintóz ľudí a ich aplikácia do praxe v aktuálnych epidemiologických a sociologických podmienkach Slovenska. </t>
  </si>
  <si>
    <t>APVV-15-0114</t>
  </si>
  <si>
    <t xml:space="preserve">MVDr. Daniela Antolová, PhD. </t>
  </si>
  <si>
    <t>Dizajn štruktúry a funkčných vlastností magneticky mäkkých kompozitných materiálov na báze 3-d prechodných kovov</t>
  </si>
  <si>
    <t>APVV-15-0115</t>
  </si>
  <si>
    <t xml:space="preserve">prof. RNDr. Peter Kollár, DrSc. </t>
  </si>
  <si>
    <t>Štrukturálne a chromatické charakteristiky grafov</t>
  </si>
  <si>
    <t>APVV-15-0116</t>
  </si>
  <si>
    <t xml:space="preserve">doc. RNDr. Roman Soták, PhD. </t>
  </si>
  <si>
    <t>Kompenzačné ochranné mechanizmy ako účinný nástroj voči zvýšenej energetickej deficiencii patologicky zaťaženého myokardu: Výhodná perspektíva v modernej experimentálnej kardioprotekcii.</t>
  </si>
  <si>
    <t>APVV-15-0119</t>
  </si>
  <si>
    <t xml:space="preserve">Ing. Miroslav Ferko, PhD. </t>
  </si>
  <si>
    <t>Zvyšovanie prevádzkovej bezpečnosti strategických oceľových konštrukcií</t>
  </si>
  <si>
    <t>APVV-15-0120</t>
  </si>
  <si>
    <t xml:space="preserve">doc. Ing. Peter Polák, PhD. </t>
  </si>
  <si>
    <t>Medicínsky významné amfizoické améby a nové stratégie ich eliminácie</t>
  </si>
  <si>
    <t>APVV-15-0123</t>
  </si>
  <si>
    <t xml:space="preserve">RNDr. Martin Mrva, PhD. </t>
  </si>
  <si>
    <t>Izokonverzné metódy - teória a aplikácie</t>
  </si>
  <si>
    <t>APVV-15-0124</t>
  </si>
  <si>
    <t xml:space="preserve">prof. Ing. Peter Šimon, DrSc. </t>
  </si>
  <si>
    <t xml:space="preserve">Genetická diverzita vybraných medicínsky dôležitých nových a novo sa objavujúcich patogénov so zoonóznym potenciálom.     </t>
  </si>
  <si>
    <t>APVV-15-0134</t>
  </si>
  <si>
    <t xml:space="preserve">doc. MVDr. Monika Halánová, PhD. </t>
  </si>
  <si>
    <t>Vplyv nepriepustného pokrytia pôdy na klímu miest v kontexte klimatickej zmeny.</t>
  </si>
  <si>
    <t>APVV-15-0136</t>
  </si>
  <si>
    <t xml:space="preserve">doc. RNDr. Jaroslava Sobocká, CSc. </t>
  </si>
  <si>
    <t>Geografický ústav SAV</t>
  </si>
  <si>
    <t>Rekonštrukcia fylogenézy a vymedzenie druhov prvokov a živočíchov</t>
  </si>
  <si>
    <t>APVV-15-0147</t>
  </si>
  <si>
    <t xml:space="preserve">doc. RNDr. Peter Vďačný, PhD. </t>
  </si>
  <si>
    <t>Dvojstupňové splyňovanie zmesného tuhého odpadu s katalytickou redukciou dechtov</t>
  </si>
  <si>
    <t>APVV-15-0148</t>
  </si>
  <si>
    <t xml:space="preserve">doc. Ing. Juma Haydary, PhD. </t>
  </si>
  <si>
    <t>Vyskum nových metód merania kondície strojov</t>
  </si>
  <si>
    <t>APVV-15-0149</t>
  </si>
  <si>
    <t xml:space="preserve">prof. Ing. Miroslav Dovica, PhD. </t>
  </si>
  <si>
    <t>Výskum fyzikálnych vlastností a kinetiky formovania vrstiev čierneho kremíka</t>
  </si>
  <si>
    <t>APVV-15-0152</t>
  </si>
  <si>
    <t xml:space="preserve">RNDr. Emil Pinčík, CSc. </t>
  </si>
  <si>
    <t xml:space="preserve">Žilinská univerzita v Žiline -  Elektrotechnická fakulta </t>
  </si>
  <si>
    <t xml:space="preserve">Narušená komunikačná schopnosť u pacientov s Parkinsonovou chorobou </t>
  </si>
  <si>
    <t>APVV-15-0155</t>
  </si>
  <si>
    <t xml:space="preserve">prof. PaedDr. Zsolt  Cséfalvay, PhD. </t>
  </si>
  <si>
    <t xml:space="preserve">Univerzita Komenského v Bratislave -  Pedagogická fakulta , Lekárska fakulta </t>
  </si>
  <si>
    <t xml:space="preserve">doc. RNDr. Miroslav Švec, CSc. </t>
  </si>
  <si>
    <t>APVV-15-0160</t>
  </si>
  <si>
    <t xml:space="preserve">Ing. Ľubomír  Lichner, DrSc. </t>
  </si>
  <si>
    <t>Národné poľnohospodárske a potravinárske centrum -  Výskumný ústav pôdoznalectva a ochrany pôdy, Výskumný ústav rastlinnej výroby</t>
  </si>
  <si>
    <t xml:space="preserve">Slovenská poľnohospodárska univerzita v Nitre -  Fakulta záhradníctva a krajinného inžinierstva </t>
  </si>
  <si>
    <t>Príprava modelovej subcelulárnej vakcíny z manooligomérnych štruktúr kvasinky Candida albicans</t>
  </si>
  <si>
    <t>APVV-15-0161</t>
  </si>
  <si>
    <t xml:space="preserve">RNDr. Eva Machová, PhD. </t>
  </si>
  <si>
    <t>Analýza nervových zakončení sprostredkujúcich vnútornú bolesť pomocou  optogenetických metód a multifotónovej mikroskopie.</t>
  </si>
  <si>
    <t>APVV-15-0163</t>
  </si>
  <si>
    <t xml:space="preserve">Mgr. Alžbeta Trančíková, PhD. </t>
  </si>
  <si>
    <t xml:space="preserve">prof. Ing. Ľuboš Kučera, PhD. </t>
  </si>
  <si>
    <t>Štúdium imunitných mechanizmov pri znižovaní výskytu Campylobacter  jejuni v čreve hydiny aplikáciou probiotík</t>
  </si>
  <si>
    <t>APVV-15-0165</t>
  </si>
  <si>
    <t xml:space="preserve">prof. MVDr. Mikuláš Levkut, DrSc. </t>
  </si>
  <si>
    <t>Výskum modifikácie fázových rozhraní v systéme povlak/podložka na zvýšenie adhézie tvrdých povlakov</t>
  </si>
  <si>
    <t>APVV-15-0168</t>
  </si>
  <si>
    <t xml:space="preserve">prof. Ing. Ľubomír Čaplovič, PhD. </t>
  </si>
  <si>
    <t>Rastliny, pôdne mikroorganizmy a sekvestrácia uhlíka v lesných pôdach: väzby a interakcie</t>
  </si>
  <si>
    <t>APVV-15-0176</t>
  </si>
  <si>
    <t xml:space="preserve">doc. Ing. Erika Gömöryová, CSc. </t>
  </si>
  <si>
    <t>Zlepšenie funkčných vlastností obalového papiera modifikáciou mikro- a nanoštruktúry povrchu</t>
  </si>
  <si>
    <t>APVV-15-0178</t>
  </si>
  <si>
    <t xml:space="preserve">Ing. Juraj Gigac, PhD. </t>
  </si>
  <si>
    <t>Spoľahlivosť záchranných systémov na infraštruktúre s neistou funkcionalitou kritických prvkov</t>
  </si>
  <si>
    <t>APVV-15-0179</t>
  </si>
  <si>
    <t xml:space="preserve">prof. RNDr. Jaroslav Janáček, CSc. </t>
  </si>
  <si>
    <t>Vývoj nových postupov monitorovania terapeutickej rezistencie pri karcinóme prostaty</t>
  </si>
  <si>
    <t>APVV-15-0181</t>
  </si>
  <si>
    <t xml:space="preserve">prof. MUDr. Ján Kliment, CSc. </t>
  </si>
  <si>
    <t>Medzigeneračné sociálne siete v starnúcich mestách, kontinuita a inovácie</t>
  </si>
  <si>
    <t>APVV-15-0184</t>
  </si>
  <si>
    <t xml:space="preserve">Mgr. Marcela Káčerová, PhD. </t>
  </si>
  <si>
    <t>Ústav etnológie SAV</t>
  </si>
  <si>
    <t>Vybrané faktory pro-rodinnej stratégie a podpora stabilnej rodiny v multikulturálnom prostredí</t>
  </si>
  <si>
    <t>APVV-15-0189</t>
  </si>
  <si>
    <t xml:space="preserve">prof. ThDr. Ladislav Csontos, PhD. </t>
  </si>
  <si>
    <t>Nízkoenergetické kozmické žiarenie, supratermálne častice a kozmické počasie</t>
  </si>
  <si>
    <t>APVV-15-0194</t>
  </si>
  <si>
    <t xml:space="preserve">prof. Ing. Karel Kudela, DrSc. </t>
  </si>
  <si>
    <t>Vysoká škola bezpečnostného manažérstva v Košiciach</t>
  </si>
  <si>
    <t>Etablovanie techník kryouchovania ovariálného tkaniva hovädzieho dobytka pre účely génovej banky</t>
  </si>
  <si>
    <t>APVV-15-0196</t>
  </si>
  <si>
    <t xml:space="preserve">Ing. Alexander Makarevič, DrSc. </t>
  </si>
  <si>
    <t>Lignín ako kompozitný komponent  do fenolformaldehydových živíc  a drevoplastu</t>
  </si>
  <si>
    <t xml:space="preserve">doc. Ing. Dušan  Velič, PhD. </t>
  </si>
  <si>
    <t>Chemko, a.s. Slovakia</t>
  </si>
  <si>
    <t>Vývoj zariadenia pre efektívnu kompresiu a uskladnenie vodíka pomocou nových metalhydridových zliatin</t>
  </si>
  <si>
    <t>APVV-15-0202</t>
  </si>
  <si>
    <t xml:space="preserve">doc. Ing. Tomáš  Brestovič, PhD. </t>
  </si>
  <si>
    <t>Zmeny regulácie neuritogenézy vo  vzťahu k neurovývinovým ochoreniam</t>
  </si>
  <si>
    <t>APVV-15-0205</t>
  </si>
  <si>
    <t xml:space="preserve">RNDr. Ján Bakoš, PhD. </t>
  </si>
  <si>
    <t>Distribučný potenciál rôznych trofických skupín húb v Európe</t>
  </si>
  <si>
    <t>APVV-15-0210</t>
  </si>
  <si>
    <t xml:space="preserve">Mgr. Slavomír Adamčík, PhD. </t>
  </si>
  <si>
    <t>Centrum biológie rastlín a biodiverzity SAV - Botanický ústav SAV</t>
  </si>
  <si>
    <t xml:space="preserve">Multivalentný morpholino-based antisense systém pre CML </t>
  </si>
  <si>
    <t>APVV-15-0215</t>
  </si>
  <si>
    <t xml:space="preserve">Ing. Filip Rázga, PhD. </t>
  </si>
  <si>
    <t>Molekulové mechanizmy vplyvu statínov na inhibíciu, proliferáciu a diferenciáciu vybraných kmeňových a nádorových buniek a ich aplikácia v regeneračnej medicíne.</t>
  </si>
  <si>
    <t>APVV-15-0217</t>
  </si>
  <si>
    <t xml:space="preserve">doc. RNDr. Erika Halašová, PhD. </t>
  </si>
  <si>
    <t xml:space="preserve">Univerzita Komenského v Bratislave -  Jesseniova lekárska fakulta, Martin , Lekárska fakulta </t>
  </si>
  <si>
    <t>Algebraické, topologické a kombinatorické metódy v štúdiu diskrétnych štruktúr</t>
  </si>
  <si>
    <t>APVV-15-0220</t>
  </si>
  <si>
    <t xml:space="preserve">prof. RNDr. Martin Škoviera, PhD. </t>
  </si>
  <si>
    <t>Štruktúra jadrovej hmoty</t>
  </si>
  <si>
    <t>APVV-15-0225</t>
  </si>
  <si>
    <t xml:space="preserve">Mgr. Martin Venhart, PhD. </t>
  </si>
  <si>
    <t>Imobilizované rekombinantné mikroorganizmy pre biotechnologickú produkciu chemických špecialít pomocou biokatalytických kaskádových reakcií</t>
  </si>
  <si>
    <t>APVV-15-0227</t>
  </si>
  <si>
    <t xml:space="preserve">Ing. Marek Bučko, PhD. </t>
  </si>
  <si>
    <t xml:space="preserve">Sclerosis multiplex - Úloha mitochondriálnej dysfunkcie v inzulinovej rezistencii </t>
  </si>
  <si>
    <t>APVV-15-0228</t>
  </si>
  <si>
    <t xml:space="preserve">MUDr. Richard Imrich, DrSc. </t>
  </si>
  <si>
    <t>Vplyv flavonoidov a mykotoxínov na tukové tkanivo v závislosti od celkového metabolického stavu, zápalu a oxidačného stresu.</t>
  </si>
  <si>
    <t>APVV-15-0229</t>
  </si>
  <si>
    <t xml:space="preserve">Ing. Štefan Zorad, CSc. </t>
  </si>
  <si>
    <t xml:space="preserve">Slovenská poľnohospodárska univerzita v Nitre -  Fakulta biotechnológie a potravinárstva , Fakulta agrobiológie a potravinových zdrojov </t>
  </si>
  <si>
    <t>Využitie sekvenovania novej generácie pre analýzu virómu medicínsky a hospodársky významných organizmov.</t>
  </si>
  <si>
    <t>APVV-15-0232</t>
  </si>
  <si>
    <t xml:space="preserve">RNDr. Boris Klempa, PhD. </t>
  </si>
  <si>
    <t>Univerzita Komenského v Bratislave -  Univerzita Komenského v Bratislave, Vedecký park</t>
  </si>
  <si>
    <t>Sexuálna výchova v kontexte etiky starostlivosti</t>
  </si>
  <si>
    <t>APVV-15-0234</t>
  </si>
  <si>
    <t xml:space="preserve">doc. Mgr. Monika Bosá, PhD. </t>
  </si>
  <si>
    <t>EsFem</t>
  </si>
  <si>
    <t xml:space="preserve">Analýza potenciálu a úlohy výstelky centrálneho kanála pri regenerácii miechy </t>
  </si>
  <si>
    <t>APVV-15-0239</t>
  </si>
  <si>
    <t xml:space="preserve">RNDr. Juraj Ševc, PhD. </t>
  </si>
  <si>
    <t>Polovodičové nanomembrány pre hybridné súčiastky</t>
  </si>
  <si>
    <t>APVV-15-0243</t>
  </si>
  <si>
    <t xml:space="preserve">Ing. Róbert Kúdela, CSc. </t>
  </si>
  <si>
    <t>Odpoveď na poškodenie DNA a preleukemické klony v hematopoetických kmeňových bunkách v diagnostike, v stanovení rizika a v liečbe detskej leukémie</t>
  </si>
  <si>
    <t>APVV-15-0250</t>
  </si>
  <si>
    <t xml:space="preserve">doc. Ing. Igor Beliaev, DrSc. </t>
  </si>
  <si>
    <t xml:space="preserve">Molekulárne mediátory účinkov fyzickej aktivity a karnozínu u pacientov s preklinickými a včasnými štádiami neurodegeneratívnych ochorení. </t>
  </si>
  <si>
    <t>APVV-15-0253</t>
  </si>
  <si>
    <t xml:space="preserve">prof. MUDr. Peter Turčáni, PhD. </t>
  </si>
  <si>
    <t>Rozvoj a implementácia analógových integrovaných systémov pre ultra-nízkonapäťové aplikácie</t>
  </si>
  <si>
    <t>APVV-15-0254</t>
  </si>
  <si>
    <t xml:space="preserve">prof. Ing. Viera Stopjaková, PhD. </t>
  </si>
  <si>
    <t>Pokročilé materiály a štruktúry pre perspektívne aplikácie v elektrotechnike, elektronike a iných oblastiach na báze feritov s rozmermi častíc v oblasti mikrometrov a nanometrov</t>
  </si>
  <si>
    <t>APVV-15-0257</t>
  </si>
  <si>
    <t xml:space="preserve">doc. Ing. Elemír Ušák, PhD. </t>
  </si>
  <si>
    <t>Vývoj nekonvenčnej technológie finálneho spracovania izotrópnych elektrotechnických ocelí</t>
  </si>
  <si>
    <t>APVV-15-0259</t>
  </si>
  <si>
    <t xml:space="preserve">RNDr. František Kováč, CSc. </t>
  </si>
  <si>
    <t>Modelovanie rastu drevín v lesných ekosystémoch Karpát pri variantných scenároch klimatických zmien</t>
  </si>
  <si>
    <t>APVV-15-0265</t>
  </si>
  <si>
    <t xml:space="preserve">Ing. Michal Bošeľa, PhD. </t>
  </si>
  <si>
    <t>Právny pluralizmus: zmeny v chápaní práva</t>
  </si>
  <si>
    <t>APVV-15-0267</t>
  </si>
  <si>
    <t xml:space="preserve">JUDr. Eduard Bárány, DrSc. </t>
  </si>
  <si>
    <t>Ústav štátu a práva SAV</t>
  </si>
  <si>
    <t xml:space="preserve">Eutrofizácia prostredia a jej dopady na druhovú diverzitu opadavých lesov temperátnej zóny. </t>
  </si>
  <si>
    <t>APVV-15-0270</t>
  </si>
  <si>
    <t xml:space="preserve">doc. Ing. Karol Ujházy, PhD. </t>
  </si>
  <si>
    <t>Zvyšovanie efektívnosti odhaľovania a dokazovania trestných činov prostredníctvom informačno-technických prostriedkov</t>
  </si>
  <si>
    <t>APVV-15-0272</t>
  </si>
  <si>
    <t xml:space="preserve">prof. JUDr. Jozef Záhora, PhD. </t>
  </si>
  <si>
    <t xml:space="preserve">Experimentálne overovanie programov na stimuláciu exekutívnych funkcií slaboprospievajúceho žiaka (na konci 1. stupňa školskej dochádzky)  - kognitívny  stimulačný potenciál  matematiky a slovenského jazyka  </t>
  </si>
  <si>
    <t>APVV-15-0273</t>
  </si>
  <si>
    <t xml:space="preserve">doc. PhDr. Iveta Kovalčíková, PhD. </t>
  </si>
  <si>
    <t>Lutherove exegetické riešenia vybraných Pavlových textov z pohľadu  súčasného výskumu</t>
  </si>
  <si>
    <t>APVV-15-0280</t>
  </si>
  <si>
    <t xml:space="preserve">doc. Mgr. Ondrej Prostrednik, PhD. </t>
  </si>
  <si>
    <t xml:space="preserve">Univerzita Komenského v Bratislave -  Evanjelická bohoslovecká fakulta </t>
  </si>
  <si>
    <t>Deglaciácia a postglaciálny klimatický vývoj Vysokých Tatier zaznamenaný v jazerných sedimentoch</t>
  </si>
  <si>
    <t>APVV-15-0292</t>
  </si>
  <si>
    <t>Dr. Radovan Kyška Pipík</t>
  </si>
  <si>
    <t xml:space="preserve">Univerzita Mateja Bela v Banskej Bystrici -  Fakulta prírodných vied , Ekonomická fakulta </t>
  </si>
  <si>
    <t xml:space="preserve">Kognitívne prehodnotenie krásy: Zjednotenie filozofie a kognitívnych štúdií estetického vnímania. </t>
  </si>
  <si>
    <t>APVV-15-0294</t>
  </si>
  <si>
    <t xml:space="preserve">prof. Mgr. Andrej Démuth, PhD. </t>
  </si>
  <si>
    <t xml:space="preserve">Univerzita sv. Cyrila a Metoda v Trnave -  Filozofická fakulta </t>
  </si>
  <si>
    <t xml:space="preserve">doc. RNDr. Viktor Witkovský, CSc. </t>
  </si>
  <si>
    <t>Potenciálne riziko nanočastíc kovov a oxidov kovov používaných v nanomedicíne: vplyv na reprodukčný a imunitný systém a mozog</t>
  </si>
  <si>
    <t>APVV-15-0296</t>
  </si>
  <si>
    <t xml:space="preserve">Mgr. Soňa Scsuková, CSc. </t>
  </si>
  <si>
    <t>Cytoarchitektúra vápnikovej signalizácie srdcových myocytov vo vývoji hypertrofie myokardu</t>
  </si>
  <si>
    <t>APVV-15-0302</t>
  </si>
  <si>
    <t xml:space="preserve">Ing. Alexandra Zahradníková , DrSc. </t>
  </si>
  <si>
    <t>Obranné mechanizmy neoplastických buniek proti chemickému stresu</t>
  </si>
  <si>
    <t>APVV-15-0303</t>
  </si>
  <si>
    <t xml:space="preserve">doc. Ing. Albert Breier, DrSc. </t>
  </si>
  <si>
    <t>Kooperatívne aktivity miestnych samospráv a meranie ich účinnosti a efektívnosti</t>
  </si>
  <si>
    <t>APVV-15-0306</t>
  </si>
  <si>
    <t xml:space="preserve">PhDr. Daniel Klimovský, PhD. </t>
  </si>
  <si>
    <t>Anticipačné fonetické stratégie pre simultánne a konzekutívne tlmočenie</t>
  </si>
  <si>
    <t>APVV-15-0307</t>
  </si>
  <si>
    <t xml:space="preserve">prof. Rudolph Sock, PhD. </t>
  </si>
  <si>
    <t>Molekulárno-farmakologické  prístupy k inovatívnej terapii reumatoidnej artritídy hodnotenej v experimentálnych podmienkach in vivo a in vitro.</t>
  </si>
  <si>
    <t>APVV-15-0308</t>
  </si>
  <si>
    <t xml:space="preserve">PharmDr. Katarína Bauerová, DrSc. </t>
  </si>
  <si>
    <t xml:space="preserve">Univerzita Komenského v Bratislave -  Farmaceutická fakulta , Lekárska fakulta </t>
  </si>
  <si>
    <t>Výskum technologického procesu tvárnenia pri výrobe rúr s tvarovočlenitým vnútorným povrchom</t>
  </si>
  <si>
    <t>APVV-15-0319</t>
  </si>
  <si>
    <t xml:space="preserve">doc. Ing. Maroš Martinkovič, PhD. </t>
  </si>
  <si>
    <t>Konkurencieschopnosť, ekonomický rast a prežitie firiem</t>
  </si>
  <si>
    <t>APVV-15-0322</t>
  </si>
  <si>
    <t xml:space="preserve">prof. Ing. Pavol Ochotnický, CSc. </t>
  </si>
  <si>
    <t xml:space="preserve">Prešovská univerzita v Prešove -  Fakulta manažmentu </t>
  </si>
  <si>
    <t>Štrukturálne prechody (bio)makromolekúl v nanokanáloch</t>
  </si>
  <si>
    <t>APVV-15-0323</t>
  </si>
  <si>
    <t xml:space="preserve">RNDr. Peter Cifra, DrSc. </t>
  </si>
  <si>
    <t>Smart mestá a ich inteligentná energetická chrbtica</t>
  </si>
  <si>
    <t>APVV-15-0326</t>
  </si>
  <si>
    <t>T-Industry, s.r.o.</t>
  </si>
  <si>
    <t>Vyvoj a výskum metodík optimalizácie akustických vlastnosti a akustickej kvality zariadení emitujúcich hluk</t>
  </si>
  <si>
    <t>APVV-15-0327</t>
  </si>
  <si>
    <t xml:space="preserve">Dr.h.c. prof. Ing. Miroslav Badida, PhD. </t>
  </si>
  <si>
    <t>Človek a krajina na Kysuciach a priľahlom Považí v stredoveku a na začiatku novoveku</t>
  </si>
  <si>
    <t>APVV-15-0330</t>
  </si>
  <si>
    <t xml:space="preserve">PhDr. Gabriel Fusek, CSc. </t>
  </si>
  <si>
    <t>Vplyv terroir a technologických postupov na senzorické vlastnsti slovenských vín</t>
  </si>
  <si>
    <t>APVV-15-0333</t>
  </si>
  <si>
    <t xml:space="preserve">Ing. Katarína Furdíková, PhD. </t>
  </si>
  <si>
    <t>Výskum zvárania progresívnych ľahkých zliatin lúčovými technológiami</t>
  </si>
  <si>
    <t>APVV-15-0337</t>
  </si>
  <si>
    <t xml:space="preserve">prof. Milan Marônek, PhD. </t>
  </si>
  <si>
    <t>Modely vzniku a šírenia požiarov na zvýšenie bezpečnosti cestných tunelov</t>
  </si>
  <si>
    <t>APVV-15-0340</t>
  </si>
  <si>
    <t xml:space="preserve">RNDr. Ján Glasa, CSc. </t>
  </si>
  <si>
    <t xml:space="preserve">Prevencia a eradikácia mikrobiálnych biofilmov vo vzťahu k nanomateriálom </t>
  </si>
  <si>
    <t>APVV-15-0347</t>
  </si>
  <si>
    <t xml:space="preserve">doc. RNDr. Helena Bujdáková, CSc. </t>
  </si>
  <si>
    <t>Nové metódy v integrovanej ochrane lesa zahŕňajúce využitie entomopatogénnych húb.</t>
  </si>
  <si>
    <t>APVV-15-0348</t>
  </si>
  <si>
    <t xml:space="preserve">Ing. Milan Zúbrik, PhD. </t>
  </si>
  <si>
    <t>Indivíduum a spoločnosť – ich vzájomná reflexia v historickom procese</t>
  </si>
  <si>
    <t>APVV-15-0349</t>
  </si>
  <si>
    <t xml:space="preserve">PhDr. Slavomír Michálek, DrSc. </t>
  </si>
  <si>
    <t>Vývoj a aplikácie modelov riadenia rizík v podmienkach technologických systémov v súlade so stratégiou Priemysel (Industrie) 4.0.</t>
  </si>
  <si>
    <t>APVV-15-0351</t>
  </si>
  <si>
    <t xml:space="preserve">Dr.h.c. prof. Ing. Juraj Sinay, DrSc. </t>
  </si>
  <si>
    <t>Vývoj nových analytických metód pre určovanie pôvodu slovenských tokajských vín a ovocných destilátov</t>
  </si>
  <si>
    <t>APVV-15-0355</t>
  </si>
  <si>
    <t xml:space="preserve">doc. Ing. Ivan Špánik, PhD. </t>
  </si>
  <si>
    <t>Analýza polyméru PEEK a možnosti jeho aditívnej výroby</t>
  </si>
  <si>
    <t>APVV-15-0356</t>
  </si>
  <si>
    <t xml:space="preserve">Dr.h.c. prof. Ing. Jozef Živčák, PhD. </t>
  </si>
  <si>
    <t>Ekonomický model elektronických trhov s frekvenčným spektrom</t>
  </si>
  <si>
    <t>APVV-15-0358</t>
  </si>
  <si>
    <t xml:space="preserve">prof. Vladimír Gazda, PhD. </t>
  </si>
  <si>
    <t>Rozmery revitalizácie etnickej minority na Slovensku: Interdisciplinárny záchranný výskum zanikajúcej etnickej skupiny Huncokárov.</t>
  </si>
  <si>
    <t>APVV-15-0360</t>
  </si>
  <si>
    <t xml:space="preserve">prof. PhDr. Leoš Šatava, CSc. </t>
  </si>
  <si>
    <t>Prax v centre odborovej didaktiky, odborová didaktika v Centre praktickej prípravy</t>
  </si>
  <si>
    <t>APVV-15-0368</t>
  </si>
  <si>
    <t xml:space="preserve">doc. PaedDr. Jana Duchovičová, PhD. </t>
  </si>
  <si>
    <t>Asociačná dohoda EÚ s Ukrajinou a cezhraničná spolupráca medzi Slovenskom a Ukrajinou: dôsledky a príležitosti</t>
  </si>
  <si>
    <t>APVV-15-0369</t>
  </si>
  <si>
    <t xml:space="preserve">doc. PhDr. Alexander Duleba, CSc. </t>
  </si>
  <si>
    <t>Štúdium biologických účinkov produktov H2S/NO interakcie a molekulárne mechanizmy ich pôsobenia</t>
  </si>
  <si>
    <t>APVV-15-0371</t>
  </si>
  <si>
    <t xml:space="preserve">RNDr. Karol Ondriaš, DrSc. </t>
  </si>
  <si>
    <t xml:space="preserve">Nové synergické protinádorové vlastnosti agonistov nukleárnych retinoidných X receptorov (RXR) ako následok vzniku "conditional" RXR-RAR heterodiméru v ľudských nádorových bunkách prsníka </t>
  </si>
  <si>
    <t>APVV-15-0372</t>
  </si>
  <si>
    <t xml:space="preserve">Ing. Július Brtko, DrSc. </t>
  </si>
  <si>
    <t>Posttranslačné modifikácie v mitochondriách a ich úloha v patologických procesoch</t>
  </si>
  <si>
    <t>APVV-15-0375</t>
  </si>
  <si>
    <t xml:space="preserve">Ing. Eva Kutejová, CSc. </t>
  </si>
  <si>
    <t>OCHRANA SRDCA V SITUÁCIÁCH ZVÝŠENEJ PRODUKCIE VOĽNÝCH KYSLÍKOVÝCH RADIKÁLOV: RADIAČNÉ A REPERFÚZNE POŠKODENIE</t>
  </si>
  <si>
    <t>APVV-15-0376</t>
  </si>
  <si>
    <t xml:space="preserve">prof. MUDr. Ján Slezák, DrSc. </t>
  </si>
  <si>
    <t>Synergický účinok sekundárnych metabolitov rastlín a produktov probiotických baktérií na inhibíciu biofilm tvoriacich patogénov.</t>
  </si>
  <si>
    <t>APVV-15-0377</t>
  </si>
  <si>
    <t xml:space="preserve">doc. MVDr. Radomíra Nemcová, PhD. </t>
  </si>
  <si>
    <t>Katolícka univerzita v Ružomberku</t>
  </si>
  <si>
    <t>Optimalizácia výučbových materiálov z matematiky na základe analýzy súčasných potrieb a schopností žiakov mladšieho školského veku</t>
  </si>
  <si>
    <t>APVV-15-0378</t>
  </si>
  <si>
    <t xml:space="preserve">doc. RNDr. Edita Partová, CSc. </t>
  </si>
  <si>
    <t xml:space="preserve">Katolícka univerzita v Ružomberku -  Pedagogická fakulta </t>
  </si>
  <si>
    <t xml:space="preserve">Univerzita Komenského v Bratislave -  Pedagogická fakulta </t>
  </si>
  <si>
    <t>Vývoj metód správnej aplikácie dezinfekčných prostriedkov pre zdravotne bezpečnú pitnú vodu</t>
  </si>
  <si>
    <t>APVV-15-0379</t>
  </si>
  <si>
    <t xml:space="preserve">doc. Ing. Ján Ilavský, PhD. </t>
  </si>
  <si>
    <t>Prenatálne a postnatálne účinky ligandov δ a µ opioidných receptorov na vývoj a funkciu hipokampu.</t>
  </si>
  <si>
    <t>APVV-15-0388</t>
  </si>
  <si>
    <t xml:space="preserve">doc. RNDr. Ľubica Lacinová, DrSc. </t>
  </si>
  <si>
    <t>Inovácie v zisťovaní stavu lesa založené na progresívnych technológiách diaľkového prieskumu Zeme</t>
  </si>
  <si>
    <t>APVV-15-0393</t>
  </si>
  <si>
    <t xml:space="preserve">Ing. Ivan Sačkov, PhD. </t>
  </si>
  <si>
    <t>Výskum perspektívnych vysokofrekvenčných meničových systémov s technológiou GaN</t>
  </si>
  <si>
    <t>APVV-15-0396</t>
  </si>
  <si>
    <t xml:space="preserve">doc. Ing. Michal Frivaldský, PhD. </t>
  </si>
  <si>
    <t>Psychologické príčiny a psychologické dôsledky chudoby</t>
  </si>
  <si>
    <t>APVV-15-0404</t>
  </si>
  <si>
    <t xml:space="preserve">doc. Mgr. Peter Babinčák, PhD. </t>
  </si>
  <si>
    <t>Komplexné využitie röntgenovej difraktometrie na identifikáciu a kvantifikáciu funkčných vlastností dynamicky namáhaných konštrukčných prvkov z významných technických materiálov</t>
  </si>
  <si>
    <t>APVV-15-0405</t>
  </si>
  <si>
    <t xml:space="preserve">prof. Ing. Andrej Czán, PhD. </t>
  </si>
  <si>
    <t xml:space="preserve">Inovácia  systému pôdnych jednotiek v agrárnej krajine Slovenska - ich mapovanie, digitalizácia a vektorizácia </t>
  </si>
  <si>
    <t>APVV-15-0406</t>
  </si>
  <si>
    <t xml:space="preserve">prof. Ing. Jozef Vilček, PhD. </t>
  </si>
  <si>
    <t>Syntetická biológia pre produkciu nových biologicky aktívnych látok u streptomycét</t>
  </si>
  <si>
    <t>APVV-15-0410</t>
  </si>
  <si>
    <t xml:space="preserve">RNDr. Ján Kormanec, DrSc. </t>
  </si>
  <si>
    <t>Počítačom podporovaná optimalizácia manažmentu lesných porastov v podmienkach meniacej sa klímy</t>
  </si>
  <si>
    <t>APVV-15-0413</t>
  </si>
  <si>
    <t xml:space="preserve">Mgr. Ivan Barka, PhD. </t>
  </si>
  <si>
    <t>Viróm gastrointestinálneho traktu ošípaných a diviakov: Identifikácia a analýza vírusových agensov</t>
  </si>
  <si>
    <t>APVV-15-0415</t>
  </si>
  <si>
    <t xml:space="preserve">prof. Ing. Štefan Vilček, DrSc. </t>
  </si>
  <si>
    <t>Protikliešťová ochrana pomocou modifikovaných polypropylénových vlákien s akaricídnym účinkom</t>
  </si>
  <si>
    <t>APVV-15-0419</t>
  </si>
  <si>
    <t xml:space="preserve">doc. MVDr. Branislav Peťko, DrSc. </t>
  </si>
  <si>
    <t>CHEMOSVIT FIBROCHEM, a.s.</t>
  </si>
  <si>
    <t>Dopad prírodných rizík na lesné ekosystémy Slovenska v meniacich sa klimatickických podmienkach</t>
  </si>
  <si>
    <t>APVV-15-0425</t>
  </si>
  <si>
    <t xml:space="preserve">prof. Ing. Jaroslav Škvarenina, CSc. </t>
  </si>
  <si>
    <t>Kvantifikácia zvyškových napätí v prvkoch mechanických, mechatronických a biomechanických sústav</t>
  </si>
  <si>
    <t>APVV-15-0435</t>
  </si>
  <si>
    <t xml:space="preserve">Dr.h.c. prof. Ing. František Trebuňa, CSc. </t>
  </si>
  <si>
    <t>Interdisciplinárny prístup k elektronickému monitoringu obvinených a odsúdených osôb v slovenskom prostredí</t>
  </si>
  <si>
    <t>APVV-15-0437</t>
  </si>
  <si>
    <t>doc. JUDr. Jaroslav Klátik, PhD. MBA</t>
  </si>
  <si>
    <t xml:space="preserve">Univerzita Mateja Bela v Banskej Bystrici -  Právnická fakulta </t>
  </si>
  <si>
    <t>Vývoj systému pre kontinuálne monitorovanie vplyvu znečistenia na vysokonapäťovú izoláciu</t>
  </si>
  <si>
    <t>APVV-15-0438</t>
  </si>
  <si>
    <t xml:space="preserve">doc. Ing. Juraj Kurimský, PhD. </t>
  </si>
  <si>
    <t>Topologické a algebraické aspekty minimálnych dynamických systémov</t>
  </si>
  <si>
    <t>APVV-15-0439</t>
  </si>
  <si>
    <t xml:space="preserve">prof. RNDr. Ľubomír Snoha, DrSc. </t>
  </si>
  <si>
    <t>Merací systém s optickým snímačom pre systémy Weight In Motion</t>
  </si>
  <si>
    <t>APVV-15-0441</t>
  </si>
  <si>
    <t xml:space="preserve">doc. Ing. Daniel Káčik, PhD. </t>
  </si>
  <si>
    <t>BETAMONT s.r.o.</t>
  </si>
  <si>
    <t>Katalyzátory typu hydrotalcit a zeolit na záchyt a redukciu NOx emisií</t>
  </si>
  <si>
    <t>APVV-15-0449</t>
  </si>
  <si>
    <t xml:space="preserve">Ing. Jozef Mikulec, CSc. </t>
  </si>
  <si>
    <t>VÚRUP, a.s.</t>
  </si>
  <si>
    <t xml:space="preserve">Nanočastice v anizotrópnych systémoch </t>
  </si>
  <si>
    <t>APVV-15-0453</t>
  </si>
  <si>
    <t xml:space="preserve">doc. RNDr. Peter Kopčanský, CSc. </t>
  </si>
  <si>
    <t>Farmakologické ovplyvnenie glukózovej toxicity pri diabete typu 2</t>
  </si>
  <si>
    <t>APVV-15-0455</t>
  </si>
  <si>
    <t xml:space="preserve">RNDr. Magdaléna Májeková, PhD. </t>
  </si>
  <si>
    <t>Dlhodobé a recentné tendencie vývoja pozitívneho práva vo vybraných odvetviach právneho poriadku</t>
  </si>
  <si>
    <t>APVV-15-0456</t>
  </si>
  <si>
    <t xml:space="preserve">doc. JUDr. Jozef Vozár, CSc. </t>
  </si>
  <si>
    <t>Interagujúce dvojhviezdy - kľúč k porozumeniu Vesmíru</t>
  </si>
  <si>
    <t>APVV-15-0458</t>
  </si>
  <si>
    <t xml:space="preserve">RNDr. Augustín Skopal, DrSc. </t>
  </si>
  <si>
    <t>Vihorlatská hvezdáreň Humenné</t>
  </si>
  <si>
    <t>Konzervovanie a stabilizácia objektov kultúrneho dedičstva z prírodných organických materiálov nizkoteplotnou plazmou</t>
  </si>
  <si>
    <t>APVV-15-0460</t>
  </si>
  <si>
    <t xml:space="preserve">doc. Ing. Katarína Vizárová, PhD. </t>
  </si>
  <si>
    <t>Výskum sofistikovaných metód analýzy dynamických vlastností mikroskopických častí respiračného systému</t>
  </si>
  <si>
    <t>APVV-15-0462</t>
  </si>
  <si>
    <t xml:space="preserve">doc. Ing. Libor Hargaš, PhD. </t>
  </si>
  <si>
    <t>Zvýšenie účinnosti prenosu elektrickej energie v PS SR</t>
  </si>
  <si>
    <t>APVV-15-0464</t>
  </si>
  <si>
    <t xml:space="preserve">prof. Ing. Juraj Altus, PhD. </t>
  </si>
  <si>
    <t>Príprava prírodných aróm biotranformáciami s využitím komprehenzívnych analytických metód</t>
  </si>
  <si>
    <t>APVV-15-0466</t>
  </si>
  <si>
    <t xml:space="preserve">RNDr. Róbert Kubinec, CSc. </t>
  </si>
  <si>
    <t>KERAMICKÉ MATERIÁLY PRE POUŽITIE V EXTRÉMNYCH PODMIENKACH</t>
  </si>
  <si>
    <t>APVV-15-0469</t>
  </si>
  <si>
    <t xml:space="preserve">prof. RNDr. Ján Dusza, DrSc. </t>
  </si>
  <si>
    <t>Identifikácia vírusu EBHS a vybraných patogénov ako možnej  príčiny poklesu početnosti zajaca poľného (Lepus europaeus) na  Slovensku</t>
  </si>
  <si>
    <t>APVV-15-0474</t>
  </si>
  <si>
    <t xml:space="preserve">MVDr. Rastislav Jurčík, PhD. </t>
  </si>
  <si>
    <t>Tendencie vývoja etnických vzťahov na Slovensku (komparatívny výskum národnostnej problematiky v rokoch 2004-2020) – (TESS2)</t>
  </si>
  <si>
    <t>APVV-15-0475</t>
  </si>
  <si>
    <t xml:space="preserve">prof. PaedDr. Štefan Šutaj, DrSc. </t>
  </si>
  <si>
    <t>Metódy predikcie degradovateľnosti a stráviteľnosti dusíkatých látok krmív pre prežúvavce.</t>
  </si>
  <si>
    <t>APVV-15-0477</t>
  </si>
  <si>
    <t xml:space="preserve">doc. Ing. Mária Chrenková, CSc. </t>
  </si>
  <si>
    <t xml:space="preserve">Fluoridové taveniny kritických prvkov pre nekonvenčné aplikácie </t>
  </si>
  <si>
    <t>APVV-15-0479</t>
  </si>
  <si>
    <t xml:space="preserve">doc. Ing. Miroslav Boča, DrSc. </t>
  </si>
  <si>
    <t>Výskum výroby kyseliny dimetylolbutánovej</t>
  </si>
  <si>
    <t>APVV-15-0482</t>
  </si>
  <si>
    <t xml:space="preserve">prof. Ing. Milan Hronec, DrSc. </t>
  </si>
  <si>
    <t>VUP, a.s.</t>
  </si>
  <si>
    <t>Vysoko selektívna liečba nádorových ochorení: komplexy endogénnych lipoproteínov s DARPinmi ako nová generácia transportných systémov pre cielený transport liečiv (DARLINK)</t>
  </si>
  <si>
    <t>APVV-15-0485</t>
  </si>
  <si>
    <t>prof. RNDr. Pavol Miškovský, PhD. DrSc.</t>
  </si>
  <si>
    <t>Analýza vplyvu spriahnutia v mostoch so zabetónovanými nosníkmi</t>
  </si>
  <si>
    <t>APVV-15-0486</t>
  </si>
  <si>
    <t xml:space="preserve">prof. Ing. Vincent Kvočák, CSc. </t>
  </si>
  <si>
    <t xml:space="preserve">Technická univerzita v Košiciach -  Stavebná fakulta </t>
  </si>
  <si>
    <t>Výskum efektívnosti outsourcingu lesníckych služieb</t>
  </si>
  <si>
    <t>APVV-15-0487</t>
  </si>
  <si>
    <t xml:space="preserve">Ing. Miroslav Kovalčík, PhD. </t>
  </si>
  <si>
    <t>Analýza sucha viackriteriálnymi metódami štatistiky a data miningu z pohľadu návrhu adaptačných opatrení v krajine</t>
  </si>
  <si>
    <t>APVV-15-0489</t>
  </si>
  <si>
    <t xml:space="preserve">doc. Ing. Milan Čistý, PhD. </t>
  </si>
  <si>
    <t>Proces a zákonitosti osídlenia horských a podhorských oblastí západného Slovenska v praveku a včasnej dobe dejinnej</t>
  </si>
  <si>
    <t>APVV-15-0491</t>
  </si>
  <si>
    <t xml:space="preserve">Mgr. Igor Bazovský, PhD. </t>
  </si>
  <si>
    <t>Rečová audiometria v rómskom jazyku</t>
  </si>
  <si>
    <t>APVV-15-0492</t>
  </si>
  <si>
    <t xml:space="preserve">prof. Ing. Július Zimmermann, CSc. </t>
  </si>
  <si>
    <t>Nanosegregované afinitné činidlá pre  hybridné fermentačno-separačné procesy</t>
  </si>
  <si>
    <t>APVV-15-0494</t>
  </si>
  <si>
    <t xml:space="preserve">Ing. Štefan Schlosser, CSc. </t>
  </si>
  <si>
    <t>Vývoj unikátneho fotochemického reaktora umožňujúceho monitorovanie, kontrolovanie a riadenie priebehu fotoreakcie.</t>
  </si>
  <si>
    <t>APVV-15-0495</t>
  </si>
  <si>
    <t xml:space="preserve">prof. RNDr. Anton Gáplovský, DrSc. </t>
  </si>
  <si>
    <t>KVANT spol. s r. o.</t>
  </si>
  <si>
    <t>Nové fázy a fázové prechody v kondenzovaných látkach</t>
  </si>
  <si>
    <t>APVV-15-0496</t>
  </si>
  <si>
    <t xml:space="preserve">prof. Ing. Roman Martoňák, DrSc. </t>
  </si>
  <si>
    <t>Citlivosť tvorby povodňového odtoku na intenzívne zrážky a  využívanie územia vo vrcholových povodiach</t>
  </si>
  <si>
    <t>APVV-15-0497</t>
  </si>
  <si>
    <t xml:space="preserve">prof. Ing. Ján Szolgay, PhD. </t>
  </si>
  <si>
    <t>Psychologické, psychofyziologické a antropometrické koreláty srdcovocievnych ochorení (SCO)</t>
  </si>
  <si>
    <t>APVV-15-0502</t>
  </si>
  <si>
    <t xml:space="preserve">PhDr. Miloš Šlepecký, CSc. </t>
  </si>
  <si>
    <t xml:space="preserve">Univerzita Konštantína Filozofa v Nitre -  Fakulta sociálnych vied a zdravotníctva </t>
  </si>
  <si>
    <t>Integrovaný model manažérskej podpory budovania a riadenia hodnoty značky v špecifických podmienkach SR</t>
  </si>
  <si>
    <t>APVV-15-0505</t>
  </si>
  <si>
    <t xml:space="preserve">prof. Ing. Anna Križanová, CSc. </t>
  </si>
  <si>
    <t>Informačné správanie sa človeka v digitálnom priestore</t>
  </si>
  <si>
    <t>APVV-15-0508</t>
  </si>
  <si>
    <t xml:space="preserve">prof. Ing. Mária Bieliková, PhD. </t>
  </si>
  <si>
    <t xml:space="preserve">Slovenská technická univerzita v Bratislave -  Fakulta informatiky a informačných technológií </t>
  </si>
  <si>
    <t>Výskum problematiky on-line reputačného manažmentu (ORM) subjektov pôsobiacich v odvetví automobilového priemyslu</t>
  </si>
  <si>
    <t>APVV-15-0511</t>
  </si>
  <si>
    <t xml:space="preserve">doc. PhDr. Peter Dorčák, PhD. </t>
  </si>
  <si>
    <t xml:space="preserve">Ekonomická univerzita v Bratislave -  Fakulta podnikového manažmentu </t>
  </si>
  <si>
    <t>Topologické aspekty biosyntézy mykobakteriálneho arabinogalaktánu</t>
  </si>
  <si>
    <t>APVV-15-0515</t>
  </si>
  <si>
    <t xml:space="preserve">doc. RNDr. Katarína Mikušová, PhD. </t>
  </si>
  <si>
    <t>Automatické titulkovanie audiovizuálneho obsahu pre osoby so sluchovým postihnutím</t>
  </si>
  <si>
    <t>APVV-15-0517</t>
  </si>
  <si>
    <t xml:space="preserve">prof. Ing. Jozef Juhár, CSc. </t>
  </si>
  <si>
    <t>Inteligentné nanopórovité systémy ako nosiče liečiv</t>
  </si>
  <si>
    <t>APVV-15-0520</t>
  </si>
  <si>
    <t xml:space="preserve">doc. RNDr. Vladimír Zeleňák, PhD. </t>
  </si>
  <si>
    <t>Numerické metódy pre vývoj kriviek a plôch a ich aplikácie</t>
  </si>
  <si>
    <t>APVV-15-0522</t>
  </si>
  <si>
    <t xml:space="preserve">prof. RNDr. Karol Mikula, DrSc. </t>
  </si>
  <si>
    <t>Výskum platformy modulov vybranej skupiny mobilných pracovných strojov, ich optimalizácia metódami generatívneho konštruovania</t>
  </si>
  <si>
    <t>APVV-15-0524</t>
  </si>
  <si>
    <t xml:space="preserve">prof. Ing. Ladislav Gulan, PhD. </t>
  </si>
  <si>
    <t>Téma Troch kráľov v umení Slovenska - interdisciplinárne štúdie kultúrnej tradície a komunikácie</t>
  </si>
  <si>
    <t>APVV-15-0526</t>
  </si>
  <si>
    <t xml:space="preserve">doc. PhDr. Ivan Gerát, PhD. </t>
  </si>
  <si>
    <t>Ústav dejín umenia SAV</t>
  </si>
  <si>
    <t>Nová generácia odbavovacieho systému pre letiská</t>
  </si>
  <si>
    <t>APVV-15-0527</t>
  </si>
  <si>
    <t xml:space="preserve">prof. Ing. František Adamčík, CSc. </t>
  </si>
  <si>
    <t xml:space="preserve">Technická univerzita v Košiciach -  Letecká fakulta </t>
  </si>
  <si>
    <t>Modifikované polyméry z obnoviteľných zdrojov a ich degradácia</t>
  </si>
  <si>
    <t>APVV-15-0528</t>
  </si>
  <si>
    <t xml:space="preserve">prom. chem. Štefan Chmela, DrSc. </t>
  </si>
  <si>
    <t>Webová GIS aplikácia pre monitoring výskytu škodlivých činiteľov v lesoch Slovenska</t>
  </si>
  <si>
    <t>APVV-15-0531</t>
  </si>
  <si>
    <t xml:space="preserve">Ing. Christo Nikolov, PhD. </t>
  </si>
  <si>
    <t>Zhodnotenie druhotných surovín pre materiály s využitím v extrémnych podmienkach</t>
  </si>
  <si>
    <t>APVV-15-0540</t>
  </si>
  <si>
    <t xml:space="preserve">doc. Ing. Miroslav Hnatko, PhD. </t>
  </si>
  <si>
    <t>Analýza modulačných účinkov biologicky aktívnych zlúčenín na fyziologické a patologické oxidatívne procesy v bunkových modeloch</t>
  </si>
  <si>
    <t>APVV-15-0543</t>
  </si>
  <si>
    <t xml:space="preserve">prof. Ing. Norbert Lukáč, PhD. </t>
  </si>
  <si>
    <t>Syntetická biológia - moderná stratégia zlepšovania kvality živočíšnych spermií</t>
  </si>
  <si>
    <t>APVV-15-0544</t>
  </si>
  <si>
    <t xml:space="preserve">Ing. Eva Tvrdá, PhD. </t>
  </si>
  <si>
    <t>Fotochemicky indukovaná meďou sprostredkovaná radikálová polymerizácia s prenosom atómu</t>
  </si>
  <si>
    <t>APVV-15-0545</t>
  </si>
  <si>
    <t xml:space="preserve">Mgr. Jaroslav Mosnáček, PhD. </t>
  </si>
  <si>
    <t>Vplyv finančných trhov a poľnohospodárskych politík na agropotravinársky sektor</t>
  </si>
  <si>
    <t>APVV-15-0552</t>
  </si>
  <si>
    <t xml:space="preserve">doc. Ing. Miroslava Rajčániová, PhD. </t>
  </si>
  <si>
    <t>Národné poľnohospodárske a potravinárske centrum -  Výskumný ústav ekonomiky poľnohospodárstva a potravinárstva</t>
  </si>
  <si>
    <t xml:space="preserve">Slovenská poľnohospodárska univerzita v Nitre -  Fakulta ekonomiky a manažmentu </t>
  </si>
  <si>
    <t>Intelektuálne dedičstvo a vedecká komunikácia 1500-1800 so  slovenskými vzťahmi ako súčasť európskej histórie a identity</t>
  </si>
  <si>
    <t>APVV-15-0554</t>
  </si>
  <si>
    <t xml:space="preserve">prof. PhDr. Dušan Katuščák, PhD. </t>
  </si>
  <si>
    <t>Ústredná knižnica Slovenskej akadémie vied</t>
  </si>
  <si>
    <t xml:space="preserve">Žilinská univerzita v Žiline -  Fakulta humanitných vied </t>
  </si>
  <si>
    <t>Štúdium príbuzenských vzťahov v rómskych komunitách Slovenska</t>
  </si>
  <si>
    <t>APVV-15-0556</t>
  </si>
  <si>
    <t xml:space="preserve">prof. RNDr. Ivan  Bernasovský, DrSc. </t>
  </si>
  <si>
    <t>Vývoj softvérovej platformy pre výpočtové stanovovanie a optimalizáciu nákladov vyraďovania jadrových zariadení z prevádzky na báze medzinárodného štandardu ISDC pre zaistenie bezpečného a efektívneho vyraďovania</t>
  </si>
  <si>
    <t>APVV-15-0558</t>
  </si>
  <si>
    <t xml:space="preserve">Ing. Vladimír Daniška, PhD. </t>
  </si>
  <si>
    <t>DECOM, a.s.</t>
  </si>
  <si>
    <t>Identifikácia a charakterizácia potenciálu lokálnych efektov pomocou robustného numerického modelovania seizmického pohybu</t>
  </si>
  <si>
    <t>APVV-15-0560</t>
  </si>
  <si>
    <t xml:space="preserve">prof. RNDr. Peter Moczo, DrSc. </t>
  </si>
  <si>
    <t>Efektívne riadenie závlah, ako nástroj adaptácie na meniacu sa klímu</t>
  </si>
  <si>
    <t>APVV-15-0562</t>
  </si>
  <si>
    <t xml:space="preserve">doc. Ing. Viliam Bárek, CSc. </t>
  </si>
  <si>
    <t xml:space="preserve">Slovenská poľnohospodárska univerzita v Nitre -  Fakulta záhradníctva a krajinného inžinierstva , Fakulta agrobiológie a potravinových zdrojov </t>
  </si>
  <si>
    <t xml:space="preserve">Nové regulačné účinky oxidu dusnatého a ich úloha v rozvoji esenciálnej hypertezie </t>
  </si>
  <si>
    <t>APVV-15-0565</t>
  </si>
  <si>
    <t xml:space="preserve">RNDr. Soňa  Čačányiová (Kyselá), PhD. </t>
  </si>
  <si>
    <t>Výskum optimálneho riadenia toku energie v systéme elektrického vozidla</t>
  </si>
  <si>
    <t>APVV-15-0571</t>
  </si>
  <si>
    <t xml:space="preserve">doc. Ing. Peter Drgoňa, PhD. </t>
  </si>
  <si>
    <t>Paleoklimatický záznam a variabilita miocénnej klímy v centrálnej a východnej Paratetýde</t>
  </si>
  <si>
    <t>APVV-15-0575</t>
  </si>
  <si>
    <t xml:space="preserve">RNDr. Marianna Kováčová, PhD. </t>
  </si>
  <si>
    <t>Zriedkavé jadrové procesy a vývoj  metód na ich sledovanie</t>
  </si>
  <si>
    <t>APVV-15-0576</t>
  </si>
  <si>
    <t xml:space="preserve">prof. RNDr. Pavel Povinec, DrSc. </t>
  </si>
  <si>
    <t>Interakcie elektrónov a iónov s molekulami a ich aplikácie v oblasti analytických a diagnostických metód</t>
  </si>
  <si>
    <t>APVV-15-0580</t>
  </si>
  <si>
    <t xml:space="preserve">prof. Dr. Štefan Matejčík, DrSc. </t>
  </si>
  <si>
    <t>Analytické hodnotenie profilov klinických vzoriek a markerov vo vzťahu k optimalizácii liečby nešpecifických zápalových ochorení čreva tiopurínmi</t>
  </si>
  <si>
    <t>APVV-15-0585</t>
  </si>
  <si>
    <t xml:space="preserve">doc. RNDr. Peter Mikuš, PhD. </t>
  </si>
  <si>
    <t>Nemocnica svätého Michala, a.s.</t>
  </si>
  <si>
    <t>Výskum nových topológií moderných VN zdrojov na báze stredofrekvenčných striedačov</t>
  </si>
  <si>
    <t>APVV-15-0592</t>
  </si>
  <si>
    <t xml:space="preserve">Ing. Peter Lachký, CSc. </t>
  </si>
  <si>
    <t>NES Nová Dubnica s.r.o.</t>
  </si>
  <si>
    <t>Využitie geoekologických podkladov v rámci zavádzania precízneho poľnohospodárstva</t>
  </si>
  <si>
    <t>APVV-15-0597</t>
  </si>
  <si>
    <t xml:space="preserve">RNDr. Igor Matečný, PhD. </t>
  </si>
  <si>
    <t>Prediktívny systém monitorovania a vyhodnocovania účinnosti výroby a dodávky tepla s využitím techník výpočtovej inteligencie</t>
  </si>
  <si>
    <t>APVV-15-0602</t>
  </si>
  <si>
    <t xml:space="preserve">doc. Ing. Ján Piteľ, PhD. </t>
  </si>
  <si>
    <t xml:space="preserve">Technická univerzita v Košiciach -  Fakulta výrobných technológií, Prešov </t>
  </si>
  <si>
    <t>Zníženie plodnosti a kontrola trypanozomiáz bodaviek tsetse aplikáciou metód sterility a molekulárnych metód.</t>
  </si>
  <si>
    <t>APVV-15-0604</t>
  </si>
  <si>
    <t xml:space="preserve">RNDr. Peter Takáč, CSc. </t>
  </si>
  <si>
    <t xml:space="preserve">Dynamika srdcového poškodenia: úloha nekroptotickej bunkovej smrti a prežívania kardiomyocytov. </t>
  </si>
  <si>
    <t>APVV-15-0607</t>
  </si>
  <si>
    <t xml:space="preserve">doc. PharmDr. Adriana Adameová, PhD. </t>
  </si>
  <si>
    <t>Štúdium funkčných bio-implantátov a kmeňových buniek  pre regeneráciu CNS</t>
  </si>
  <si>
    <t>APVV-15-0613</t>
  </si>
  <si>
    <t xml:space="preserve">MVDr. Dasa Cizkova, DrSc. </t>
  </si>
  <si>
    <t>Atomárna štruktúra a unikátne vlastnosti intermetalík, amorfných, nanokryštalických a komplexných kovových zliatin</t>
  </si>
  <si>
    <t>APVV-15-0621</t>
  </si>
  <si>
    <t xml:space="preserve">Ing. Peter Švec, DrSc. </t>
  </si>
  <si>
    <t>Rozšírenie platnosti výpočtových štandardov pre návrh seizmicky odolných nádrží naplnených kvapalinou, z hľadiska bezpečnosti v JE a iných priemyselných oblastiach</t>
  </si>
  <si>
    <t>APVV-15-0630</t>
  </si>
  <si>
    <t xml:space="preserve">prof. Ing. Miloš Musil, CSc. </t>
  </si>
  <si>
    <t xml:space="preserve">Výskum vysokohodnotných cementových kompozitov za hydrotermálnych podmienok pre potenciálne využitie v hĺbkových vrtoch </t>
  </si>
  <si>
    <t>APVV-15-0631</t>
  </si>
  <si>
    <t>prof. Dr. Ing. Martin T. Palou</t>
  </si>
  <si>
    <t>Štúdium kozmických a geofyzikálnych procesov pomocou kozmogénnych nuklidov</t>
  </si>
  <si>
    <t>APVV-15-0636</t>
  </si>
  <si>
    <t xml:space="preserve">prof. RNDr. Jozef Masarik, DrSc. </t>
  </si>
  <si>
    <t>Inovatívna MoS2 platforma pre diagnózu a cielenú liečbu rakoviny.</t>
  </si>
  <si>
    <t>APVV-15-0641</t>
  </si>
  <si>
    <t xml:space="preserve">Dr. Peter Šiffalovič, PhD. </t>
  </si>
  <si>
    <t>Možnosti kriminologického a trestnoprávneho riešenia domáceho násilia</t>
  </si>
  <si>
    <t>APVV-15-0644</t>
  </si>
  <si>
    <t xml:space="preserve">doc. JUDr. Peter Polák, PhD. </t>
  </si>
  <si>
    <t>Hodnoty v dynamike spoločenských zmien na Slovensku a v Európe</t>
  </si>
  <si>
    <t>APVV-15-0653</t>
  </si>
  <si>
    <t xml:space="preserve">prof. PhDr. Silvia Miháliková, PhD. </t>
  </si>
  <si>
    <t xml:space="preserve">Úloha medziorganelových interakcií v lipidovej homeostáze </t>
  </si>
  <si>
    <t>APVV-15-0654</t>
  </si>
  <si>
    <t xml:space="preserve">RNDr. Ivan Hapala, CSc. </t>
  </si>
  <si>
    <t>Nemetalické výstuže do betónových konštrukcií vyrábané na Slovensku a inovačné metódy navrhovania proti progresívnym formám zlyhania betónových stavieb</t>
  </si>
  <si>
    <t>APVV-15-0658</t>
  </si>
  <si>
    <t xml:space="preserve">prof. Ing. Vladimír Benko, PhD. </t>
  </si>
  <si>
    <t>Nové vysokoteplotné kompozitné materiály pre turbodúchadlá</t>
  </si>
  <si>
    <t>APVV-15-0660</t>
  </si>
  <si>
    <t xml:space="preserve">Ing. Juraj Lapin, DrSc. </t>
  </si>
  <si>
    <t>Psychologický mechanizmus zmien rizikového správania školákov a vysokoškolákov.  Rizikové správanie a emigračné, migračné zámery.</t>
  </si>
  <si>
    <t>APVV-15-0662</t>
  </si>
  <si>
    <t xml:space="preserve">prof. PhDr. Oľga Orosová, CSc. </t>
  </si>
  <si>
    <t>Inovatívna metóda na výpočet prízemného strihu vetra z údajov meraných LIDARom</t>
  </si>
  <si>
    <t>APVV-15-0663</t>
  </si>
  <si>
    <t xml:space="preserve">Mgr. Ladislav Gaál, PhD. </t>
  </si>
  <si>
    <t>MicroStep-MIS, spol. s r.o.</t>
  </si>
  <si>
    <t>Obrazová analýza mikroskopických častíc pri automatizácii optických manipulačných techník aplikovateľných v mikro/nanorobotike.</t>
  </si>
  <si>
    <t>APVV-15-0665</t>
  </si>
  <si>
    <t xml:space="preserve">doc. Ing. Zoltán Tomori, CSc. </t>
  </si>
  <si>
    <t>Únik kapitálu a jeho dôsledky pre slovenskú ekonomiku</t>
  </si>
  <si>
    <t>APVV-15-0666</t>
  </si>
  <si>
    <t xml:space="preserve">prof. Dr. Ing. Menbere Workie Tiruneh, PhD. </t>
  </si>
  <si>
    <t>GaN monolitické integrované obvody</t>
  </si>
  <si>
    <t>APVV-15-0673</t>
  </si>
  <si>
    <t xml:space="preserve">prof. Ing. Alexander Šatka, CSc. </t>
  </si>
  <si>
    <t>Vyšetrovanie hygrotermálnych a mechanických vlastností poréznych stavebných materiálov na báze matematického modelovania</t>
  </si>
  <si>
    <t>APVV-15-0681</t>
  </si>
  <si>
    <t xml:space="preserve">prof. RNDr. Jozef  Kačur, DrSc. </t>
  </si>
  <si>
    <t>Bratislavská medzinárodná škola liberálnych štúdií</t>
  </si>
  <si>
    <t>Filozofická antropológia a súčasná civilizačná situácia</t>
  </si>
  <si>
    <t>APVV-15-0682</t>
  </si>
  <si>
    <t xml:space="preserve">Mgr. Mgr. Róbert Karul, PhD. </t>
  </si>
  <si>
    <t>Filozofický ústav SAV</t>
  </si>
  <si>
    <t>Teranostický potenciál komponentov alternatívneho RAS pri modulácii funkcie a dysfunkcie pravej komory</t>
  </si>
  <si>
    <t>APVV-15-0685</t>
  </si>
  <si>
    <t>doc. PharmDr. Ján Klimas, PhD. MPH</t>
  </si>
  <si>
    <t>Štandardizácia neuropsychologickej batérie NEUROPSY na slovenskej populácii</t>
  </si>
  <si>
    <t>APVV-15-0686</t>
  </si>
  <si>
    <t xml:space="preserve">prof. PhDr. Anton Heretik, CSc. </t>
  </si>
  <si>
    <t>UWB senzorová sieť pracujúca v reálnom čase určená na detekciu, lokalizáciu a sledovanie osôb</t>
  </si>
  <si>
    <t>APVV-15-0692</t>
  </si>
  <si>
    <t xml:space="preserve">doc. Ing. Miloš Drutarovský, CSc. </t>
  </si>
  <si>
    <t>2D materiály iné ako grafén: monovrstvy, heteroštruktúry a hybridné vrstvy</t>
  </si>
  <si>
    <t>APVV-15-0693</t>
  </si>
  <si>
    <t>Dr. Martin Hulman</t>
  </si>
  <si>
    <t>Výskum, výroba a prevádzkové overenie prototypových nástrojov pre tvárnenie výmenníkových rúr s tvarovo členitým vnútorným povrchom pre zvyšovanie efektívnosti energetických zariadení</t>
  </si>
  <si>
    <t>APVV-15-0696</t>
  </si>
  <si>
    <t>Úloha CA IX v adaptácii na nádorové mikroprostredie a v rezistencii na protinádorovú terapiu: molekulárne mechanizmy a klinické implikácie</t>
  </si>
  <si>
    <t>APVV-15-0697</t>
  </si>
  <si>
    <t xml:space="preserve">prof. RNDr. Silvia Pastoreková, DrSc. </t>
  </si>
  <si>
    <t>Výskum nového kompozitného materiálu na výrobu CNC strojov pre progresívne obrábanie výrobkov z práškových materiálov vyrábaných aditívnou technológiou DMLS</t>
  </si>
  <si>
    <t>APVV-15-0700</t>
  </si>
  <si>
    <t xml:space="preserve">prof. Ing. Jozef Zajac, CSc. </t>
  </si>
  <si>
    <t>Viacdielny tréningový posilňovací systém trupu pre športovcov a netrénovaných jedincov s funkčnými bolesťami chrbta</t>
  </si>
  <si>
    <t xml:space="preserve">prof. Mgr. Erika Zemková, PhD. </t>
  </si>
  <si>
    <t xml:space="preserve">Univerzita Komenského v Bratislave -  Fakulta telesnej výchovy a športu </t>
  </si>
  <si>
    <t>Výskum vybraných kovových  konštrukčných materiálov namáhaných extrémnym rázovým zaťažením</t>
  </si>
  <si>
    <t>APVV-15-0710</t>
  </si>
  <si>
    <t xml:space="preserve">Ing. Igor Barényi, PhD. </t>
  </si>
  <si>
    <t xml:space="preserve">Trenčianska univerzita Alexandra Dubčeka v Trenčíne -  Fakulta špeciálnej techniky </t>
  </si>
  <si>
    <t>Zmierňovanie rizika vyvolaného zmenou klímy prostredníctvom optimalizácie termínu lesnej ťažby</t>
  </si>
  <si>
    <t>APVV-15-0714</t>
  </si>
  <si>
    <t xml:space="preserve">doc. Ing. Ján Merganič, PhD. </t>
  </si>
  <si>
    <t>Implementačné a evalvačné analýzy nástrojov lesníckej politiky</t>
  </si>
  <si>
    <t>APVV-15-0715</t>
  </si>
  <si>
    <t xml:space="preserve">JUDr. Mgr. Zuzana Dobšinská, PhD. </t>
  </si>
  <si>
    <t>Výskum limitných podmienok integrovateľnosti varovných hlásení v terestriálnom vysielaní</t>
  </si>
  <si>
    <t>APVV-15-0718</t>
  </si>
  <si>
    <t>Ing. Juraj Oravec</t>
  </si>
  <si>
    <t>Výskumný ústav spojov, n.o.</t>
  </si>
  <si>
    <t>Longitudinálny výskum psychosociálnych inovácií v manažmente chronických chorôb</t>
  </si>
  <si>
    <t>APVV-15-0719</t>
  </si>
  <si>
    <t xml:space="preserve">Mgr. Iveta Rajničová Nagyová, PhD. </t>
  </si>
  <si>
    <t>Stanovenie aktivity transfer faktora, imunostimulačného preparátu z extraktu leukocytov a štandardizácia jeho prípravy</t>
  </si>
  <si>
    <t>APVV-15-0720</t>
  </si>
  <si>
    <t xml:space="preserve">MVDr. Juraj Kopáček, DrSc. </t>
  </si>
  <si>
    <t>Inovatívne fenomické prístupy hodnotenia genetických zdrojov pšenice pre zlepšovanie produkcie a adaptability na klimatické extrémy</t>
  </si>
  <si>
    <t>APVV-15-0721</t>
  </si>
  <si>
    <t xml:space="preserve">prof. Ing. Marián Brestič, CSc. </t>
  </si>
  <si>
    <t>Sociálna pasca - náklady a cesta von</t>
  </si>
  <si>
    <t>APVV-15-0722</t>
  </si>
  <si>
    <t xml:space="preserve">Mgr. Ing. Michal Páleník, PhD. </t>
  </si>
  <si>
    <t>Vývoj technológie zvárania pre unikátne creepové ocele vyvíjané v Železiarniach Podbrezová, a.s.</t>
  </si>
  <si>
    <t>APVV-15-0723</t>
  </si>
  <si>
    <t xml:space="preserve">Ing. Ľuboš Mráz, PhD. </t>
  </si>
  <si>
    <t>Vývoj nových teoretických nástrojov pre predikciu a interpretáciu EPR a NMR parametrov</t>
  </si>
  <si>
    <t>APVV-15-0726</t>
  </si>
  <si>
    <t xml:space="preserve">Dr. Vladimir Malkin, DrSc. </t>
  </si>
  <si>
    <t>Multimodálna interakcia človek-robot s využitím cloudových prostriedkov</t>
  </si>
  <si>
    <t>APVV-15-0731</t>
  </si>
  <si>
    <t xml:space="preserve">prof. Ing. Peter Sinčák, CSc. </t>
  </si>
  <si>
    <t>Usporiadanie uznania v Európskej únii a malé členské štáty</t>
  </si>
  <si>
    <t>APVV-15-0732</t>
  </si>
  <si>
    <t xml:space="preserve">prof. Jozef Bátora, PhD. </t>
  </si>
  <si>
    <t>Vlastnosti nových progresívnych konštrukčných materiálov v agresívnom prostredí roztavených solí</t>
  </si>
  <si>
    <t>APVV-15-0738</t>
  </si>
  <si>
    <t xml:space="preserve">Ing. František Šimko, PhD. </t>
  </si>
  <si>
    <t>Návody a nástroje na efektívnu elimináciu protiprávnych konaní v spojení s možnou insolvenciou</t>
  </si>
  <si>
    <t>APVV-15-0740</t>
  </si>
  <si>
    <t xml:space="preserve">prof. JUDr. Jozef Čentéš, PhD. </t>
  </si>
  <si>
    <t xml:space="preserve">Univerzita Komenského v Bratislave -  Právnická fakulta </t>
  </si>
  <si>
    <t>Nanokompozitné materiály na báze organo-fosfóniových smektitov a polymérov</t>
  </si>
  <si>
    <t>APVV-15-0741</t>
  </si>
  <si>
    <t xml:space="preserve">RNDr. Peter Komadel, DrSc. </t>
  </si>
  <si>
    <t>Zbierka kultúr kvasiniek ako biobanka pre budúce generácie</t>
  </si>
  <si>
    <t>APVV-15-0744</t>
  </si>
  <si>
    <t xml:space="preserve">Ing. Renáta Vadkertiová, PhD. </t>
  </si>
  <si>
    <t>Modulárny výkonový menič pre kompaktné aktuátory s presnou prevodovkou</t>
  </si>
  <si>
    <t>APVV-15-0750</t>
  </si>
  <si>
    <t xml:space="preserve">doc. Ing. František Ďurovský, PhD. </t>
  </si>
  <si>
    <t>Výpočtové a matematické modelovanie pre optimalizáciu mikrofluidických zariadení určených na triedenie, izolovanie a manipuláciu buniek</t>
  </si>
  <si>
    <t>APVV-15-0751</t>
  </si>
  <si>
    <t xml:space="preserve">doc. Mgr. Ivan Cimrák, PhD. </t>
  </si>
  <si>
    <t>Vývoj retraktora pre operácie v dutine brušnej</t>
  </si>
  <si>
    <t>APVV-15-0757</t>
  </si>
  <si>
    <t xml:space="preserve">doc. Ing. Branislav Hučko, PhD. </t>
  </si>
  <si>
    <t xml:space="preserve">2D-materiály a ich funkcionalizácia </t>
  </si>
  <si>
    <t>APVV-15-0759</t>
  </si>
  <si>
    <t xml:space="preserve">prof. Ing. Ivan Štich, DrSc. </t>
  </si>
  <si>
    <t>Výskum možností ovplyvnenia systému smrek – podkôrny hmyz s použitím semiochemikálií</t>
  </si>
  <si>
    <t>APVV-15-0761</t>
  </si>
  <si>
    <t xml:space="preserve">Ing. Rastislav  Jakuš, PhD. </t>
  </si>
  <si>
    <t>Inteligentný systém monitorovania a prevencie zdravého srdca na báze smart technológií a organickej elektroniky</t>
  </si>
  <si>
    <t>APVV-15-0763</t>
  </si>
  <si>
    <t xml:space="preserve">Ing. Anton Kuzma, PhD. </t>
  </si>
  <si>
    <t>Slovenské divadlo a súčasná európska divadelná kultúra - kontinuita a diskontinuita</t>
  </si>
  <si>
    <t>APVV-15-0764</t>
  </si>
  <si>
    <t xml:space="preserve">prof. PhDr. Miloš Mistrík, DrSc. </t>
  </si>
  <si>
    <t>Nerovnosť a ekonomický rast</t>
  </si>
  <si>
    <t>APVV-15-0765</t>
  </si>
  <si>
    <t>prof. Dr. Ing. Mikuláš Luptáčik</t>
  </si>
  <si>
    <t>Aplikácia kombinovanej terapie na potlačenie sekundárneho poškodenia miechy po traume</t>
  </si>
  <si>
    <t>APVV-15-0766</t>
  </si>
  <si>
    <t xml:space="preserve">RNDr. Nadežda Lukáčová, DrSc. </t>
  </si>
  <si>
    <t>Bezkontaktná detekcia a kvantifikácia povrchových deformačných polí v miestach diskontinuít silového toku v stavebných nosných konštrukciách</t>
  </si>
  <si>
    <t>APVV-15-0777</t>
  </si>
  <si>
    <t xml:space="preserve">prof. Ing. Stanislav Kmeť, CSc. </t>
  </si>
  <si>
    <t xml:space="preserve">Limity radiačného a konvekčného chladenia cez fázové zmeny pracovnej látky v slučkovom termosifóne </t>
  </si>
  <si>
    <t>APVV-15-0778</t>
  </si>
  <si>
    <t xml:space="preserve">prof. RNDr. Milan Malcho, PhD. </t>
  </si>
  <si>
    <t>Aplikovaný výskum merania fyziologických parametrov stresu a inteligentného bezdrôtového biomonitoringu s využitím technológií na čipe.</t>
  </si>
  <si>
    <t>APVV-15-0789</t>
  </si>
  <si>
    <t xml:space="preserve">Ing. Libor Majer, PhD. </t>
  </si>
  <si>
    <t>R-DAS, s.r.o.</t>
  </si>
  <si>
    <t>Optimalizácia spaľovania biomasy s nízkou teplotou taviteľnosti popola</t>
  </si>
  <si>
    <t>APVV-15-0790</t>
  </si>
  <si>
    <t xml:space="preserve">prof. Ing. Jozef Jandačka, PhD. </t>
  </si>
  <si>
    <t>Štúdium počiatočných fáz vývoja výronov koronálnej hmoty a vlastností súvisiacich oblastí koronálneho dimmingu v slnečnej atmosfére.</t>
  </si>
  <si>
    <t>SK-AT-2015-0002</t>
  </si>
  <si>
    <t>https://site.apvv.sk/Grant/Grant/Detail/78</t>
  </si>
  <si>
    <t>Slovensko – Rakúsko 2015</t>
  </si>
  <si>
    <t xml:space="preserve">Mgr. Peter Gömöry, PhD. </t>
  </si>
  <si>
    <t>Vývoj a charakterizáica nových sorbentov na báze biouhlia</t>
  </si>
  <si>
    <t>SK-AT-2015-0003</t>
  </si>
  <si>
    <t xml:space="preserve">doc. RNDr. Michal Galamboš, PhD. </t>
  </si>
  <si>
    <t>DNA aptaméry a bunkové kultúry v diagnostike onkologických ochorení</t>
  </si>
  <si>
    <t>SK-AT-2015-0004</t>
  </si>
  <si>
    <t>Ťažké kovy a toxické prvky v rastlinných bunkách: využitie rastlín vo fytoremediácii kontaminovaných pôd a ich hodnotenie z hľadiska bezpečnosti potravín</t>
  </si>
  <si>
    <t>SK-AT-2015-0009</t>
  </si>
  <si>
    <t xml:space="preserve">RNDr. Marek Vaculík, PhD. </t>
  </si>
  <si>
    <t>Hic sunt leones? Povodie rieky Moravy vo včasnom stredoveku</t>
  </si>
  <si>
    <t>SK-AT-2015-0012</t>
  </si>
  <si>
    <t xml:space="preserve">doc. Mgr. Mária Hajnalová, PhD. </t>
  </si>
  <si>
    <t xml:space="preserve">Univerzita Konštantína Filozofa v Nitre -  Filozofická fakulta </t>
  </si>
  <si>
    <t>Elektrón-molekulové procesy prekurzorov pre moderné nanotechnológie</t>
  </si>
  <si>
    <t>SK-AT-2015-0013</t>
  </si>
  <si>
    <t xml:space="preserve">RNDr. Peter Papp, PhD. </t>
  </si>
  <si>
    <t>Genomické indikátory diverzity pinzgauského dobytka</t>
  </si>
  <si>
    <t>SK-AT-2015-0016</t>
  </si>
  <si>
    <t xml:space="preserve">doc. Ing. Radovan Kasarda, PhD. </t>
  </si>
  <si>
    <t>Vplyv biofyzikálnych a environmentálnych faktorov na rozdiely medzi nameranými a vypočítanými úhrnmi evapotranspirácie</t>
  </si>
  <si>
    <t>SK-AT-2015-0018</t>
  </si>
  <si>
    <t xml:space="preserve">Ing. Marek Rodný, PhD. </t>
  </si>
  <si>
    <t>Topologizácia závislostných a agregačných štruktúr a jej aplikácie</t>
  </si>
  <si>
    <t>SK-AT-2015-0019</t>
  </si>
  <si>
    <t xml:space="preserve">Mgr. Jozef Kiseľák, PhD. </t>
  </si>
  <si>
    <t>Včlenenie nanometrologického procesu do hodnotenia kvality stopkových fréz malých priemerov</t>
  </si>
  <si>
    <t>SK-AT-2015-0020</t>
  </si>
  <si>
    <t xml:space="preserve">prof. Ing. Ildikó Maňková, CSc. </t>
  </si>
  <si>
    <t>Podpora výskumu zameraného na multi-mierkové mapovanie a hodnotenie abiotických faktorov vo vysokohorskom prostredí Tatier</t>
  </si>
  <si>
    <t>SK-AT-2015-0021</t>
  </si>
  <si>
    <t xml:space="preserve">Mgr. Gabriel Bugár, PhD. </t>
  </si>
  <si>
    <t xml:space="preserve">Vlny v maloškálových štruktúrach chromosféry Slnka </t>
  </si>
  <si>
    <t>SK-AT-2015-0022</t>
  </si>
  <si>
    <t xml:space="preserve">Mgr. Július Koza, PhD. </t>
  </si>
  <si>
    <t>Zvyšovanie kvality produkcie vo vybraných aplikáciach</t>
  </si>
  <si>
    <t>SK-AT-2015-0023</t>
  </si>
  <si>
    <t xml:space="preserve">doc. Ing. Marian Králik, CSc. </t>
  </si>
  <si>
    <t>ManyViews: Integrating Narrations, Observations, and Insights</t>
  </si>
  <si>
    <t>SK-AT-2015-0025</t>
  </si>
  <si>
    <t xml:space="preserve">RNDr. Elena Šikudová, PhD. </t>
  </si>
  <si>
    <t>Eliminácia zdravotného rizika spôsobeného konzumáciou syrov a mliečnych výrobkov z hľadiska obsahu biogénnych amínov</t>
  </si>
  <si>
    <t>SK-AT-2015-0030</t>
  </si>
  <si>
    <t xml:space="preserve">doc. MVDr. Pavel Bystrický, PhD. </t>
  </si>
  <si>
    <t>Stabilita postoja a trupu vo vzťahu k respiračným funkciám u zdravých jedincov a po transplantácii pľúc</t>
  </si>
  <si>
    <t>SK-AT-2015-0031</t>
  </si>
  <si>
    <t>Využitie iónových asociatov v microextrakčných technikách: vypracovanie postupov pre stanovenie vybraných analytov</t>
  </si>
  <si>
    <t>SK-BG-2013-0003</t>
  </si>
  <si>
    <t>https://site.apvv.sk/Grant/Grant/Detail/64</t>
  </si>
  <si>
    <t>Slovensko – Bulharsko 2013</t>
  </si>
  <si>
    <t xml:space="preserve">RNDr. Jana Šandrejová, PhD. </t>
  </si>
  <si>
    <t>Zber a výskum genetického materiálu krmovín lokálneho pôvodu pre potreby šľachtenia</t>
  </si>
  <si>
    <t>SK-BG-2013-0005</t>
  </si>
  <si>
    <t xml:space="preserve">Ing. Miriam  Kizeková, PhD. </t>
  </si>
  <si>
    <t>Vplyv prebytku dusíka a toxicity ťažkých kovov na mechanizmy  rastlinnej  obrany</t>
  </si>
  <si>
    <t>SK-BG-2013-0007</t>
  </si>
  <si>
    <t>Signalizácia a manažment ochrany proti vybraným škodcom z rodu Grapholitha a Cydia s využitím nových biologických spôsobov ochrany v systémoch trvalo udržateľného poľnohospodárstva.</t>
  </si>
  <si>
    <t>SK-BG-2013-0008</t>
  </si>
  <si>
    <t xml:space="preserve">Ing. Ján Mezey, PhD. </t>
  </si>
  <si>
    <t xml:space="preserve">Fotokatalytické čistenie kontaminovaných vôd a vzduchu použitím nanomateriálov </t>
  </si>
  <si>
    <t>SK-BG-2013-0011</t>
  </si>
  <si>
    <t xml:space="preserve">RNDr. Martin Fabián, PhD. </t>
  </si>
  <si>
    <t>Apsko-Balkánsko-Karpatská zonácia vrchnej jury a spodnej kriedy na základe mikrofosílií a mikrofácií a bazénová analýza</t>
  </si>
  <si>
    <t>SK-BG-2013-0012</t>
  </si>
  <si>
    <t xml:space="preserve">prof. RNDr. Daniela Reháková, CSc. </t>
  </si>
  <si>
    <t>Hodnotenie, selekcia a výmena genotypov jačmeňa siateho s pridanou hodnotou pre rôzne šľachtiteľské ciele v agro-ekologických podmienkach Slovenskej republiky a Bulharskej republiky</t>
  </si>
  <si>
    <t>SK-BG-2013-0013</t>
  </si>
  <si>
    <t xml:space="preserve">Ing. Michaela Benková, PhD. </t>
  </si>
  <si>
    <t>Adaptácia niektorých in vitro pestovaných liečivých rastlín v podmienkach  Bulharska a Slovenska</t>
  </si>
  <si>
    <t>SK-BG-2013-0014</t>
  </si>
  <si>
    <t xml:space="preserve">doc. RNDr. Ivan Šalamon, CSc. </t>
  </si>
  <si>
    <t>Fungovanie lokálnych produkčných systémov v podmienkach ekonomickej krízy v Bulharsku a na Slovensku</t>
  </si>
  <si>
    <t>SK-BG-2013-0018</t>
  </si>
  <si>
    <t xml:space="preserve">Ing. Kamila Borseková, PhD. </t>
  </si>
  <si>
    <t>Remediácia vôd pomocou nanočasticami aktivovaných syntetických zeolitov na báze popolčekov</t>
  </si>
  <si>
    <t>SK-BG-2013-0025</t>
  </si>
  <si>
    <t xml:space="preserve">Ing. Miroslava Václavíková, PhD. </t>
  </si>
  <si>
    <t>Vplyv klimatických zmien na zloženie vegetácie v strednej a východnej Paratetýde počas miocénu</t>
  </si>
  <si>
    <t>SK-BG-2013-0028</t>
  </si>
  <si>
    <t>Hodnotenie stresovej reakcie na sucho založené na výskume vzťahu medzi fotosyntézou a dusíkatým metabolizmom u moderných bulharských a slovenských odrôd chlebovej pšenice</t>
  </si>
  <si>
    <t>SK-BG-2013-0029</t>
  </si>
  <si>
    <t xml:space="preserve">Tvarovanie štruktúr pre senzorové aplikácie s využitím elektrónovej litografie </t>
  </si>
  <si>
    <t>SK-BG-2013-0030</t>
  </si>
  <si>
    <t>RNDr. Ivan Kostič</t>
  </si>
  <si>
    <t xml:space="preserve">Metódy hodnotenia udržateľnosti a optimalizácie poľnohospodárskych produkčných systémov: spojenie teórie energetických a materiálových a tokov </t>
  </si>
  <si>
    <t>SK-CN-2015-0004</t>
  </si>
  <si>
    <t>https://site.apvv.sk/Grant/Grant/Detail/76</t>
  </si>
  <si>
    <t>Slovensko – Čína 2015</t>
  </si>
  <si>
    <t xml:space="preserve">Ing. Radoslava Kanianska, CSc. </t>
  </si>
  <si>
    <t xml:space="preserve">Nové prístupy hodnotenia a zlepšovania tolerancie plodín na vysokú teplotu a sucho: budovanie novej medzinárodnej fenotypovacej platformy </t>
  </si>
  <si>
    <t>SK-CN-2015-0005</t>
  </si>
  <si>
    <t>Progresívne elektrické pohony pre automobilové aplikácie tolerantné voči systémovým poruchám</t>
  </si>
  <si>
    <t>SK-CN-2015-0007</t>
  </si>
  <si>
    <t xml:space="preserve">Ing. Pavol Makyš, PhD. </t>
  </si>
  <si>
    <t>INOVÁCIE A VYUŽITIE VYBRANÝCH DRUHOV RASTLÍN PRE UDRŽATEĽNÝ ROZVOJ POĽNOHOSPODÁRSTVA V SUCHÝCH PODMIENKÁCH ČÍNY A SLOVENSKA</t>
  </si>
  <si>
    <t>SK-CN-2015-0008</t>
  </si>
  <si>
    <t xml:space="preserve">Ing. Pavol Hauptvogel, PhD. </t>
  </si>
  <si>
    <t>Výskum štruktúry a dynamiky horského ohniska kliešťami prenášaných nákaz v podmienkach globálnych klimatických zmien</t>
  </si>
  <si>
    <t>SK-CN-2015-0010</t>
  </si>
  <si>
    <t xml:space="preserve">RNDr. Bronislava Víchová, PhD. </t>
  </si>
  <si>
    <t xml:space="preserve">Vývoj novej multikomponentnej environmentálnej bezolovnatej spájky pre nízkonákladové elektronické zariadenia </t>
  </si>
  <si>
    <t>SK-CN-2015-0012</t>
  </si>
  <si>
    <t xml:space="preserve">doc. Ing. Erika Hodúlová, PhD. </t>
  </si>
  <si>
    <t>Nové technológie pri výrobe hliníka - Fyzikálno-chemické a elektrochemické skúmanie sľubných draselných kryolitových sústav</t>
  </si>
  <si>
    <t>SK-CN-2015-0014</t>
  </si>
  <si>
    <t xml:space="preserve">Ing. Blanka Kubíková, PhD. </t>
  </si>
  <si>
    <t>Posilnenie spolupráce Ningbo University of Technology a Žilinskej univerzity v Žiline vo výskume, inováciách a spolupráce v oblasti inteligentných dopravných systémov</t>
  </si>
  <si>
    <t>SK-CN-2015-0015</t>
  </si>
  <si>
    <t xml:space="preserve">doc. Ing. Jozef Ristvej, PhD. </t>
  </si>
  <si>
    <t>Žilinská univerzita v Žiline -  Univerzitný vedecký park</t>
  </si>
  <si>
    <t xml:space="preserve">doc. Ing. Michal Kvasnica, PhD. </t>
  </si>
  <si>
    <t>Hodnotenie pšenice na abiotické stresy i technologickú kvalitu a jej využitie z pohľadu globálnych klimatických zmien</t>
  </si>
  <si>
    <t>SK-CN-2015-0018</t>
  </si>
  <si>
    <t xml:space="preserve">Ing. Edita Gregová, PhD. </t>
  </si>
  <si>
    <t>Využitie multitargetových nízkomolekulových látok z tradičných čínskych bylín pri liečbe Alzheimerovej choroby</t>
  </si>
  <si>
    <t>SK-CN-2015-0023</t>
  </si>
  <si>
    <t>Zuzana Gažová</t>
  </si>
  <si>
    <t>Analýza transkriptómu Hypericum spp. pre identifikáciu kandidátnych génov biosyntézy bioaktívnych látok</t>
  </si>
  <si>
    <t>SK-CN-2015-0026</t>
  </si>
  <si>
    <t>Porovnávacia štúdia kolobehu uhlíka a jeho rezerv v kontexte ekologickej obnovy krajiny v podmienkach subtropických oblastí Číny a miernych klimatických oblastí Slovenska</t>
  </si>
  <si>
    <t>SK-CN-2015-0030</t>
  </si>
  <si>
    <t xml:space="preserve">RNDr. Alena Gessert, PhD. </t>
  </si>
  <si>
    <t>https://site.apvv.sk/Grant/Grant/Detail/77</t>
  </si>
  <si>
    <t>Slovensko – Francúzsko 2015</t>
  </si>
  <si>
    <t>Molekulové vlastnosti excitovaných stavov a solvatochromizmus: premostenie experimentu a teórie</t>
  </si>
  <si>
    <t>SK-FR-2015-0003</t>
  </si>
  <si>
    <t xml:space="preserve">doc. RNDr. Miroslav Medveď, PhD. </t>
  </si>
  <si>
    <t>Mitochondrie a autofágia : štúdium vzájomného pôsobenia medzi oboma homeostatmi</t>
  </si>
  <si>
    <t>SK-FR-2015-0005</t>
  </si>
  <si>
    <t xml:space="preserve">RNDr. Ingrid Bhatia, PhD. </t>
  </si>
  <si>
    <t>Analýza štruktúrnych zmien a charakterizácia elektrických vlastností špeciálnych skiel určených pre optoelektronické aplikácie</t>
  </si>
  <si>
    <t>SK-FR-2015-0006</t>
  </si>
  <si>
    <t xml:space="preserve">doc. Ing. Mária Dománková, PhD. </t>
  </si>
  <si>
    <t>Vplyv stresu endoplazmatického retikula na ultraštruktúru a metabolizmus kardiomyocytov cicavcov</t>
  </si>
  <si>
    <t>SK-FR-2015-0007</t>
  </si>
  <si>
    <t xml:space="preserve">RNDr. Marta Novotová, CSc. </t>
  </si>
  <si>
    <t>Intracelulárna odozva ovariálneho a intestinálneho systému na aplikáciu fuzáriových toxínov</t>
  </si>
  <si>
    <t>SK-FR-2015-0009</t>
  </si>
  <si>
    <t xml:space="preserve">doc. Ing. Adriana Kolesárová, PhD. </t>
  </si>
  <si>
    <t>Vývoj organických SMO a tyrozín kinázových modulátorov ako kandidátov na liečivá</t>
  </si>
  <si>
    <t>SK-FR-2015-0014</t>
  </si>
  <si>
    <t xml:space="preserve">doc. RNDr. Andrej Boháč, PhD. </t>
  </si>
  <si>
    <t>Pokročilé techniky pre praktickú implementáciu stratégií prediktívneho riadenia</t>
  </si>
  <si>
    <t>SK-FR-2015-0015</t>
  </si>
  <si>
    <t xml:space="preserve">prof. Ing. Boris Rohaľ-Ilkiv, CSc. </t>
  </si>
  <si>
    <t>Výskum mechanických vlastností rôznych spojov zostáv kompozitných sendvičových konštrukcií</t>
  </si>
  <si>
    <t>SK-FR-2015-0016</t>
  </si>
  <si>
    <t>Evolúcia a chronológia geologických procesov Podunajskej nížiny počas pliocénu a kvartéru: aplikácia kozmogénnych nuklidov</t>
  </si>
  <si>
    <t>SK-FR-2015-0017</t>
  </si>
  <si>
    <t xml:space="preserve">prof. RNDr. Michal Kováč, DrSc. </t>
  </si>
  <si>
    <t>Nová kombinovaná terapia  na báze alginátových  biomateriálov a trofických faktorov  pre obnovu  poranenej miechy.</t>
  </si>
  <si>
    <t>SK-FR-2015-0018</t>
  </si>
  <si>
    <t>MVDr. Dasa Cizkova, PhD. DrSc.</t>
  </si>
  <si>
    <t>Pokročilé riešenie pre elementárnu analýzu a rýchly skríning biologicky relevantných kvapalín</t>
  </si>
  <si>
    <t>SK-FR-2015-0019</t>
  </si>
  <si>
    <t xml:space="preserve">prof. Dr. Pavel Veis, CSc. </t>
  </si>
  <si>
    <t xml:space="preserve">Produkcia biosurfaktantov mikroorganizmami z oblakov: Dopad na mikrofyziku oblakov a biotechnológiu. </t>
  </si>
  <si>
    <t>SK-FR-2015-0020</t>
  </si>
  <si>
    <t xml:space="preserve">RNDr. Mária Matulová, DrSc. </t>
  </si>
  <si>
    <t>Kontakty s juhom na periférii Rímskej ríše v 1. storočí pred n.l., porovnanie dvoch hlavných opevnených sídlisk Bratislavy a Bibracte na príklade nálezov architektúr</t>
  </si>
  <si>
    <t>SK-FR-2015-0022</t>
  </si>
  <si>
    <t>PhDr. Margaréta Musilová</t>
  </si>
  <si>
    <t>Mestský ústav ochrany pamiatok v Bratislave</t>
  </si>
  <si>
    <t>Evolúcia techník štiepania na Slovensku od mladého paleolitu po neolit</t>
  </si>
  <si>
    <t>SK-FR-2015-0026</t>
  </si>
  <si>
    <t xml:space="preserve">Mgr. Adrián Nemergut, PhD. </t>
  </si>
  <si>
    <t>Tepelná stabilita celuláz</t>
  </si>
  <si>
    <t>https://site.apvv.sk/Grant/Grant/Detail/62</t>
  </si>
  <si>
    <t>Slovensko – Maďarsko 2013</t>
  </si>
  <si>
    <t xml:space="preserve">prof. Ing. Milan Polakovič, PhD. </t>
  </si>
  <si>
    <t>Magnetické vlastnosti anizotrópnych kompozitnych systémov</t>
  </si>
  <si>
    <t>SK-HU-2013-0009</t>
  </si>
  <si>
    <t xml:space="preserve">RNDr. Natália  Tomašovičová, CSc. </t>
  </si>
  <si>
    <t>Spolupráca pri vypracovaní nových systémov využívania pôdy</t>
  </si>
  <si>
    <t>SK-HU-2013-0010</t>
  </si>
  <si>
    <t xml:space="preserve">RNDr. Danka Kotorová, PhD. </t>
  </si>
  <si>
    <t xml:space="preserve">doc. Ing. Milan Čertík, PhD. </t>
  </si>
  <si>
    <t>Výskum a vývoj modulov pre jazykovo-adaptívne multimodálne rozhrania</t>
  </si>
  <si>
    <t>SK-HU-2013-0015</t>
  </si>
  <si>
    <t xml:space="preserve">Ing. Stanislav Ondáš, PhD. </t>
  </si>
  <si>
    <t>Dunajská panva – korelácia a vývoj sedimentárnych fácií a paleoprostredí počas neskorého neogénu</t>
  </si>
  <si>
    <t>SK-HU-2013-0020</t>
  </si>
  <si>
    <t>Porovnávacie štúdium Miocénnych ryolitových vulkanitov Slovenska a Maďarska</t>
  </si>
  <si>
    <t>SK-HU-2013-0027</t>
  </si>
  <si>
    <t xml:space="preserve">RNDr. Jaroslav Lexa, CSc. </t>
  </si>
  <si>
    <t>Zlepšenie pekárskej kvality kombinovaním glutenínových alel a získanie homogénnych línií pomocou metód hybridizácie a in vitro haploidnej indukcie</t>
  </si>
  <si>
    <t>SK-HU-2013-0028</t>
  </si>
  <si>
    <t xml:space="preserve">Ing. Edita Gregova, PhD. </t>
  </si>
  <si>
    <t>Analýza povrchových a objemových stavov s použitím metód na báze kapacitnej mikroskopie</t>
  </si>
  <si>
    <t>SK-HU-2013-0031</t>
  </si>
  <si>
    <t xml:space="preserve">Ing. Štefan Lányi, DrSc. </t>
  </si>
  <si>
    <t>Effects of pre-treatments on wood surface properties</t>
  </si>
  <si>
    <t>SK-HU-2013-0035</t>
  </si>
  <si>
    <t>doc. Ing. Rastislav Lagana, PhD. PhD.</t>
  </si>
  <si>
    <t>Príprava a charakterizácia grafénu s kontrolovaťeľnou korugáciou povrchu</t>
  </si>
  <si>
    <t>SK-HU-2013-0039</t>
  </si>
  <si>
    <t>ADVANCING THE CONSERVATION OF PLANT GENETIC RESOURCES IN THE CARPATHIAN MOUNTAINS AND PANNONIAN BASIN</t>
  </si>
  <si>
    <t>SK-HU-2013-0040</t>
  </si>
  <si>
    <t>Mobilné zariadenia vo výučbe, vývoj mobilných aplikácií</t>
  </si>
  <si>
    <t>SK-HU-2013-0046</t>
  </si>
  <si>
    <t xml:space="preserve">Mgr. Tibor Szabó, PhD. </t>
  </si>
  <si>
    <t xml:space="preserve">Univerzita Konštantína Filozofa v Nitre -  Fakulta stredoeurópskych štúdií </t>
  </si>
  <si>
    <t>Charakterizácia mikrobiálnych spoločenstiev v tradičných fermentovaných potravinách molekulárno-biologickými metódami</t>
  </si>
  <si>
    <t>SK-PL-2015-0002</t>
  </si>
  <si>
    <t>https://site.apvv.sk/Grant/Grant/Detail/80</t>
  </si>
  <si>
    <t>Slovensko – Poľsko 2015</t>
  </si>
  <si>
    <t>Kompozitné povlaky odolné proti opotrebeniu a elektricky vodivé na neželezných kovoch</t>
  </si>
  <si>
    <t>SK-PL-2015-0003</t>
  </si>
  <si>
    <t>Dr. Ing. Jaroslav Kováčik</t>
  </si>
  <si>
    <t>IVMA STU, s. r. o.</t>
  </si>
  <si>
    <t>Vplyv environmentálneho zaťaženia na trvanlivosť inžinierskych stavieb</t>
  </si>
  <si>
    <t>SK-PL-2015-0004</t>
  </si>
  <si>
    <t xml:space="preserve">prof. Ing. Josef Vičan, CSc. </t>
  </si>
  <si>
    <t>Výskum prevádzkových vlastností laserom upravených elektroiskrovo deponovaných povlakov</t>
  </si>
  <si>
    <t>SK-PL-2015-0008</t>
  </si>
  <si>
    <t xml:space="preserve">doc. Ing. Peter Fabian, PhD. </t>
  </si>
  <si>
    <t>Hodnotenie psychomotorických a psychologických charakteristík jednotlivých skupín vodičov zamerané na zvýšenie bezpečnosti cestnej dopravy</t>
  </si>
  <si>
    <t>SK-PL-2015-0019</t>
  </si>
  <si>
    <t xml:space="preserve">doc. Ing. Miloš Poliak, PhD. </t>
  </si>
  <si>
    <t>Zlaté nanočastice ako nosiče peptidov HIV - biofyzikálna charakteristika výsledných komplexov</t>
  </si>
  <si>
    <t>SK-PL-2015-0021</t>
  </si>
  <si>
    <t xml:space="preserve">Mgr. Zuzana Garaiova, PhD. </t>
  </si>
  <si>
    <t>Vplyv aplikácie biouhlia a mliekarenského čistiarenského kalu na hydrofyzikálne a mechanické vlastnosti poľnohospodárskych pôd.</t>
  </si>
  <si>
    <t>SK-PL-2015-0023</t>
  </si>
  <si>
    <t xml:space="preserve">Ing. Peter Šurda, PhD. </t>
  </si>
  <si>
    <t>Vplyv vybraných neurotoxínov na štruktúru a funkcie kostrového a nervového systému</t>
  </si>
  <si>
    <t>SK-PL-2015-0032</t>
  </si>
  <si>
    <t xml:space="preserve">prof. RNDr. Monika Martiniaková, PhD. </t>
  </si>
  <si>
    <t>Modelovanie, identifikácia a simulácia necoločíselných difúznych procesov</t>
  </si>
  <si>
    <t>SK-PL-2015-0038</t>
  </si>
  <si>
    <t>Bezpečnosť nanotechnológií: životnosť nanočastíc a vplyv antioxidantov na ich redox vlastnosti</t>
  </si>
  <si>
    <t>SK-PL-2015-0040</t>
  </si>
  <si>
    <t xml:space="preserve">Mgr. Maroš Halama, PhD. </t>
  </si>
  <si>
    <t>Kryptické refúgiá a vzory diverzifikácie vodných bezstavovcov Západných Karpát</t>
  </si>
  <si>
    <t>SK-PL-2015-0042</t>
  </si>
  <si>
    <t xml:space="preserve">RNDr. Fedor Čiampor, PhD. </t>
  </si>
  <si>
    <t>Chitinasy a AGPs ako proteíny diverzifikujúce genotypy s vysokou schopnosťou mikrospórovej  embryogenézy z ne-embryogennych plodin.</t>
  </si>
  <si>
    <t>SK-PL-2015-0044</t>
  </si>
  <si>
    <t xml:space="preserve">Ing. Jana Moravčíková, PhD. </t>
  </si>
  <si>
    <t>Vývoj databázy obsahujúcej charakteristiky pohybu vybraných častí ľudského tela a charakteristiky pohybu sedadla vodiča pri dopravných nehodách v nízkých rýchlostiach</t>
  </si>
  <si>
    <t>SK-PL-2015-0045</t>
  </si>
  <si>
    <t xml:space="preserve">Ing. Branislav  Šarkan, PhD. </t>
  </si>
  <si>
    <t>Mikrohabitatové preferencie sexuálnych a klonálnych foriem pĺžov rodu Cobitis v povodí Odry a Dunaja</t>
  </si>
  <si>
    <t>SK-PL-2015-0049</t>
  </si>
  <si>
    <t xml:space="preserve">Mgr. Ladislav Pekárik, PhD. </t>
  </si>
  <si>
    <t>Kooperácia pri tvorbe regionálneho modelu HERMIN na hodnotenie vplyvu kohéznej politiky v SR a PL</t>
  </si>
  <si>
    <t>SK-PL-2015-0058</t>
  </si>
  <si>
    <t xml:space="preserve">Ing. Marek Radvanský, PhD. </t>
  </si>
  <si>
    <t xml:space="preserve">Vývoj nízkoemisných palív zo zvyškov biomasy </t>
  </si>
  <si>
    <t>SK-PL-2015-0059</t>
  </si>
  <si>
    <t xml:space="preserve">Ing. Juraj Ondruska, PhD. </t>
  </si>
  <si>
    <t>Vývoj slnečnej aktivity počas slnečného cyklu - od štatistiky k fyzike</t>
  </si>
  <si>
    <t>SK-PT-2015-0004</t>
  </si>
  <si>
    <t>https://site.apvv.sk/Grant/Grant/Detail/79</t>
  </si>
  <si>
    <t>Slovensko – Portugalsko 2015</t>
  </si>
  <si>
    <t xml:space="preserve">RNDr. Ivan Dorotovič, CSc. </t>
  </si>
  <si>
    <t>Slovenská ústredná hvezdáreň Hurbanovo</t>
  </si>
  <si>
    <t>Budovanie nových vedecko-výskumných väzieb v oblasti monitoringu kapacity vodných nádrží vzhľadom na klimatickú zmenu.</t>
  </si>
  <si>
    <t>SK-PT-2015-0005</t>
  </si>
  <si>
    <t xml:space="preserve">Ing. Lenka Lackóová, PhD. </t>
  </si>
  <si>
    <t>Posudzovanie rizika extrémnych hydrologických javov</t>
  </si>
  <si>
    <t>SK-PT-2015-0007</t>
  </si>
  <si>
    <t xml:space="preserve">doc. Ing. Martina Zeleňáková, PhD. </t>
  </si>
  <si>
    <t>Hydroxyapatitové tenké vrstvy pre biomedicínske využitie</t>
  </si>
  <si>
    <t>SK-PT-2015-0009</t>
  </si>
  <si>
    <t xml:space="preserve">prof. RNDr. Andrej Plecenik, DrSc. </t>
  </si>
  <si>
    <t>Komparácia religiózneho turizmu na príklade Levoče a Fatimy</t>
  </si>
  <si>
    <t>SK-PT-2015-0011</t>
  </si>
  <si>
    <t xml:space="preserve">doc. RNDr. Alfred Krogmann, PhD. </t>
  </si>
  <si>
    <t>Samohodnotenie relevantné pre základné a stredné školy ako proces k zlepšovaniu sa a zabezpečovaniu kvality.</t>
  </si>
  <si>
    <t>SK-PT-2015-0013</t>
  </si>
  <si>
    <t>doc. PhDr. Jana Bérešová, PhD. PhD.</t>
  </si>
  <si>
    <t>Výzvy v spájaní Ti zliatin</t>
  </si>
  <si>
    <t>SK-PT-2015-0017</t>
  </si>
  <si>
    <t>Rozpletanie evolučných vzťahov v morfologicky a ekologicky rôznorodom rode Solenopsora (lišajníky)</t>
  </si>
  <si>
    <t>SK-PT-2015-0027</t>
  </si>
  <si>
    <t xml:space="preserve">Mgr. Anna Guttová, PhD. </t>
  </si>
  <si>
    <t>Prieskum kvantových sietí pomocou kvantových kráčaní</t>
  </si>
  <si>
    <t>SK-PT-2015-0029</t>
  </si>
  <si>
    <t xml:space="preserve">RNDr. Daniel Reitzner, PhD. </t>
  </si>
  <si>
    <t>Anizotropia magneticko - elektrickej väzby v manganitoch vzácnych zemín</t>
  </si>
  <si>
    <t>SK-PT-2015-0030</t>
  </si>
  <si>
    <t xml:space="preserve">RNDr. Marián Mihalik, CSc. </t>
  </si>
  <si>
    <t>Vplyv kvality biopaliva na emisie plynov a emisie tuhých častíc z domácich kotlov</t>
  </si>
  <si>
    <t>SK-PT-2015-0033</t>
  </si>
  <si>
    <t xml:space="preserve">doc. Ing. Peter Križan, PhD. </t>
  </si>
  <si>
    <t>Nová inžinierska disciplína: zelený softvér</t>
  </si>
  <si>
    <t>SK-PT-2015-0037</t>
  </si>
  <si>
    <t xml:space="preserve">Ing. Csaba Szabó, PhD. </t>
  </si>
  <si>
    <t>Syntéza a charakterizácia komplexov Pd(II), Pt(II) a Au(III) vykazujúcich  biologickú aktivitu.</t>
  </si>
  <si>
    <t>SK-SRB-2013-0004</t>
  </si>
  <si>
    <t>https://site.apvv.sk/Grant/Grant/Detail/68</t>
  </si>
  <si>
    <t>Slovensko – Srbsko 2013</t>
  </si>
  <si>
    <t xml:space="preserve">doc. RNDr. Ivan Potočňák, PhD. </t>
  </si>
  <si>
    <t>Slovensko-srbské literárne a kultúrne prieniky</t>
  </si>
  <si>
    <t>SK-SRB-2013-0014</t>
  </si>
  <si>
    <t xml:space="preserve">doc. PhDr. Erika Brtáňová, PhD. </t>
  </si>
  <si>
    <t>Ústav slovenskej literatúry SAV</t>
  </si>
  <si>
    <t xml:space="preserve">Klonálne množenie vybraných kultivarov Rubus a Prunus spp. v podmienkach in vitro </t>
  </si>
  <si>
    <t>SK-SRB-2013-0020</t>
  </si>
  <si>
    <t xml:space="preserve">RNDr. Alena Gajdošová, CSc. </t>
  </si>
  <si>
    <t>Vplyv kremíka na toxicitu ťažkých kovov a nebezpečných stopových prvkov pri poľnohospodárskych plodinách</t>
  </si>
  <si>
    <t>SK-SRB-2013-0021</t>
  </si>
  <si>
    <t xml:space="preserve">Mgr. Marek Vaculík, PhD. </t>
  </si>
  <si>
    <t>Stanovenie zmien glykozylácie proteínov súvisiacich s kolorektálnym karcinómom s využitím moderných citlivých lektínových biočipov s dopadom na výskum rakoviny, jej diagnostiku a terapiu</t>
  </si>
  <si>
    <t>SK-SRB-2013-0028</t>
  </si>
  <si>
    <t>Revitalizácia malých poľnohospodárskych fariem na pestovanie energetických rastlín a produkciu biomasy.</t>
  </si>
  <si>
    <t>SK-SRB-2013-0031</t>
  </si>
  <si>
    <t xml:space="preserve">prof. JUDr. Eleonóra Marišová, PhD. </t>
  </si>
  <si>
    <t xml:space="preserve">Študentské on-line konferencie medzi MTF STU (Slovensko) a FEE, Univerzita v Niši (Srbsko) na účely rozvoja špecifických jazykových a iných zručností </t>
  </si>
  <si>
    <t>SK-SRB-2013-0034</t>
  </si>
  <si>
    <t xml:space="preserve">Mgr. Gabriela Chmelíková, PhD. </t>
  </si>
  <si>
    <t>Implementácia umelej inteligencie pre optimalizáciu parametrov vybranych pokročilých procesov obrábania</t>
  </si>
  <si>
    <t>SK-SRB-2013-0037</t>
  </si>
  <si>
    <t xml:space="preserve">prof. Ing. lldiko Maňková, CSc. </t>
  </si>
  <si>
    <t xml:space="preserve">Vlastnosti syrov vyrobených  s autochtónnymi baktériami mliečneho kysnutia </t>
  </si>
  <si>
    <t>SK-SRB-2013-0038</t>
  </si>
  <si>
    <t xml:space="preserve">doc. Ing. Margita Čanigová, CSc. </t>
  </si>
  <si>
    <t>Analýza možností využitia pevnej biomasy v podmienkach agrosektora na Slovensku a Srbsku</t>
  </si>
  <si>
    <t>SK-SRB-2013-0039</t>
  </si>
  <si>
    <t xml:space="preserve">doc. Ing. Zuzana Palková, PhD. </t>
  </si>
  <si>
    <t>TRAnsparentné elektricky vodivé polymérne nanKOmpozity na báze nanoštruktúrneho GRafitu</t>
  </si>
  <si>
    <t>SK-SRB-2013-0044</t>
  </si>
  <si>
    <t>Modifikácia, charakterizácia a vlastnosti prírodných sorbentov</t>
  </si>
  <si>
    <t>SK-SRB-2013-0048</t>
  </si>
  <si>
    <t xml:space="preserve">prof. RNDr. Pavol Rajec, DrSc. </t>
  </si>
  <si>
    <t>Meranie parametrov Starkoveho rozšírenia pre vylepšenie spektroskopie laserom indukovanej iskry (LIBS)</t>
  </si>
  <si>
    <t>SK-SRB-2013-0049</t>
  </si>
  <si>
    <t xml:space="preserve">Magnetické nanokompozity pre biomedicínu </t>
  </si>
  <si>
    <t>SK-SRB-2013-0050</t>
  </si>
  <si>
    <t xml:space="preserve">RNDr. Mária Zentková, CSc. </t>
  </si>
  <si>
    <t>Harmonizácia databáz pôdnych údajov na Slovensku a v Srbsku v súlade s požiadavkami ESDAC</t>
  </si>
  <si>
    <t>SK-SRB-2013-0052</t>
  </si>
  <si>
    <t xml:space="preserve">RNDr. Beata Houšková, CSc. </t>
  </si>
  <si>
    <t>Nanoštruktúrne mechanochemicky modifikované zlúčeniny arzénu s protirakovinovým účinkom: od ab-initio kvantovo-mechanickým modelom k experimentálnym overeniam</t>
  </si>
  <si>
    <t>SK-UA-2013-0003</t>
  </si>
  <si>
    <t>https://site.apvv.sk/Grant/Grant/Detail/65</t>
  </si>
  <si>
    <t>Slovensko – Ukrajina 2013</t>
  </si>
  <si>
    <t>Výskum porušenia a zákonov opotrebenia materiálov hutníckych zariadení</t>
  </si>
  <si>
    <t>SK-UA-2013-0013</t>
  </si>
  <si>
    <t xml:space="preserve">doc. Ing. Janette Brezinová, PhD. </t>
  </si>
  <si>
    <t>Spoločenstvá EPT slovensko-ukrajinského cezhraničného regiónu: štruktúra, diverzita a posúdenie ekologického stavu tokov</t>
  </si>
  <si>
    <t>SK-UA-2013-0023</t>
  </si>
  <si>
    <t xml:space="preserve">Ing. Marek Svitok, PhD. </t>
  </si>
  <si>
    <t xml:space="preserve">Technická univerzita vo Zvolene -  Fakulta ekológie a environmentalistiky </t>
  </si>
  <si>
    <t>Fyzikálne mechanizmy nízkoteplotnej plastickej deformácie a porušovania nových vysokopevných multikomponentých amorfných a vysokoentropických zliatin</t>
  </si>
  <si>
    <t>SK-UA-2013-0027</t>
  </si>
  <si>
    <t xml:space="preserve">RNDr. Kornel Csach, CSc. </t>
  </si>
  <si>
    <t>Relaxácia a fotoindukované javy v chalkogenidových sklách v systéme Ge-As-S (Se)</t>
  </si>
  <si>
    <t>SK-UA-2013-0028</t>
  </si>
  <si>
    <t xml:space="preserve">doc. RNDr. Karol Flachbart, DrSc. </t>
  </si>
  <si>
    <t>Nanokompozity pre plazmoniku na báze chalkogénnych skiel s kovovými nanočasticami</t>
  </si>
  <si>
    <t>SK-UA-2013-0046</t>
  </si>
  <si>
    <t>N</t>
  </si>
  <si>
    <t>A</t>
  </si>
  <si>
    <t>Iné pracovisko, ako je VVŠ.</t>
  </si>
  <si>
    <t>Použijú sa podklady z MŠVVaŠ SR.</t>
  </si>
  <si>
    <t>Použijú sa podklady od APVV.</t>
  </si>
  <si>
    <t>Vypracovanie expertízy pre papierenský priemysel</t>
  </si>
  <si>
    <t>Mondi SCP, a.s.</t>
  </si>
  <si>
    <t>Spracovateľský priemysel SR - stav a perspektívy rozvoja</t>
  </si>
  <si>
    <t>Primárny výskum návštevníkov Bratislavy prostredníctvom dotazníkového prieskumu a on-line prieskumu realizovaného cez komunikačné kanály obstarávateľa pre potreby BTB</t>
  </si>
  <si>
    <t>BTB2016</t>
  </si>
  <si>
    <t>Bratislavská organizácia cestovného ruchu</t>
  </si>
  <si>
    <t>BTB</t>
  </si>
  <si>
    <t>Čisté a inteligentné technológie s využitím GSM, WEB a automatizácie ako globálne orientovaných produktov</t>
  </si>
  <si>
    <t>CIT, SE</t>
  </si>
  <si>
    <t>Clean &amp; Intelligent Technologies, SE, Bratislava</t>
  </si>
  <si>
    <t>Návrh modelu komunikačnej stratégie firmy De Bondt, s.r.o</t>
  </si>
  <si>
    <t>Orgonáš Jozef, Ing., PhD.
Drábik Peter, Ing., PhD.
Zámečník Peter, Ing., PhD.</t>
  </si>
  <si>
    <t>De Bondt</t>
  </si>
  <si>
    <t>Spoločnosť De Bondt, Rybárska 7389, 911 01  Trenčín vyhlasuje verejnú výzvu na projekt Komunikačná stratégia spoločnosti De Bondt, spol. s r. o., Trenčín</t>
  </si>
  <si>
    <t>Komunikačná stratégia spoločnosti De Bondt,s.r.o</t>
  </si>
  <si>
    <t>De Bondt,s.r.o</t>
  </si>
  <si>
    <t>Riadenie prístupov a identít</t>
  </si>
  <si>
    <t>Pólya Attila, Mgr., PhD.</t>
  </si>
  <si>
    <t>AŠK Inter</t>
  </si>
  <si>
    <t>Turizmus regiónu Bratislava</t>
  </si>
  <si>
    <t>BRT</t>
  </si>
  <si>
    <t>Turizmus regiónu Bratislava, krajská organizácia cestovného ruchu</t>
  </si>
  <si>
    <t>Výskumná štúdia – Zhodnotenie využitia moderných prístupov 
v projektovom manažmente pri riadení a implementácií projektov financovaných zo štrukturálnych fondov a návrh nových prístupov a metodík</t>
  </si>
  <si>
    <t>Ručinský Rastislav, Ing., PhD.</t>
  </si>
  <si>
    <t>AP CONSULT, s.r.o</t>
  </si>
  <si>
    <t>Výskumná štúdia – Centrá zdieľaných služieb v SR a EÚ</t>
  </si>
  <si>
    <t>Prosperita, blahobyt a práca pre Európu/WWW pre Európu. Úloha riešená EU v Bratislave: Blahobyt a multikriteriálna analýza</t>
  </si>
  <si>
    <t>Improving expertise in the field of industrial relations</t>
  </si>
  <si>
    <t>Kahanec Martin, doc. Mgr., MA, PhD.</t>
  </si>
  <si>
    <t>VP/2015/004/0012</t>
  </si>
  <si>
    <t>BARCOM</t>
  </si>
  <si>
    <t>Zágoršeková Marta, doc. PhDr., CSc.</t>
  </si>
  <si>
    <t>Environmental Diplomacy and Geopolitics</t>
  </si>
  <si>
    <t>Cséfalvayová Katarína, Ing., PhD.</t>
  </si>
  <si>
    <t>http://h2020.cvtisr.sk/sk/vyzvy.html?page_id=450</t>
  </si>
  <si>
    <t>Horizont 2020 (Twinning)</t>
  </si>
  <si>
    <t>Do riešenia projektu sú na EU v Bratislave zapojené nasledujúce fakulty/pracoviská: Obchodná fakulta EU (prof. Ing. Ferdinand Daňo, PhD., Ing. Peter Drábik, PhD., Ing. Paulína Krnáčová, PhD.) a Ústav ekonómie a manažmentu EU</t>
  </si>
  <si>
    <t>International Visegrad Fund: Tetyana Nestorenko - stáž</t>
  </si>
  <si>
    <t>Péliová Jana, doc. Ing., PhD.</t>
  </si>
  <si>
    <t>International Visegrad Fund: Oleksandr Nestorenko - stáž</t>
  </si>
  <si>
    <t>Kucharčík Rudolf, PhDr., PhD.</t>
  </si>
  <si>
    <t>ERASMUS+ Vzdelávacia mobilita jednotlivcov</t>
  </si>
  <si>
    <t>EU v Bratislave
(Kosztanko Simona, Ing., PhD.)</t>
  </si>
  <si>
    <t>http://www.erasmusplus.sk/index.php?sw=41</t>
  </si>
  <si>
    <t>ERASMUS+
KA103</t>
  </si>
  <si>
    <t>SAAIC (Slovenská akademická asociácia pre medzinárodnú spoluprácu, Národná agentúra programu Erasmus+ pre vzdelávanie a odbornú prípravu)</t>
  </si>
  <si>
    <t>2016-1-SK01-KA103-022121</t>
  </si>
  <si>
    <t>ERASMUS+ Mobilita študentov a zamestnancov vysokých škôl do/z partnerských univerzít</t>
  </si>
  <si>
    <t>2016-1-SK01-KA107-022284</t>
  </si>
  <si>
    <t>ERASMUS+
KA107</t>
  </si>
  <si>
    <t>Extending and reinforcing good practice in teacher development</t>
  </si>
  <si>
    <t>EU v Bratislave
(Pleschová Gabriela, Mgr. MSc., PhD.)</t>
  </si>
  <si>
    <t>2016-1-SK01-KA203-022551</t>
  </si>
  <si>
    <t>http://erasmusplus.sk/</t>
  </si>
  <si>
    <t>ERASMUS+
Strategické partnerstvá (K2)</t>
  </si>
  <si>
    <t>Ide o celouniverzitný grant (pod rektorátom EU), nie v rámci jednej fakulty</t>
  </si>
  <si>
    <t>Hosťujúci profesor - doc. Roman Horváth, PhD.
Menová ekonómia, aplikovaná ekonometria, finančná stabilita</t>
  </si>
  <si>
    <t>Horvátová Eva, prof. Ing., PhD.</t>
  </si>
  <si>
    <t>2016-3-03/1</t>
  </si>
  <si>
    <t>Hosťujúci profesor 2015</t>
  </si>
  <si>
    <t>Hosťujúci profesor - prof. John Gilbert
Medzinárodná ekonómia, teória a politika medzinárodného obchodu, modelovanie všeobecnej ekonomickej rovnováhy ("general equilibrium modelling") a aplikácie, ekonómia rozvoja</t>
  </si>
  <si>
    <t>Muchová Eva, prof. Ing., PhD.</t>
  </si>
  <si>
    <t>2016-3-03/2</t>
  </si>
  <si>
    <t>Modelová konferencia Fakulty medzinárodných vzťahov 2016</t>
  </si>
  <si>
    <t>Krkošková Zuzana, Ing.</t>
  </si>
  <si>
    <t>Na-1-2016</t>
  </si>
  <si>
    <t>Forum per Tasti medzinárodný festival klavírneho umenia</t>
  </si>
  <si>
    <t>Cáhová</t>
  </si>
  <si>
    <t>16-132-01474</t>
  </si>
  <si>
    <t>1.3.2 / Prehliadky, festivaly, súťaže, koncerty</t>
  </si>
  <si>
    <t>Artorium</t>
  </si>
  <si>
    <t>16-162-01347</t>
  </si>
  <si>
    <t>http://fpu.sk/sk/moznosti-podpory/vyzvy/vyzvy-rok-2016</t>
  </si>
  <si>
    <t>1.6.2. Festivaly prehliadky</t>
  </si>
  <si>
    <t>Bratislava 26.7.2016, Banská Bystrica 7.7.2016</t>
  </si>
  <si>
    <t>Stretnutie nad zborovou partitúrou - II. Medzinárodná dirigentská zborová súťaž</t>
  </si>
  <si>
    <t>Špilák</t>
  </si>
  <si>
    <t>16-132-01245</t>
  </si>
  <si>
    <t>Študenti Akadémie umení na medzinárodných festivaloch</t>
  </si>
  <si>
    <t>16-510-00337</t>
  </si>
  <si>
    <t>5.1 Prezentácia kultúry v zahraničí</t>
  </si>
  <si>
    <t>Bratislava 21.7.2016, Banská Bystrica 7.7.2016</t>
  </si>
  <si>
    <t>Reflexie 3 - koncert</t>
  </si>
  <si>
    <t>Glocková</t>
  </si>
  <si>
    <t>16-132-01222</t>
  </si>
  <si>
    <t>Mladé súčasné sl. Um. Z BB</t>
  </si>
  <si>
    <t>Triaška Ján, doc. ArtD.</t>
  </si>
  <si>
    <t>16-510-03757</t>
  </si>
  <si>
    <t xml:space="preserve">http://www.fpu.sk/sk/moznosti-podpory/vyzvy/vyzvy-rok-2016 </t>
  </si>
  <si>
    <t>FPU</t>
  </si>
  <si>
    <t>Maľba BB</t>
  </si>
  <si>
    <t>Balázs Štefan, doc. Akad.mal.ArtD.</t>
  </si>
  <si>
    <t>16-142-01454</t>
  </si>
  <si>
    <t xml:space="preserve">Slovenská ľudová tradícia a rozprávka v pôvodných dielach slovenských skladteľov </t>
  </si>
  <si>
    <t>16-131-04784</t>
  </si>
  <si>
    <t>Maxim Gorkij: Deti slnka</t>
  </si>
  <si>
    <t>16-111-04390</t>
  </si>
  <si>
    <t>1.1.1.Tvorba a šírenie javiskového diela</t>
  </si>
  <si>
    <t>Bratislava 13.10.2016, Banská Bystrica 7.9.2016</t>
  </si>
  <si>
    <t>Dušan Kovačevič : Radovan III.</t>
  </si>
  <si>
    <t>Mgr.art. Roman Malatinec</t>
  </si>
  <si>
    <t>16-111-04386</t>
  </si>
  <si>
    <t>Banská Bystrica 29.09.2016</t>
  </si>
  <si>
    <t>Mgr.art. Mária Boďová</t>
  </si>
  <si>
    <t>AVF 229/2015-2/1.4.1</t>
  </si>
  <si>
    <t>http://www.avf.sk/vyzvy.aspx</t>
  </si>
  <si>
    <t>1.4.1  Produkcia audiovizuálnych diel študentov  vysokých škôl so zameraním na filmové umenie</t>
  </si>
  <si>
    <t>Bratislava 17.6.2015, Banská Bystrica 29.6.2015</t>
  </si>
  <si>
    <t>Rakeťáci</t>
  </si>
  <si>
    <t xml:space="preserve">Mgr.art. Ľubomír Viluda, ArtD. </t>
  </si>
  <si>
    <t>AVF 1036/2016-1/1.4.1</t>
  </si>
  <si>
    <t>Bratislava 8.2.2016, Banská Bystrica 15.2.2016</t>
  </si>
  <si>
    <t>Chvíle snov</t>
  </si>
  <si>
    <t>AVF 1037/2016-1/1.4.1</t>
  </si>
  <si>
    <t xml:space="preserve">medzinárodný divadelný festival </t>
  </si>
  <si>
    <t>Forum per tasti – 9. ročník medzinárodného klavírneho festivalu</t>
  </si>
  <si>
    <t>doc. Mgr.art. Eva Cáhová, ArtD.</t>
  </si>
  <si>
    <t>Zmluva č. 0915_65</t>
  </si>
  <si>
    <t>http://www.hf.sk/src/index.php</t>
  </si>
  <si>
    <t>Henry Purcell – Dido a Aeneas, baroková opera v interpretácii mladých umelcov</t>
  </si>
  <si>
    <t>Zmluva č. 2016vu029</t>
  </si>
  <si>
    <t>Klavír v dielach slovenských skladateľov – muzikologická konferencia s koncertnou prezentáciou diel, venované Roku slovenskej hudby</t>
  </si>
  <si>
    <t>Zmluva č. 0516_60</t>
  </si>
  <si>
    <t>Prezentácia pôvodných klavírnych skladieb slovenských skladateľov pre deti a mládež. Výchovné koncerty spojené s hovoreným slovom a dramatizáciou hudobného diela</t>
  </si>
  <si>
    <t>Zmluva č. 0516_61</t>
  </si>
  <si>
    <t>Gaetano Donizetti - Nápoj lásky - romantická opera v interpretácii mladých umelcov.</t>
  </si>
  <si>
    <t>Zmluva č. 2015vu050</t>
  </si>
  <si>
    <t>XIII. Medzinárodná teatrologická konferencia DNES a TU</t>
  </si>
  <si>
    <t xml:space="preserve">PhDr. Andrej Maťašík, PhD. </t>
  </si>
  <si>
    <t>Z26/2016-KV</t>
  </si>
  <si>
    <t>OZ Spišské divadlo</t>
  </si>
  <si>
    <t>Mobilita študentov a zamestnancov vysokých škôl v rámci programu Erasmus+ Dodatok č.1</t>
  </si>
  <si>
    <t>Mobilita študentov a zamestnancov vysokých škôl v rámci programu Erasmus+ Dodatok č.2</t>
  </si>
  <si>
    <t xml:space="preserve">Mobilita študentov a zamestnancov vysokých škôl v krajinách programu Erasmus+ </t>
  </si>
  <si>
    <t>2016-1-SK01-KA103-022161</t>
  </si>
  <si>
    <t>Výzva na podanie žiadostí na rok 2016</t>
  </si>
  <si>
    <t xml:space="preserve">druhá splátka predfinancovania - na základe Priebežného vyúčtovania z 28.1.2016 </t>
  </si>
  <si>
    <t>navýšenie grantu pre aktivitu - mobilita študentov/stáže medzi krajinami programu</t>
  </si>
  <si>
    <t>navýšenie grantu pre aktivitu - mobilita zamestnancov/školenia - medzi krajinami programu</t>
  </si>
  <si>
    <t>prvé predfinancovanie na rok 2016  z toho z prostriedkov ŠR MŠVVaŠ SR  na dofinancovanie študentských mobilít /štúdium a stáže vo výške 8386€</t>
  </si>
  <si>
    <t>Premeny religiozity mládeže Spišskej diecézy - dynamický výskum</t>
  </si>
  <si>
    <t>Gr. 15.11.16</t>
  </si>
  <si>
    <t>výzva http://ks.kapitula.sk/sk/aktuality-2</t>
  </si>
  <si>
    <t>Religiozita mládeže</t>
  </si>
  <si>
    <t xml:space="preserve">NKS Nadácia Kňazského seminára biskupa Jána Vojtaššáka </t>
  </si>
  <si>
    <t>Znaky časov v dielach teológov Kňazského seminára biskupa Jána Vojtaššáka v Spišskej Kapitule - Spišskom Podhradí</t>
  </si>
  <si>
    <t>Majda Peter, ThDr. PhD.</t>
  </si>
  <si>
    <t>Gr.21.10.14</t>
  </si>
  <si>
    <t xml:space="preserve">Znaky časov (Optatam totius) </t>
  </si>
  <si>
    <t>Zdravý chrbátik</t>
  </si>
  <si>
    <t>Hudáková Zuzana, doc. PhDr. PhD.</t>
  </si>
  <si>
    <t>zml.160/2016</t>
  </si>
  <si>
    <t>Občianske združenie Za zdravší život</t>
  </si>
  <si>
    <t>Nowe aspekty w pracy socjalnej w kontekście Katolickiej nauki społecznej</t>
  </si>
  <si>
    <t>Pramuka Ján, PhDr. PhD.</t>
  </si>
  <si>
    <t>SAE-G-05/2013</t>
  </si>
  <si>
    <t xml:space="preserve">www.mf-sae.org </t>
  </si>
  <si>
    <t>Nauka i sztuka w krajach Grupy Wyszehradzkiej</t>
  </si>
  <si>
    <t>SAE (Scientia-Ars-Educatio)</t>
  </si>
  <si>
    <t>KRS 0000303443</t>
  </si>
  <si>
    <t>Teologia pracy socjalnej w dziełach słowackich, polskich i czeskich teologów</t>
  </si>
  <si>
    <t>Bieľak Jozef, doc. PhD.</t>
  </si>
  <si>
    <t>SAE Gr. 15.10.14 P.SK</t>
  </si>
  <si>
    <t xml:space="preserve">Wyniki badań z teologii katolickiej po Soborze Watykańskim Drugim w środowisku teologicznym w Spiśskiej Kapitule – Spiśskom Podhradi </t>
  </si>
  <si>
    <t>Štefaňák Ondrej, doc. PhD.</t>
  </si>
  <si>
    <t xml:space="preserve">Wyniki badań z teologii katolickiej w dzielach mlodych pracowników nauki z Polski i Slowacji
</t>
  </si>
  <si>
    <t>Výsledky výskumov zo systematickej a praktickej teológie v dielach teológov Vyšehradskej štvorky</t>
  </si>
  <si>
    <t xml:space="preserve">Holubčík Jozef, ICLic. </t>
  </si>
  <si>
    <t>SAE 23.10.16 P.SK</t>
  </si>
  <si>
    <t>Dla grupy mlodych pracownikow nauki z Polski i Slowacji</t>
  </si>
  <si>
    <t>Nederlandistik 8</t>
  </si>
  <si>
    <t>2016/rv/01</t>
  </si>
  <si>
    <t>Timelessness of God (Analytic Theology and the Nature of God: Integrating Insights from Science and Philosophy into Theology)</t>
  </si>
  <si>
    <t>Labuda Pavol, PhD., Volek Peter, prof. Dr. phil. fac. theol.</t>
  </si>
  <si>
    <t>ID#57397</t>
  </si>
  <si>
    <t>University of Innsbruck</t>
  </si>
  <si>
    <t>Randomizované, dvojito zaslepené, placebom kontrolované, multicentrické klinické skúšanie fázy 3, hodnotiace analgetickú účinnosť a bezpečnosť subkutánne podávaného skúšaného produktu tanezumab (PF- 04383119) u účastníkov s nádorovou bolesťou prevažne v dôsledku kostných metastáz, užívajúcich základnú liečbu opiátmi.</t>
  </si>
  <si>
    <t>Pfizer Inc, číslo protokolu štúdie A4091061, kódové číslo projektu 14PFZ0373</t>
  </si>
  <si>
    <t xml:space="preserve">inVentiv Health Clinical UK LTD,Thames House, 17-19 Marlow Road,Maidenhead, Berkshire, SL6 7AA UK, </t>
  </si>
  <si>
    <t>2015-1-SK01-KA103-008619 dod.č.2</t>
  </si>
  <si>
    <t>2016-1-SK01-KA107-022335</t>
  </si>
  <si>
    <t>2016-1-SK01-KA103-022155</t>
  </si>
  <si>
    <t>ZML 378/2016 RE</t>
  </si>
  <si>
    <t>Multiculturalism in the face of cultural identity - youth educational projects</t>
  </si>
  <si>
    <t>Lisník Anton, doc. PhD.</t>
  </si>
  <si>
    <t xml:space="preserve">2016-2-PL01-KA205-027375 </t>
  </si>
  <si>
    <t>Eduexpert</t>
  </si>
  <si>
    <t>Hlinický Jozef, prof. Ing. arch. PhD.</t>
  </si>
  <si>
    <t>SAE Gr.22.10.15P.SK</t>
  </si>
  <si>
    <t>SCIENTIS-ARS-EDUCATIO</t>
  </si>
  <si>
    <t>Ethics and Politics in European Context</t>
  </si>
  <si>
    <t>Lojan Radoslav, ThDr. PhD.</t>
  </si>
  <si>
    <t>C III - AT 702-3-1415</t>
  </si>
  <si>
    <t>Bioethics</t>
  </si>
  <si>
    <t>C III - AT 502-5-1415</t>
  </si>
  <si>
    <t xml:space="preserve">ZML. 130/2015 RE </t>
  </si>
  <si>
    <t>ZML. 130/2015 RE dodatok č. 2</t>
  </si>
  <si>
    <t>ZML. 313/2016 RE</t>
  </si>
  <si>
    <t>ZML. 284/2016 RE</t>
  </si>
  <si>
    <t>ZML 186/2015 RE</t>
  </si>
  <si>
    <t>Dar na pokrytie nákladov súvisiacih s poskytovaním VŠ</t>
  </si>
  <si>
    <t>ZML. 69/2015 RE</t>
  </si>
  <si>
    <t>ZML. 69/2015 RE/01</t>
  </si>
  <si>
    <t>Neúčelový dar</t>
  </si>
  <si>
    <t>ZML. 1/2017 RE</t>
  </si>
  <si>
    <t>RITRO Invest spol. s.r.o., Poprad</t>
  </si>
  <si>
    <t>SAAIC, Bratislava</t>
  </si>
  <si>
    <t>Neúčelove dary - Univerzitná knižnica</t>
  </si>
  <si>
    <t>Neúčelove dary</t>
  </si>
  <si>
    <t>Informačná podpora priorít VVaV nákupom odbornej literatúry podľa profilu štúdia na KUvRK - akvizícia knižničného fondu</t>
  </si>
  <si>
    <t>Zmluva č.16-613-03081</t>
  </si>
  <si>
    <t>http://www.fpu.sk/sk/vyzvy-2016/147-vyzva-c-8-2016-aktualna</t>
  </si>
  <si>
    <t>Program 6: Pamäťové a fondové inštitúcie </t>
  </si>
  <si>
    <t>Dar Mondi</t>
  </si>
  <si>
    <t>Novotná Alena, doc. PhDr. PhD.</t>
  </si>
  <si>
    <t>8/10/2015</t>
  </si>
  <si>
    <t xml:space="preserve">Nadácia Mondi SCP </t>
  </si>
  <si>
    <t>6/11/2016</t>
  </si>
  <si>
    <t>1/8/2016</t>
  </si>
  <si>
    <t>Dotácia SALVE</t>
  </si>
  <si>
    <t>Okálová Oľga, PhDr. PhD.</t>
  </si>
  <si>
    <t>ZML229/2016RE</t>
  </si>
  <si>
    <t>Nadácia SALVE</t>
  </si>
  <si>
    <t>Dotácia  mesto Levoča</t>
  </si>
  <si>
    <t>Akimjak Amantius, prof. ThDr. PhD.</t>
  </si>
  <si>
    <t>18556/CRaRM/2016</t>
  </si>
  <si>
    <t>Refundácia nákl. SIMRA</t>
  </si>
  <si>
    <t>Kozová Mária, prof. RNDr. CSc.</t>
  </si>
  <si>
    <t>2020č.677622</t>
  </si>
  <si>
    <t>Dotácia ŠK SUČ</t>
  </si>
  <si>
    <t>Matejová Miriam, PaedDr. PhD.</t>
  </si>
  <si>
    <t>ZML168/2016RE</t>
  </si>
  <si>
    <t>Žilinský samospr. kraj</t>
  </si>
  <si>
    <t>Aktualizácia noriem pre diagnostické metodiky používané v praxi klinického psychológa</t>
  </si>
  <si>
    <t>doc. Mgr. Peter Babinčák, PhD</t>
  </si>
  <si>
    <t>AKTNORM</t>
  </si>
  <si>
    <t>inovačný voucher MH SR</t>
  </si>
  <si>
    <t>Psychosociálne centrum, s.r.o.</t>
  </si>
  <si>
    <t xml:space="preserve">31 657 591 </t>
  </si>
  <si>
    <t>Etika práce a etika vzťahov v PK Auto s. r. o.</t>
  </si>
  <si>
    <t>Inovačné vouchery PSK</t>
  </si>
  <si>
    <t>Prešovský samostatný kraj</t>
  </si>
  <si>
    <t>Inovačné partnerské centrum PSK</t>
  </si>
  <si>
    <t>Disputationes quodlibetales 2016 – Posthumanizm and secularization from our perspective</t>
  </si>
  <si>
    <t>Dr.h.c. prof. PhDr. Pavol Dancák, PhD.</t>
  </si>
  <si>
    <t>2015/KFR/2</t>
  </si>
  <si>
    <t>výzva: www.agentura.grkatpo.sk/</t>
  </si>
  <si>
    <t>KT VGAMR (kat. teológia)</t>
  </si>
  <si>
    <t>Vedecká grantová agentúra Mikuláša Russnáka</t>
  </si>
  <si>
    <t>Greek-catholic church in Slovakia in the light anniversary IV.</t>
  </si>
  <si>
    <t>doc. PhDr. Jaroslav Coranič, PhD.</t>
  </si>
  <si>
    <t>2015/KHV/1</t>
  </si>
  <si>
    <t>Greek-catholic church in Slovakia in 1945 – 1989</t>
  </si>
  <si>
    <t>Mons. prof. ThDr. Peter Šturák, PhD.</t>
  </si>
  <si>
    <t>2016/KHV/6</t>
  </si>
  <si>
    <t>Current problems of human dignity in contemporary philosophical and theological discourse</t>
  </si>
  <si>
    <t>ThDr. Radovan Šoltés, PhD.</t>
  </si>
  <si>
    <t>2016/KFR/5</t>
  </si>
  <si>
    <t>Research of the ethical determination of man</t>
  </si>
  <si>
    <t>prof. ThDr. Marek Petro, PhD.</t>
  </si>
  <si>
    <t>2016/KST/4</t>
  </si>
  <si>
    <t>The media in the context of evangelization activities of the Catholic Church</t>
  </si>
  <si>
    <t>doc. ThDr. PaeDr. Ing. Gabriel Paľa, PhD.</t>
  </si>
  <si>
    <t>2016/KAE/3</t>
  </si>
  <si>
    <t>Predbežná príprava pre preklad liturgických kníh a preklad vybraných textov</t>
  </si>
  <si>
    <t>doc. ThDr. Václav Ježek, PhD.</t>
  </si>
  <si>
    <t>VGA PC 3/2016</t>
  </si>
  <si>
    <t>Výklad všeobecného listu svätého apoštola Jakuba (3. kapitola)</t>
  </si>
  <si>
    <t>doc. ThDr. Štefan Pružinský, PhD.</t>
  </si>
  <si>
    <t>VGA PC 2/2016</t>
  </si>
  <si>
    <t>Úvod do Starého Zákona II.</t>
  </si>
  <si>
    <t>prof. ThDr. Alexander Cap, CSc.</t>
  </si>
  <si>
    <t>VGA PC 1/2016</t>
  </si>
  <si>
    <t>VGA PC 1/2015</t>
  </si>
  <si>
    <t>VGA PC 3/2014</t>
  </si>
  <si>
    <t>Analýza a hodnotenie stavu zložiek životného prostredia v prihraničnej oblasti SR-UA pre zabezpečenie trvalej udržateľnosti územia</t>
  </si>
  <si>
    <t>PhDr. Roman Vavrek, PhD.</t>
  </si>
  <si>
    <t>CBC02/PSK-I/038</t>
  </si>
  <si>
    <t>"Zhodnotenie inovatívnych variantných možností produkcie biomasy na energetické účely pre Poľnohospodárske družstvo Kapušany"</t>
  </si>
  <si>
    <t xml:space="preserve"> Ing. Emília Hutmanová, PhD.</t>
  </si>
  <si>
    <t>"Inovatívne zariadenie na čistenie výmenníkov"</t>
  </si>
  <si>
    <t>Ing. Juliána Litecká, PhD.</t>
  </si>
  <si>
    <t>výskumno-inovačný projekt</t>
  </si>
  <si>
    <t>Dr. h. c. prof. PhDr. Peter Kónya, PhD., koordinátor</t>
  </si>
  <si>
    <t>Deržavnyj archiv Zakarpatskej Ukrajiny</t>
  </si>
  <si>
    <t>doc. PhDr. Alexander Duleba, PhD. za PU-Partner 2: doc. PhDr. Vladislav Dudinský, PhD.</t>
  </si>
  <si>
    <t xml:space="preserve"> prof. PaedDr. Ján Koščo, PhD.</t>
  </si>
  <si>
    <t>Visegrad Conference of Information Literacy and Education</t>
  </si>
  <si>
    <t xml:space="preserve">PhDr. Branislav Frk, PhD. </t>
  </si>
  <si>
    <t>Effect of PSCK9 genetic loss of function and circulating PSCK9 pharmatological blocade on plasma lipid, endothelial function and vascular inflammation in the postprandial state</t>
  </si>
  <si>
    <t xml:space="preserve">RNDr. Daniela Grejtáková,  PhD. </t>
  </si>
  <si>
    <t xml:space="preserve"> nie je </t>
  </si>
  <si>
    <t>prišlo zatiaľ 0 EUR (rozpočet na projekt je 158 834 EUR)</t>
  </si>
  <si>
    <t>Marie Curie Sklodowska Actions  HORIZONT 2020</t>
  </si>
  <si>
    <t xml:space="preserve">Ephemeroptera, Plecoptera, Diptera biodiversity trip along the Uzh river, Ukraine </t>
  </si>
  <si>
    <t xml:space="preserve">Ing. Jozef Oboňa, PhD.                              Mgr. Peter Manko, PhD. </t>
  </si>
  <si>
    <t>FAN (B) - Fôrderkreis für allgemeine Naturkunde (Biologie)</t>
  </si>
  <si>
    <t>Multimediálny sprievodca Karpatsko-duklianskou operáciou</t>
  </si>
  <si>
    <t>Ing. Mgr. Silvia Slivková</t>
  </si>
  <si>
    <t>prišlo zatiaľ 0 EUR (rozpočet na projekt je   33 563 EUR)</t>
  </si>
  <si>
    <t>Společnost Ludvíka Svobody z.s. - KDO 1944</t>
  </si>
  <si>
    <t>Reflection on life and work of Pavel Florensky (1882 – 1937) in the occassion of 80th anniversary of his death</t>
  </si>
  <si>
    <t>doc. ThDr. Marcel Mojzeš, PhD.</t>
  </si>
  <si>
    <t>DZ 12/05/2016</t>
  </si>
  <si>
    <t>výzva: http://www.vatican.va/roman_curia/congregations/orientchurch/index_it.htm</t>
  </si>
  <si>
    <t>Projekt medzinárodnej vedeckej konferencie o Pavlovi  Florentskom (1882 – 1937) pri príležitosti 80. výročia jeho smrti</t>
  </si>
  <si>
    <t>Congregazione per le Chiese Orientali</t>
  </si>
  <si>
    <t xml:space="preserve">04/2016/797/2016 </t>
  </si>
  <si>
    <t>Experimental verification of a program aimed at stimulation of executive functions of underperforming pupils from the Roma ethnic group - the stimulation potential of math</t>
  </si>
  <si>
    <t>doc. PhDr. Iveta Kovalčíková, PhD.</t>
  </si>
  <si>
    <t>Society for the study of school psychology and International school psychology association</t>
  </si>
  <si>
    <t>Inšitút politológie FF PU, pozícia: Partner (2)</t>
  </si>
  <si>
    <t>Masarykova univerzita, ČR, Universytet Rzeszowski, PL, University of Pésc, HU - partneri projektu</t>
  </si>
  <si>
    <t>Multimedica Milano, Italy - partner projektu</t>
  </si>
  <si>
    <t xml:space="preserve">Společnost Ludvíka Svobody o.s., ČR, Vojenský historický ústav Bratislava, Slovenská agentúra pre cestovný ruch, Asociace cestovních kanceláří ČR, Museum historyczne - Palac w Dukli, Poľsko,  Euroregion karpacki, Klub histórie Svoboda, Národní archív ČR, mesto Dukla, obec Zarszyn, obec Besco, mesto Krosno - partneri projektu </t>
  </si>
  <si>
    <t>Rakúsko-slovenská letná škola „Sommerkolleg“ 2016</t>
  </si>
  <si>
    <t>PhDr. Júlia Paračková, CSc.</t>
  </si>
  <si>
    <t>2015-10-15-002</t>
  </si>
  <si>
    <t>Strategické partnerstvá Erasmus + Právne systémy a právo podnikania v EU: prekladať a tlmočiť v rozmanitosti</t>
  </si>
  <si>
    <t xml:space="preserve">prof. PhDr. Zuzana Malinovská, CSc. </t>
  </si>
  <si>
    <t>2015-1-CZ01-KA203-013931</t>
  </si>
  <si>
    <t>Erasmus +</t>
  </si>
  <si>
    <t>Jihočeská univerzita, České Budějovice, CZ</t>
  </si>
  <si>
    <t>25. letná francúzska univerzita</t>
  </si>
  <si>
    <t>Mgr. Ján Drengubiak, PhD.</t>
  </si>
  <si>
    <t>nemá číslo</t>
  </si>
  <si>
    <t>Rozvoj vzdelávaní: Letní francouzské univerzity</t>
  </si>
  <si>
    <t>Vzdelávacia nadácia J. Husa Brno, Česká republika</t>
  </si>
  <si>
    <t>GEOREGNET</t>
  </si>
  <si>
    <t xml:space="preserve">prof. RNDr. René Matlovič, PhD., doc. RNDr. Kvetoslava Matlovičová, PhD. </t>
  </si>
  <si>
    <t>CIII-SI-0111-11-1617</t>
  </si>
  <si>
    <t xml:space="preserve">financie poskytnuté na účet študentov a pedagógov </t>
  </si>
  <si>
    <t>trvá - pravidelná aktualizácia</t>
  </si>
  <si>
    <t xml:space="preserve">International Visegrad Fund </t>
  </si>
  <si>
    <t>Mykhailo Bilanych</t>
  </si>
  <si>
    <t>Iana Ulihanynets (Fen)</t>
  </si>
  <si>
    <t>Yuliya Zhukova</t>
  </si>
  <si>
    <t>Violeta Mirutenko</t>
  </si>
  <si>
    <t xml:space="preserve">SAIA - Národný štipendijný program </t>
  </si>
  <si>
    <t xml:space="preserve">Zbyněk Urban </t>
  </si>
  <si>
    <t>SAIA - NŠP</t>
  </si>
  <si>
    <t xml:space="preserve">Nataliya Yurkovych </t>
  </si>
  <si>
    <t xml:space="preserve">Arun Kumar </t>
  </si>
  <si>
    <t>Ivanna Chonka</t>
  </si>
  <si>
    <t>Anatolii Zhuchok</t>
  </si>
  <si>
    <t xml:space="preserve">Mobilita učiteľov -vyučba </t>
  </si>
  <si>
    <t xml:space="preserve">prof. ThDr. Radim Pulec - Krištof, PhD. Dr.h.c. emeritný metropolita  </t>
  </si>
  <si>
    <t xml:space="preserve">ERA/TM/2015 -2016/PU/ </t>
  </si>
  <si>
    <t>Pravoslávna teologia</t>
  </si>
  <si>
    <t xml:space="preserve">Mobilita zamestnancov </t>
  </si>
  <si>
    <t>PhDr. Andrej Nikulin, PhD.</t>
  </si>
  <si>
    <t>prof. ThDr. Ján Šafin, PhD.</t>
  </si>
  <si>
    <t>ERASMUS + TAKE ME OUT-Taking learning outdoors – Supporting the skills of pre-school teachers education and care</t>
  </si>
  <si>
    <t>Mgr. Vladimír Fedorko, PhD.</t>
  </si>
  <si>
    <t>2016-1-SK01-KA201-022597</t>
  </si>
  <si>
    <t>NAK</t>
  </si>
  <si>
    <t xml:space="preserve">Integration without Borders (IWB) </t>
  </si>
  <si>
    <t>Mgr. Alexander Mušinka, PhD.</t>
  </si>
  <si>
    <t xml:space="preserve"> K2- Erazmus+ Program in Czech Republic</t>
  </si>
  <si>
    <t>Erasmus+ Mobilita študentov a zamestnancov vysokých škôl medzi krajinami programu</t>
  </si>
  <si>
    <t>doc. Ing. Ladislav Suhányi, PhD.</t>
  </si>
  <si>
    <t>2016-1-SK01-KA103-022128</t>
  </si>
  <si>
    <t>SAAIC - Národná agentúra programu Erasmus+</t>
  </si>
  <si>
    <t>Erasmus+ Mobilita študentov a zamestnancov vysokých škôl medzi krajinami programu a partnerskými krajinami
v akademickom roku 2016/2017</t>
  </si>
  <si>
    <t>2016-1-SK01-KA107-022203</t>
  </si>
  <si>
    <t>Effective Use of the EPOSTL by Student Teachers of English</t>
  </si>
  <si>
    <t>KA2 2014-1-TR01-KA203-011611</t>
  </si>
  <si>
    <t>Validation policy for volunteering organizations</t>
  </si>
  <si>
    <t>PaedDr. Erika Novotná, PhD.</t>
  </si>
  <si>
    <t>KA2 2014-1-NL01-KA200-000624</t>
  </si>
  <si>
    <t>Summer School on Ethics and Media: Media and its role in the countries of V4</t>
  </si>
  <si>
    <t>Mgr. Katarína Komenská, PhD.</t>
  </si>
  <si>
    <t>11610012 Small Grants</t>
  </si>
  <si>
    <t>International Visegrad fund</t>
  </si>
  <si>
    <t>doc. PhDr. Štefan Vendel, CSc.</t>
  </si>
  <si>
    <t>BGA 3483/2016</t>
  </si>
  <si>
    <t>Bethlen Gábor Alapkezelo</t>
  </si>
  <si>
    <t>Prof.in(FH) Mag.a Ludmila Waschak (Fachhochschule  Burgenland, Eisenstadt, Rakúsko)</t>
  </si>
  <si>
    <t>Erasmus + mobilitno edukačný</t>
  </si>
  <si>
    <t>NADAĆNÝ- program rozvoja  vzdelávania</t>
  </si>
  <si>
    <t>University of Maribor, University of Graz, University of Pecs, Charles University in Prague, University of Ljubljana, University of Zagreb, University of Zadar, Palacky University in Olomouc, Jagellonian University in Cracow, University of Novi Sad - partneri projektu</t>
  </si>
  <si>
    <t xml:space="preserve">Gestor pobytu - doc. Ruslan Mariychuk, CSc.  </t>
  </si>
  <si>
    <t xml:space="preserve">Gestor pobytu - prof. RNDr. René Matlovič, PhD.  </t>
  </si>
  <si>
    <t xml:space="preserve">Gestor pobytu - prof. MVDr. Janka Poráčová, PhD.  </t>
  </si>
  <si>
    <t xml:space="preserve">Gestor pobytu - Mgr. Ján Brajerčík, PhD.  </t>
  </si>
  <si>
    <t xml:space="preserve">Gestor pobytu - Dr.h.c. doc. PaedDr. Vladimír Šebeň, PhD.  </t>
  </si>
  <si>
    <t xml:space="preserve">Gestor pobytu - prof. RNDr. Marián Reiffers, DrSc.  </t>
  </si>
  <si>
    <t xml:space="preserve">Gestor pobytu - Milan Demko, PhD.  </t>
  </si>
  <si>
    <t>Projekt bol riešený v r. 2015, no finančné dorovnanie v sume 1.200 € prišlo na účet GTF v r. 2016.</t>
  </si>
  <si>
    <t>Vlastná izba - podpora rodovej rovnosti</t>
  </si>
  <si>
    <t>doc. Mgr. Monika Bosá, PhD.</t>
  </si>
  <si>
    <t>6294/2016-M_ORF</t>
  </si>
  <si>
    <t>Dotačná schéma MPSVR SR</t>
  </si>
  <si>
    <t>EsFem; MPSVR SR</t>
  </si>
  <si>
    <t>popularizačno-edukačný; spoluriešiteľka: Mgr. Katarína Minarovičová, PhD., EsFem</t>
  </si>
  <si>
    <t>Kráčame za zdravím</t>
  </si>
  <si>
    <t>Mgr. Lenka Tlučáková, PhD.</t>
  </si>
  <si>
    <t>34/2016</t>
  </si>
  <si>
    <t>https://nadaciaspp.egrant.sk/</t>
  </si>
  <si>
    <t>SPPoločne</t>
  </si>
  <si>
    <t>Nadácia SPP, Nadačný fond SPPoločne pri Nadácii SPP</t>
  </si>
  <si>
    <t>Studium Carpato-Ruthenorum 2016 - 7.ročník medzinárodnej letnej školy rusínskeho jazyka a kultúry</t>
  </si>
  <si>
    <t>doc. PhDr. Anna Plišková, PhD.</t>
  </si>
  <si>
    <t>KNM-1022/2016/1.7</t>
  </si>
  <si>
    <t>Kultúra národnostných menšín 2016</t>
  </si>
  <si>
    <t>Úrad vlády Slovenskej republiky</t>
  </si>
  <si>
    <t>Nemá výskumný charakter 
(časopis).</t>
  </si>
  <si>
    <t>Nemá výskumný charakter.</t>
  </si>
  <si>
    <t>Nie je špecifikovaný projekt a jeho výskumný charakter.</t>
  </si>
  <si>
    <t>Nie je zrejmý výskumný charakter.</t>
  </si>
  <si>
    <t>Nie je zrejmý výskumný charakter (meranie).</t>
  </si>
  <si>
    <t>Duplicitne uvedené vo výskumných z verejnej správy.</t>
  </si>
  <si>
    <t>Presunuté do výskumných nie z verejnej správy.</t>
  </si>
  <si>
    <t>Ide o edičnú činnosť.</t>
  </si>
  <si>
    <t>Ide o preklad a vydanie publikácie.</t>
  </si>
  <si>
    <t>Nemá výskumný charakter (analýza).</t>
  </si>
  <si>
    <t>Nie je zrejmý výskumný charakter (chemický rozbor).</t>
  </si>
  <si>
    <t>Nie je zrejmý výskumný charakter (laboratórny rozbor).</t>
  </si>
  <si>
    <t>Nemá výskumný charakter (vydanie publikácie).</t>
  </si>
  <si>
    <t>Nemá výskumný charakter  (analýzy).</t>
  </si>
  <si>
    <t>Nemá výskumný charakter 
(posúdenie).</t>
  </si>
  <si>
    <t>Nemá výskumný charakter 
(vzdelávacie aktivity).</t>
  </si>
  <si>
    <t>Nemá výskumný charakter 
(vzdelávanie).</t>
  </si>
  <si>
    <t>Presunuté z výskumných nie z verejnej správy.</t>
  </si>
  <si>
    <t>Presunuté do nevýskumných domácich.</t>
  </si>
  <si>
    <t>Presunuté do nevýskumných zahraničných 
(analýzy, merania, posúdenia a pod.).</t>
  </si>
  <si>
    <t>Presunuté do nevýskumných domácich 
(analýzy, merania, posúdenia a pod.).</t>
  </si>
  <si>
    <t>Presunuté do výskumných z verejnej správy.</t>
  </si>
  <si>
    <t>Presunuté z výskumných z verejnej správy.</t>
  </si>
  <si>
    <t>Presunuté z výskumných - zahraničné grantové schémy.</t>
  </si>
  <si>
    <t>Nevýskumný projekt - podpora mobility výskumníkov.</t>
  </si>
  <si>
    <t>aplikovaný výskum</t>
  </si>
  <si>
    <t>vývoj</t>
  </si>
  <si>
    <t>základný výskum</t>
  </si>
  <si>
    <t xml:space="preserve"> Výška finančných prostriedkov v kategórii BV v období od 1.1. do 31.12.2016 </t>
  </si>
  <si>
    <t xml:space="preserve"> Výška finančných prostriedkov v kategórii KV v období od 1.1. do 31.12.2016 </t>
  </si>
  <si>
    <t>Výskum v oblasti plánovania železničnej dopravy: Viac ako 70% činností bol návrh vývoj príp. úpravy existujúcich častí informačného systému ZONA pre tvorbu grafikonu železničnej dopravy na Slovensku ako výsledok výskumnej činnosti v oblasti plánovania dopravy. Zvyšok tvorili úpravy IS vyvolané zmenou SK a EU legislatívy, profilaktika IS a konzultačná činnosť pri operatívnom riešení problémov.</t>
  </si>
  <si>
    <t>V rámci daného projektu sa realizovali vstupné analýzy trhu, ktoré slúžia na tvorbu business modelu a následne pre definovanie a verifikáciu stratégie pre danú organizáciu.</t>
  </si>
  <si>
    <t>Výskum v oblasti optimalizácie a tvorby vyhľadávacích algoritmov: Návrh, implementácia a úprava algoritmov pre vyhľadávanie optimálnych spojení železničnej dopravy v EU. Implementácia do programového modulu v informačnom systéme iKVC. V súčasnosti je modul využívaný na všetkých pokladniach ŽSR, mobilných zariadeniach aj na portáli www.zssk.sk.</t>
  </si>
  <si>
    <t>Výskumnú zložku zadania projektu predstavovala úloha návrhu metodiky merania. Táto úloha zahrňovala aj biznis analýzu so zahrnutím preskúmania riadiacich, realizačných a podporných procesov a požiadaviek rôznych zainteresovaných strán. Navrnutá metodika bola schvaľovaná Regulačným úradom (Úradom pre reguláciu elektronických komunikácií a poštových služieb). Až po schválení sa metodika merania realizovala.</t>
  </si>
  <si>
    <t>Zhotovenie, odladenie a dodanie adresného softvéru pre operatívne riadenie železničnej dopravy pre 6 riadené oblasti v ČR.</t>
  </si>
  <si>
    <t>Výskum v oblasti plánovania železničnej dopravy: Implementácia nových programových modulov do existujúceho informačného systému KANGO, konkrétne časti kmeňových dát a popisu infraštruktúri. Je to výsledok výskumných prác v oblasti dát a algoritmov pre dlhodobé plánovanie železničnej dopravy.</t>
  </si>
  <si>
    <t>Implementácia výsledkov výskumu v oblasti operatívneho riadenia dopravy špeciálne na železničných koridoroch: Zhotovenie, odladenie a dodanie adresného softvéru pre operatívne riadenie železničnej dopravy pre 4 riadené oblasti v ČR.</t>
  </si>
  <si>
    <t>Nepál v monzúnovom šate</t>
  </si>
  <si>
    <t>Krno Svetozár, prof. PhDr., CSc.</t>
  </si>
  <si>
    <t>16-152-04885</t>
  </si>
  <si>
    <t>http://www.fpu.sk/sk/moznosti-podpory/struktura-podpory#c35</t>
  </si>
  <si>
    <t>Zo slnečného Balkánu do srdca Európy</t>
  </si>
  <si>
    <t>16-152-04886</t>
  </si>
  <si>
    <t>Od Atlantického oceánu po Egejské more</t>
  </si>
  <si>
    <t>16-152-04888</t>
  </si>
  <si>
    <t>Cesto-necestou za polárnym slnkom</t>
  </si>
  <si>
    <t>16-152-04882</t>
  </si>
  <si>
    <t>Filozofická fakulta</t>
  </si>
  <si>
    <t>Hic sunt leones? The Morava valley region during the Early Middle Ages</t>
  </si>
  <si>
    <t>http://www.apvv.sk/grantove-schemy/bilateralne-vyzvy/slovensko-rakusko-2015.html</t>
  </si>
  <si>
    <t>Bilaterálna výzva 2015</t>
  </si>
  <si>
    <t>Fakulta prírodných vied</t>
  </si>
  <si>
    <t>Martiniaková Monika, prof. RNDr., PhD.</t>
  </si>
  <si>
    <t>http://www.apvv.sk/grantove-schemy/bilateralne-vyzvy/slovensko-polsko-2015.html</t>
  </si>
  <si>
    <t>Krogmann Alfred, doc. RNDr., PhD.</t>
  </si>
  <si>
    <t>http://www.apvv.sk/grantove-schemy/bilateralne-vyzvy/slovensko-portugalsko-2015.html</t>
  </si>
  <si>
    <t>Support of research on multi-resolution mapping and assessment of abiotic factors and processes in highmountain environment of the Tatra Mountains</t>
  </si>
  <si>
    <t>Bugár Gabriel, Mgr., PhD.</t>
  </si>
  <si>
    <t>Szabó Tibor, Mgr., PhD.</t>
  </si>
  <si>
    <t>http://www.apvv.sk/grantove-schemy/bilateralne-vyzvy/archiv/slovensko-madarsko-2013.html</t>
  </si>
  <si>
    <t>Bilaterálna výzva 2013</t>
  </si>
  <si>
    <t>Vyjadrenie rekotra TVU: V anotácii projektu sú uvedené príslušné vedeckovýskumné charakteristiky i patričný vedeckovýskumný zámer spolu s harmonogramom a výskumným kolektívom, nehovoriac o vedeckom prínose projektu.</t>
  </si>
  <si>
    <t>Výskum v rámci projektu VEGA pre vytvorenie dlhodobo udržateľného systému nakladania s opotrebovanými pneumatikami s dopadom na celom území SR.</t>
  </si>
  <si>
    <t>Výskumná úloha pozostávajúca z niekoľkých častí:  1) Výskumná úloha so zameraním na prípravu a skúmanie vlastností polymérnych materiálov modifikovaného zloženia s obsahom alternatívnych aditív. Skúmanie vplyvu druhu a množstva alternatívneho aditíva na reologické vlastnosti a vulkanizačné charakteristiky polymérnych elastomérnych zmesí a na fyzikálno-mechanické parametre výsledných vulkanizátov.  2) Výskum elektrónových interakcií s povrchom kovových, polymérnych a kompozitných materiálov pre potreby analýzy na elektrónovom mikroskope, vývoj metodiky prípravy vzoriek rôznych druhov materiálov a návrh konkrétnych analýz mikrolokalít v materiáloch.  3) Mikroštruktúrne a fraktografické skúmanie odozvy vybraných ocelí, po simulovanom cyklickom mechanicko-teplotnom zaťažení. Na navrhnutom a vyrobenom skúšobnom zariadení boli uskutočnené dlhodobé špecifické skúšky na nehrdzavejúcich materiáloch, pri ktorých boli skúmané mikroštruktúrné zmeny.  4) Skúmanie štruktúry povrchov vybraných materiálov (kovov, polymérov, gumy) so zameraním na povrchové inžinierstvo, morfológiu povrchov, ako aj na metalografické vyhodnotenie povrchov.</t>
  </si>
  <si>
    <t>Skúmanie vybraných materiálových vlastností potrebných pre návrh nápravných opatrení v technologickom postupe.</t>
  </si>
  <si>
    <t>Výskumná úloha so zameraním na štúdium vybraných mechanických vlastností a vzájomnej adhézie komponentov tesnení na báze kaučukovej matrice.</t>
  </si>
  <si>
    <t xml:space="preserve">Skúmanie príčiny vzniku nekvalitného spoja Cu-drôtov, zváraných ultrazvukovo. Jednalo so o mikroštruktúrnu a chemickú mikroanalýzu analýzu Cu drôtov pomoocu REM a EDS analyzátora, ktorá odhalila nedostatočný výkon ultarzvukového zvárania. </t>
  </si>
  <si>
    <t xml:space="preserve">Skúmanie príčiny nežiadaného sfarbenia povrchových vrstiev konektorov pre elektrotechniku. Analýza odhalila prítomnosť dvoch subvrstiev a neodržanie technologickej disciplíny v procese galvanizácie. </t>
  </si>
  <si>
    <t>Vypracovanie literárnej rešerše k zmluvnému výskumu so zameraním na štúdium vlastností vulkanizačných membrán.</t>
  </si>
  <si>
    <t>Vykonanie materiálovej anylýzy hodnotenie mikroštruktúr -pozdĺžny a priečny smer, spektrálna analýza</t>
  </si>
  <si>
    <t>Termomechanické simulácie terča sendvičovej štruktúry</t>
  </si>
  <si>
    <t>Analýzy príčin vzniku trhlín (BO2 , AY4)</t>
  </si>
  <si>
    <t>Analýza krehkolomových vlastností kolieštin</t>
  </si>
  <si>
    <t>Spektrálna chemická analýza vzoriek z ocelí podľa špecifikácie</t>
  </si>
  <si>
    <t>Príprava metalografických výbrusov a hodnotrenie mikroštruktúr kalených a nekalených vzoriek</t>
  </si>
  <si>
    <t>Spektrálna analýza a priradenie zodpovedajúce materiálu podľa chemického zloíženia</t>
  </si>
  <si>
    <t>Analýzy kovov zastúpených v predmetnej zliatine  a ich špecifikácia</t>
  </si>
  <si>
    <t>Chemické analýzy povlakových systémov na deponovaných substrátoch</t>
  </si>
  <si>
    <t>Vývoj metodiky identifikácie minerálnych plnív v izolácii elektrických káblov pomocou termoanalytických metód</t>
  </si>
  <si>
    <t>Termomechanická analýza vybraných typov materiálov</t>
  </si>
  <si>
    <t>Skúmanie vplyvu podmienok tavenia na prítomnosť plynových bublín v sklených vláknach</t>
  </si>
  <si>
    <t>Vývoj metodiky charakterizácie vybraných typov keramických materiálov pomocou elektrónovej mikroskopie a spracovanie metodických listov, výskum štruktúrnej morfológie povrchov vybraných typov materiálov a vypracovanie podkladov pre prezentačné účely,  výskum elektrónových interakcií degradovaných povrchov keramických materiálov</t>
  </si>
  <si>
    <t>Skúmanie materiálových charakteristík vybraných geopolymérov pre imobilizáciu jadrového odpadu</t>
  </si>
  <si>
    <t>Výskum chemickej odolnosti sklovláknitých tepelných izolácií používaných v jadrových elektrárňach</t>
  </si>
  <si>
    <t>Výskum fyzikálnych vlastností vybraných typov sklotvorných tavenín</t>
  </si>
  <si>
    <t>Vývoj metód mikroštruktúrnej a chemickej analýzy vybraných typov sklených a keramických materiálov metódami elektrónovej mikroskopie</t>
  </si>
  <si>
    <t>FEM modelovanie rozloženia napätí vo vzorkách a stanovenie príčin lomu v korundovej elektrokeramike</t>
  </si>
  <si>
    <t>Zdôvodnenie výskumného charakteru podrobnejším popisom v názve výskumnej aktivity (stĺpec C danej tabuľky).</t>
  </si>
  <si>
    <t xml:space="preserve">Epigenetic Chemical Biology (EPICHEM) </t>
  </si>
  <si>
    <t>prof PharmDr. Ján Kyselovič, CSc.</t>
  </si>
  <si>
    <t>CMST COST Action CM1406</t>
  </si>
  <si>
    <t>http://www.cost.eu/COST_Actions/cmst/CM1406</t>
  </si>
  <si>
    <t>European intergovernmental framework for cooperation in science and technology.</t>
  </si>
  <si>
    <t>EU Framework Programme Horizon 2020</t>
  </si>
  <si>
    <t>Rektorka VŠMU: žiadosť o prehodnotenie zaradenia a zvážiť o preradenie do výskumných grantov, priložená charakteristika projektu</t>
  </si>
  <si>
    <t>Presunuté z výskumných nie z verejnej správy na základe preradenia vysokou školou pri verifikácii.</t>
  </si>
  <si>
    <t>Presunuté do výskumných zo zahraničných grantových schém na základe preradenia vysokou školou pri verifikácii.</t>
  </si>
  <si>
    <t xml:space="preserve">Selected aspects of environmental management in the V4 countries
(Vybrané aspekty v environmentálnom manažmente v krajinách V4)
</t>
  </si>
  <si>
    <t>Ing. Martin Rovňák, PhD.</t>
  </si>
  <si>
    <t>V4EaP Visegrad University Studies Grant No. 61500079</t>
  </si>
  <si>
    <t>financie vyplatené v r. 2017</t>
  </si>
  <si>
    <t>hospodárska zmluva</t>
  </si>
  <si>
    <t>Vzhľadom na skutočnosť, že sa jedná o výskumnú úlohu žiadame o presun uvedenej ZoD do kategórie výskumné projekty.</t>
  </si>
  <si>
    <t>Výbuch parného kotla a škody za niekoľko desiatok miliónov eur po ročnej prevádzke - teda v záruke je predmetom veľkých medzinárodných súdnych sporov. Ak štát nemá prísť o tieto financie musí vedecky doložiť príčiny a dodávateľ si tiež prenajíma univerzity zo svojho okolia. O presvedčivosti argumentácie musia rozhodnúť výsledky výskumného centa. To je snáď postačujúci dôkaz, že ide o výskumnú činnosť.</t>
  </si>
  <si>
    <t xml:space="preserve">Projekt bol zameraný na výskum v oblasti klasifikácie zón ohrozenia výbuchu a na vývoj metodiky v zmysle normy IEC 60079-10-1 časť 10-1 z roku 2015 pre automobilový priemysel. Výskum bol realizovaný v oblasti riadenia bezpečnosti a ochrany zdravia pri práci.  </t>
  </si>
  <si>
    <t>Výstupom projektu je matematický model šírenia emisií a imisií hluku v hodnotených priestoroch. Bol aplikovaný princíp rozkladu posudzovaného javu na elementárne javy s následným syntetizovaním účinkov jednotlivých elementárnych javov. Bol vytvorený model šírenia emisií hluku - existujúci stav i predikcia šírenia emisí hluku - budúci stav.</t>
  </si>
  <si>
    <t>Projekt realizovaný v r. 2015-2016. Faktúra bola vyplatená 9.2.2016.</t>
  </si>
  <si>
    <t xml:space="preserve">Spracovanie vedeckej publikácie vyšlo z potreby poskytnúť podrobnú vedecky analytickú príručku k ďalšiemu terénnemu a inštrumentálnemu výskumu pamiatok. Podnetom na jej spracovanie bol sedem rokov prebiehajúci vedecký pamiatkový výskum komplexu bastiónového opevnenia mesta Komárno, vykonávaný podľa Zákona č. 49 Z. z., ktorý financovalo Ministerstvo kultúry SR. V rámci vedeckého pamiatkového výskumu, ktorého súčasťou bolo aj študovanie archívnych podkladov z vojenských archívov, najmä z Budapešti a z Viedne, zber dát nameraných v teréne, ako aj dát z laboratórneho výskumu konštrukcií, boli vedecky dokumentované jednotlivé konštrukcie a stavebné materiály pevnosti. Chronickým problémom vedeckých pamiatkových výskumov, ktoré sa dotýkajú stavebnej podstaty skúmaných diel, je veľká absencia študijnej vedeckej stavebno-technologickej literatúry, ktorá by pomohla lepšie pochopiť a vedecky vyhodnotiť mnohé nálezové situácie, ako aj ich poruchy.
Chronickým problémom vedeckých pamiatkových výskumov, ktoré sa dotýkajú stavebnej podstaty skúmaných diel, je veľká absencia vedeckej metodológie, ktorá by pomohla lepšie pochopiť a vedecky vyhodnotiť mnohé nálezové situácie, ako aj ich poruchy. Drvivá väčšina literatúry, týkajúcej sa starších stavebných diel rieši už tradične predovšetkým ich výtvarnú podobu, avšak ich stavebno-technologickej podstate sa z vedeckého uhla pohľadu venuje len minimálne. Z toho projekt prispieva k budovaniu takejto metodológie a tiež  fondu vedeckej staviteľskej literatúry aj spracovaním, výsledkov sedem rokov trvajúceho vedeckého výskumu pevnostného systému mesta Komárno.
</t>
  </si>
  <si>
    <t xml:space="preserve">Veľký problém na Slovensku už tradične predstavuje výkon remesla. Žiaľ, záujem o remeslá v posledných rokoch u nás výrazne poklesol, avšak dopyt po kvalitných remeselníkoch, nevyhnutných pre dobrú pamiatkovú obnovu stále stúpa. Asi najlepšou cestou ako tomu čeliť, je kombinácia formálneho a neformálneho vzdelávania. Tu leží aj najväčší problém obnovy pamiatok – nedostatok riadne kvalifikovaných praktikov. Preto bola vydaná táto publikácia, ktorá na základe vedeckými metódami realizovaného terénneho zberu základných informácií zostavila a vedecky kriticky zhodnotila všetky možnosti vzdelávania remeselníkov u nás. Publikácia prvý raz u nás súhrnne prezentuje, čo sa na poli zachovávania tradičných remesiel a technológií, ako aj súvisiaceho vedeckého výskumu v poslednom období na Slovensku urobilo.    </t>
  </si>
  <si>
    <t>Projekt bol riešený v dvoch etapách. Prvá etepa bola ukončená v roku 2015, druhá etapa bola ukončená v roku 2016. Celková objednávka bola na 12 000 EUR</t>
  </si>
  <si>
    <t>Navrhujeme uvedený projekt ponechať v kategórii T3, nakoľko ide o zahraničný výskumný projekt – zadávateľ/objednávateľ je zahraničná právnická osoba</t>
  </si>
  <si>
    <t>Presunuté do výskumných nie z verejnej správy.
Po verifikácii ponechané medzi T2 - výskumné nie z verejnej správy, ktorá zahŕňa aj zahraničné subjekty. 
T3 obsahuje len výskumné projekty zo zahraničných grantových schém.</t>
  </si>
  <si>
    <t>Akceptované po zdôvodnení pri verifikácii a presunuté medzi T2 - výskumné nie z verejnej správy, ktorá zahŕňa aj zahraničné subjekty. 
T3 obsahuje len výskumné projekty zo zahraničných grantových schém.</t>
  </si>
  <si>
    <t>Rektorom EU BA poskytnutý formulár riešeného projektu.</t>
  </si>
  <si>
    <t>Zmluva o poskytnutí finančných prostriedkov č.     16-613-02793</t>
  </si>
  <si>
    <t>Výzva FPU č. 8/2016 http://www.fpu.sk/sk/moznosti-podpory/vyzvy/vyzvy-rok-2016</t>
  </si>
  <si>
    <t xml:space="preserve">Program 6: Pamäťové a fondové inštitúcie 6.1 Knižnice Podprogram: 6.1.3 Akvizícia knižníc </t>
  </si>
  <si>
    <t>Zmluva o poskytnutí finančných prostriedkov č.     16-611-03088</t>
  </si>
  <si>
    <t>Program 6: Pamäťové a fondové inštitúcie 6.1 Knižnice Podprogram: 6.1.1 Odborná činnosť knižníc a knižničná infraštruktúra</t>
  </si>
  <si>
    <t>Akceptované po zdôvodnení pri verifikácii, že nejde o duplicitu so zberom dát za rok 2015.</t>
  </si>
  <si>
    <t>tvorivá umelecká činnosť</t>
  </si>
  <si>
    <t>Doplnené pri verifikácii.</t>
  </si>
  <si>
    <t>Univerzita Konštantína Filozofa v Nitre - Fakulta sociálnych vied a zdravotníctva</t>
  </si>
  <si>
    <t>Univerzita Konštantína Filozofa v Nitre - Filozofická fakulta</t>
  </si>
  <si>
    <t>Akceptované po zdôvodnení pri verifikácii.</t>
  </si>
  <si>
    <t>Branišová, Zuzana Mgr., ArtD.</t>
  </si>
  <si>
    <t>Rekor dodatočne žiadal o presunutie medzi výskumné granty.</t>
  </si>
  <si>
    <t>Nejde o výskumný projekt (prednášky pre verejnosť, vydanie publikácie).</t>
  </si>
  <si>
    <t>Doplnený pri verifikácii.</t>
  </si>
  <si>
    <t>Rektor UK požiadal o doplnenie grantu.</t>
  </si>
  <si>
    <t>Splátka prišla 14.11.2016 a refundácia záverečnej platby je iba náhodou v rovnakej výške, ako bola splátka prijatá v roku 2015.</t>
  </si>
  <si>
    <t xml:space="preserve">Univerzita Komenského v Bratislave - Fakulta matematiky, fyziky a informatiky </t>
  </si>
  <si>
    <t xml:space="preserve">Univerzita Komenského v Bratislave - Prírodovedecká fakulta a Fakulta matematiky, fyziky a informatiky </t>
  </si>
  <si>
    <t>Univerzita Komenského v Bratislave - Jesseniova lekárska fakulta v Martine a Fakulta matematiky, fyziky a informatiky</t>
  </si>
  <si>
    <t>Univerzita Komenského v Bratislave - Jesseniova lekárska fakulta v Martine</t>
  </si>
  <si>
    <t xml:space="preserve">Univerzita Komenského v Bratislave - Fakulta sociálnych a ekonomických vied </t>
  </si>
  <si>
    <t>Univerzita Komenského v Bratislave -  Jesseniova lekárska fakulta, Martin a Prírodovedecká fakulta</t>
  </si>
  <si>
    <t>Univerzita Komenského v Bratislave - Prírodovedecká fakulta a Lekárska fakulta</t>
  </si>
  <si>
    <t>Univerzita Komenského v Bratislave -  Fakulta matematiky, fyziky a informatiky a Farmaceutická fakulta</t>
  </si>
  <si>
    <t>Univerzita Komenského v Bratislave -  Prírodovedecká fakulta a Farmaceutická fakulta</t>
  </si>
  <si>
    <t>Univerzita Komenského v Bratislave -  Fakulta sociálnych a ekonomických vied</t>
  </si>
  <si>
    <t>Zdôvodnenie VŠ: hlavný riešiteľ: Výskumné centrum Slovenskej spoločnosti pre zahraničnú politiku, n.o.
Hlavnou náplňou činnosti 6 z 10 organizácií projektového konzorcia (vrátane FF PU v Prešove) je realizácia vedecko-výskumných aktivít zameraných na nasledujúce oblasti:
1) Ekonomická spolupráca o obchodné vzťahy, 
2) Energetická spolupráca,
3) Regionálny rozvoj a reforma verejnej správy v Ukrajine, 
4) Multietnické vzťahy a tolerancia v slovensko-ukrajinskej cezhraničnej oblasti, 
5) Cezhraničná spolupráca</t>
  </si>
  <si>
    <t>Norway Kingdom</t>
  </si>
  <si>
    <t>Analysis and assessment of the state of the environment in the SK-UA cross-border area to ensure the sustainability of the area / Analýza a hodnotenie stavu zložiek životného prostredia v prihraničnej oblasti SR-UA pre zabezpečenie trvalej udržateľnosti územia</t>
  </si>
  <si>
    <t>Zber dát je za financie prijaté na účet od 1.1. do 31.12.2016.</t>
  </si>
  <si>
    <t>Pri verifikácii akceptovaný presun do nevýskumných zahraničných z nevýskumných domácich.</t>
  </si>
  <si>
    <t>Technická univerzita v Košiciach - Hutnícka faklulta</t>
  </si>
  <si>
    <t>Technická univerzita v Košiciach - Fakulta baníctva, ekológie, riadenia a geotechnológií</t>
  </si>
  <si>
    <t>Technická univerzita v Košiciach - Ekonomická fakulta</t>
  </si>
  <si>
    <t>Výskumný charakter odôvodňujeme nasledovne: „V danom projekte ide o hľadanie riešení špecifických problémov objednávateľa v oblastiach oxidácie, degradácie, katalytickej riadenej degradácie, modifikácie a stabilizácie materiálov a sterilizácie. Všeobecnosť názvu projektu vyplýva z dynamiky, ktorou sa vyskytujú nové otázky vo výrobnom procese, preto ich nebolo jednoznačne možné všetky pomenovať už pri začiatku riešenia.“</t>
  </si>
  <si>
    <t xml:space="preserve">Akceptované po zdôvodnení pri verifikácii a presunuté z T3 do T2 - výskumné nie z verejnej správy, ktorá zahŕňa aj zahraničné subjekty. </t>
  </si>
  <si>
    <t>Slovenská technická univerzita v Bratislave - Fakulta chemickej a potravinárskej technológie</t>
  </si>
  <si>
    <t>Nie je špecifikovaný názov projektu ani jeho výskumný charakter.</t>
  </si>
  <si>
    <t>Presunuté z T3 - výsk. zahr. grant. schémy.</t>
  </si>
  <si>
    <t>Nie je zrejmý výskumný charakter. Pri verifikácii nebolo doručené zdôvodnenie, že ide o výskumný projekt. Presunuté do T4 - nevýskumné zahraničné.</t>
  </si>
  <si>
    <t>Nie je zrejmý výskumný charakter (vzdelávanie?). Presunuté do T4 - nevýskumné zahraničné.</t>
  </si>
  <si>
    <t>Nie je zrejmý výskumný charakter. Presunuté do T4 - nevýskumné zahraničné.</t>
  </si>
  <si>
    <t>Nie je zrejmý výskumný charakter (špecifikácia grantovej schémy). Presunuté do T4 - nevýskumné zahraničné granty.</t>
  </si>
  <si>
    <t>Presunuté z výskumných nie z verejnej správy. Zamietnuté z dôvodu, že ide o projekt samotnej VŠ.</t>
  </si>
  <si>
    <t>Nemá výskumný charakter 
(konferencia). 
Presunuté do nevýskumných domácich grantov.</t>
  </si>
  <si>
    <t>Nemá výskumný charakter 
(publikácia). 
Presunuté do domácich nevýskumných grantov.</t>
  </si>
  <si>
    <t>nešpecifikovaný projekt</t>
  </si>
  <si>
    <t>rozvojový projekt</t>
  </si>
  <si>
    <t>vypracovanie štúdie</t>
  </si>
  <si>
    <t>vypracovanie štúdie - územný plán</t>
  </si>
  <si>
    <t>MŠVVaŠ SR neupravuje údaje o finančných prostriedkoch z podkladov APVV.</t>
  </si>
  <si>
    <t>územný plán</t>
  </si>
  <si>
    <t>neuvedená suma</t>
  </si>
  <si>
    <t>upravený názov projektu</t>
  </si>
  <si>
    <t>Pri verifikácii akceptovaný presun do nevýskumných zahraničných.</t>
  </si>
  <si>
    <t>Zahraničné výskumné 
grantové schémy</t>
  </si>
  <si>
    <t>Ide o spoluprácu medzi výskumníkmi v rámci programu Erasmus Mundus. Po verifikácii ponechané medzi nevýskumnými zahraničnými.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</si>
</sst>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d/m/yy;@"/>
  </numFmts>
  <fonts count="17" x14ac:knownFonts="1">
    <font>
      <sz val="10"/>
      <name val="Arial"/>
      <charset val="238"/>
    </font>
    <font>
      <sz val="11"/>
      <color theme="1"/>
      <name val="Calibri"/>
      <family val="2"/>
      <charset val="238"/>
      <scheme val="minor"/>
    </font>
    <font>
      <sz val="8"/>
      <name val="Arial"/>
      <family val="2"/>
      <charset val="238"/>
    </font>
    <font>
      <sz val="12"/>
      <name val="Times New Roman"/>
      <family val="1"/>
      <charset val="238"/>
    </font>
    <font>
      <b/>
      <sz val="12"/>
      <name val="Times New Roman"/>
      <family val="1"/>
      <charset val="238"/>
    </font>
    <font>
      <sz val="10"/>
      <color indexed="8"/>
      <name val="Arial"/>
      <family val="2"/>
      <charset val="238"/>
    </font>
    <font>
      <b/>
      <sz val="10"/>
      <name val="Arial"/>
      <family val="2"/>
      <charset val="238"/>
    </font>
    <font>
      <sz val="10"/>
      <name val="Arial"/>
      <family val="2"/>
      <charset val="238"/>
    </font>
    <font>
      <b/>
      <sz val="10"/>
      <color indexed="60"/>
      <name val="Arial"/>
      <family val="2"/>
      <charset val="238"/>
    </font>
    <font>
      <b/>
      <sz val="14"/>
      <name val="Arial"/>
      <family val="2"/>
      <charset val="238"/>
    </font>
    <font>
      <sz val="9"/>
      <color indexed="81"/>
      <name val="Tahoma"/>
      <family val="2"/>
      <charset val="238"/>
    </font>
    <font>
      <sz val="12"/>
      <color theme="1"/>
      <name val="Times New Roman"/>
      <family val="2"/>
      <charset val="238"/>
    </font>
    <font>
      <b/>
      <sz val="12"/>
      <name val="Arial"/>
      <family val="2"/>
      <charset val="238"/>
    </font>
    <font>
      <b/>
      <sz val="12"/>
      <color indexed="60"/>
      <name val="Arial"/>
      <family val="2"/>
      <charset val="238"/>
    </font>
    <font>
      <b/>
      <sz val="12"/>
      <color rgb="FFC00000"/>
      <name val="Arial"/>
      <family val="2"/>
      <charset val="238"/>
    </font>
    <font>
      <sz val="10"/>
      <name val="Arial"/>
      <family val="2"/>
      <charset val="238"/>
    </font>
    <font>
      <b/>
      <sz val="10"/>
      <color theme="0"/>
      <name val="Arial"/>
      <family val="2"/>
      <charset val="238"/>
    </font>
  </fonts>
  <fills count="11">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bgColor theme="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s>
  <cellStyleXfs count="6">
    <xf numFmtId="0" fontId="0" fillId="0" borderId="0"/>
    <xf numFmtId="0" fontId="5" fillId="0" borderId="0"/>
    <xf numFmtId="0" fontId="11" fillId="0" borderId="0"/>
    <xf numFmtId="0" fontId="7" fillId="0" borderId="0"/>
    <xf numFmtId="43" fontId="15" fillId="0" borderId="0" applyFont="0" applyFill="0" applyBorder="0" applyAlignment="0" applyProtection="0"/>
    <xf numFmtId="0" fontId="1" fillId="0" borderId="0"/>
  </cellStyleXfs>
  <cellXfs count="75">
    <xf numFmtId="0" fontId="0" fillId="0" borderId="0" xfId="0"/>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3" fontId="7" fillId="2" borderId="1" xfId="0" applyNumberFormat="1" applyFont="1" applyFill="1" applyBorder="1" applyAlignment="1">
      <alignment vertical="center" wrapText="1"/>
    </xf>
    <xf numFmtId="0" fontId="6" fillId="2" borderId="2"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3" xfId="0" applyFont="1" applyBorder="1" applyAlignment="1">
      <alignment vertical="center" wrapText="1"/>
    </xf>
    <xf numFmtId="0" fontId="6" fillId="3" borderId="1" xfId="0" applyFont="1" applyFill="1" applyBorder="1" applyAlignment="1">
      <alignment horizontal="center" vertical="center" wrapText="1"/>
    </xf>
    <xf numFmtId="0" fontId="7" fillId="0" borderId="0" xfId="0" applyFont="1" applyBorder="1" applyAlignment="1">
      <alignment vertical="center" wrapText="1"/>
    </xf>
    <xf numFmtId="0" fontId="7" fillId="0" borderId="1" xfId="0" applyNumberFormat="1" applyFont="1" applyBorder="1" applyAlignment="1">
      <alignment vertical="center" wrapText="1"/>
    </xf>
    <xf numFmtId="0" fontId="9" fillId="0" borderId="0" xfId="0" applyFont="1" applyBorder="1" applyAlignment="1">
      <alignment vertical="center"/>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14" fontId="7" fillId="0" borderId="1" xfId="0" applyNumberFormat="1" applyFont="1" applyFill="1" applyBorder="1" applyAlignment="1">
      <alignment horizontal="right" vertical="center" wrapText="1"/>
    </xf>
    <xf numFmtId="0" fontId="7" fillId="0" borderId="1" xfId="0" applyNumberFormat="1" applyFont="1" applyFill="1" applyBorder="1" applyAlignment="1">
      <alignment horizontal="right" vertical="center" wrapText="1"/>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right" vertical="center" wrapText="1"/>
    </xf>
    <xf numFmtId="3" fontId="7" fillId="4" borderId="1" xfId="0" applyNumberFormat="1" applyFont="1" applyFill="1" applyBorder="1" applyAlignment="1">
      <alignment vertical="center" wrapText="1"/>
    </xf>
    <xf numFmtId="0" fontId="7" fillId="0" borderId="1" xfId="0" applyFont="1" applyBorder="1" applyAlignment="1">
      <alignment wrapText="1"/>
    </xf>
    <xf numFmtId="0" fontId="3"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164" fontId="7" fillId="0"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164" fontId="3" fillId="0" borderId="0" xfId="0" applyNumberFormat="1" applyFont="1" applyFill="1" applyBorder="1" applyAlignment="1">
      <alignment vertical="center" wrapText="1"/>
    </xf>
    <xf numFmtId="3" fontId="7" fillId="3" borderId="1" xfId="0" applyNumberFormat="1" applyFont="1" applyFill="1" applyBorder="1" applyAlignment="1">
      <alignment vertical="center" wrapText="1"/>
    </xf>
    <xf numFmtId="0" fontId="0" fillId="0" borderId="0" xfId="0" applyFill="1"/>
    <xf numFmtId="0" fontId="7" fillId="0" borderId="0" xfId="0" applyFont="1" applyFill="1"/>
    <xf numFmtId="0" fontId="12" fillId="0" borderId="0" xfId="0" applyFont="1" applyBorder="1" applyAlignment="1">
      <alignment vertical="center"/>
    </xf>
    <xf numFmtId="0" fontId="3" fillId="0" borderId="0" xfId="0" applyFont="1" applyFill="1" applyBorder="1" applyAlignment="1">
      <alignment vertical="center"/>
    </xf>
    <xf numFmtId="164" fontId="3" fillId="0" borderId="0" xfId="0" applyNumberFormat="1" applyFont="1" applyFill="1" applyBorder="1" applyAlignment="1">
      <alignment vertical="center"/>
    </xf>
    <xf numFmtId="0" fontId="12" fillId="0" borderId="0" xfId="0" applyFont="1" applyFill="1" applyBorder="1" applyAlignment="1">
      <alignment horizontal="left" vertical="center"/>
    </xf>
    <xf numFmtId="0" fontId="7" fillId="0" borderId="0" xfId="0" applyFont="1" applyBorder="1" applyAlignment="1">
      <alignment vertical="top" wrapText="1"/>
    </xf>
    <xf numFmtId="0" fontId="7" fillId="0" borderId="0" xfId="0" applyFont="1" applyBorder="1" applyAlignment="1">
      <alignment vertical="top"/>
    </xf>
    <xf numFmtId="3" fontId="7" fillId="0" borderId="1" xfId="0" applyNumberFormat="1" applyFont="1" applyFill="1" applyBorder="1" applyAlignment="1">
      <alignment vertical="center" wrapText="1"/>
    </xf>
    <xf numFmtId="14" fontId="7" fillId="0" borderId="1" xfId="0" applyNumberFormat="1" applyFont="1" applyBorder="1" applyAlignment="1">
      <alignment vertical="center" wrapText="1"/>
    </xf>
    <xf numFmtId="0" fontId="0" fillId="0" borderId="0" xfId="0" applyFont="1" applyFill="1"/>
    <xf numFmtId="3" fontId="0" fillId="0" borderId="0" xfId="0" applyNumberFormat="1"/>
    <xf numFmtId="0" fontId="0" fillId="0" borderId="1" xfId="0" applyBorder="1"/>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0" fillId="9" borderId="1" xfId="0" applyFill="1" applyBorder="1"/>
    <xf numFmtId="3" fontId="0" fillId="0" borderId="1" xfId="4" applyNumberFormat="1" applyFont="1" applyBorder="1"/>
    <xf numFmtId="3" fontId="0" fillId="0" borderId="1" xfId="0" applyNumberFormat="1" applyBorder="1"/>
    <xf numFmtId="3" fontId="0" fillId="5" borderId="1" xfId="0" applyNumberFormat="1" applyFill="1" applyBorder="1"/>
    <xf numFmtId="3" fontId="0" fillId="6" borderId="1" xfId="0" applyNumberFormat="1" applyFill="1" applyBorder="1"/>
    <xf numFmtId="3" fontId="0" fillId="7" borderId="1" xfId="0" applyNumberFormat="1" applyFill="1" applyBorder="1"/>
    <xf numFmtId="3" fontId="0" fillId="8" borderId="1" xfId="0" applyNumberFormat="1" applyFill="1" applyBorder="1"/>
    <xf numFmtId="0" fontId="6" fillId="0" borderId="5" xfId="0" applyFont="1" applyFill="1" applyBorder="1"/>
    <xf numFmtId="3" fontId="6" fillId="0" borderId="1" xfId="0" applyNumberFormat="1" applyFont="1" applyBorder="1"/>
    <xf numFmtId="3" fontId="6" fillId="5" borderId="1" xfId="0" applyNumberFormat="1" applyFont="1" applyFill="1" applyBorder="1"/>
    <xf numFmtId="3" fontId="6" fillId="6" borderId="1" xfId="0" applyNumberFormat="1" applyFont="1" applyFill="1" applyBorder="1"/>
    <xf numFmtId="3" fontId="6" fillId="7" borderId="1" xfId="0" applyNumberFormat="1" applyFont="1" applyFill="1" applyBorder="1"/>
    <xf numFmtId="3" fontId="6" fillId="8" borderId="1" xfId="0" applyNumberFormat="1" applyFont="1" applyFill="1" applyBorder="1"/>
    <xf numFmtId="0" fontId="16" fillId="10" borderId="6" xfId="0" applyFont="1" applyFill="1" applyBorder="1" applyAlignment="1">
      <alignment wrapText="1"/>
    </xf>
    <xf numFmtId="0" fontId="16" fillId="10" borderId="7" xfId="0" applyFont="1" applyFill="1" applyBorder="1" applyAlignment="1">
      <alignment wrapText="1"/>
    </xf>
    <xf numFmtId="4" fontId="16" fillId="10" borderId="7" xfId="0" applyNumberFormat="1" applyFont="1" applyFill="1" applyBorder="1" applyAlignment="1">
      <alignment horizontal="center" wrapText="1"/>
    </xf>
    <xf numFmtId="0" fontId="16" fillId="10" borderId="7" xfId="0" applyFont="1" applyFill="1" applyBorder="1" applyAlignment="1">
      <alignment horizontal="center" wrapText="1"/>
    </xf>
    <xf numFmtId="0" fontId="16" fillId="10" borderId="8" xfId="0" applyFont="1" applyFill="1" applyBorder="1" applyAlignment="1">
      <alignment wrapText="1"/>
    </xf>
    <xf numFmtId="0" fontId="7" fillId="0" borderId="1" xfId="0" applyFont="1" applyFill="1" applyBorder="1" applyAlignment="1">
      <alignment wrapText="1"/>
    </xf>
    <xf numFmtId="49" fontId="7" fillId="0" borderId="1" xfId="5" applyNumberFormat="1" applyFont="1" applyFill="1" applyBorder="1" applyAlignment="1">
      <alignment vertical="center" wrapText="1"/>
    </xf>
    <xf numFmtId="0" fontId="7" fillId="0" borderId="1" xfId="5" applyFont="1" applyFill="1" applyBorder="1" applyAlignment="1">
      <alignment wrapText="1"/>
    </xf>
    <xf numFmtId="0" fontId="7" fillId="0" borderId="1" xfId="5" applyFont="1" applyFill="1" applyBorder="1" applyAlignment="1">
      <alignment vertical="center" wrapText="1"/>
    </xf>
    <xf numFmtId="0" fontId="7" fillId="0" borderId="0" xfId="0" applyFont="1" applyBorder="1" applyAlignment="1">
      <alignment horizontal="left" vertical="top" wrapText="1"/>
    </xf>
    <xf numFmtId="0" fontId="12" fillId="0" borderId="4" xfId="0" applyFont="1" applyBorder="1" applyAlignment="1">
      <alignment horizontal="center" vertical="center" wrapText="1"/>
    </xf>
    <xf numFmtId="0" fontId="7" fillId="0" borderId="0" xfId="0" applyFont="1" applyAlignment="1">
      <alignment horizontal="left" wrapText="1"/>
    </xf>
  </cellXfs>
  <cellStyles count="6">
    <cellStyle name="Čiarka" xfId="4" builtinId="3"/>
    <cellStyle name="Normal_Sheet1" xfId="1"/>
    <cellStyle name="Normálna 3" xfId="2"/>
    <cellStyle name="Normálne" xfId="0" builtinId="0"/>
    <cellStyle name="Normálne 2" xfId="5"/>
    <cellStyle name="normálne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kysucky\Documents\Dotacie_2016\projekty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výskumné z verejnej správy"/>
      <sheetName val="T2 - výsk. nie z verej. správy"/>
      <sheetName val="T3 - výsk. zahr. grant. schémy"/>
      <sheetName val="T4 - nevýskumné zahraničné"/>
      <sheetName val="T5 - nevýskumné domáce"/>
      <sheetName val="Kurzy"/>
      <sheetName val="VŠ"/>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indexed="11"/>
    <pageSetUpPr fitToPage="1"/>
  </sheetPr>
  <dimension ref="A1:Q383"/>
  <sheetViews>
    <sheetView zoomScale="85" zoomScaleNormal="85" workbookViewId="0">
      <pane ySplit="2" topLeftCell="A4" activePane="bottomLeft" state="frozen"/>
      <selection pane="bottomLeft" activeCell="A4" sqref="A4"/>
    </sheetView>
  </sheetViews>
  <sheetFormatPr defaultRowHeight="15.75" x14ac:dyDescent="0.2"/>
  <cols>
    <col min="1" max="1" width="18" style="1" customWidth="1"/>
    <col min="2" max="2" width="24.140625" style="1" customWidth="1"/>
    <col min="3" max="3" width="46" style="1" customWidth="1"/>
    <col min="4" max="4" width="36.42578125" style="1" customWidth="1"/>
    <col min="5" max="5" width="16.7109375" style="1" customWidth="1"/>
    <col min="6" max="6" width="38.42578125" style="1" customWidth="1"/>
    <col min="7" max="7" width="18.140625" style="1" customWidth="1"/>
    <col min="8" max="8" width="23.28515625" style="1" customWidth="1"/>
    <col min="9" max="9" width="14.5703125" style="1" customWidth="1"/>
    <col min="10" max="10" width="22.28515625" style="1" customWidth="1"/>
    <col min="11" max="11" width="11.5703125" style="1" customWidth="1"/>
    <col min="12" max="12" width="10.7109375" style="1" customWidth="1"/>
    <col min="13" max="13" width="19.28515625" style="1" customWidth="1"/>
    <col min="14" max="14" width="25.42578125" style="1" customWidth="1"/>
    <col min="15" max="15" width="47" style="1" customWidth="1"/>
    <col min="16" max="16" width="4.140625" style="1" bestFit="1" customWidth="1"/>
    <col min="17" max="17" width="27.140625" style="1" customWidth="1"/>
    <col min="18" max="16384" width="9.140625" style="1"/>
  </cols>
  <sheetData>
    <row r="1" spans="1:17" ht="31.5" customHeight="1" x14ac:dyDescent="0.2">
      <c r="A1" s="34" t="s">
        <v>155</v>
      </c>
      <c r="B1" s="34"/>
    </row>
    <row r="2" spans="1:17" s="2" customFormat="1" ht="137.25" customHeight="1" x14ac:dyDescent="0.2">
      <c r="A2" s="9" t="s">
        <v>24</v>
      </c>
      <c r="B2" s="3" t="s">
        <v>126</v>
      </c>
      <c r="C2" s="3" t="s">
        <v>142</v>
      </c>
      <c r="D2" s="3" t="s">
        <v>125</v>
      </c>
      <c r="E2" s="3" t="s">
        <v>15</v>
      </c>
      <c r="F2" s="3" t="s">
        <v>144</v>
      </c>
      <c r="G2" s="3" t="s">
        <v>127</v>
      </c>
      <c r="H2" s="3" t="s">
        <v>3</v>
      </c>
      <c r="I2" s="13" t="s">
        <v>124</v>
      </c>
      <c r="J2" s="13" t="s">
        <v>129</v>
      </c>
      <c r="K2" s="3" t="s">
        <v>121</v>
      </c>
      <c r="L2" s="3" t="s">
        <v>122</v>
      </c>
      <c r="M2" s="6" t="s">
        <v>166</v>
      </c>
      <c r="N2" s="3" t="s">
        <v>1</v>
      </c>
      <c r="O2" s="13" t="s">
        <v>148</v>
      </c>
      <c r="P2" s="3" t="s">
        <v>7651</v>
      </c>
      <c r="Q2" s="3" t="s">
        <v>7652</v>
      </c>
    </row>
    <row r="3" spans="1:17" ht="127.5" hidden="1" x14ac:dyDescent="0.2">
      <c r="A3" s="7" t="s">
        <v>33</v>
      </c>
      <c r="B3" s="4" t="s">
        <v>40</v>
      </c>
      <c r="C3" s="4" t="s">
        <v>4953</v>
      </c>
      <c r="D3" s="4" t="s">
        <v>4954</v>
      </c>
      <c r="E3" s="4" t="s">
        <v>4955</v>
      </c>
      <c r="F3" s="4" t="s">
        <v>4956</v>
      </c>
      <c r="G3" s="4" t="s">
        <v>811</v>
      </c>
      <c r="H3" s="4" t="s">
        <v>4910</v>
      </c>
      <c r="I3" s="11">
        <v>164381</v>
      </c>
      <c r="J3" s="41">
        <v>42669</v>
      </c>
      <c r="K3" s="11">
        <v>2016</v>
      </c>
      <c r="L3" s="11">
        <v>2018</v>
      </c>
      <c r="M3" s="5">
        <v>90000</v>
      </c>
      <c r="N3" s="4"/>
      <c r="O3" s="4" t="s">
        <v>5048</v>
      </c>
      <c r="P3" s="4" t="s">
        <v>10078</v>
      </c>
      <c r="Q3" s="4" t="s">
        <v>10651</v>
      </c>
    </row>
    <row r="4" spans="1:17" ht="38.25" x14ac:dyDescent="0.2">
      <c r="A4" s="7" t="s">
        <v>33</v>
      </c>
      <c r="B4" s="4" t="s">
        <v>40</v>
      </c>
      <c r="C4" s="4" t="s">
        <v>5040</v>
      </c>
      <c r="D4" s="4" t="s">
        <v>5041</v>
      </c>
      <c r="E4" s="4" t="s">
        <v>5042</v>
      </c>
      <c r="F4" s="4" t="s">
        <v>5043</v>
      </c>
      <c r="G4" s="4"/>
      <c r="H4" s="4" t="s">
        <v>5044</v>
      </c>
      <c r="I4" s="11">
        <v>686832</v>
      </c>
      <c r="J4" s="41">
        <v>42635</v>
      </c>
      <c r="K4" s="11">
        <v>2016</v>
      </c>
      <c r="L4" s="11">
        <v>2016</v>
      </c>
      <c r="M4" s="5">
        <v>13014</v>
      </c>
      <c r="N4" s="4"/>
      <c r="O4" s="4"/>
      <c r="P4" s="4" t="s">
        <v>10079</v>
      </c>
      <c r="Q4" s="4"/>
    </row>
    <row r="5" spans="1:17" ht="25.5" x14ac:dyDescent="0.2">
      <c r="A5" s="7" t="s">
        <v>33</v>
      </c>
      <c r="B5" s="4" t="s">
        <v>62</v>
      </c>
      <c r="C5" s="4" t="s">
        <v>4899</v>
      </c>
      <c r="D5" s="4" t="s">
        <v>4900</v>
      </c>
      <c r="E5" s="4" t="s">
        <v>4901</v>
      </c>
      <c r="F5" s="4" t="s">
        <v>4902</v>
      </c>
      <c r="G5" s="4" t="s">
        <v>4903</v>
      </c>
      <c r="H5" s="4" t="s">
        <v>4904</v>
      </c>
      <c r="I5" s="11">
        <v>165565</v>
      </c>
      <c r="J5" s="41">
        <v>41457</v>
      </c>
      <c r="K5" s="11">
        <v>2013</v>
      </c>
      <c r="L5" s="11">
        <v>2016</v>
      </c>
      <c r="M5" s="5">
        <v>8399.5</v>
      </c>
      <c r="N5" s="4"/>
      <c r="O5" s="4"/>
      <c r="P5" s="4" t="s">
        <v>10079</v>
      </c>
      <c r="Q5" s="4"/>
    </row>
    <row r="6" spans="1:17" ht="38.25" x14ac:dyDescent="0.2">
      <c r="A6" s="7" t="s">
        <v>33</v>
      </c>
      <c r="B6" s="4" t="s">
        <v>62</v>
      </c>
      <c r="C6" s="4" t="s">
        <v>4905</v>
      </c>
      <c r="D6" s="4" t="s">
        <v>4906</v>
      </c>
      <c r="E6" s="4" t="s">
        <v>4907</v>
      </c>
      <c r="F6" s="4" t="s">
        <v>4908</v>
      </c>
      <c r="G6" s="4" t="s">
        <v>4909</v>
      </c>
      <c r="H6" s="4" t="s">
        <v>4910</v>
      </c>
      <c r="I6" s="11">
        <v>164381</v>
      </c>
      <c r="J6" s="41">
        <v>42432</v>
      </c>
      <c r="K6" s="11">
        <v>2016</v>
      </c>
      <c r="L6" s="11">
        <v>2020</v>
      </c>
      <c r="M6" s="5">
        <v>50000</v>
      </c>
      <c r="N6" s="4" t="s">
        <v>5045</v>
      </c>
      <c r="O6" s="4"/>
      <c r="P6" s="4" t="s">
        <v>10079</v>
      </c>
      <c r="Q6" s="4"/>
    </row>
    <row r="7" spans="1:17" ht="38.25" x14ac:dyDescent="0.2">
      <c r="A7" s="7" t="s">
        <v>33</v>
      </c>
      <c r="B7" s="4" t="s">
        <v>62</v>
      </c>
      <c r="C7" s="4" t="s">
        <v>4911</v>
      </c>
      <c r="D7" s="4" t="s">
        <v>4912</v>
      </c>
      <c r="E7" s="4" t="s">
        <v>4913</v>
      </c>
      <c r="F7" s="4" t="s">
        <v>4914</v>
      </c>
      <c r="G7" s="4" t="s">
        <v>4909</v>
      </c>
      <c r="H7" s="4" t="s">
        <v>4910</v>
      </c>
      <c r="I7" s="11">
        <v>164381</v>
      </c>
      <c r="J7" s="41">
        <v>42432</v>
      </c>
      <c r="K7" s="11">
        <v>2016</v>
      </c>
      <c r="L7" s="11">
        <v>2020</v>
      </c>
      <c r="M7" s="5">
        <v>2500</v>
      </c>
      <c r="N7" s="4"/>
      <c r="O7" s="4"/>
      <c r="P7" s="4" t="s">
        <v>10079</v>
      </c>
      <c r="Q7" s="4"/>
    </row>
    <row r="8" spans="1:17" ht="38.25" x14ac:dyDescent="0.2">
      <c r="A8" s="7" t="s">
        <v>33</v>
      </c>
      <c r="B8" s="4" t="s">
        <v>62</v>
      </c>
      <c r="C8" s="4" t="s">
        <v>4915</v>
      </c>
      <c r="D8" s="4" t="s">
        <v>4916</v>
      </c>
      <c r="E8" s="4" t="s">
        <v>4917</v>
      </c>
      <c r="F8" s="4" t="s">
        <v>4918</v>
      </c>
      <c r="G8" s="4" t="s">
        <v>4909</v>
      </c>
      <c r="H8" s="4" t="s">
        <v>4910</v>
      </c>
      <c r="I8" s="11">
        <v>164381</v>
      </c>
      <c r="J8" s="41">
        <v>42432</v>
      </c>
      <c r="K8" s="11">
        <v>2016</v>
      </c>
      <c r="L8" s="11">
        <v>2020</v>
      </c>
      <c r="M8" s="5">
        <v>5000</v>
      </c>
      <c r="N8" s="4"/>
      <c r="O8" s="4"/>
      <c r="P8" s="4" t="s">
        <v>10079</v>
      </c>
      <c r="Q8" s="4"/>
    </row>
    <row r="9" spans="1:17" ht="38.25" x14ac:dyDescent="0.2">
      <c r="A9" s="7" t="s">
        <v>33</v>
      </c>
      <c r="B9" s="4" t="s">
        <v>62</v>
      </c>
      <c r="C9" s="4" t="s">
        <v>4919</v>
      </c>
      <c r="D9" s="4" t="s">
        <v>4920</v>
      </c>
      <c r="E9" s="4" t="s">
        <v>4921</v>
      </c>
      <c r="F9" s="4" t="s">
        <v>4922</v>
      </c>
      <c r="G9" s="4" t="s">
        <v>4909</v>
      </c>
      <c r="H9" s="4" t="s">
        <v>4910</v>
      </c>
      <c r="I9" s="11">
        <v>164381</v>
      </c>
      <c r="J9" s="41">
        <v>42432</v>
      </c>
      <c r="K9" s="11">
        <v>2016</v>
      </c>
      <c r="L9" s="11">
        <v>2020</v>
      </c>
      <c r="M9" s="5">
        <v>50000</v>
      </c>
      <c r="N9" s="4" t="s">
        <v>5045</v>
      </c>
      <c r="O9" s="4"/>
      <c r="P9" s="4" t="s">
        <v>10079</v>
      </c>
      <c r="Q9" s="4"/>
    </row>
    <row r="10" spans="1:17" ht="38.25" x14ac:dyDescent="0.2">
      <c r="A10" s="7" t="s">
        <v>33</v>
      </c>
      <c r="B10" s="4" t="s">
        <v>62</v>
      </c>
      <c r="C10" s="4" t="s">
        <v>4923</v>
      </c>
      <c r="D10" s="4" t="s">
        <v>4924</v>
      </c>
      <c r="E10" s="4" t="s">
        <v>4925</v>
      </c>
      <c r="F10" s="4" t="s">
        <v>4926</v>
      </c>
      <c r="G10" s="4" t="s">
        <v>4927</v>
      </c>
      <c r="H10" s="4" t="s">
        <v>4910</v>
      </c>
      <c r="I10" s="11">
        <v>164381</v>
      </c>
      <c r="J10" s="41">
        <v>42367</v>
      </c>
      <c r="K10" s="11">
        <v>2016</v>
      </c>
      <c r="L10" s="11">
        <v>2020</v>
      </c>
      <c r="M10" s="5">
        <v>44415</v>
      </c>
      <c r="N10" s="4"/>
      <c r="O10" s="4"/>
      <c r="P10" s="4" t="s">
        <v>10079</v>
      </c>
      <c r="Q10" s="18"/>
    </row>
    <row r="11" spans="1:17" ht="38.25" x14ac:dyDescent="0.2">
      <c r="A11" s="7" t="s">
        <v>33</v>
      </c>
      <c r="B11" s="4" t="s">
        <v>62</v>
      </c>
      <c r="C11" s="4" t="s">
        <v>4928</v>
      </c>
      <c r="D11" s="4" t="s">
        <v>4906</v>
      </c>
      <c r="E11" s="4" t="s">
        <v>4929</v>
      </c>
      <c r="F11" s="4" t="s">
        <v>4930</v>
      </c>
      <c r="G11" s="4" t="s">
        <v>4931</v>
      </c>
      <c r="H11" s="4" t="s">
        <v>4932</v>
      </c>
      <c r="I11" s="11">
        <v>164381</v>
      </c>
      <c r="J11" s="41">
        <v>39828</v>
      </c>
      <c r="K11" s="11">
        <v>2009</v>
      </c>
      <c r="L11" s="11">
        <v>2018</v>
      </c>
      <c r="M11" s="5">
        <v>6640.736173038611</v>
      </c>
      <c r="N11" s="4"/>
      <c r="O11" s="4" t="s">
        <v>5046</v>
      </c>
      <c r="P11" s="4" t="s">
        <v>10079</v>
      </c>
      <c r="Q11" s="4"/>
    </row>
    <row r="12" spans="1:17" ht="38.25" x14ac:dyDescent="0.2">
      <c r="A12" s="7" t="s">
        <v>33</v>
      </c>
      <c r="B12" s="4" t="s">
        <v>62</v>
      </c>
      <c r="C12" s="4" t="s">
        <v>4933</v>
      </c>
      <c r="D12" s="4" t="s">
        <v>4934</v>
      </c>
      <c r="E12" s="4" t="s">
        <v>4935</v>
      </c>
      <c r="F12" s="4" t="s">
        <v>4930</v>
      </c>
      <c r="G12" s="4" t="s">
        <v>4931</v>
      </c>
      <c r="H12" s="4" t="s">
        <v>4932</v>
      </c>
      <c r="I12" s="11">
        <v>164381</v>
      </c>
      <c r="J12" s="41">
        <v>41619</v>
      </c>
      <c r="K12" s="11">
        <v>2013</v>
      </c>
      <c r="L12" s="11">
        <v>2018</v>
      </c>
      <c r="M12" s="5">
        <v>25139.929797931884</v>
      </c>
      <c r="N12" s="4"/>
      <c r="O12" s="4"/>
      <c r="P12" s="4" t="s">
        <v>10079</v>
      </c>
      <c r="Q12" s="4"/>
    </row>
    <row r="13" spans="1:17" ht="38.25" x14ac:dyDescent="0.2">
      <c r="A13" s="7" t="s">
        <v>33</v>
      </c>
      <c r="B13" s="4" t="s">
        <v>62</v>
      </c>
      <c r="C13" s="4" t="s">
        <v>4936</v>
      </c>
      <c r="D13" s="4" t="s">
        <v>4934</v>
      </c>
      <c r="E13" s="4" t="s">
        <v>4937</v>
      </c>
      <c r="F13" s="4" t="s">
        <v>4930</v>
      </c>
      <c r="G13" s="4" t="s">
        <v>4931</v>
      </c>
      <c r="H13" s="4" t="s">
        <v>4932</v>
      </c>
      <c r="I13" s="11">
        <v>164381</v>
      </c>
      <c r="J13" s="41">
        <v>41619</v>
      </c>
      <c r="K13" s="11">
        <v>2013</v>
      </c>
      <c r="L13" s="11">
        <v>2018</v>
      </c>
      <c r="M13" s="5">
        <v>7589.4127691869835</v>
      </c>
      <c r="N13" s="4"/>
      <c r="O13" s="4"/>
      <c r="P13" s="4" t="s">
        <v>10079</v>
      </c>
      <c r="Q13" s="4"/>
    </row>
    <row r="14" spans="1:17" ht="38.25" x14ac:dyDescent="0.2">
      <c r="A14" s="7" t="s">
        <v>33</v>
      </c>
      <c r="B14" s="4" t="s">
        <v>62</v>
      </c>
      <c r="C14" s="4" t="s">
        <v>4938</v>
      </c>
      <c r="D14" s="4" t="s">
        <v>4906</v>
      </c>
      <c r="E14" s="4" t="s">
        <v>4939</v>
      </c>
      <c r="F14" s="4" t="s">
        <v>4930</v>
      </c>
      <c r="G14" s="4" t="s">
        <v>4931</v>
      </c>
      <c r="H14" s="4" t="s">
        <v>4932</v>
      </c>
      <c r="I14" s="11">
        <v>164381</v>
      </c>
      <c r="J14" s="41">
        <v>39828</v>
      </c>
      <c r="K14" s="11">
        <v>2009</v>
      </c>
      <c r="L14" s="11">
        <v>2017</v>
      </c>
      <c r="M14" s="5">
        <v>6640.736173038611</v>
      </c>
      <c r="N14" s="4"/>
      <c r="O14" s="4"/>
      <c r="P14" s="4" t="s">
        <v>10079</v>
      </c>
      <c r="Q14" s="4"/>
    </row>
    <row r="15" spans="1:17" ht="38.25" x14ac:dyDescent="0.2">
      <c r="A15" s="7" t="s">
        <v>33</v>
      </c>
      <c r="B15" s="4" t="s">
        <v>62</v>
      </c>
      <c r="C15" s="4" t="s">
        <v>4940</v>
      </c>
      <c r="D15" s="4" t="s">
        <v>4941</v>
      </c>
      <c r="E15" s="4" t="s">
        <v>4942</v>
      </c>
      <c r="F15" s="4" t="s">
        <v>4930</v>
      </c>
      <c r="G15" s="4" t="s">
        <v>4930</v>
      </c>
      <c r="H15" s="4" t="s">
        <v>4932</v>
      </c>
      <c r="I15" s="11">
        <v>164381</v>
      </c>
      <c r="J15" s="41">
        <v>41619</v>
      </c>
      <c r="K15" s="11">
        <v>2013</v>
      </c>
      <c r="L15" s="11">
        <v>2018</v>
      </c>
      <c r="M15" s="5">
        <v>6640.736173038611</v>
      </c>
      <c r="N15" s="4"/>
      <c r="O15" s="4"/>
      <c r="P15" s="4" t="s">
        <v>10079</v>
      </c>
      <c r="Q15" s="4"/>
    </row>
    <row r="16" spans="1:17" ht="63.75" x14ac:dyDescent="0.2">
      <c r="A16" s="7" t="s">
        <v>33</v>
      </c>
      <c r="B16" s="4" t="s">
        <v>41</v>
      </c>
      <c r="C16" s="4" t="s">
        <v>4947</v>
      </c>
      <c r="D16" s="4" t="s">
        <v>4948</v>
      </c>
      <c r="E16" s="4" t="s">
        <v>4949</v>
      </c>
      <c r="F16" s="4" t="s">
        <v>4950</v>
      </c>
      <c r="G16" s="4" t="s">
        <v>4951</v>
      </c>
      <c r="H16" s="4" t="s">
        <v>4952</v>
      </c>
      <c r="I16" s="11">
        <v>699021</v>
      </c>
      <c r="J16" s="41">
        <v>42617</v>
      </c>
      <c r="K16" s="11">
        <v>2016</v>
      </c>
      <c r="L16" s="11">
        <v>2016</v>
      </c>
      <c r="M16" s="5">
        <v>8000</v>
      </c>
      <c r="N16" s="4"/>
      <c r="O16" s="4"/>
      <c r="P16" s="4" t="s">
        <v>10079</v>
      </c>
      <c r="Q16" s="4"/>
    </row>
    <row r="17" spans="1:17" ht="38.25" x14ac:dyDescent="0.2">
      <c r="A17" s="7" t="s">
        <v>33</v>
      </c>
      <c r="B17" s="4" t="s">
        <v>38</v>
      </c>
      <c r="C17" s="4" t="s">
        <v>4943</v>
      </c>
      <c r="D17" s="4" t="s">
        <v>4944</v>
      </c>
      <c r="E17" s="4" t="s">
        <v>4945</v>
      </c>
      <c r="F17" s="4"/>
      <c r="G17" s="4"/>
      <c r="H17" s="4" t="s">
        <v>4946</v>
      </c>
      <c r="I17" s="11">
        <v>30416094</v>
      </c>
      <c r="J17" s="41">
        <v>42159</v>
      </c>
      <c r="K17" s="11">
        <v>2015</v>
      </c>
      <c r="L17" s="11">
        <v>2016</v>
      </c>
      <c r="M17" s="5">
        <v>7080</v>
      </c>
      <c r="N17" s="4" t="s">
        <v>5047</v>
      </c>
      <c r="O17" s="4"/>
      <c r="P17" s="4" t="s">
        <v>10079</v>
      </c>
      <c r="Q17" s="4"/>
    </row>
    <row r="18" spans="1:17" ht="38.25" x14ac:dyDescent="0.2">
      <c r="A18" s="7" t="s">
        <v>33</v>
      </c>
      <c r="B18" s="4" t="s">
        <v>38</v>
      </c>
      <c r="C18" s="4" t="s">
        <v>5143</v>
      </c>
      <c r="D18" s="4" t="s">
        <v>5144</v>
      </c>
      <c r="E18" s="4" t="s">
        <v>5145</v>
      </c>
      <c r="F18" s="4"/>
      <c r="G18" s="4"/>
      <c r="H18" s="4" t="s">
        <v>5146</v>
      </c>
      <c r="I18" s="11">
        <v>166723</v>
      </c>
      <c r="J18" s="41">
        <v>42555</v>
      </c>
      <c r="K18" s="11">
        <v>2016</v>
      </c>
      <c r="L18" s="11">
        <v>2016</v>
      </c>
      <c r="M18" s="5">
        <v>4000</v>
      </c>
      <c r="N18" s="4"/>
      <c r="O18" s="4"/>
      <c r="P18" s="4" t="s">
        <v>10079</v>
      </c>
      <c r="Q18" s="4" t="s">
        <v>10506</v>
      </c>
    </row>
    <row r="19" spans="1:17" ht="38.25" x14ac:dyDescent="0.2">
      <c r="A19" s="7" t="s">
        <v>33</v>
      </c>
      <c r="B19" s="4" t="s">
        <v>64</v>
      </c>
      <c r="C19" s="4" t="s">
        <v>4957</v>
      </c>
      <c r="D19" s="4" t="s">
        <v>4958</v>
      </c>
      <c r="E19" s="4" t="s">
        <v>4959</v>
      </c>
      <c r="F19" s="4" t="s">
        <v>4960</v>
      </c>
      <c r="G19" s="4" t="s">
        <v>4961</v>
      </c>
      <c r="H19" s="4" t="s">
        <v>4962</v>
      </c>
      <c r="I19" s="11">
        <v>165565</v>
      </c>
      <c r="J19" s="41">
        <v>41464</v>
      </c>
      <c r="K19" s="11">
        <v>2013</v>
      </c>
      <c r="L19" s="11">
        <v>2015</v>
      </c>
      <c r="M19" s="5">
        <v>16666.66</v>
      </c>
      <c r="N19" s="4"/>
      <c r="O19" s="4"/>
      <c r="P19" s="4" t="s">
        <v>10079</v>
      </c>
      <c r="Q19" s="4"/>
    </row>
    <row r="20" spans="1:17" ht="38.25" x14ac:dyDescent="0.2">
      <c r="A20" s="7" t="s">
        <v>33</v>
      </c>
      <c r="B20" s="4" t="s">
        <v>64</v>
      </c>
      <c r="C20" s="4" t="s">
        <v>4963</v>
      </c>
      <c r="D20" s="4" t="s">
        <v>4964</v>
      </c>
      <c r="E20" s="4" t="s">
        <v>4965</v>
      </c>
      <c r="F20" s="4" t="s">
        <v>4960</v>
      </c>
      <c r="G20" s="4" t="s">
        <v>4961</v>
      </c>
      <c r="H20" s="4" t="s">
        <v>4962</v>
      </c>
      <c r="I20" s="11">
        <v>165565</v>
      </c>
      <c r="J20" s="41">
        <v>41464</v>
      </c>
      <c r="K20" s="11">
        <v>2013</v>
      </c>
      <c r="L20" s="11">
        <v>2015</v>
      </c>
      <c r="M20" s="5">
        <v>9475</v>
      </c>
      <c r="N20" s="4"/>
      <c r="O20" s="4"/>
      <c r="P20" s="4" t="s">
        <v>10079</v>
      </c>
      <c r="Q20" s="4"/>
    </row>
    <row r="21" spans="1:17" ht="25.5" x14ac:dyDescent="0.2">
      <c r="A21" s="7" t="s">
        <v>33</v>
      </c>
      <c r="B21" s="4" t="s">
        <v>64</v>
      </c>
      <c r="C21" s="4" t="s">
        <v>4966</v>
      </c>
      <c r="D21" s="4" t="s">
        <v>4967</v>
      </c>
      <c r="E21" s="4" t="s">
        <v>4968</v>
      </c>
      <c r="F21" s="4" t="s">
        <v>4960</v>
      </c>
      <c r="G21" s="4" t="s">
        <v>4961</v>
      </c>
      <c r="H21" s="4" t="s">
        <v>4962</v>
      </c>
      <c r="I21" s="11">
        <v>165565</v>
      </c>
      <c r="J21" s="41">
        <v>41464</v>
      </c>
      <c r="K21" s="11">
        <v>2013</v>
      </c>
      <c r="L21" s="11">
        <v>2015</v>
      </c>
      <c r="M21" s="5">
        <v>17213.5</v>
      </c>
      <c r="N21" s="4"/>
      <c r="O21" s="4"/>
      <c r="P21" s="4" t="s">
        <v>10079</v>
      </c>
      <c r="Q21" s="4"/>
    </row>
    <row r="22" spans="1:17" ht="38.25" x14ac:dyDescent="0.2">
      <c r="A22" s="7" t="s">
        <v>33</v>
      </c>
      <c r="B22" s="4" t="s">
        <v>64</v>
      </c>
      <c r="C22" s="4" t="s">
        <v>4969</v>
      </c>
      <c r="D22" s="4" t="s">
        <v>4970</v>
      </c>
      <c r="E22" s="4" t="s">
        <v>4971</v>
      </c>
      <c r="F22" s="4" t="s">
        <v>4960</v>
      </c>
      <c r="G22" s="4" t="s">
        <v>4961</v>
      </c>
      <c r="H22" s="4" t="s">
        <v>4962</v>
      </c>
      <c r="I22" s="11">
        <v>165565</v>
      </c>
      <c r="J22" s="41">
        <v>41464</v>
      </c>
      <c r="K22" s="11">
        <v>2013</v>
      </c>
      <c r="L22" s="11">
        <v>2015</v>
      </c>
      <c r="M22" s="5">
        <v>16500</v>
      </c>
      <c r="N22" s="4"/>
      <c r="O22" s="4"/>
      <c r="P22" s="4" t="s">
        <v>10079</v>
      </c>
      <c r="Q22" s="4"/>
    </row>
    <row r="23" spans="1:17" ht="38.25" x14ac:dyDescent="0.2">
      <c r="A23" s="7" t="s">
        <v>33</v>
      </c>
      <c r="B23" s="4" t="s">
        <v>64</v>
      </c>
      <c r="C23" s="4" t="s">
        <v>4972</v>
      </c>
      <c r="D23" s="4" t="s">
        <v>4973</v>
      </c>
      <c r="E23" s="4" t="s">
        <v>4974</v>
      </c>
      <c r="F23" s="4" t="s">
        <v>4960</v>
      </c>
      <c r="G23" s="4" t="s">
        <v>4961</v>
      </c>
      <c r="H23" s="4" t="s">
        <v>4962</v>
      </c>
      <c r="I23" s="11">
        <v>165565</v>
      </c>
      <c r="J23" s="41">
        <v>41464</v>
      </c>
      <c r="K23" s="11">
        <v>2013</v>
      </c>
      <c r="L23" s="11">
        <v>2015</v>
      </c>
      <c r="M23" s="5">
        <v>7000</v>
      </c>
      <c r="N23" s="4"/>
      <c r="O23" s="4"/>
      <c r="P23" s="4" t="s">
        <v>10079</v>
      </c>
      <c r="Q23" s="4"/>
    </row>
    <row r="24" spans="1:17" ht="25.5" x14ac:dyDescent="0.2">
      <c r="A24" s="7" t="s">
        <v>33</v>
      </c>
      <c r="B24" s="4" t="s">
        <v>64</v>
      </c>
      <c r="C24" s="4" t="s">
        <v>4975</v>
      </c>
      <c r="D24" s="4" t="s">
        <v>4976</v>
      </c>
      <c r="E24" s="4" t="s">
        <v>4977</v>
      </c>
      <c r="F24" s="4" t="s">
        <v>4960</v>
      </c>
      <c r="G24" s="4" t="s">
        <v>4961</v>
      </c>
      <c r="H24" s="4" t="s">
        <v>4962</v>
      </c>
      <c r="I24" s="11">
        <v>165565</v>
      </c>
      <c r="J24" s="41">
        <v>41464</v>
      </c>
      <c r="K24" s="11">
        <v>2013</v>
      </c>
      <c r="L24" s="11">
        <v>2015</v>
      </c>
      <c r="M24" s="5">
        <v>16500</v>
      </c>
      <c r="N24" s="4"/>
      <c r="O24" s="4"/>
      <c r="P24" s="4" t="s">
        <v>10079</v>
      </c>
      <c r="Q24" s="4"/>
    </row>
    <row r="25" spans="1:17" ht="38.25" x14ac:dyDescent="0.2">
      <c r="A25" s="7" t="s">
        <v>33</v>
      </c>
      <c r="B25" s="4" t="s">
        <v>64</v>
      </c>
      <c r="C25" s="4" t="s">
        <v>4978</v>
      </c>
      <c r="D25" s="4" t="s">
        <v>4979</v>
      </c>
      <c r="E25" s="4" t="s">
        <v>4980</v>
      </c>
      <c r="F25" s="4" t="s">
        <v>4960</v>
      </c>
      <c r="G25" s="4" t="s">
        <v>4961</v>
      </c>
      <c r="H25" s="4" t="s">
        <v>4962</v>
      </c>
      <c r="I25" s="11">
        <v>165565</v>
      </c>
      <c r="J25" s="41">
        <v>41464</v>
      </c>
      <c r="K25" s="11">
        <v>2013</v>
      </c>
      <c r="L25" s="11">
        <v>2015</v>
      </c>
      <c r="M25" s="5">
        <v>26250</v>
      </c>
      <c r="N25" s="4"/>
      <c r="O25" s="4"/>
      <c r="P25" s="4" t="s">
        <v>10079</v>
      </c>
      <c r="Q25" s="4"/>
    </row>
    <row r="26" spans="1:17" ht="25.5" x14ac:dyDescent="0.2">
      <c r="A26" s="7" t="s">
        <v>33</v>
      </c>
      <c r="B26" s="4" t="s">
        <v>64</v>
      </c>
      <c r="C26" s="4" t="s">
        <v>4981</v>
      </c>
      <c r="D26" s="4" t="s">
        <v>4982</v>
      </c>
      <c r="E26" s="4" t="s">
        <v>4983</v>
      </c>
      <c r="F26" s="4" t="s">
        <v>4960</v>
      </c>
      <c r="G26" s="4" t="s">
        <v>4961</v>
      </c>
      <c r="H26" s="4" t="s">
        <v>4962</v>
      </c>
      <c r="I26" s="11">
        <v>165565</v>
      </c>
      <c r="J26" s="41">
        <v>41464</v>
      </c>
      <c r="K26" s="11">
        <v>2013</v>
      </c>
      <c r="L26" s="11">
        <v>2015</v>
      </c>
      <c r="M26" s="5">
        <v>16500</v>
      </c>
      <c r="N26" s="4"/>
      <c r="O26" s="4"/>
      <c r="P26" s="4" t="s">
        <v>10079</v>
      </c>
      <c r="Q26" s="4"/>
    </row>
    <row r="27" spans="1:17" ht="102" x14ac:dyDescent="0.2">
      <c r="A27" s="7" t="s">
        <v>33</v>
      </c>
      <c r="B27" s="4" t="s">
        <v>64</v>
      </c>
      <c r="C27" s="4" t="s">
        <v>4984</v>
      </c>
      <c r="D27" s="4" t="s">
        <v>4985</v>
      </c>
      <c r="E27" s="4" t="s">
        <v>4986</v>
      </c>
      <c r="F27" s="4" t="s">
        <v>4960</v>
      </c>
      <c r="G27" s="4" t="s">
        <v>4961</v>
      </c>
      <c r="H27" s="4" t="s">
        <v>4962</v>
      </c>
      <c r="I27" s="11">
        <v>165565</v>
      </c>
      <c r="J27" s="41">
        <v>41464</v>
      </c>
      <c r="K27" s="11">
        <v>2013</v>
      </c>
      <c r="L27" s="11">
        <v>2015</v>
      </c>
      <c r="M27" s="5">
        <v>14557.5</v>
      </c>
      <c r="N27" s="4"/>
      <c r="O27" s="4"/>
      <c r="P27" s="4" t="s">
        <v>10079</v>
      </c>
      <c r="Q27" s="4"/>
    </row>
    <row r="28" spans="1:17" ht="25.5" x14ac:dyDescent="0.2">
      <c r="A28" s="7" t="s">
        <v>33</v>
      </c>
      <c r="B28" s="4" t="s">
        <v>65</v>
      </c>
      <c r="C28" s="4" t="s">
        <v>5004</v>
      </c>
      <c r="D28" s="4" t="s">
        <v>5005</v>
      </c>
      <c r="E28" s="4" t="s">
        <v>5006</v>
      </c>
      <c r="F28" s="4" t="s">
        <v>4960</v>
      </c>
      <c r="G28" s="4" t="s">
        <v>4961</v>
      </c>
      <c r="H28" s="4" t="s">
        <v>4962</v>
      </c>
      <c r="I28" s="11">
        <v>165565</v>
      </c>
      <c r="J28" s="41">
        <v>41458</v>
      </c>
      <c r="K28" s="11">
        <v>2013</v>
      </c>
      <c r="L28" s="11">
        <v>2015</v>
      </c>
      <c r="M28" s="5">
        <v>16666.66</v>
      </c>
      <c r="N28" s="4"/>
      <c r="O28" s="4"/>
      <c r="P28" s="4" t="s">
        <v>10079</v>
      </c>
      <c r="Q28" s="4"/>
    </row>
    <row r="29" spans="1:17" ht="25.5" x14ac:dyDescent="0.2">
      <c r="A29" s="7" t="s">
        <v>33</v>
      </c>
      <c r="B29" s="4" t="s">
        <v>65</v>
      </c>
      <c r="C29" s="4" t="s">
        <v>5007</v>
      </c>
      <c r="D29" s="4" t="s">
        <v>5008</v>
      </c>
      <c r="E29" s="4" t="s">
        <v>5009</v>
      </c>
      <c r="F29" s="4" t="s">
        <v>4960</v>
      </c>
      <c r="G29" s="4" t="s">
        <v>4961</v>
      </c>
      <c r="H29" s="4" t="s">
        <v>4962</v>
      </c>
      <c r="I29" s="11">
        <v>165565</v>
      </c>
      <c r="J29" s="41">
        <v>41458</v>
      </c>
      <c r="K29" s="11">
        <v>2013</v>
      </c>
      <c r="L29" s="11">
        <v>2015</v>
      </c>
      <c r="M29" s="5">
        <v>12648.5</v>
      </c>
      <c r="N29" s="4"/>
      <c r="O29" s="4"/>
      <c r="P29" s="4" t="s">
        <v>10079</v>
      </c>
      <c r="Q29" s="4"/>
    </row>
    <row r="30" spans="1:17" ht="38.25" x14ac:dyDescent="0.2">
      <c r="A30" s="7" t="s">
        <v>33</v>
      </c>
      <c r="B30" s="4" t="s">
        <v>65</v>
      </c>
      <c r="C30" s="4" t="s">
        <v>5010</v>
      </c>
      <c r="D30" s="4" t="s">
        <v>5011</v>
      </c>
      <c r="E30" s="4" t="s">
        <v>5012</v>
      </c>
      <c r="F30" s="4" t="s">
        <v>4960</v>
      </c>
      <c r="G30" s="4" t="s">
        <v>4961</v>
      </c>
      <c r="H30" s="4" t="s">
        <v>4962</v>
      </c>
      <c r="I30" s="11">
        <v>165565</v>
      </c>
      <c r="J30" s="41">
        <v>41458</v>
      </c>
      <c r="K30" s="11">
        <v>2013</v>
      </c>
      <c r="L30" s="11">
        <v>2015</v>
      </c>
      <c r="M30" s="5">
        <v>16616.68</v>
      </c>
      <c r="N30" s="4"/>
      <c r="O30" s="4"/>
      <c r="P30" s="4" t="s">
        <v>10079</v>
      </c>
      <c r="Q30" s="4"/>
    </row>
    <row r="31" spans="1:17" ht="38.25" x14ac:dyDescent="0.2">
      <c r="A31" s="7" t="s">
        <v>33</v>
      </c>
      <c r="B31" s="4" t="s">
        <v>65</v>
      </c>
      <c r="C31" s="4" t="s">
        <v>5013</v>
      </c>
      <c r="D31" s="4" t="s">
        <v>5014</v>
      </c>
      <c r="E31" s="4" t="s">
        <v>5015</v>
      </c>
      <c r="F31" s="4" t="s">
        <v>4960</v>
      </c>
      <c r="G31" s="4" t="s">
        <v>4961</v>
      </c>
      <c r="H31" s="4" t="s">
        <v>4962</v>
      </c>
      <c r="I31" s="11">
        <v>165565</v>
      </c>
      <c r="J31" s="41">
        <v>41458</v>
      </c>
      <c r="K31" s="11">
        <v>2013</v>
      </c>
      <c r="L31" s="11">
        <v>2015</v>
      </c>
      <c r="M31" s="5">
        <v>16665</v>
      </c>
      <c r="N31" s="4"/>
      <c r="O31" s="4"/>
      <c r="P31" s="4" t="s">
        <v>10079</v>
      </c>
      <c r="Q31" s="4"/>
    </row>
    <row r="32" spans="1:17" ht="25.5" x14ac:dyDescent="0.2">
      <c r="A32" s="7" t="s">
        <v>33</v>
      </c>
      <c r="B32" s="4" t="s">
        <v>65</v>
      </c>
      <c r="C32" s="4" t="s">
        <v>5016</v>
      </c>
      <c r="D32" s="4" t="s">
        <v>5017</v>
      </c>
      <c r="E32" s="4" t="s">
        <v>5018</v>
      </c>
      <c r="F32" s="4" t="s">
        <v>4960</v>
      </c>
      <c r="G32" s="4" t="s">
        <v>4961</v>
      </c>
      <c r="H32" s="4" t="s">
        <v>4962</v>
      </c>
      <c r="I32" s="11">
        <v>165565</v>
      </c>
      <c r="J32" s="41">
        <v>41458</v>
      </c>
      <c r="K32" s="11">
        <v>2013</v>
      </c>
      <c r="L32" s="11">
        <v>2015</v>
      </c>
      <c r="M32" s="5">
        <v>16667.669999999998</v>
      </c>
      <c r="N32" s="4"/>
      <c r="O32" s="4"/>
      <c r="P32" s="4" t="s">
        <v>10079</v>
      </c>
      <c r="Q32" s="4"/>
    </row>
    <row r="33" spans="1:17" ht="38.25" x14ac:dyDescent="0.2">
      <c r="A33" s="7" t="s">
        <v>33</v>
      </c>
      <c r="B33" s="4" t="s">
        <v>65</v>
      </c>
      <c r="C33" s="4" t="s">
        <v>5019</v>
      </c>
      <c r="D33" s="4" t="s">
        <v>5020</v>
      </c>
      <c r="E33" s="4" t="s">
        <v>5021</v>
      </c>
      <c r="F33" s="4" t="s">
        <v>4960</v>
      </c>
      <c r="G33" s="4" t="s">
        <v>4961</v>
      </c>
      <c r="H33" s="4" t="s">
        <v>4962</v>
      </c>
      <c r="I33" s="11">
        <v>165565</v>
      </c>
      <c r="J33" s="41">
        <v>41458</v>
      </c>
      <c r="K33" s="11">
        <v>2013</v>
      </c>
      <c r="L33" s="11">
        <v>2015</v>
      </c>
      <c r="M33" s="5">
        <v>16650</v>
      </c>
      <c r="N33" s="4"/>
      <c r="O33" s="4"/>
      <c r="P33" s="4" t="s">
        <v>10079</v>
      </c>
      <c r="Q33" s="4"/>
    </row>
    <row r="34" spans="1:17" ht="38.25" x14ac:dyDescent="0.2">
      <c r="A34" s="7" t="s">
        <v>33</v>
      </c>
      <c r="B34" s="4" t="s">
        <v>65</v>
      </c>
      <c r="C34" s="4" t="s">
        <v>5022</v>
      </c>
      <c r="D34" s="4" t="s">
        <v>5023</v>
      </c>
      <c r="E34" s="4" t="s">
        <v>5024</v>
      </c>
      <c r="F34" s="4" t="s">
        <v>4960</v>
      </c>
      <c r="G34" s="4" t="s">
        <v>4961</v>
      </c>
      <c r="H34" s="4" t="s">
        <v>4962</v>
      </c>
      <c r="I34" s="11">
        <v>165565</v>
      </c>
      <c r="J34" s="41">
        <v>41458</v>
      </c>
      <c r="K34" s="11">
        <v>2013</v>
      </c>
      <c r="L34" s="11">
        <v>2015</v>
      </c>
      <c r="M34" s="5">
        <v>16666.5</v>
      </c>
      <c r="N34" s="4"/>
      <c r="O34" s="4"/>
      <c r="P34" s="4" t="s">
        <v>10079</v>
      </c>
      <c r="Q34" s="4"/>
    </row>
    <row r="35" spans="1:17" ht="25.5" x14ac:dyDescent="0.2">
      <c r="A35" s="7" t="s">
        <v>33</v>
      </c>
      <c r="B35" s="4" t="s">
        <v>65</v>
      </c>
      <c r="C35" s="4" t="s">
        <v>5025</v>
      </c>
      <c r="D35" s="4" t="s">
        <v>5026</v>
      </c>
      <c r="E35" s="4" t="s">
        <v>5027</v>
      </c>
      <c r="F35" s="4" t="s">
        <v>4960</v>
      </c>
      <c r="G35" s="4" t="s">
        <v>4961</v>
      </c>
      <c r="H35" s="4" t="s">
        <v>4962</v>
      </c>
      <c r="I35" s="11">
        <v>165565</v>
      </c>
      <c r="J35" s="41">
        <v>41458</v>
      </c>
      <c r="K35" s="11">
        <v>2013</v>
      </c>
      <c r="L35" s="11">
        <v>2015</v>
      </c>
      <c r="M35" s="5">
        <v>13408.5</v>
      </c>
      <c r="N35" s="4"/>
      <c r="O35" s="4"/>
      <c r="P35" s="4" t="s">
        <v>10079</v>
      </c>
      <c r="Q35" s="4"/>
    </row>
    <row r="36" spans="1:17" ht="25.5" x14ac:dyDescent="0.2">
      <c r="A36" s="7" t="s">
        <v>33</v>
      </c>
      <c r="B36" s="4" t="s">
        <v>65</v>
      </c>
      <c r="C36" s="4" t="s">
        <v>5028</v>
      </c>
      <c r="D36" s="4" t="s">
        <v>5029</v>
      </c>
      <c r="E36" s="4" t="s">
        <v>5030</v>
      </c>
      <c r="F36" s="4" t="s">
        <v>4960</v>
      </c>
      <c r="G36" s="4" t="s">
        <v>4961</v>
      </c>
      <c r="H36" s="4" t="s">
        <v>4962</v>
      </c>
      <c r="I36" s="11">
        <v>165565</v>
      </c>
      <c r="J36" s="41">
        <v>41458</v>
      </c>
      <c r="K36" s="11">
        <v>2013</v>
      </c>
      <c r="L36" s="11">
        <v>2015</v>
      </c>
      <c r="M36" s="5">
        <v>6192.5</v>
      </c>
      <c r="N36" s="4"/>
      <c r="O36" s="4"/>
      <c r="P36" s="4" t="s">
        <v>10079</v>
      </c>
      <c r="Q36" s="4"/>
    </row>
    <row r="37" spans="1:17" ht="51" x14ac:dyDescent="0.2">
      <c r="A37" s="7" t="s">
        <v>33</v>
      </c>
      <c r="B37" s="4" t="s">
        <v>65</v>
      </c>
      <c r="C37" s="4" t="s">
        <v>5031</v>
      </c>
      <c r="D37" s="4" t="s">
        <v>5032</v>
      </c>
      <c r="E37" s="4" t="s">
        <v>5033</v>
      </c>
      <c r="F37" s="4" t="s">
        <v>4960</v>
      </c>
      <c r="G37" s="4" t="s">
        <v>4961</v>
      </c>
      <c r="H37" s="4" t="s">
        <v>4962</v>
      </c>
      <c r="I37" s="11">
        <v>165565</v>
      </c>
      <c r="J37" s="41">
        <v>41458</v>
      </c>
      <c r="K37" s="11">
        <v>2013</v>
      </c>
      <c r="L37" s="11">
        <v>2015</v>
      </c>
      <c r="M37" s="5">
        <v>16666.669999999998</v>
      </c>
      <c r="N37" s="4"/>
      <c r="O37" s="4"/>
      <c r="P37" s="4" t="s">
        <v>10079</v>
      </c>
      <c r="Q37" s="4"/>
    </row>
    <row r="38" spans="1:17" ht="25.5" x14ac:dyDescent="0.2">
      <c r="A38" s="7" t="s">
        <v>33</v>
      </c>
      <c r="B38" s="4" t="s">
        <v>65</v>
      </c>
      <c r="C38" s="4" t="s">
        <v>5034</v>
      </c>
      <c r="D38" s="4" t="s">
        <v>5035</v>
      </c>
      <c r="E38" s="4" t="s">
        <v>5036</v>
      </c>
      <c r="F38" s="4" t="s">
        <v>4960</v>
      </c>
      <c r="G38" s="4" t="s">
        <v>4961</v>
      </c>
      <c r="H38" s="4" t="s">
        <v>4962</v>
      </c>
      <c r="I38" s="11">
        <v>165565</v>
      </c>
      <c r="J38" s="41">
        <v>41458</v>
      </c>
      <c r="K38" s="11">
        <v>2013</v>
      </c>
      <c r="L38" s="11">
        <v>2015</v>
      </c>
      <c r="M38" s="5">
        <v>4200</v>
      </c>
      <c r="N38" s="4"/>
      <c r="O38" s="4"/>
      <c r="P38" s="4" t="s">
        <v>10079</v>
      </c>
      <c r="Q38" s="4"/>
    </row>
    <row r="39" spans="1:17" ht="38.25" x14ac:dyDescent="0.2">
      <c r="A39" s="7" t="s">
        <v>33</v>
      </c>
      <c r="B39" s="4" t="s">
        <v>65</v>
      </c>
      <c r="C39" s="4" t="s">
        <v>5037</v>
      </c>
      <c r="D39" s="4" t="s">
        <v>5038</v>
      </c>
      <c r="E39" s="4" t="s">
        <v>5039</v>
      </c>
      <c r="F39" s="4" t="s">
        <v>4960</v>
      </c>
      <c r="G39" s="4" t="s">
        <v>4961</v>
      </c>
      <c r="H39" s="4" t="s">
        <v>4962</v>
      </c>
      <c r="I39" s="11">
        <v>165565</v>
      </c>
      <c r="J39" s="41">
        <v>41458</v>
      </c>
      <c r="K39" s="11">
        <v>2013</v>
      </c>
      <c r="L39" s="11">
        <v>2015</v>
      </c>
      <c r="M39" s="5">
        <v>4587.5</v>
      </c>
      <c r="N39" s="4"/>
      <c r="O39" s="4"/>
      <c r="P39" s="4" t="s">
        <v>10079</v>
      </c>
      <c r="Q39" s="4"/>
    </row>
    <row r="40" spans="1:17" ht="38.25" x14ac:dyDescent="0.2">
      <c r="A40" s="7" t="s">
        <v>33</v>
      </c>
      <c r="B40" s="4" t="s">
        <v>26</v>
      </c>
      <c r="C40" s="4" t="s">
        <v>4987</v>
      </c>
      <c r="D40" s="4" t="s">
        <v>4988</v>
      </c>
      <c r="E40" s="4" t="s">
        <v>4989</v>
      </c>
      <c r="F40" s="4" t="s">
        <v>4990</v>
      </c>
      <c r="G40" s="4" t="s">
        <v>4991</v>
      </c>
      <c r="H40" s="4" t="s">
        <v>4910</v>
      </c>
      <c r="I40" s="11">
        <v>164381</v>
      </c>
      <c r="J40" s="41">
        <v>42516</v>
      </c>
      <c r="K40" s="11">
        <v>2016</v>
      </c>
      <c r="L40" s="11">
        <v>2018</v>
      </c>
      <c r="M40" s="5">
        <v>10000</v>
      </c>
      <c r="N40" s="4" t="s">
        <v>5049</v>
      </c>
      <c r="O40" s="4"/>
      <c r="P40" s="4" t="s">
        <v>10079</v>
      </c>
      <c r="Q40" s="4"/>
    </row>
    <row r="41" spans="1:17" ht="38.25" x14ac:dyDescent="0.2">
      <c r="A41" s="7" t="s">
        <v>33</v>
      </c>
      <c r="B41" s="4" t="s">
        <v>26</v>
      </c>
      <c r="C41" s="4" t="s">
        <v>4992</v>
      </c>
      <c r="D41" s="4" t="s">
        <v>4993</v>
      </c>
      <c r="E41" s="4" t="s">
        <v>4994</v>
      </c>
      <c r="F41" s="4" t="s">
        <v>4995</v>
      </c>
      <c r="G41" s="4" t="s">
        <v>4996</v>
      </c>
      <c r="H41" s="4" t="s">
        <v>4997</v>
      </c>
      <c r="I41" s="11">
        <v>42181810</v>
      </c>
      <c r="J41" s="41">
        <v>42128</v>
      </c>
      <c r="K41" s="11">
        <v>2014</v>
      </c>
      <c r="L41" s="11">
        <v>2018</v>
      </c>
      <c r="M41" s="5">
        <v>24000</v>
      </c>
      <c r="N41" s="4"/>
      <c r="O41" s="4"/>
      <c r="P41" s="4" t="s">
        <v>10079</v>
      </c>
      <c r="Q41" s="4"/>
    </row>
    <row r="42" spans="1:17" ht="38.25" x14ac:dyDescent="0.2">
      <c r="A42" s="7" t="s">
        <v>33</v>
      </c>
      <c r="B42" s="4" t="s">
        <v>26</v>
      </c>
      <c r="C42" s="4" t="s">
        <v>4998</v>
      </c>
      <c r="D42" s="4" t="s">
        <v>4993</v>
      </c>
      <c r="E42" s="4" t="s">
        <v>4999</v>
      </c>
      <c r="F42" s="4" t="s">
        <v>4995</v>
      </c>
      <c r="G42" s="4" t="s">
        <v>5000</v>
      </c>
      <c r="H42" s="4" t="s">
        <v>4997</v>
      </c>
      <c r="I42" s="11">
        <v>42181810</v>
      </c>
      <c r="J42" s="41">
        <v>40267</v>
      </c>
      <c r="K42" s="11">
        <v>2010</v>
      </c>
      <c r="L42" s="11">
        <v>2016</v>
      </c>
      <c r="M42" s="5">
        <v>26651.360000000001</v>
      </c>
      <c r="N42" s="4"/>
      <c r="O42" s="4"/>
      <c r="P42" s="4" t="s">
        <v>10079</v>
      </c>
      <c r="Q42" s="4"/>
    </row>
    <row r="43" spans="1:17" ht="25.5" x14ac:dyDescent="0.2">
      <c r="A43" s="7" t="s">
        <v>33</v>
      </c>
      <c r="B43" s="4" t="s">
        <v>26</v>
      </c>
      <c r="C43" s="4" t="s">
        <v>5001</v>
      </c>
      <c r="D43" s="4" t="s">
        <v>5002</v>
      </c>
      <c r="E43" s="4" t="s">
        <v>5003</v>
      </c>
      <c r="F43" s="4" t="s">
        <v>189</v>
      </c>
      <c r="G43" s="4"/>
      <c r="H43" s="4" t="s">
        <v>3385</v>
      </c>
      <c r="I43" s="11">
        <v>603481</v>
      </c>
      <c r="J43" s="41">
        <v>42459</v>
      </c>
      <c r="K43" s="11">
        <v>2016</v>
      </c>
      <c r="L43" s="11">
        <v>2016</v>
      </c>
      <c r="M43" s="5">
        <v>8520</v>
      </c>
      <c r="N43" s="4"/>
      <c r="O43" s="4"/>
      <c r="P43" s="4" t="s">
        <v>10079</v>
      </c>
      <c r="Q43" s="4"/>
    </row>
    <row r="44" spans="1:17" ht="25.5" x14ac:dyDescent="0.2">
      <c r="A44" s="7" t="s">
        <v>33</v>
      </c>
      <c r="B44" s="4" t="s">
        <v>26</v>
      </c>
      <c r="C44" s="4" t="s">
        <v>5105</v>
      </c>
      <c r="D44" s="4" t="s">
        <v>5106</v>
      </c>
      <c r="E44" s="4" t="s">
        <v>5107</v>
      </c>
      <c r="F44" s="4" t="s">
        <v>5108</v>
      </c>
      <c r="G44" s="4"/>
      <c r="H44" s="4" t="s">
        <v>5109</v>
      </c>
      <c r="I44" s="11">
        <v>35946024</v>
      </c>
      <c r="J44" s="41">
        <v>41066</v>
      </c>
      <c r="K44" s="11">
        <v>2012</v>
      </c>
      <c r="L44" s="11">
        <v>2014</v>
      </c>
      <c r="M44" s="5">
        <v>3821</v>
      </c>
      <c r="N44" s="4" t="s">
        <v>5150</v>
      </c>
      <c r="O44" s="4"/>
      <c r="P44" s="4" t="s">
        <v>10079</v>
      </c>
      <c r="Q44" s="4" t="s">
        <v>10506</v>
      </c>
    </row>
    <row r="45" spans="1:17" ht="25.5" x14ac:dyDescent="0.2">
      <c r="A45" s="7" t="s">
        <v>4</v>
      </c>
      <c r="B45" s="4" t="s">
        <v>104</v>
      </c>
      <c r="C45" s="4" t="s">
        <v>6019</v>
      </c>
      <c r="D45" s="4" t="s">
        <v>6020</v>
      </c>
      <c r="E45" s="4" t="s">
        <v>6021</v>
      </c>
      <c r="F45" s="4"/>
      <c r="G45" s="4"/>
      <c r="H45" s="4" t="s">
        <v>6022</v>
      </c>
      <c r="I45" s="11">
        <v>164381</v>
      </c>
      <c r="J45" s="41"/>
      <c r="K45" s="11">
        <v>2016</v>
      </c>
      <c r="L45" s="11">
        <v>2020</v>
      </c>
      <c r="M45" s="5">
        <v>19000</v>
      </c>
      <c r="N45" s="4"/>
      <c r="O45" s="4"/>
      <c r="P45" s="4" t="s">
        <v>10079</v>
      </c>
      <c r="Q45" s="4"/>
    </row>
    <row r="46" spans="1:17" ht="140.25" x14ac:dyDescent="0.2">
      <c r="A46" s="7" t="s">
        <v>6</v>
      </c>
      <c r="B46" s="4" t="s">
        <v>75</v>
      </c>
      <c r="C46" s="4" t="s">
        <v>5624</v>
      </c>
      <c r="D46" s="4" t="s">
        <v>5625</v>
      </c>
      <c r="E46" s="4" t="s">
        <v>5626</v>
      </c>
      <c r="F46" s="4" t="s">
        <v>189</v>
      </c>
      <c r="G46" s="4" t="s">
        <v>5627</v>
      </c>
      <c r="H46" s="4" t="s">
        <v>5628</v>
      </c>
      <c r="I46" s="11">
        <v>37861298</v>
      </c>
      <c r="J46" s="41">
        <v>42102</v>
      </c>
      <c r="K46" s="11">
        <v>2015</v>
      </c>
      <c r="L46" s="11">
        <v>2016</v>
      </c>
      <c r="M46" s="5">
        <v>19536</v>
      </c>
      <c r="N46" s="4"/>
      <c r="O46" s="4"/>
      <c r="P46" s="4" t="s">
        <v>10079</v>
      </c>
      <c r="Q46" s="4" t="s">
        <v>10506</v>
      </c>
    </row>
    <row r="47" spans="1:17" ht="38.25" hidden="1" x14ac:dyDescent="0.2">
      <c r="A47" s="7" t="s">
        <v>6</v>
      </c>
      <c r="B47" s="4" t="s">
        <v>77</v>
      </c>
      <c r="C47" s="4" t="s">
        <v>5595</v>
      </c>
      <c r="D47" s="4" t="s">
        <v>5596</v>
      </c>
      <c r="E47" s="4" t="s">
        <v>5597</v>
      </c>
      <c r="F47" s="4" t="s">
        <v>5598</v>
      </c>
      <c r="G47" s="4" t="s">
        <v>5599</v>
      </c>
      <c r="H47" s="4" t="s">
        <v>4834</v>
      </c>
      <c r="I47" s="11">
        <v>151513</v>
      </c>
      <c r="J47" s="41">
        <v>42570</v>
      </c>
      <c r="K47" s="11">
        <v>2016</v>
      </c>
      <c r="L47" s="11">
        <v>2016</v>
      </c>
      <c r="M47" s="5">
        <v>2000</v>
      </c>
      <c r="N47" s="4" t="s">
        <v>5600</v>
      </c>
      <c r="O47" s="4" t="s">
        <v>5601</v>
      </c>
      <c r="P47" s="18" t="s">
        <v>10078</v>
      </c>
      <c r="Q47" s="18" t="s">
        <v>10501</v>
      </c>
    </row>
    <row r="48" spans="1:17" ht="38.25" x14ac:dyDescent="0.2">
      <c r="A48" s="7" t="s">
        <v>6</v>
      </c>
      <c r="B48" s="4" t="s">
        <v>77</v>
      </c>
      <c r="C48" s="4" t="s">
        <v>5602</v>
      </c>
      <c r="D48" s="4" t="s">
        <v>5603</v>
      </c>
      <c r="E48" s="4" t="s">
        <v>5604</v>
      </c>
      <c r="F48" s="4" t="s">
        <v>5598</v>
      </c>
      <c r="G48" s="4" t="s">
        <v>5599</v>
      </c>
      <c r="H48" s="4" t="s">
        <v>4834</v>
      </c>
      <c r="I48" s="11">
        <v>151513</v>
      </c>
      <c r="J48" s="41">
        <v>42570</v>
      </c>
      <c r="K48" s="11">
        <v>2016</v>
      </c>
      <c r="L48" s="11">
        <v>2016</v>
      </c>
      <c r="M48" s="5">
        <v>2000</v>
      </c>
      <c r="N48" s="4" t="s">
        <v>5600</v>
      </c>
      <c r="O48" s="4" t="s">
        <v>5605</v>
      </c>
      <c r="P48" s="4" t="s">
        <v>10079</v>
      </c>
      <c r="Q48" s="4"/>
    </row>
    <row r="49" spans="1:17" ht="38.25" x14ac:dyDescent="0.2">
      <c r="A49" s="7" t="s">
        <v>6</v>
      </c>
      <c r="B49" s="4" t="s">
        <v>77</v>
      </c>
      <c r="C49" s="4" t="s">
        <v>5606</v>
      </c>
      <c r="D49" s="4" t="s">
        <v>5607</v>
      </c>
      <c r="E49" s="4" t="s">
        <v>5608</v>
      </c>
      <c r="F49" s="4" t="s">
        <v>5598</v>
      </c>
      <c r="G49" s="4" t="s">
        <v>5599</v>
      </c>
      <c r="H49" s="4" t="s">
        <v>4834</v>
      </c>
      <c r="I49" s="11">
        <v>151513</v>
      </c>
      <c r="J49" s="41">
        <v>42570</v>
      </c>
      <c r="K49" s="11">
        <v>2016</v>
      </c>
      <c r="L49" s="11">
        <v>2016</v>
      </c>
      <c r="M49" s="5">
        <v>2500</v>
      </c>
      <c r="N49" s="4" t="s">
        <v>5600</v>
      </c>
      <c r="O49" s="4" t="s">
        <v>5609</v>
      </c>
      <c r="P49" s="4" t="s">
        <v>10079</v>
      </c>
      <c r="Q49" s="4"/>
    </row>
    <row r="50" spans="1:17" ht="38.25" hidden="1" x14ac:dyDescent="0.2">
      <c r="A50" s="7" t="s">
        <v>6</v>
      </c>
      <c r="B50" s="4" t="s">
        <v>78</v>
      </c>
      <c r="C50" s="4" t="s">
        <v>5590</v>
      </c>
      <c r="D50" s="4" t="s">
        <v>5591</v>
      </c>
      <c r="E50" s="4" t="s">
        <v>5592</v>
      </c>
      <c r="F50" s="4" t="s">
        <v>5593</v>
      </c>
      <c r="G50" s="4" t="s">
        <v>5594</v>
      </c>
      <c r="H50" s="4" t="s">
        <v>811</v>
      </c>
      <c r="I50" s="11">
        <v>164381</v>
      </c>
      <c r="J50" s="41">
        <v>42069</v>
      </c>
      <c r="K50" s="11">
        <v>2015</v>
      </c>
      <c r="L50" s="11">
        <v>2016</v>
      </c>
      <c r="M50" s="5">
        <v>11374</v>
      </c>
      <c r="N50" s="4"/>
      <c r="O50" s="4"/>
      <c r="P50" s="4" t="s">
        <v>10078</v>
      </c>
      <c r="Q50" s="4" t="s">
        <v>10651</v>
      </c>
    </row>
    <row r="51" spans="1:17" ht="25.5" x14ac:dyDescent="0.2">
      <c r="A51" s="7" t="s">
        <v>6</v>
      </c>
      <c r="B51" s="4"/>
      <c r="C51" s="4" t="s">
        <v>5610</v>
      </c>
      <c r="D51" s="4" t="s">
        <v>5611</v>
      </c>
      <c r="E51" s="4" t="s">
        <v>5612</v>
      </c>
      <c r="F51" s="4" t="s">
        <v>5613</v>
      </c>
      <c r="G51" s="4" t="s">
        <v>5614</v>
      </c>
      <c r="H51" s="4" t="s">
        <v>5615</v>
      </c>
      <c r="I51" s="11">
        <v>42418933</v>
      </c>
      <c r="J51" s="41">
        <v>42580</v>
      </c>
      <c r="K51" s="11">
        <v>2016</v>
      </c>
      <c r="L51" s="11">
        <v>2016</v>
      </c>
      <c r="M51" s="5">
        <v>13700</v>
      </c>
      <c r="N51" s="4" t="s">
        <v>5616</v>
      </c>
      <c r="O51" s="4" t="s">
        <v>5617</v>
      </c>
      <c r="P51" s="4" t="s">
        <v>10079</v>
      </c>
      <c r="Q51" s="4"/>
    </row>
    <row r="52" spans="1:17" ht="25.5" x14ac:dyDescent="0.2">
      <c r="A52" s="7" t="s">
        <v>6</v>
      </c>
      <c r="B52" s="4"/>
      <c r="C52" s="4" t="s">
        <v>5618</v>
      </c>
      <c r="D52" s="4" t="s">
        <v>5611</v>
      </c>
      <c r="E52" s="4"/>
      <c r="F52" s="4"/>
      <c r="G52" s="4" t="s">
        <v>5619</v>
      </c>
      <c r="H52" s="4" t="s">
        <v>811</v>
      </c>
      <c r="I52" s="11">
        <v>164381</v>
      </c>
      <c r="J52" s="41"/>
      <c r="K52" s="11">
        <v>2016</v>
      </c>
      <c r="L52" s="11">
        <v>2016</v>
      </c>
      <c r="M52" s="5">
        <v>70000</v>
      </c>
      <c r="N52" s="4" t="s">
        <v>5616</v>
      </c>
      <c r="O52" s="4" t="s">
        <v>5617</v>
      </c>
      <c r="P52" s="4" t="s">
        <v>10079</v>
      </c>
      <c r="Q52" s="4"/>
    </row>
    <row r="53" spans="1:17" ht="38.25" x14ac:dyDescent="0.2">
      <c r="A53" s="7" t="s">
        <v>6</v>
      </c>
      <c r="B53" s="4"/>
      <c r="C53" s="4" t="s">
        <v>5620</v>
      </c>
      <c r="D53" s="4" t="s">
        <v>5611</v>
      </c>
      <c r="E53" s="4" t="s">
        <v>5621</v>
      </c>
      <c r="F53" s="4" t="s">
        <v>5622</v>
      </c>
      <c r="G53" s="4" t="s">
        <v>5623</v>
      </c>
      <c r="H53" s="4" t="s">
        <v>724</v>
      </c>
      <c r="I53" s="11">
        <v>308307</v>
      </c>
      <c r="J53" s="41">
        <v>42443</v>
      </c>
      <c r="K53" s="11">
        <v>2016</v>
      </c>
      <c r="L53" s="11">
        <v>2016</v>
      </c>
      <c r="M53" s="5">
        <v>5000</v>
      </c>
      <c r="N53" s="4" t="s">
        <v>5616</v>
      </c>
      <c r="O53" s="4" t="s">
        <v>5617</v>
      </c>
      <c r="P53" s="4" t="s">
        <v>10079</v>
      </c>
      <c r="Q53" s="4"/>
    </row>
    <row r="54" spans="1:17" ht="38.25" x14ac:dyDescent="0.2">
      <c r="A54" s="7" t="s">
        <v>6</v>
      </c>
      <c r="B54" s="4" t="s">
        <v>111</v>
      </c>
      <c r="C54" s="4" t="s">
        <v>10526</v>
      </c>
      <c r="D54" s="4" t="s">
        <v>10527</v>
      </c>
      <c r="E54" s="4" t="s">
        <v>10528</v>
      </c>
      <c r="F54" s="4" t="s">
        <v>10529</v>
      </c>
      <c r="G54" s="4" t="s">
        <v>843</v>
      </c>
      <c r="H54" s="4" t="s">
        <v>5615</v>
      </c>
      <c r="I54" s="11">
        <v>42418933</v>
      </c>
      <c r="J54" s="41">
        <v>42667</v>
      </c>
      <c r="K54" s="11">
        <v>2016</v>
      </c>
      <c r="L54" s="11">
        <v>2016</v>
      </c>
      <c r="M54" s="5">
        <v>3000</v>
      </c>
      <c r="N54" s="4" t="s">
        <v>7559</v>
      </c>
      <c r="O54" s="4" t="s">
        <v>10609</v>
      </c>
      <c r="P54" s="18" t="s">
        <v>10079</v>
      </c>
      <c r="Q54" s="18" t="s">
        <v>10610</v>
      </c>
    </row>
    <row r="55" spans="1:17" ht="38.25" x14ac:dyDescent="0.2">
      <c r="A55" s="7" t="s">
        <v>6</v>
      </c>
      <c r="B55" s="4" t="s">
        <v>111</v>
      </c>
      <c r="C55" s="4" t="s">
        <v>10530</v>
      </c>
      <c r="D55" s="4" t="s">
        <v>10527</v>
      </c>
      <c r="E55" s="4" t="s">
        <v>10531</v>
      </c>
      <c r="F55" s="4" t="s">
        <v>10529</v>
      </c>
      <c r="G55" s="4" t="s">
        <v>843</v>
      </c>
      <c r="H55" s="4" t="s">
        <v>5615</v>
      </c>
      <c r="I55" s="11">
        <v>42418933</v>
      </c>
      <c r="J55" s="41">
        <v>42667</v>
      </c>
      <c r="K55" s="11">
        <v>2016</v>
      </c>
      <c r="L55" s="11">
        <v>2016</v>
      </c>
      <c r="M55" s="5">
        <v>2800</v>
      </c>
      <c r="N55" s="4" t="s">
        <v>7559</v>
      </c>
      <c r="O55" s="4" t="s">
        <v>10609</v>
      </c>
      <c r="P55" s="18" t="s">
        <v>10079</v>
      </c>
      <c r="Q55" s="18" t="s">
        <v>10610</v>
      </c>
    </row>
    <row r="56" spans="1:17" ht="38.25" x14ac:dyDescent="0.2">
      <c r="A56" s="7" t="s">
        <v>6</v>
      </c>
      <c r="B56" s="4" t="s">
        <v>111</v>
      </c>
      <c r="C56" s="4" t="s">
        <v>10532</v>
      </c>
      <c r="D56" s="4" t="s">
        <v>10527</v>
      </c>
      <c r="E56" s="4" t="s">
        <v>10533</v>
      </c>
      <c r="F56" s="4" t="s">
        <v>10529</v>
      </c>
      <c r="G56" s="4" t="s">
        <v>843</v>
      </c>
      <c r="H56" s="4" t="s">
        <v>5615</v>
      </c>
      <c r="I56" s="11">
        <v>42418933</v>
      </c>
      <c r="J56" s="41">
        <v>42667</v>
      </c>
      <c r="K56" s="11">
        <v>2016</v>
      </c>
      <c r="L56" s="11">
        <v>2016</v>
      </c>
      <c r="M56" s="5">
        <v>2500</v>
      </c>
      <c r="N56" s="4" t="s">
        <v>7559</v>
      </c>
      <c r="O56" s="4" t="s">
        <v>10609</v>
      </c>
      <c r="P56" s="18" t="s">
        <v>10079</v>
      </c>
      <c r="Q56" s="18" t="s">
        <v>10610</v>
      </c>
    </row>
    <row r="57" spans="1:17" ht="38.25" x14ac:dyDescent="0.2">
      <c r="A57" s="7" t="s">
        <v>6</v>
      </c>
      <c r="B57" s="4" t="s">
        <v>111</v>
      </c>
      <c r="C57" s="4" t="s">
        <v>10534</v>
      </c>
      <c r="D57" s="4" t="s">
        <v>10527</v>
      </c>
      <c r="E57" s="4" t="s">
        <v>10535</v>
      </c>
      <c r="F57" s="4" t="s">
        <v>10529</v>
      </c>
      <c r="G57" s="4" t="s">
        <v>843</v>
      </c>
      <c r="H57" s="4" t="s">
        <v>5615</v>
      </c>
      <c r="I57" s="11">
        <v>42418933</v>
      </c>
      <c r="J57" s="41">
        <v>42667</v>
      </c>
      <c r="K57" s="11">
        <v>2016</v>
      </c>
      <c r="L57" s="11">
        <v>2016</v>
      </c>
      <c r="M57" s="5">
        <v>2800</v>
      </c>
      <c r="N57" s="4" t="s">
        <v>7559</v>
      </c>
      <c r="O57" s="4" t="s">
        <v>10609</v>
      </c>
      <c r="P57" s="18" t="s">
        <v>10079</v>
      </c>
      <c r="Q57" s="18" t="s">
        <v>10610</v>
      </c>
    </row>
    <row r="58" spans="1:17" ht="25.5" x14ac:dyDescent="0.2">
      <c r="A58" s="7" t="s">
        <v>7</v>
      </c>
      <c r="B58" s="4" t="s">
        <v>43</v>
      </c>
      <c r="C58" s="4" t="s">
        <v>5782</v>
      </c>
      <c r="D58" s="4" t="s">
        <v>5783</v>
      </c>
      <c r="E58" s="4" t="s">
        <v>5784</v>
      </c>
      <c r="F58" s="4" t="s">
        <v>5785</v>
      </c>
      <c r="G58" s="4"/>
      <c r="H58" s="4" t="s">
        <v>5786</v>
      </c>
      <c r="I58" s="11">
        <v>681156</v>
      </c>
      <c r="J58" s="41">
        <v>40962</v>
      </c>
      <c r="K58" s="11">
        <v>2012</v>
      </c>
      <c r="L58" s="11">
        <v>2017</v>
      </c>
      <c r="M58" s="5">
        <v>26126.36</v>
      </c>
      <c r="N58" s="4"/>
      <c r="O58" s="4"/>
      <c r="P58" s="4" t="s">
        <v>10079</v>
      </c>
      <c r="Q58" s="4"/>
    </row>
    <row r="59" spans="1:17" ht="38.25" x14ac:dyDescent="0.2">
      <c r="A59" s="7" t="s">
        <v>7</v>
      </c>
      <c r="B59" s="4" t="s">
        <v>27</v>
      </c>
      <c r="C59" s="4" t="s">
        <v>5787</v>
      </c>
      <c r="D59" s="4" t="s">
        <v>5788</v>
      </c>
      <c r="E59" s="4" t="s">
        <v>5789</v>
      </c>
      <c r="F59" s="4" t="s">
        <v>811</v>
      </c>
      <c r="G59" s="4" t="s">
        <v>811</v>
      </c>
      <c r="H59" s="4" t="s">
        <v>811</v>
      </c>
      <c r="I59" s="11">
        <v>164381</v>
      </c>
      <c r="J59" s="41">
        <v>42432</v>
      </c>
      <c r="K59" s="11">
        <v>2016</v>
      </c>
      <c r="L59" s="11">
        <v>2020</v>
      </c>
      <c r="M59" s="5">
        <v>2000</v>
      </c>
      <c r="N59" s="4" t="s">
        <v>5790</v>
      </c>
      <c r="O59" s="4"/>
      <c r="P59" s="4" t="s">
        <v>10079</v>
      </c>
      <c r="Q59" s="4"/>
    </row>
    <row r="60" spans="1:17" ht="38.25" x14ac:dyDescent="0.2">
      <c r="A60" s="7" t="s">
        <v>7</v>
      </c>
      <c r="B60" s="4" t="s">
        <v>80</v>
      </c>
      <c r="C60" s="4" t="s">
        <v>5791</v>
      </c>
      <c r="D60" s="4" t="s">
        <v>5792</v>
      </c>
      <c r="E60" s="4" t="s">
        <v>5793</v>
      </c>
      <c r="F60" s="4"/>
      <c r="G60" s="4" t="s">
        <v>5794</v>
      </c>
      <c r="H60" s="4" t="s">
        <v>811</v>
      </c>
      <c r="I60" s="11">
        <v>164381</v>
      </c>
      <c r="J60" s="41">
        <v>42069</v>
      </c>
      <c r="K60" s="11">
        <v>2015</v>
      </c>
      <c r="L60" s="11">
        <v>2017</v>
      </c>
      <c r="M60" s="5">
        <v>14605</v>
      </c>
      <c r="N60" s="4"/>
      <c r="O60" s="4" t="s">
        <v>5795</v>
      </c>
      <c r="P60" s="4" t="s">
        <v>10079</v>
      </c>
      <c r="Q60" s="4"/>
    </row>
    <row r="61" spans="1:17" ht="51" x14ac:dyDescent="0.2">
      <c r="A61" s="7" t="s">
        <v>7</v>
      </c>
      <c r="B61" s="4" t="s">
        <v>80</v>
      </c>
      <c r="C61" s="4" t="s">
        <v>5796</v>
      </c>
      <c r="D61" s="4" t="s">
        <v>5797</v>
      </c>
      <c r="E61" s="4"/>
      <c r="F61" s="4" t="s">
        <v>811</v>
      </c>
      <c r="G61" s="4" t="s">
        <v>811</v>
      </c>
      <c r="H61" s="4" t="s">
        <v>811</v>
      </c>
      <c r="I61" s="11">
        <v>164381</v>
      </c>
      <c r="J61" s="41"/>
      <c r="K61" s="11">
        <v>2015</v>
      </c>
      <c r="L61" s="11">
        <v>2017</v>
      </c>
      <c r="M61" s="5">
        <v>50800</v>
      </c>
      <c r="N61" s="4"/>
      <c r="O61" s="4" t="s">
        <v>5798</v>
      </c>
      <c r="P61" s="4" t="s">
        <v>10079</v>
      </c>
      <c r="Q61" s="4"/>
    </row>
    <row r="62" spans="1:17" ht="127.5" hidden="1" x14ac:dyDescent="0.2">
      <c r="A62" s="7" t="s">
        <v>32</v>
      </c>
      <c r="B62" s="4" t="s">
        <v>18</v>
      </c>
      <c r="C62" s="4" t="s">
        <v>4647</v>
      </c>
      <c r="D62" s="4" t="s">
        <v>4648</v>
      </c>
      <c r="E62" s="4" t="s">
        <v>4649</v>
      </c>
      <c r="F62" s="4" t="s">
        <v>4650</v>
      </c>
      <c r="G62" s="4" t="s">
        <v>4651</v>
      </c>
      <c r="H62" s="4" t="s">
        <v>4652</v>
      </c>
      <c r="I62" s="11">
        <v>313114</v>
      </c>
      <c r="J62" s="41" t="s">
        <v>4653</v>
      </c>
      <c r="K62" s="11">
        <v>2016</v>
      </c>
      <c r="L62" s="11">
        <v>2016</v>
      </c>
      <c r="M62" s="5">
        <v>414</v>
      </c>
      <c r="N62" s="4" t="s">
        <v>4654</v>
      </c>
      <c r="O62" s="4"/>
      <c r="P62" s="4" t="s">
        <v>10078</v>
      </c>
      <c r="Q62" s="18" t="s">
        <v>10648</v>
      </c>
    </row>
    <row r="63" spans="1:17" ht="178.5" hidden="1" x14ac:dyDescent="0.2">
      <c r="A63" s="7" t="s">
        <v>32</v>
      </c>
      <c r="B63" s="4" t="s">
        <v>18</v>
      </c>
      <c r="C63" s="4" t="s">
        <v>4655</v>
      </c>
      <c r="D63" s="4" t="s">
        <v>4656</v>
      </c>
      <c r="E63" s="4" t="s">
        <v>4657</v>
      </c>
      <c r="F63" s="4" t="s">
        <v>359</v>
      </c>
      <c r="G63" s="4" t="s">
        <v>376</v>
      </c>
      <c r="H63" s="4" t="s">
        <v>4658</v>
      </c>
      <c r="I63" s="11">
        <v>397865</v>
      </c>
      <c r="J63" s="41">
        <v>42640</v>
      </c>
      <c r="K63" s="11">
        <v>2016</v>
      </c>
      <c r="L63" s="11">
        <v>2019</v>
      </c>
      <c r="M63" s="5">
        <v>24684</v>
      </c>
      <c r="N63" s="4" t="s">
        <v>4659</v>
      </c>
      <c r="O63" s="4"/>
      <c r="P63" s="4" t="s">
        <v>10078</v>
      </c>
      <c r="Q63" s="4" t="s">
        <v>10082</v>
      </c>
    </row>
    <row r="64" spans="1:17" ht="51" hidden="1" x14ac:dyDescent="0.2">
      <c r="A64" s="7" t="s">
        <v>32</v>
      </c>
      <c r="B64" s="4" t="s">
        <v>19</v>
      </c>
      <c r="C64" s="4" t="s">
        <v>4660</v>
      </c>
      <c r="D64" s="4" t="s">
        <v>10614</v>
      </c>
      <c r="E64" s="4" t="s">
        <v>4661</v>
      </c>
      <c r="F64" s="4"/>
      <c r="G64" s="4"/>
      <c r="H64" s="4" t="s">
        <v>4652</v>
      </c>
      <c r="I64" s="11">
        <v>313114</v>
      </c>
      <c r="J64" s="41">
        <v>42508</v>
      </c>
      <c r="K64" s="11">
        <v>2016</v>
      </c>
      <c r="L64" s="11">
        <v>2016</v>
      </c>
      <c r="M64" s="5">
        <v>350</v>
      </c>
      <c r="N64" s="4"/>
      <c r="O64" s="4"/>
      <c r="P64" s="4" t="s">
        <v>10078</v>
      </c>
      <c r="Q64" s="18" t="s">
        <v>10649</v>
      </c>
    </row>
    <row r="65" spans="1:17" ht="38.25" hidden="1" x14ac:dyDescent="0.2">
      <c r="A65" s="7" t="s">
        <v>32</v>
      </c>
      <c r="B65" s="4" t="s">
        <v>82</v>
      </c>
      <c r="C65" s="4" t="s">
        <v>4662</v>
      </c>
      <c r="D65" s="4" t="s">
        <v>4663</v>
      </c>
      <c r="E65" s="4" t="s">
        <v>4664</v>
      </c>
      <c r="F65" s="4" t="s">
        <v>321</v>
      </c>
      <c r="G65" s="4"/>
      <c r="H65" s="4" t="s">
        <v>4665</v>
      </c>
      <c r="I65" s="11"/>
      <c r="J65" s="41">
        <v>42417</v>
      </c>
      <c r="K65" s="11">
        <v>2015</v>
      </c>
      <c r="L65" s="11">
        <v>2019</v>
      </c>
      <c r="M65" s="5">
        <v>9230</v>
      </c>
      <c r="N65" s="4"/>
      <c r="O65" s="4"/>
      <c r="P65" s="4" t="s">
        <v>10078</v>
      </c>
      <c r="Q65" s="4" t="s">
        <v>10082</v>
      </c>
    </row>
    <row r="66" spans="1:17" ht="25.5" x14ac:dyDescent="0.2">
      <c r="A66" s="7" t="s">
        <v>31</v>
      </c>
      <c r="B66" s="4" t="s">
        <v>49</v>
      </c>
      <c r="C66" s="4" t="s">
        <v>824</v>
      </c>
      <c r="D66" s="4" t="s">
        <v>825</v>
      </c>
      <c r="E66" s="4" t="s">
        <v>826</v>
      </c>
      <c r="F66" s="4" t="s">
        <v>827</v>
      </c>
      <c r="G66" s="4"/>
      <c r="H66" s="4" t="s">
        <v>828</v>
      </c>
      <c r="I66" s="11">
        <v>313319</v>
      </c>
      <c r="J66" s="41">
        <v>42502</v>
      </c>
      <c r="K66" s="11">
        <v>2016</v>
      </c>
      <c r="L66" s="11">
        <v>2016</v>
      </c>
      <c r="M66" s="5">
        <v>1800</v>
      </c>
      <c r="N66" s="4"/>
      <c r="O66" s="4"/>
      <c r="P66" s="4" t="s">
        <v>10079</v>
      </c>
      <c r="Q66" s="4"/>
    </row>
    <row r="67" spans="1:17" ht="25.5" x14ac:dyDescent="0.2">
      <c r="A67" s="7" t="s">
        <v>31</v>
      </c>
      <c r="B67" s="4" t="s">
        <v>49</v>
      </c>
      <c r="C67" s="4" t="s">
        <v>829</v>
      </c>
      <c r="D67" s="4" t="s">
        <v>830</v>
      </c>
      <c r="E67" s="4" t="s">
        <v>831</v>
      </c>
      <c r="F67" s="4" t="s">
        <v>827</v>
      </c>
      <c r="G67" s="4"/>
      <c r="H67" s="4" t="s">
        <v>832</v>
      </c>
      <c r="I67" s="11">
        <v>317667</v>
      </c>
      <c r="J67" s="41">
        <v>42447</v>
      </c>
      <c r="K67" s="11">
        <v>2016</v>
      </c>
      <c r="L67" s="11">
        <v>2016</v>
      </c>
      <c r="M67" s="5">
        <v>1800</v>
      </c>
      <c r="N67" s="4"/>
      <c r="O67" s="4"/>
      <c r="P67" s="4" t="s">
        <v>10079</v>
      </c>
      <c r="Q67" s="4"/>
    </row>
    <row r="68" spans="1:17" ht="25.5" x14ac:dyDescent="0.2">
      <c r="A68" s="7" t="s">
        <v>31</v>
      </c>
      <c r="B68" s="4" t="s">
        <v>49</v>
      </c>
      <c r="C68" s="4" t="s">
        <v>833</v>
      </c>
      <c r="D68" s="4" t="s">
        <v>834</v>
      </c>
      <c r="E68" s="4" t="s">
        <v>835</v>
      </c>
      <c r="F68" s="4" t="s">
        <v>827</v>
      </c>
      <c r="G68" s="4"/>
      <c r="H68" s="4" t="s">
        <v>836</v>
      </c>
      <c r="I68" s="11">
        <v>320501</v>
      </c>
      <c r="J68" s="41">
        <v>42460</v>
      </c>
      <c r="K68" s="11">
        <v>2016</v>
      </c>
      <c r="L68" s="11">
        <v>2017</v>
      </c>
      <c r="M68" s="5">
        <v>1400</v>
      </c>
      <c r="N68" s="4" t="s">
        <v>837</v>
      </c>
      <c r="O68" s="4" t="s">
        <v>838</v>
      </c>
      <c r="P68" s="4" t="s">
        <v>10079</v>
      </c>
      <c r="Q68" s="4"/>
    </row>
    <row r="69" spans="1:17" ht="38.25" x14ac:dyDescent="0.2">
      <c r="A69" s="7" t="s">
        <v>31</v>
      </c>
      <c r="B69" s="4" t="s">
        <v>49</v>
      </c>
      <c r="C69" s="4" t="s">
        <v>839</v>
      </c>
      <c r="D69" s="4" t="s">
        <v>840</v>
      </c>
      <c r="E69" s="4" t="s">
        <v>841</v>
      </c>
      <c r="F69" s="4" t="s">
        <v>842</v>
      </c>
      <c r="G69" s="4" t="s">
        <v>843</v>
      </c>
      <c r="H69" s="4" t="s">
        <v>714</v>
      </c>
      <c r="I69" s="11">
        <v>42418933</v>
      </c>
      <c r="J69" s="41">
        <v>42593</v>
      </c>
      <c r="K69" s="11">
        <v>2016</v>
      </c>
      <c r="L69" s="11">
        <v>2017</v>
      </c>
      <c r="M69" s="5">
        <v>2500</v>
      </c>
      <c r="N69" s="4" t="s">
        <v>837</v>
      </c>
      <c r="O69" s="4"/>
      <c r="P69" s="4" t="s">
        <v>10079</v>
      </c>
      <c r="Q69" s="4"/>
    </row>
    <row r="70" spans="1:17" ht="38.25" x14ac:dyDescent="0.2">
      <c r="A70" s="7" t="s">
        <v>31</v>
      </c>
      <c r="B70" s="4" t="s">
        <v>49</v>
      </c>
      <c r="C70" s="4" t="s">
        <v>844</v>
      </c>
      <c r="D70" s="4" t="s">
        <v>845</v>
      </c>
      <c r="E70" s="4" t="s">
        <v>846</v>
      </c>
      <c r="F70" s="4" t="s">
        <v>842</v>
      </c>
      <c r="G70" s="4" t="s">
        <v>843</v>
      </c>
      <c r="H70" s="4" t="s">
        <v>714</v>
      </c>
      <c r="I70" s="11">
        <v>42418933</v>
      </c>
      <c r="J70" s="41">
        <v>42593</v>
      </c>
      <c r="K70" s="11">
        <v>2016</v>
      </c>
      <c r="L70" s="11">
        <v>2017</v>
      </c>
      <c r="M70" s="5">
        <v>4300</v>
      </c>
      <c r="N70" s="4" t="s">
        <v>837</v>
      </c>
      <c r="O70" s="4"/>
      <c r="P70" s="4" t="s">
        <v>10079</v>
      </c>
      <c r="Q70" s="4"/>
    </row>
    <row r="71" spans="1:17" ht="38.25" x14ac:dyDescent="0.2">
      <c r="A71" s="7" t="s">
        <v>31</v>
      </c>
      <c r="B71" s="4" t="s">
        <v>49</v>
      </c>
      <c r="C71" s="4" t="s">
        <v>847</v>
      </c>
      <c r="D71" s="4" t="s">
        <v>848</v>
      </c>
      <c r="E71" s="4" t="s">
        <v>849</v>
      </c>
      <c r="F71" s="4" t="s">
        <v>842</v>
      </c>
      <c r="G71" s="4" t="s">
        <v>843</v>
      </c>
      <c r="H71" s="4" t="s">
        <v>714</v>
      </c>
      <c r="I71" s="11">
        <v>42418933</v>
      </c>
      <c r="J71" s="41">
        <v>42593</v>
      </c>
      <c r="K71" s="11">
        <v>2016</v>
      </c>
      <c r="L71" s="11">
        <v>2017</v>
      </c>
      <c r="M71" s="5">
        <v>2000</v>
      </c>
      <c r="N71" s="4" t="s">
        <v>837</v>
      </c>
      <c r="O71" s="4"/>
      <c r="P71" s="4" t="s">
        <v>10079</v>
      </c>
      <c r="Q71" s="4"/>
    </row>
    <row r="72" spans="1:17" ht="38.25" x14ac:dyDescent="0.2">
      <c r="A72" s="7" t="s">
        <v>31</v>
      </c>
      <c r="B72" s="4" t="s">
        <v>49</v>
      </c>
      <c r="C72" s="4" t="s">
        <v>850</v>
      </c>
      <c r="D72" s="4" t="s">
        <v>851</v>
      </c>
      <c r="E72" s="4" t="s">
        <v>852</v>
      </c>
      <c r="F72" s="4" t="s">
        <v>842</v>
      </c>
      <c r="G72" s="4" t="s">
        <v>843</v>
      </c>
      <c r="H72" s="4" t="s">
        <v>714</v>
      </c>
      <c r="I72" s="11">
        <v>42418933</v>
      </c>
      <c r="J72" s="41">
        <v>42593</v>
      </c>
      <c r="K72" s="11">
        <v>2016</v>
      </c>
      <c r="L72" s="11">
        <v>2016</v>
      </c>
      <c r="M72" s="5">
        <v>2000</v>
      </c>
      <c r="N72" s="4" t="s">
        <v>837</v>
      </c>
      <c r="O72" s="4"/>
      <c r="P72" s="4" t="s">
        <v>10079</v>
      </c>
      <c r="Q72" s="4"/>
    </row>
    <row r="73" spans="1:17" ht="38.25" x14ac:dyDescent="0.2">
      <c r="A73" s="7" t="s">
        <v>31</v>
      </c>
      <c r="B73" s="4" t="s">
        <v>49</v>
      </c>
      <c r="C73" s="4" t="s">
        <v>853</v>
      </c>
      <c r="D73" s="4" t="s">
        <v>854</v>
      </c>
      <c r="E73" s="4" t="s">
        <v>855</v>
      </c>
      <c r="F73" s="4" t="s">
        <v>842</v>
      </c>
      <c r="G73" s="4" t="s">
        <v>843</v>
      </c>
      <c r="H73" s="4" t="s">
        <v>714</v>
      </c>
      <c r="I73" s="11">
        <v>42418933</v>
      </c>
      <c r="J73" s="41">
        <v>42605</v>
      </c>
      <c r="K73" s="11">
        <v>2016</v>
      </c>
      <c r="L73" s="11">
        <v>2016</v>
      </c>
      <c r="M73" s="5">
        <v>3500</v>
      </c>
      <c r="N73" s="4" t="s">
        <v>837</v>
      </c>
      <c r="O73" s="4"/>
      <c r="P73" s="4" t="s">
        <v>10079</v>
      </c>
      <c r="Q73" s="4"/>
    </row>
    <row r="74" spans="1:17" hidden="1" x14ac:dyDescent="0.2">
      <c r="A74" s="7" t="s">
        <v>31</v>
      </c>
      <c r="B74" s="4" t="s">
        <v>49</v>
      </c>
      <c r="C74" s="4" t="s">
        <v>856</v>
      </c>
      <c r="D74" s="4" t="s">
        <v>857</v>
      </c>
      <c r="E74" s="4" t="s">
        <v>858</v>
      </c>
      <c r="F74" s="4" t="s">
        <v>859</v>
      </c>
      <c r="G74" s="4"/>
      <c r="H74" s="4" t="s">
        <v>860</v>
      </c>
      <c r="I74" s="11">
        <v>311863</v>
      </c>
      <c r="J74" s="41">
        <v>42306</v>
      </c>
      <c r="K74" s="11">
        <v>2015</v>
      </c>
      <c r="L74" s="11">
        <v>2016</v>
      </c>
      <c r="M74" s="5">
        <v>2400</v>
      </c>
      <c r="N74" s="4" t="s">
        <v>837</v>
      </c>
      <c r="O74" s="4" t="s">
        <v>861</v>
      </c>
      <c r="P74" s="4" t="s">
        <v>10078</v>
      </c>
      <c r="Q74" s="18" t="s">
        <v>10650</v>
      </c>
    </row>
    <row r="75" spans="1:17" ht="25.5" hidden="1" x14ac:dyDescent="0.2">
      <c r="A75" s="7" t="s">
        <v>31</v>
      </c>
      <c r="B75" s="4" t="s">
        <v>49</v>
      </c>
      <c r="C75" s="4" t="s">
        <v>862</v>
      </c>
      <c r="D75" s="4" t="s">
        <v>857</v>
      </c>
      <c r="E75" s="4" t="s">
        <v>863</v>
      </c>
      <c r="F75" s="4" t="s">
        <v>859</v>
      </c>
      <c r="G75" s="4"/>
      <c r="H75" s="4" t="s">
        <v>860</v>
      </c>
      <c r="I75" s="11">
        <v>311863</v>
      </c>
      <c r="J75" s="41">
        <v>42068</v>
      </c>
      <c r="K75" s="11">
        <v>2015</v>
      </c>
      <c r="L75" s="11">
        <v>2016</v>
      </c>
      <c r="M75" s="5">
        <v>5760</v>
      </c>
      <c r="N75" s="4" t="s">
        <v>837</v>
      </c>
      <c r="O75" s="4" t="s">
        <v>864</v>
      </c>
      <c r="P75" s="4" t="s">
        <v>10078</v>
      </c>
      <c r="Q75" s="18" t="s">
        <v>10652</v>
      </c>
    </row>
    <row r="76" spans="1:17" ht="25.5" hidden="1" x14ac:dyDescent="0.2">
      <c r="A76" s="7" t="s">
        <v>31</v>
      </c>
      <c r="B76" s="4" t="s">
        <v>49</v>
      </c>
      <c r="C76" s="4" t="s">
        <v>865</v>
      </c>
      <c r="D76" s="4" t="s">
        <v>857</v>
      </c>
      <c r="E76" s="4" t="s">
        <v>866</v>
      </c>
      <c r="F76" s="4" t="s">
        <v>859</v>
      </c>
      <c r="G76" s="4"/>
      <c r="H76" s="4" t="s">
        <v>860</v>
      </c>
      <c r="I76" s="11">
        <v>311863</v>
      </c>
      <c r="J76" s="41">
        <v>42178</v>
      </c>
      <c r="K76" s="11">
        <v>2015</v>
      </c>
      <c r="L76" s="11">
        <v>2016</v>
      </c>
      <c r="M76" s="5">
        <v>1188</v>
      </c>
      <c r="N76" s="4" t="s">
        <v>837</v>
      </c>
      <c r="O76" s="4" t="s">
        <v>864</v>
      </c>
      <c r="P76" s="4" t="s">
        <v>10078</v>
      </c>
      <c r="Q76" s="18" t="s">
        <v>10652</v>
      </c>
    </row>
    <row r="77" spans="1:17" ht="25.5" hidden="1" x14ac:dyDescent="0.2">
      <c r="A77" s="7" t="s">
        <v>31</v>
      </c>
      <c r="B77" s="4" t="s">
        <v>49</v>
      </c>
      <c r="C77" s="4" t="s">
        <v>856</v>
      </c>
      <c r="D77" s="4" t="s">
        <v>857</v>
      </c>
      <c r="E77" s="4" t="s">
        <v>867</v>
      </c>
      <c r="F77" s="4" t="s">
        <v>859</v>
      </c>
      <c r="G77" s="4"/>
      <c r="H77" s="4" t="s">
        <v>860</v>
      </c>
      <c r="I77" s="11">
        <v>311863</v>
      </c>
      <c r="J77" s="41">
        <v>42068</v>
      </c>
      <c r="K77" s="11">
        <v>2015</v>
      </c>
      <c r="L77" s="11">
        <v>2016</v>
      </c>
      <c r="M77" s="5">
        <v>840</v>
      </c>
      <c r="N77" s="4" t="s">
        <v>837</v>
      </c>
      <c r="O77" s="4" t="s">
        <v>868</v>
      </c>
      <c r="P77" s="4" t="s">
        <v>10078</v>
      </c>
      <c r="Q77" s="18" t="s">
        <v>10653</v>
      </c>
    </row>
    <row r="78" spans="1:17" ht="25.5" hidden="1" x14ac:dyDescent="0.2">
      <c r="A78" s="7" t="s">
        <v>31</v>
      </c>
      <c r="B78" s="4" t="s">
        <v>49</v>
      </c>
      <c r="C78" s="4" t="s">
        <v>869</v>
      </c>
      <c r="D78" s="4" t="s">
        <v>870</v>
      </c>
      <c r="E78" s="4" t="s">
        <v>871</v>
      </c>
      <c r="F78" s="4" t="s">
        <v>827</v>
      </c>
      <c r="G78" s="4"/>
      <c r="H78" s="4" t="s">
        <v>872</v>
      </c>
      <c r="I78" s="11">
        <v>312002</v>
      </c>
      <c r="J78" s="41">
        <v>42381</v>
      </c>
      <c r="K78" s="11">
        <v>2016</v>
      </c>
      <c r="L78" s="11">
        <v>2016</v>
      </c>
      <c r="M78" s="5">
        <v>1500</v>
      </c>
      <c r="N78" s="4" t="s">
        <v>837</v>
      </c>
      <c r="O78" s="4" t="s">
        <v>873</v>
      </c>
      <c r="P78" s="4" t="s">
        <v>10078</v>
      </c>
      <c r="Q78" s="18" t="s">
        <v>10652</v>
      </c>
    </row>
    <row r="79" spans="1:17" ht="38.25" hidden="1" x14ac:dyDescent="0.2">
      <c r="A79" s="7" t="s">
        <v>31</v>
      </c>
      <c r="B79" s="4" t="s">
        <v>49</v>
      </c>
      <c r="C79" s="4" t="s">
        <v>874</v>
      </c>
      <c r="D79" s="4" t="s">
        <v>845</v>
      </c>
      <c r="E79" s="4" t="s">
        <v>875</v>
      </c>
      <c r="F79" s="4" t="s">
        <v>876</v>
      </c>
      <c r="G79" s="4" t="s">
        <v>877</v>
      </c>
      <c r="H79" s="4" t="s">
        <v>714</v>
      </c>
      <c r="I79" s="11">
        <v>42418933</v>
      </c>
      <c r="J79" s="41">
        <v>42647</v>
      </c>
      <c r="K79" s="11">
        <v>2016</v>
      </c>
      <c r="L79" s="11">
        <v>2017</v>
      </c>
      <c r="M79" s="5">
        <v>5298</v>
      </c>
      <c r="N79" s="4" t="s">
        <v>837</v>
      </c>
      <c r="O79" s="4" t="s">
        <v>878</v>
      </c>
      <c r="P79" s="18" t="s">
        <v>10078</v>
      </c>
      <c r="Q79" s="18" t="s">
        <v>10492</v>
      </c>
    </row>
    <row r="80" spans="1:17" ht="38.25" hidden="1" x14ac:dyDescent="0.2">
      <c r="A80" s="7" t="s">
        <v>31</v>
      </c>
      <c r="B80" s="4" t="s">
        <v>49</v>
      </c>
      <c r="C80" s="4" t="s">
        <v>879</v>
      </c>
      <c r="D80" s="4" t="s">
        <v>880</v>
      </c>
      <c r="E80" s="4" t="s">
        <v>881</v>
      </c>
      <c r="F80" s="4" t="s">
        <v>876</v>
      </c>
      <c r="G80" s="4" t="s">
        <v>877</v>
      </c>
      <c r="H80" s="4" t="s">
        <v>714</v>
      </c>
      <c r="I80" s="11">
        <v>42418933</v>
      </c>
      <c r="J80" s="41">
        <v>42647</v>
      </c>
      <c r="K80" s="11">
        <v>2016</v>
      </c>
      <c r="L80" s="11">
        <v>2017</v>
      </c>
      <c r="M80" s="5">
        <v>5298</v>
      </c>
      <c r="N80" s="4" t="s">
        <v>837</v>
      </c>
      <c r="O80" s="4" t="s">
        <v>878</v>
      </c>
      <c r="P80" s="18" t="s">
        <v>10078</v>
      </c>
      <c r="Q80" s="18" t="s">
        <v>10492</v>
      </c>
    </row>
    <row r="81" spans="1:17" ht="25.5" x14ac:dyDescent="0.2">
      <c r="A81" s="7" t="s">
        <v>31</v>
      </c>
      <c r="B81" s="4" t="s">
        <v>49</v>
      </c>
      <c r="C81" s="4" t="s">
        <v>882</v>
      </c>
      <c r="D81" s="4" t="s">
        <v>854</v>
      </c>
      <c r="E81" s="4" t="s">
        <v>883</v>
      </c>
      <c r="F81" s="4" t="s">
        <v>884</v>
      </c>
      <c r="G81" s="4" t="s">
        <v>843</v>
      </c>
      <c r="H81" s="4" t="s">
        <v>714</v>
      </c>
      <c r="I81" s="11">
        <v>42418933</v>
      </c>
      <c r="J81" s="41">
        <v>42670</v>
      </c>
      <c r="K81" s="11">
        <v>2016</v>
      </c>
      <c r="L81" s="11">
        <v>2016</v>
      </c>
      <c r="M81" s="5">
        <v>2649</v>
      </c>
      <c r="N81" s="4" t="s">
        <v>837</v>
      </c>
      <c r="O81" s="4" t="s">
        <v>878</v>
      </c>
      <c r="P81" s="4" t="s">
        <v>10079</v>
      </c>
      <c r="Q81" s="18"/>
    </row>
    <row r="82" spans="1:17" ht="25.5" x14ac:dyDescent="0.2">
      <c r="A82" s="7" t="s">
        <v>31</v>
      </c>
      <c r="B82" s="4" t="s">
        <v>46</v>
      </c>
      <c r="C82" s="4" t="s">
        <v>1075</v>
      </c>
      <c r="D82" s="4" t="s">
        <v>1076</v>
      </c>
      <c r="E82" s="4" t="s">
        <v>1077</v>
      </c>
      <c r="F82" s="4" t="s">
        <v>1067</v>
      </c>
      <c r="G82" s="4"/>
      <c r="H82" s="4" t="s">
        <v>1078</v>
      </c>
      <c r="I82" s="11">
        <v>166618</v>
      </c>
      <c r="J82" s="41">
        <v>42716</v>
      </c>
      <c r="K82" s="11">
        <v>2016</v>
      </c>
      <c r="L82" s="11">
        <v>2016</v>
      </c>
      <c r="M82" s="5">
        <v>1980</v>
      </c>
      <c r="N82" s="4"/>
      <c r="O82" s="4"/>
      <c r="P82" s="4" t="s">
        <v>10079</v>
      </c>
      <c r="Q82" s="4" t="s">
        <v>10506</v>
      </c>
    </row>
    <row r="83" spans="1:17" ht="51" x14ac:dyDescent="0.2">
      <c r="A83" s="7" t="s">
        <v>31</v>
      </c>
      <c r="B83" s="4" t="s">
        <v>45</v>
      </c>
      <c r="C83" s="4" t="s">
        <v>807</v>
      </c>
      <c r="D83" s="4" t="s">
        <v>808</v>
      </c>
      <c r="E83" s="4" t="s">
        <v>809</v>
      </c>
      <c r="F83" s="4"/>
      <c r="G83" s="4" t="s">
        <v>810</v>
      </c>
      <c r="H83" s="4" t="s">
        <v>811</v>
      </c>
      <c r="I83" s="11">
        <v>164381</v>
      </c>
      <c r="J83" s="41">
        <v>41564</v>
      </c>
      <c r="K83" s="11">
        <v>2014</v>
      </c>
      <c r="L83" s="11">
        <v>2016</v>
      </c>
      <c r="M83" s="5">
        <v>100000</v>
      </c>
      <c r="N83" s="4" t="s">
        <v>812</v>
      </c>
      <c r="O83" s="4"/>
      <c r="P83" s="4" t="s">
        <v>10079</v>
      </c>
      <c r="Q83" s="4"/>
    </row>
    <row r="84" spans="1:17" ht="38.25" hidden="1" x14ac:dyDescent="0.2">
      <c r="A84" s="7" t="s">
        <v>31</v>
      </c>
      <c r="B84" s="4" t="s">
        <v>45</v>
      </c>
      <c r="C84" s="4" t="s">
        <v>813</v>
      </c>
      <c r="D84" s="4" t="s">
        <v>814</v>
      </c>
      <c r="E84" s="4" t="s">
        <v>815</v>
      </c>
      <c r="F84" s="4" t="s">
        <v>816</v>
      </c>
      <c r="G84" s="4" t="s">
        <v>817</v>
      </c>
      <c r="H84" s="4" t="s">
        <v>376</v>
      </c>
      <c r="I84" s="11">
        <v>30797764</v>
      </c>
      <c r="J84" s="41">
        <v>42055</v>
      </c>
      <c r="K84" s="11">
        <v>2015</v>
      </c>
      <c r="L84" s="11">
        <v>2017</v>
      </c>
      <c r="M84" s="5">
        <v>12149</v>
      </c>
      <c r="N84" s="4"/>
      <c r="O84" s="4"/>
      <c r="P84" s="4" t="s">
        <v>10078</v>
      </c>
      <c r="Q84" s="4" t="s">
        <v>10082</v>
      </c>
    </row>
    <row r="85" spans="1:17" ht="38.25" x14ac:dyDescent="0.2">
      <c r="A85" s="7" t="s">
        <v>31</v>
      </c>
      <c r="B85" s="4" t="s">
        <v>45</v>
      </c>
      <c r="C85" s="4" t="s">
        <v>818</v>
      </c>
      <c r="D85" s="4" t="s">
        <v>819</v>
      </c>
      <c r="E85" s="4"/>
      <c r="F85" s="4" t="s">
        <v>820</v>
      </c>
      <c r="G85" s="4" t="s">
        <v>821</v>
      </c>
      <c r="H85" s="4" t="s">
        <v>811</v>
      </c>
      <c r="I85" s="11">
        <v>164381</v>
      </c>
      <c r="J85" s="41"/>
      <c r="K85" s="11">
        <v>2015</v>
      </c>
      <c r="L85" s="11">
        <v>2020</v>
      </c>
      <c r="M85" s="5">
        <v>54880</v>
      </c>
      <c r="N85" s="4"/>
      <c r="O85" s="4"/>
      <c r="P85" s="4" t="s">
        <v>10079</v>
      </c>
      <c r="Q85" s="18"/>
    </row>
    <row r="86" spans="1:17" ht="38.25" x14ac:dyDescent="0.2">
      <c r="A86" s="7" t="s">
        <v>31</v>
      </c>
      <c r="B86" s="4" t="s">
        <v>45</v>
      </c>
      <c r="C86" s="4" t="s">
        <v>822</v>
      </c>
      <c r="D86" s="4" t="s">
        <v>823</v>
      </c>
      <c r="E86" s="4"/>
      <c r="F86" s="4" t="s">
        <v>820</v>
      </c>
      <c r="G86" s="4" t="s">
        <v>821</v>
      </c>
      <c r="H86" s="4" t="s">
        <v>811</v>
      </c>
      <c r="I86" s="11">
        <v>164381</v>
      </c>
      <c r="J86" s="41"/>
      <c r="K86" s="11">
        <v>2015</v>
      </c>
      <c r="L86" s="11">
        <v>2020</v>
      </c>
      <c r="M86" s="5">
        <v>27437</v>
      </c>
      <c r="N86" s="4"/>
      <c r="O86" s="4"/>
      <c r="P86" s="4" t="s">
        <v>10079</v>
      </c>
      <c r="Q86" s="18"/>
    </row>
    <row r="87" spans="1:17" ht="38.25" x14ac:dyDescent="0.2">
      <c r="A87" s="7" t="s">
        <v>31</v>
      </c>
      <c r="B87" s="4" t="s">
        <v>45</v>
      </c>
      <c r="C87" s="4" t="s">
        <v>1082</v>
      </c>
      <c r="D87" s="4" t="s">
        <v>1083</v>
      </c>
      <c r="E87" s="4" t="s">
        <v>1084</v>
      </c>
      <c r="F87" s="4" t="s">
        <v>1085</v>
      </c>
      <c r="G87" s="4"/>
      <c r="H87" s="4" t="s">
        <v>1086</v>
      </c>
      <c r="I87" s="11">
        <v>35914939</v>
      </c>
      <c r="J87" s="41">
        <v>41618</v>
      </c>
      <c r="K87" s="11">
        <v>2014</v>
      </c>
      <c r="L87" s="11">
        <v>2015</v>
      </c>
      <c r="M87" s="5">
        <v>4758</v>
      </c>
      <c r="N87" s="4"/>
      <c r="O87" s="4"/>
      <c r="P87" s="4" t="s">
        <v>10079</v>
      </c>
      <c r="Q87" s="4" t="s">
        <v>10506</v>
      </c>
    </row>
    <row r="88" spans="1:17" ht="38.25" x14ac:dyDescent="0.2">
      <c r="A88" s="7" t="s">
        <v>31</v>
      </c>
      <c r="B88" s="4" t="s">
        <v>83</v>
      </c>
      <c r="C88" s="4" t="s">
        <v>1662</v>
      </c>
      <c r="D88" s="4" t="s">
        <v>1641</v>
      </c>
      <c r="E88" s="4" t="s">
        <v>1663</v>
      </c>
      <c r="F88" s="4" t="s">
        <v>1663</v>
      </c>
      <c r="G88" s="4"/>
      <c r="H88" s="4" t="s">
        <v>1664</v>
      </c>
      <c r="I88" s="11" t="s">
        <v>1665</v>
      </c>
      <c r="J88" s="41">
        <v>42195</v>
      </c>
      <c r="K88" s="11">
        <v>2015</v>
      </c>
      <c r="L88" s="11">
        <v>2016</v>
      </c>
      <c r="M88" s="5">
        <v>6000</v>
      </c>
      <c r="N88" s="4"/>
      <c r="O88" s="4"/>
      <c r="P88" s="4" t="s">
        <v>10079</v>
      </c>
      <c r="Q88" s="4" t="s">
        <v>10506</v>
      </c>
    </row>
    <row r="89" spans="1:17" ht="25.5" x14ac:dyDescent="0.2">
      <c r="A89" s="7" t="s">
        <v>31</v>
      </c>
      <c r="B89" s="4" t="s">
        <v>47</v>
      </c>
      <c r="C89" s="4" t="s">
        <v>1488</v>
      </c>
      <c r="D89" s="4" t="s">
        <v>1489</v>
      </c>
      <c r="E89" s="4" t="s">
        <v>1490</v>
      </c>
      <c r="F89" s="4" t="s">
        <v>410</v>
      </c>
      <c r="G89" s="4"/>
      <c r="H89" s="4" t="s">
        <v>1491</v>
      </c>
      <c r="I89" s="11">
        <v>35946024</v>
      </c>
      <c r="J89" s="41">
        <v>42615</v>
      </c>
      <c r="K89" s="11">
        <v>2016</v>
      </c>
      <c r="L89" s="11">
        <v>2016</v>
      </c>
      <c r="M89" s="5">
        <v>9500</v>
      </c>
      <c r="N89" s="4"/>
      <c r="O89" s="4" t="s">
        <v>1773</v>
      </c>
      <c r="P89" s="4" t="s">
        <v>10079</v>
      </c>
      <c r="Q89" s="4" t="s">
        <v>10506</v>
      </c>
    </row>
    <row r="90" spans="1:17" ht="51" hidden="1" x14ac:dyDescent="0.2">
      <c r="A90" s="7" t="s">
        <v>31</v>
      </c>
      <c r="B90" s="4" t="s">
        <v>47</v>
      </c>
      <c r="C90" s="4" t="s">
        <v>1516</v>
      </c>
      <c r="D90" s="4" t="s">
        <v>1261</v>
      </c>
      <c r="E90" s="4" t="s">
        <v>1517</v>
      </c>
      <c r="F90" s="4" t="s">
        <v>228</v>
      </c>
      <c r="G90" s="4"/>
      <c r="H90" s="4" t="s">
        <v>1518</v>
      </c>
      <c r="I90" s="11">
        <v>397687</v>
      </c>
      <c r="J90" s="41">
        <v>42648</v>
      </c>
      <c r="K90" s="11">
        <v>2016</v>
      </c>
      <c r="L90" s="11">
        <v>2016</v>
      </c>
      <c r="M90" s="5">
        <v>1000</v>
      </c>
      <c r="N90" s="4"/>
      <c r="O90" s="4"/>
      <c r="P90" s="4" t="s">
        <v>10078</v>
      </c>
      <c r="Q90" s="18" t="s">
        <v>10647</v>
      </c>
    </row>
    <row r="91" spans="1:17" ht="51" hidden="1" x14ac:dyDescent="0.2">
      <c r="A91" s="7" t="s">
        <v>31</v>
      </c>
      <c r="B91" s="4" t="s">
        <v>47</v>
      </c>
      <c r="C91" s="4" t="s">
        <v>1529</v>
      </c>
      <c r="D91" s="4" t="s">
        <v>1261</v>
      </c>
      <c r="E91" s="4" t="s">
        <v>1530</v>
      </c>
      <c r="F91" s="4" t="s">
        <v>228</v>
      </c>
      <c r="G91" s="4"/>
      <c r="H91" s="4" t="s">
        <v>1518</v>
      </c>
      <c r="I91" s="11">
        <v>397687</v>
      </c>
      <c r="J91" s="41">
        <v>42660</v>
      </c>
      <c r="K91" s="11">
        <v>2016</v>
      </c>
      <c r="L91" s="11">
        <v>2016</v>
      </c>
      <c r="M91" s="5">
        <v>500</v>
      </c>
      <c r="N91" s="4"/>
      <c r="O91" s="4"/>
      <c r="P91" s="4" t="s">
        <v>10078</v>
      </c>
      <c r="Q91" s="18" t="s">
        <v>10647</v>
      </c>
    </row>
    <row r="92" spans="1:17" ht="25.5" x14ac:dyDescent="0.2">
      <c r="A92" s="7" t="s">
        <v>31</v>
      </c>
      <c r="B92" s="4" t="s">
        <v>47</v>
      </c>
      <c r="C92" s="4" t="s">
        <v>1561</v>
      </c>
      <c r="D92" s="4" t="s">
        <v>1214</v>
      </c>
      <c r="E92" s="4" t="s">
        <v>1562</v>
      </c>
      <c r="F92" s="4" t="s">
        <v>228</v>
      </c>
      <c r="G92" s="4"/>
      <c r="H92" s="4" t="s">
        <v>1563</v>
      </c>
      <c r="I92" s="11">
        <v>490750</v>
      </c>
      <c r="J92" s="41">
        <v>42683</v>
      </c>
      <c r="K92" s="11">
        <v>2016</v>
      </c>
      <c r="L92" s="11">
        <v>2016</v>
      </c>
      <c r="M92" s="5">
        <v>1650</v>
      </c>
      <c r="N92" s="4"/>
      <c r="O92" s="4"/>
      <c r="P92" s="4" t="s">
        <v>10079</v>
      </c>
      <c r="Q92" s="4" t="s">
        <v>10506</v>
      </c>
    </row>
    <row r="93" spans="1:17" ht="51" hidden="1" x14ac:dyDescent="0.2">
      <c r="A93" s="7" t="s">
        <v>31</v>
      </c>
      <c r="B93" s="4" t="s">
        <v>47</v>
      </c>
      <c r="C93" s="4" t="s">
        <v>1581</v>
      </c>
      <c r="D93" s="4" t="s">
        <v>1582</v>
      </c>
      <c r="E93" s="4" t="s">
        <v>1583</v>
      </c>
      <c r="F93" s="4" t="s">
        <v>228</v>
      </c>
      <c r="G93" s="4"/>
      <c r="H93" s="4" t="s">
        <v>1584</v>
      </c>
      <c r="I93" s="11">
        <v>397687</v>
      </c>
      <c r="J93" s="41">
        <v>42697</v>
      </c>
      <c r="K93" s="11">
        <v>2016</v>
      </c>
      <c r="L93" s="11">
        <v>2016</v>
      </c>
      <c r="M93" s="5">
        <v>833</v>
      </c>
      <c r="N93" s="4"/>
      <c r="O93" s="4" t="s">
        <v>1792</v>
      </c>
      <c r="P93" s="4" t="s">
        <v>10078</v>
      </c>
      <c r="Q93" s="18" t="s">
        <v>10647</v>
      </c>
    </row>
    <row r="94" spans="1:17" ht="51" hidden="1" x14ac:dyDescent="0.2">
      <c r="A94" s="7" t="s">
        <v>31</v>
      </c>
      <c r="B94" s="4" t="s">
        <v>47</v>
      </c>
      <c r="C94" s="4" t="s">
        <v>1585</v>
      </c>
      <c r="D94" s="4" t="s">
        <v>1239</v>
      </c>
      <c r="E94" s="4" t="s">
        <v>1586</v>
      </c>
      <c r="F94" s="4" t="s">
        <v>228</v>
      </c>
      <c r="G94" s="4"/>
      <c r="H94" s="4" t="s">
        <v>1587</v>
      </c>
      <c r="I94" s="11">
        <v>397687</v>
      </c>
      <c r="J94" s="41">
        <v>42699</v>
      </c>
      <c r="K94" s="11">
        <v>2016</v>
      </c>
      <c r="L94" s="11">
        <v>2016</v>
      </c>
      <c r="M94" s="5">
        <v>800</v>
      </c>
      <c r="N94" s="4"/>
      <c r="O94" s="4" t="s">
        <v>1793</v>
      </c>
      <c r="P94" s="4" t="s">
        <v>10078</v>
      </c>
      <c r="Q94" s="18" t="s">
        <v>10647</v>
      </c>
    </row>
    <row r="95" spans="1:17" ht="25.5" x14ac:dyDescent="0.2">
      <c r="A95" s="7" t="s">
        <v>31</v>
      </c>
      <c r="B95" s="4" t="s">
        <v>47</v>
      </c>
      <c r="C95" s="4" t="s">
        <v>1588</v>
      </c>
      <c r="D95" s="4" t="s">
        <v>1239</v>
      </c>
      <c r="E95" s="4" t="s">
        <v>1589</v>
      </c>
      <c r="F95" s="4" t="s">
        <v>228</v>
      </c>
      <c r="G95" s="4"/>
      <c r="H95" s="4" t="s">
        <v>802</v>
      </c>
      <c r="I95" s="11">
        <v>397865</v>
      </c>
      <c r="J95" s="41">
        <v>42695</v>
      </c>
      <c r="K95" s="11">
        <v>2016</v>
      </c>
      <c r="L95" s="11">
        <v>2016</v>
      </c>
      <c r="M95" s="5">
        <v>333</v>
      </c>
      <c r="N95" s="4"/>
      <c r="O95" s="4" t="s">
        <v>1794</v>
      </c>
      <c r="P95" s="4" t="s">
        <v>10079</v>
      </c>
      <c r="Q95" s="4" t="s">
        <v>10506</v>
      </c>
    </row>
    <row r="96" spans="1:17" ht="409.5" x14ac:dyDescent="0.2">
      <c r="A96" s="7" t="s">
        <v>31</v>
      </c>
      <c r="B96" s="4" t="s">
        <v>48</v>
      </c>
      <c r="C96" s="4" t="s">
        <v>725</v>
      </c>
      <c r="D96" s="4" t="s">
        <v>726</v>
      </c>
      <c r="E96" s="4" t="s">
        <v>727</v>
      </c>
      <c r="F96" s="4" t="s">
        <v>728</v>
      </c>
      <c r="G96" s="4" t="s">
        <v>729</v>
      </c>
      <c r="H96" s="4" t="s">
        <v>730</v>
      </c>
      <c r="I96" s="11">
        <v>165182</v>
      </c>
      <c r="J96" s="41">
        <v>42466</v>
      </c>
      <c r="K96" s="11">
        <v>2016</v>
      </c>
      <c r="L96" s="11">
        <v>2016</v>
      </c>
      <c r="M96" s="5">
        <v>8000</v>
      </c>
      <c r="N96" s="4"/>
      <c r="O96" s="18" t="s">
        <v>10596</v>
      </c>
      <c r="P96" s="18" t="s">
        <v>10079</v>
      </c>
      <c r="Q96" s="18" t="s">
        <v>10613</v>
      </c>
    </row>
    <row r="97" spans="1:17" ht="216.75" x14ac:dyDescent="0.2">
      <c r="A97" s="7" t="s">
        <v>31</v>
      </c>
      <c r="B97" s="4" t="s">
        <v>48</v>
      </c>
      <c r="C97" s="4" t="s">
        <v>731</v>
      </c>
      <c r="D97" s="4" t="s">
        <v>726</v>
      </c>
      <c r="E97" s="4" t="s">
        <v>732</v>
      </c>
      <c r="F97" s="4" t="s">
        <v>728</v>
      </c>
      <c r="G97" s="4" t="s">
        <v>733</v>
      </c>
      <c r="H97" s="4" t="s">
        <v>730</v>
      </c>
      <c r="I97" s="11">
        <v>165182</v>
      </c>
      <c r="J97" s="41">
        <v>42466</v>
      </c>
      <c r="K97" s="11">
        <v>2016</v>
      </c>
      <c r="L97" s="11">
        <v>2016</v>
      </c>
      <c r="M97" s="5">
        <v>4000</v>
      </c>
      <c r="N97" s="4"/>
      <c r="O97" s="18" t="s">
        <v>10597</v>
      </c>
      <c r="P97" s="18" t="s">
        <v>10079</v>
      </c>
      <c r="Q97" s="18" t="s">
        <v>10613</v>
      </c>
    </row>
    <row r="98" spans="1:17" ht="280.5" x14ac:dyDescent="0.2">
      <c r="A98" s="7" t="s">
        <v>31</v>
      </c>
      <c r="B98" s="4" t="s">
        <v>48</v>
      </c>
      <c r="C98" s="4" t="s">
        <v>734</v>
      </c>
      <c r="D98" s="4" t="s">
        <v>735</v>
      </c>
      <c r="E98" s="4" t="s">
        <v>736</v>
      </c>
      <c r="F98" s="4" t="s">
        <v>737</v>
      </c>
      <c r="G98" s="4" t="s">
        <v>738</v>
      </c>
      <c r="H98" s="4" t="s">
        <v>739</v>
      </c>
      <c r="I98" s="11">
        <v>164381</v>
      </c>
      <c r="J98" s="41"/>
      <c r="K98" s="11">
        <v>2016</v>
      </c>
      <c r="L98" s="11">
        <v>2017</v>
      </c>
      <c r="M98" s="5">
        <v>23518</v>
      </c>
      <c r="N98" s="4" t="s">
        <v>740</v>
      </c>
      <c r="O98" s="4"/>
      <c r="P98" s="4" t="s">
        <v>10079</v>
      </c>
      <c r="Q98" s="4"/>
    </row>
    <row r="99" spans="1:17" ht="51" hidden="1" x14ac:dyDescent="0.2">
      <c r="A99" s="7" t="s">
        <v>31</v>
      </c>
      <c r="B99" s="4" t="s">
        <v>48</v>
      </c>
      <c r="C99" s="4" t="s">
        <v>741</v>
      </c>
      <c r="D99" s="4" t="s">
        <v>742</v>
      </c>
      <c r="E99" s="4" t="s">
        <v>743</v>
      </c>
      <c r="F99" s="4" t="s">
        <v>744</v>
      </c>
      <c r="G99" s="4"/>
      <c r="H99" s="4" t="s">
        <v>745</v>
      </c>
      <c r="I99" s="11">
        <v>36856541</v>
      </c>
      <c r="J99" s="41">
        <v>42360</v>
      </c>
      <c r="K99" s="41">
        <v>42370</v>
      </c>
      <c r="L99" s="41">
        <v>42402</v>
      </c>
      <c r="M99" s="5">
        <v>1180</v>
      </c>
      <c r="N99" s="4" t="s">
        <v>746</v>
      </c>
      <c r="O99" s="4"/>
      <c r="P99" s="18" t="s">
        <v>10078</v>
      </c>
      <c r="Q99" s="18" t="s">
        <v>10502</v>
      </c>
    </row>
    <row r="100" spans="1:17" ht="63.75" hidden="1" x14ac:dyDescent="0.2">
      <c r="A100" s="7" t="s">
        <v>31</v>
      </c>
      <c r="B100" s="4" t="s">
        <v>48</v>
      </c>
      <c r="C100" s="4" t="s">
        <v>741</v>
      </c>
      <c r="D100" s="4" t="s">
        <v>742</v>
      </c>
      <c r="E100" s="4" t="s">
        <v>747</v>
      </c>
      <c r="F100" s="4" t="s">
        <v>744</v>
      </c>
      <c r="G100" s="4"/>
      <c r="H100" s="4" t="s">
        <v>745</v>
      </c>
      <c r="I100" s="11">
        <v>36856541</v>
      </c>
      <c r="J100" s="41">
        <v>42381</v>
      </c>
      <c r="K100" s="41">
        <v>42415</v>
      </c>
      <c r="L100" s="41">
        <v>42441</v>
      </c>
      <c r="M100" s="5">
        <v>1680</v>
      </c>
      <c r="N100" s="4" t="s">
        <v>748</v>
      </c>
      <c r="O100" s="4"/>
      <c r="P100" s="18" t="s">
        <v>10078</v>
      </c>
      <c r="Q100" s="18" t="s">
        <v>10502</v>
      </c>
    </row>
    <row r="101" spans="1:17" ht="76.5" x14ac:dyDescent="0.2">
      <c r="A101" s="7" t="s">
        <v>31</v>
      </c>
      <c r="B101" s="4" t="s">
        <v>48</v>
      </c>
      <c r="C101" s="4" t="s">
        <v>749</v>
      </c>
      <c r="D101" s="4" t="s">
        <v>750</v>
      </c>
      <c r="E101" s="4" t="s">
        <v>751</v>
      </c>
      <c r="F101" s="4" t="s">
        <v>752</v>
      </c>
      <c r="G101" s="4"/>
      <c r="H101" s="4" t="s">
        <v>753</v>
      </c>
      <c r="I101" s="11">
        <v>35919001</v>
      </c>
      <c r="J101" s="41">
        <v>42374</v>
      </c>
      <c r="K101" s="41">
        <v>42384</v>
      </c>
      <c r="L101" s="41">
        <v>42451</v>
      </c>
      <c r="M101" s="5">
        <v>9450</v>
      </c>
      <c r="N101" s="4" t="s">
        <v>754</v>
      </c>
      <c r="O101" s="4"/>
      <c r="P101" s="4" t="s">
        <v>10079</v>
      </c>
      <c r="Q101" s="4"/>
    </row>
    <row r="102" spans="1:17" ht="114.75" x14ac:dyDescent="0.2">
      <c r="A102" s="7" t="s">
        <v>31</v>
      </c>
      <c r="B102" s="4" t="s">
        <v>48</v>
      </c>
      <c r="C102" s="4" t="s">
        <v>755</v>
      </c>
      <c r="D102" s="4" t="s">
        <v>756</v>
      </c>
      <c r="E102" s="4" t="s">
        <v>757</v>
      </c>
      <c r="F102" s="4" t="s">
        <v>744</v>
      </c>
      <c r="G102" s="4"/>
      <c r="H102" s="4" t="s">
        <v>758</v>
      </c>
      <c r="I102" s="11">
        <v>603481</v>
      </c>
      <c r="J102" s="41">
        <v>42331</v>
      </c>
      <c r="K102" s="41">
        <v>42370</v>
      </c>
      <c r="L102" s="41">
        <v>42398</v>
      </c>
      <c r="M102" s="5">
        <v>600</v>
      </c>
      <c r="N102" s="4" t="s">
        <v>759</v>
      </c>
      <c r="O102" s="4"/>
      <c r="P102" s="4" t="s">
        <v>10079</v>
      </c>
      <c r="Q102" s="4"/>
    </row>
    <row r="103" spans="1:17" ht="153" x14ac:dyDescent="0.2">
      <c r="A103" s="7" t="s">
        <v>31</v>
      </c>
      <c r="B103" s="4" t="s">
        <v>48</v>
      </c>
      <c r="C103" s="4" t="s">
        <v>760</v>
      </c>
      <c r="D103" s="4" t="s">
        <v>761</v>
      </c>
      <c r="E103" s="4" t="s">
        <v>762</v>
      </c>
      <c r="F103" s="4" t="s">
        <v>744</v>
      </c>
      <c r="G103" s="4"/>
      <c r="H103" s="4" t="s">
        <v>753</v>
      </c>
      <c r="I103" s="11">
        <v>35919001</v>
      </c>
      <c r="J103" s="41">
        <v>42377</v>
      </c>
      <c r="K103" s="41">
        <v>42387</v>
      </c>
      <c r="L103" s="41">
        <v>42421</v>
      </c>
      <c r="M103" s="5">
        <v>9290</v>
      </c>
      <c r="N103" s="4" t="s">
        <v>763</v>
      </c>
      <c r="O103" s="4"/>
      <c r="P103" s="4" t="s">
        <v>10079</v>
      </c>
      <c r="Q103" s="4"/>
    </row>
    <row r="104" spans="1:17" ht="102" hidden="1" x14ac:dyDescent="0.2">
      <c r="A104" s="7" t="s">
        <v>31</v>
      </c>
      <c r="B104" s="4" t="s">
        <v>48</v>
      </c>
      <c r="C104" s="4" t="s">
        <v>764</v>
      </c>
      <c r="D104" s="4" t="s">
        <v>750</v>
      </c>
      <c r="E104" s="4" t="s">
        <v>765</v>
      </c>
      <c r="F104" s="4" t="s">
        <v>766</v>
      </c>
      <c r="G104" s="4"/>
      <c r="H104" s="4" t="s">
        <v>767</v>
      </c>
      <c r="I104" s="11">
        <v>31365701</v>
      </c>
      <c r="J104" s="41">
        <v>42201</v>
      </c>
      <c r="K104" s="41">
        <v>42400</v>
      </c>
      <c r="L104" s="41">
        <v>42732</v>
      </c>
      <c r="M104" s="5">
        <v>75240</v>
      </c>
      <c r="N104" s="4" t="s">
        <v>768</v>
      </c>
      <c r="O104" s="4"/>
      <c r="P104" s="4" t="s">
        <v>10078</v>
      </c>
      <c r="Q104" s="4" t="s">
        <v>10495</v>
      </c>
    </row>
    <row r="105" spans="1:17" ht="76.5" x14ac:dyDescent="0.2">
      <c r="A105" s="7" t="s">
        <v>31</v>
      </c>
      <c r="B105" s="4" t="s">
        <v>48</v>
      </c>
      <c r="C105" s="4" t="s">
        <v>769</v>
      </c>
      <c r="D105" s="4" t="s">
        <v>770</v>
      </c>
      <c r="E105" s="4" t="s">
        <v>771</v>
      </c>
      <c r="F105" s="4" t="s">
        <v>772</v>
      </c>
      <c r="G105" s="4"/>
      <c r="H105" s="4" t="s">
        <v>753</v>
      </c>
      <c r="I105" s="11">
        <v>35919001</v>
      </c>
      <c r="J105" s="41">
        <v>42658</v>
      </c>
      <c r="K105" s="41">
        <v>42699</v>
      </c>
      <c r="L105" s="41">
        <v>42735</v>
      </c>
      <c r="M105" s="5">
        <v>10380</v>
      </c>
      <c r="N105" s="4" t="s">
        <v>773</v>
      </c>
      <c r="O105" s="4"/>
      <c r="P105" s="4" t="s">
        <v>10079</v>
      </c>
      <c r="Q105" s="4"/>
    </row>
    <row r="106" spans="1:17" ht="76.5" x14ac:dyDescent="0.2">
      <c r="A106" s="7" t="s">
        <v>31</v>
      </c>
      <c r="B106" s="4" t="s">
        <v>48</v>
      </c>
      <c r="C106" s="4" t="s">
        <v>774</v>
      </c>
      <c r="D106" s="4" t="s">
        <v>770</v>
      </c>
      <c r="E106" s="4" t="s">
        <v>775</v>
      </c>
      <c r="F106" s="4" t="s">
        <v>772</v>
      </c>
      <c r="G106" s="4"/>
      <c r="H106" s="4" t="s">
        <v>753</v>
      </c>
      <c r="I106" s="11">
        <v>35919001</v>
      </c>
      <c r="J106" s="41">
        <v>42622</v>
      </c>
      <c r="K106" s="41">
        <v>42694</v>
      </c>
      <c r="L106" s="41">
        <v>42735</v>
      </c>
      <c r="M106" s="5">
        <v>8880</v>
      </c>
      <c r="N106" s="4" t="s">
        <v>773</v>
      </c>
      <c r="O106" s="4"/>
      <c r="P106" s="4" t="s">
        <v>10079</v>
      </c>
      <c r="Q106" s="4"/>
    </row>
    <row r="107" spans="1:17" ht="76.5" x14ac:dyDescent="0.2">
      <c r="A107" s="7" t="s">
        <v>31</v>
      </c>
      <c r="B107" s="4" t="s">
        <v>48</v>
      </c>
      <c r="C107" s="4" t="s">
        <v>776</v>
      </c>
      <c r="D107" s="4" t="s">
        <v>770</v>
      </c>
      <c r="E107" s="4" t="s">
        <v>777</v>
      </c>
      <c r="F107" s="4" t="s">
        <v>772</v>
      </c>
      <c r="G107" s="4"/>
      <c r="H107" s="4" t="s">
        <v>753</v>
      </c>
      <c r="I107" s="11">
        <v>35919001</v>
      </c>
      <c r="J107" s="41">
        <v>42689</v>
      </c>
      <c r="K107" s="41">
        <v>42714</v>
      </c>
      <c r="L107" s="41">
        <v>42735</v>
      </c>
      <c r="M107" s="5">
        <v>21180</v>
      </c>
      <c r="N107" s="4" t="s">
        <v>773</v>
      </c>
      <c r="O107" s="4"/>
      <c r="P107" s="4" t="s">
        <v>10079</v>
      </c>
      <c r="Q107" s="4"/>
    </row>
    <row r="108" spans="1:17" ht="51" x14ac:dyDescent="0.2">
      <c r="A108" s="7" t="s">
        <v>31</v>
      </c>
      <c r="B108" s="4" t="s">
        <v>48</v>
      </c>
      <c r="C108" s="4" t="s">
        <v>778</v>
      </c>
      <c r="D108" s="4" t="s">
        <v>779</v>
      </c>
      <c r="E108" s="4" t="s">
        <v>780</v>
      </c>
      <c r="F108" s="4" t="s">
        <v>781</v>
      </c>
      <c r="G108" s="4"/>
      <c r="H108" s="4" t="s">
        <v>782</v>
      </c>
      <c r="I108" s="11">
        <v>166596</v>
      </c>
      <c r="J108" s="41">
        <v>42652</v>
      </c>
      <c r="K108" s="41">
        <v>42723</v>
      </c>
      <c r="L108" s="41">
        <v>42735</v>
      </c>
      <c r="M108" s="5">
        <v>1500</v>
      </c>
      <c r="N108" s="4" t="s">
        <v>783</v>
      </c>
      <c r="O108" s="4"/>
      <c r="P108" s="4" t="s">
        <v>10079</v>
      </c>
      <c r="Q108" s="4"/>
    </row>
    <row r="109" spans="1:17" ht="76.5" x14ac:dyDescent="0.2">
      <c r="A109" s="7" t="s">
        <v>31</v>
      </c>
      <c r="B109" s="4" t="s">
        <v>48</v>
      </c>
      <c r="C109" s="4" t="s">
        <v>784</v>
      </c>
      <c r="D109" s="4" t="s">
        <v>750</v>
      </c>
      <c r="E109" s="4" t="s">
        <v>751</v>
      </c>
      <c r="F109" s="4" t="s">
        <v>752</v>
      </c>
      <c r="G109" s="4"/>
      <c r="H109" s="4" t="s">
        <v>753</v>
      </c>
      <c r="I109" s="11">
        <v>35919001</v>
      </c>
      <c r="J109" s="41">
        <v>42414</v>
      </c>
      <c r="K109" s="41">
        <v>42485</v>
      </c>
      <c r="L109" s="41">
        <v>42500</v>
      </c>
      <c r="M109" s="5">
        <v>9450</v>
      </c>
      <c r="N109" s="4" t="s">
        <v>754</v>
      </c>
      <c r="O109" s="4"/>
      <c r="P109" s="4" t="s">
        <v>10079</v>
      </c>
      <c r="Q109" s="4"/>
    </row>
    <row r="110" spans="1:17" ht="76.5" hidden="1" x14ac:dyDescent="0.2">
      <c r="A110" s="7" t="s">
        <v>31</v>
      </c>
      <c r="B110" s="4" t="s">
        <v>48</v>
      </c>
      <c r="C110" s="4" t="s">
        <v>785</v>
      </c>
      <c r="D110" s="4" t="s">
        <v>786</v>
      </c>
      <c r="E110" s="4" t="s">
        <v>787</v>
      </c>
      <c r="F110" s="4" t="s">
        <v>788</v>
      </c>
      <c r="G110" s="4"/>
      <c r="H110" s="4" t="s">
        <v>789</v>
      </c>
      <c r="I110" s="11">
        <v>36022047</v>
      </c>
      <c r="J110" s="41">
        <v>42215</v>
      </c>
      <c r="K110" s="41">
        <v>42356</v>
      </c>
      <c r="L110" s="41">
        <v>42384</v>
      </c>
      <c r="M110" s="5">
        <v>15840</v>
      </c>
      <c r="N110" s="4" t="s">
        <v>790</v>
      </c>
      <c r="O110" s="4"/>
      <c r="P110" s="4" t="s">
        <v>10078</v>
      </c>
      <c r="Q110" s="4" t="s">
        <v>10495</v>
      </c>
    </row>
    <row r="111" spans="1:17" ht="76.5" hidden="1" x14ac:dyDescent="0.2">
      <c r="A111" s="7" t="s">
        <v>31</v>
      </c>
      <c r="B111" s="4" t="s">
        <v>48</v>
      </c>
      <c r="C111" s="4" t="s">
        <v>791</v>
      </c>
      <c r="D111" s="4" t="s">
        <v>786</v>
      </c>
      <c r="E111" s="4" t="s">
        <v>792</v>
      </c>
      <c r="F111" s="4" t="s">
        <v>793</v>
      </c>
      <c r="G111" s="4"/>
      <c r="H111" s="4" t="s">
        <v>789</v>
      </c>
      <c r="I111" s="11">
        <v>36022047</v>
      </c>
      <c r="J111" s="41">
        <v>42215</v>
      </c>
      <c r="K111" s="41">
        <v>42356</v>
      </c>
      <c r="L111" s="41">
        <v>42389</v>
      </c>
      <c r="M111" s="5">
        <v>23810</v>
      </c>
      <c r="N111" s="4" t="s">
        <v>790</v>
      </c>
      <c r="O111" s="4"/>
      <c r="P111" s="4" t="s">
        <v>10078</v>
      </c>
      <c r="Q111" s="4" t="s">
        <v>10495</v>
      </c>
    </row>
    <row r="112" spans="1:17" ht="25.5" hidden="1" x14ac:dyDescent="0.2">
      <c r="A112" s="7" t="s">
        <v>31</v>
      </c>
      <c r="B112" s="4" t="s">
        <v>44</v>
      </c>
      <c r="C112" s="4" t="s">
        <v>794</v>
      </c>
      <c r="D112" s="4" t="s">
        <v>795</v>
      </c>
      <c r="E112" s="4" t="s">
        <v>796</v>
      </c>
      <c r="F112" s="4" t="s">
        <v>359</v>
      </c>
      <c r="G112" s="4" t="s">
        <v>797</v>
      </c>
      <c r="H112" s="4" t="s">
        <v>798</v>
      </c>
      <c r="I112" s="11">
        <v>598411</v>
      </c>
      <c r="J112" s="41">
        <v>42583</v>
      </c>
      <c r="K112" s="11">
        <v>2016</v>
      </c>
      <c r="L112" s="11">
        <v>2020</v>
      </c>
      <c r="M112" s="5">
        <v>11250</v>
      </c>
      <c r="N112" s="4"/>
      <c r="O112" s="4"/>
      <c r="P112" s="4" t="s">
        <v>10078</v>
      </c>
      <c r="Q112" s="4" t="s">
        <v>10082</v>
      </c>
    </row>
    <row r="113" spans="1:17" ht="38.25" hidden="1" x14ac:dyDescent="0.2">
      <c r="A113" s="7" t="s">
        <v>31</v>
      </c>
      <c r="B113" s="4" t="s">
        <v>44</v>
      </c>
      <c r="C113" s="4" t="s">
        <v>799</v>
      </c>
      <c r="D113" s="4" t="s">
        <v>800</v>
      </c>
      <c r="E113" s="4" t="s">
        <v>801</v>
      </c>
      <c r="F113" s="4" t="s">
        <v>359</v>
      </c>
      <c r="G113" s="4" t="s">
        <v>797</v>
      </c>
      <c r="H113" s="4" t="s">
        <v>802</v>
      </c>
      <c r="I113" s="11">
        <v>397865</v>
      </c>
      <c r="J113" s="41">
        <v>42643</v>
      </c>
      <c r="K113" s="11">
        <v>2016</v>
      </c>
      <c r="L113" s="11">
        <v>2019</v>
      </c>
      <c r="M113" s="5">
        <v>11963</v>
      </c>
      <c r="N113" s="4"/>
      <c r="O113" s="4"/>
      <c r="P113" s="4" t="s">
        <v>10078</v>
      </c>
      <c r="Q113" s="4" t="s">
        <v>10082</v>
      </c>
    </row>
    <row r="114" spans="1:17" ht="63.75" x14ac:dyDescent="0.2">
      <c r="A114" s="7" t="s">
        <v>31</v>
      </c>
      <c r="B114" s="4" t="s">
        <v>44</v>
      </c>
      <c r="C114" s="4" t="s">
        <v>803</v>
      </c>
      <c r="D114" s="4" t="s">
        <v>800</v>
      </c>
      <c r="E114" s="4" t="s">
        <v>804</v>
      </c>
      <c r="F114" s="4"/>
      <c r="G114" s="4"/>
      <c r="H114" s="4" t="s">
        <v>805</v>
      </c>
      <c r="I114" s="11">
        <v>36062090</v>
      </c>
      <c r="J114" s="41">
        <v>42305</v>
      </c>
      <c r="K114" s="11">
        <v>2015</v>
      </c>
      <c r="L114" s="11">
        <v>2016</v>
      </c>
      <c r="M114" s="5">
        <v>208000</v>
      </c>
      <c r="N114" s="4"/>
      <c r="O114" s="4"/>
      <c r="P114" s="4" t="s">
        <v>10079</v>
      </c>
      <c r="Q114" s="4"/>
    </row>
    <row r="115" spans="1:17" ht="38.25" x14ac:dyDescent="0.2">
      <c r="A115" s="7" t="s">
        <v>31</v>
      </c>
      <c r="B115" s="4" t="s">
        <v>44</v>
      </c>
      <c r="C115" s="4" t="s">
        <v>1037</v>
      </c>
      <c r="D115" s="4" t="s">
        <v>1038</v>
      </c>
      <c r="E115" s="4" t="s">
        <v>1039</v>
      </c>
      <c r="F115" s="4" t="s">
        <v>228</v>
      </c>
      <c r="G115" s="4"/>
      <c r="H115" s="4" t="s">
        <v>1040</v>
      </c>
      <c r="I115" s="11" t="s">
        <v>1041</v>
      </c>
      <c r="J115" s="41"/>
      <c r="K115" s="11">
        <v>2016</v>
      </c>
      <c r="L115" s="11">
        <v>2016</v>
      </c>
      <c r="M115" s="5">
        <v>5460</v>
      </c>
      <c r="N115" s="4"/>
      <c r="O115" s="4" t="s">
        <v>1710</v>
      </c>
      <c r="P115" s="4" t="s">
        <v>10079</v>
      </c>
      <c r="Q115" s="4" t="s">
        <v>10506</v>
      </c>
    </row>
    <row r="116" spans="1:17" ht="25.5" hidden="1" x14ac:dyDescent="0.2">
      <c r="A116" s="7" t="s">
        <v>31</v>
      </c>
      <c r="B116" s="4" t="s">
        <v>117</v>
      </c>
      <c r="C116" s="4" t="s">
        <v>885</v>
      </c>
      <c r="D116" s="4" t="s">
        <v>886</v>
      </c>
      <c r="E116" s="4" t="s">
        <v>887</v>
      </c>
      <c r="F116" s="4" t="s">
        <v>888</v>
      </c>
      <c r="G116" s="4" t="s">
        <v>889</v>
      </c>
      <c r="H116" s="4" t="s">
        <v>811</v>
      </c>
      <c r="I116" s="11"/>
      <c r="J116" s="41"/>
      <c r="K116" s="11">
        <v>2014</v>
      </c>
      <c r="L116" s="11">
        <v>2016</v>
      </c>
      <c r="M116" s="5">
        <v>2800.79</v>
      </c>
      <c r="N116" s="4"/>
      <c r="O116" s="4"/>
      <c r="P116" s="4" t="s">
        <v>10078</v>
      </c>
      <c r="Q116" s="4" t="s">
        <v>10081</v>
      </c>
    </row>
    <row r="117" spans="1:17" ht="38.25" hidden="1" x14ac:dyDescent="0.2">
      <c r="A117" s="7" t="s">
        <v>31</v>
      </c>
      <c r="B117" s="4" t="s">
        <v>117</v>
      </c>
      <c r="C117" s="4" t="s">
        <v>890</v>
      </c>
      <c r="D117" s="4" t="s">
        <v>891</v>
      </c>
      <c r="E117" s="4" t="s">
        <v>892</v>
      </c>
      <c r="F117" s="4" t="s">
        <v>888</v>
      </c>
      <c r="G117" s="4" t="s">
        <v>889</v>
      </c>
      <c r="H117" s="4" t="s">
        <v>811</v>
      </c>
      <c r="I117" s="11"/>
      <c r="J117" s="41"/>
      <c r="K117" s="11">
        <v>2016</v>
      </c>
      <c r="L117" s="11">
        <v>2018</v>
      </c>
      <c r="M117" s="5">
        <v>2234</v>
      </c>
      <c r="N117" s="4"/>
      <c r="O117" s="4"/>
      <c r="P117" s="4" t="s">
        <v>10078</v>
      </c>
      <c r="Q117" s="4" t="s">
        <v>10081</v>
      </c>
    </row>
    <row r="118" spans="1:17" ht="63.75" x14ac:dyDescent="0.2">
      <c r="A118" s="7" t="s">
        <v>31</v>
      </c>
      <c r="B118" s="4" t="s">
        <v>117</v>
      </c>
      <c r="C118" s="4" t="s">
        <v>1674</v>
      </c>
      <c r="D118" s="4" t="s">
        <v>1675</v>
      </c>
      <c r="E118" s="4" t="s">
        <v>1676</v>
      </c>
      <c r="F118" s="4" t="s">
        <v>1677</v>
      </c>
      <c r="G118" s="4" t="s">
        <v>1678</v>
      </c>
      <c r="H118" s="4" t="s">
        <v>714</v>
      </c>
      <c r="I118" s="11">
        <v>42418933</v>
      </c>
      <c r="J118" s="41">
        <v>42593</v>
      </c>
      <c r="K118" s="11">
        <v>2016</v>
      </c>
      <c r="L118" s="11">
        <v>2016</v>
      </c>
      <c r="M118" s="5">
        <v>1600</v>
      </c>
      <c r="N118" s="4"/>
      <c r="O118" s="4"/>
      <c r="P118" s="4" t="s">
        <v>10079</v>
      </c>
      <c r="Q118" s="4" t="s">
        <v>10506</v>
      </c>
    </row>
    <row r="119" spans="1:17" ht="51" x14ac:dyDescent="0.2">
      <c r="A119" s="7" t="s">
        <v>8</v>
      </c>
      <c r="B119" s="4" t="s">
        <v>51</v>
      </c>
      <c r="C119" s="4" t="s">
        <v>3460</v>
      </c>
      <c r="D119" s="4" t="s">
        <v>3461</v>
      </c>
      <c r="E119" s="4" t="s">
        <v>3462</v>
      </c>
      <c r="F119" s="4" t="s">
        <v>3463</v>
      </c>
      <c r="G119" s="4"/>
      <c r="H119" s="4" t="s">
        <v>811</v>
      </c>
      <c r="I119" s="11">
        <v>164381</v>
      </c>
      <c r="J119" s="41"/>
      <c r="K119" s="11">
        <v>2016</v>
      </c>
      <c r="L119" s="11">
        <v>2017</v>
      </c>
      <c r="M119" s="5">
        <v>15678</v>
      </c>
      <c r="N119" s="4"/>
      <c r="O119" s="4"/>
      <c r="P119" s="4" t="s">
        <v>10079</v>
      </c>
      <c r="Q119" s="18"/>
    </row>
    <row r="120" spans="1:17" ht="38.25" x14ac:dyDescent="0.2">
      <c r="A120" s="7" t="s">
        <v>8</v>
      </c>
      <c r="B120" s="4" t="s">
        <v>51</v>
      </c>
      <c r="C120" s="4" t="s">
        <v>3916</v>
      </c>
      <c r="D120" s="4" t="s">
        <v>3917</v>
      </c>
      <c r="E120" s="4" t="s">
        <v>3918</v>
      </c>
      <c r="F120" s="4" t="s">
        <v>1085</v>
      </c>
      <c r="G120" s="4"/>
      <c r="H120" s="4" t="s">
        <v>3919</v>
      </c>
      <c r="I120" s="11">
        <v>37801279</v>
      </c>
      <c r="J120" s="41">
        <v>42514</v>
      </c>
      <c r="K120" s="11">
        <v>2016</v>
      </c>
      <c r="L120" s="11">
        <v>2016</v>
      </c>
      <c r="M120" s="5">
        <v>975</v>
      </c>
      <c r="N120" s="4"/>
      <c r="O120" s="4"/>
      <c r="P120" s="4" t="s">
        <v>10079</v>
      </c>
      <c r="Q120" s="4" t="s">
        <v>10506</v>
      </c>
    </row>
    <row r="121" spans="1:17" ht="51" x14ac:dyDescent="0.2">
      <c r="A121" s="7" t="s">
        <v>8</v>
      </c>
      <c r="B121" s="4" t="s">
        <v>112</v>
      </c>
      <c r="C121" s="4" t="s">
        <v>3464</v>
      </c>
      <c r="D121" s="4" t="s">
        <v>3465</v>
      </c>
      <c r="E121" s="4" t="s">
        <v>3466</v>
      </c>
      <c r="F121" s="4" t="s">
        <v>3467</v>
      </c>
      <c r="G121" s="4" t="s">
        <v>3468</v>
      </c>
      <c r="H121" s="4" t="s">
        <v>3469</v>
      </c>
      <c r="I121" s="11">
        <v>17055555</v>
      </c>
      <c r="J121" s="41">
        <v>41989</v>
      </c>
      <c r="K121" s="11">
        <v>2013</v>
      </c>
      <c r="L121" s="11">
        <v>2016</v>
      </c>
      <c r="M121" s="5">
        <v>60340</v>
      </c>
      <c r="N121" s="4"/>
      <c r="O121" s="4"/>
      <c r="P121" s="4" t="s">
        <v>10079</v>
      </c>
      <c r="Q121" s="4"/>
    </row>
    <row r="122" spans="1:17" ht="51" x14ac:dyDescent="0.2">
      <c r="A122" s="7" t="s">
        <v>8</v>
      </c>
      <c r="B122" s="4" t="s">
        <v>112</v>
      </c>
      <c r="C122" s="4" t="s">
        <v>3470</v>
      </c>
      <c r="D122" s="4" t="s">
        <v>3471</v>
      </c>
      <c r="E122" s="4" t="s">
        <v>3472</v>
      </c>
      <c r="F122" s="4" t="s">
        <v>3463</v>
      </c>
      <c r="G122" s="4"/>
      <c r="H122" s="4" t="s">
        <v>3473</v>
      </c>
      <c r="I122" s="11">
        <v>164381</v>
      </c>
      <c r="J122" s="41"/>
      <c r="K122" s="11">
        <v>2016</v>
      </c>
      <c r="L122" s="11">
        <v>2017</v>
      </c>
      <c r="M122" s="5">
        <v>35276</v>
      </c>
      <c r="N122" s="4"/>
      <c r="O122" s="4"/>
      <c r="P122" s="4" t="s">
        <v>10079</v>
      </c>
      <c r="Q122" s="4"/>
    </row>
    <row r="123" spans="1:17" ht="38.25" x14ac:dyDescent="0.2">
      <c r="A123" s="7" t="s">
        <v>8</v>
      </c>
      <c r="B123" s="4" t="s">
        <v>85</v>
      </c>
      <c r="C123" s="4" t="s">
        <v>3438</v>
      </c>
      <c r="D123" s="4" t="s">
        <v>3439</v>
      </c>
      <c r="E123" s="4" t="s">
        <v>3440</v>
      </c>
      <c r="F123" s="4" t="s">
        <v>3441</v>
      </c>
      <c r="G123" s="4" t="s">
        <v>3442</v>
      </c>
      <c r="H123" s="4" t="s">
        <v>714</v>
      </c>
      <c r="I123" s="11">
        <v>42418933</v>
      </c>
      <c r="J123" s="41">
        <v>42580</v>
      </c>
      <c r="K123" s="11">
        <v>2016</v>
      </c>
      <c r="L123" s="11">
        <v>2016</v>
      </c>
      <c r="M123" s="5">
        <v>6500</v>
      </c>
      <c r="N123" s="4" t="s">
        <v>346</v>
      </c>
      <c r="O123" s="4"/>
      <c r="P123" s="4" t="s">
        <v>10079</v>
      </c>
      <c r="Q123" s="4"/>
    </row>
    <row r="124" spans="1:17" ht="38.25" x14ac:dyDescent="0.2">
      <c r="A124" s="7" t="s">
        <v>8</v>
      </c>
      <c r="B124" s="4" t="s">
        <v>85</v>
      </c>
      <c r="C124" s="4" t="s">
        <v>3443</v>
      </c>
      <c r="D124" s="4" t="s">
        <v>3444</v>
      </c>
      <c r="E124" s="4" t="s">
        <v>3445</v>
      </c>
      <c r="F124" s="4" t="s">
        <v>3441</v>
      </c>
      <c r="G124" s="4" t="s">
        <v>3442</v>
      </c>
      <c r="H124" s="4" t="s">
        <v>714</v>
      </c>
      <c r="I124" s="11">
        <v>42418933</v>
      </c>
      <c r="J124" s="41">
        <v>42605</v>
      </c>
      <c r="K124" s="11">
        <v>2016</v>
      </c>
      <c r="L124" s="11">
        <v>2016</v>
      </c>
      <c r="M124" s="5">
        <v>2000</v>
      </c>
      <c r="N124" s="4" t="s">
        <v>346</v>
      </c>
      <c r="O124" s="4"/>
      <c r="P124" s="4" t="s">
        <v>10079</v>
      </c>
      <c r="Q124" s="4"/>
    </row>
    <row r="125" spans="1:17" ht="25.5" x14ac:dyDescent="0.2">
      <c r="A125" s="7" t="s">
        <v>8</v>
      </c>
      <c r="B125" s="4" t="s">
        <v>85</v>
      </c>
      <c r="C125" s="4" t="s">
        <v>3446</v>
      </c>
      <c r="D125" s="4" t="s">
        <v>3447</v>
      </c>
      <c r="E125" s="4" t="s">
        <v>3448</v>
      </c>
      <c r="F125" s="4" t="s">
        <v>3441</v>
      </c>
      <c r="G125" s="4" t="s">
        <v>3449</v>
      </c>
      <c r="H125" s="4" t="s">
        <v>714</v>
      </c>
      <c r="I125" s="11">
        <v>42418933</v>
      </c>
      <c r="J125" s="41">
        <v>42605</v>
      </c>
      <c r="K125" s="11">
        <v>2016</v>
      </c>
      <c r="L125" s="11">
        <v>2016</v>
      </c>
      <c r="M125" s="5">
        <v>4500</v>
      </c>
      <c r="N125" s="4" t="s">
        <v>346</v>
      </c>
      <c r="O125" s="4"/>
      <c r="P125" s="4" t="s">
        <v>10079</v>
      </c>
      <c r="Q125" s="4"/>
    </row>
    <row r="126" spans="1:17" ht="38.25" x14ac:dyDescent="0.2">
      <c r="A126" s="7" t="s">
        <v>8</v>
      </c>
      <c r="B126" s="4" t="s">
        <v>85</v>
      </c>
      <c r="C126" s="4" t="s">
        <v>3450</v>
      </c>
      <c r="D126" s="4" t="s">
        <v>3451</v>
      </c>
      <c r="E126" s="4" t="s">
        <v>3452</v>
      </c>
      <c r="F126" s="4" t="s">
        <v>3453</v>
      </c>
      <c r="G126" s="4" t="s">
        <v>3454</v>
      </c>
      <c r="H126" s="4" t="s">
        <v>714</v>
      </c>
      <c r="I126" s="11">
        <v>42418933</v>
      </c>
      <c r="J126" s="41">
        <v>42593</v>
      </c>
      <c r="K126" s="11">
        <v>2016</v>
      </c>
      <c r="L126" s="11">
        <v>2016</v>
      </c>
      <c r="M126" s="5">
        <v>3000</v>
      </c>
      <c r="N126" s="4" t="s">
        <v>346</v>
      </c>
      <c r="O126" s="4"/>
      <c r="P126" s="4" t="s">
        <v>10079</v>
      </c>
      <c r="Q126" s="4"/>
    </row>
    <row r="127" spans="1:17" ht="25.5" x14ac:dyDescent="0.2">
      <c r="A127" s="7" t="s">
        <v>8</v>
      </c>
      <c r="B127" s="4" t="s">
        <v>85</v>
      </c>
      <c r="C127" s="4" t="s">
        <v>3455</v>
      </c>
      <c r="D127" s="4" t="s">
        <v>3439</v>
      </c>
      <c r="E127" s="4" t="s">
        <v>3456</v>
      </c>
      <c r="F127" s="4" t="s">
        <v>228</v>
      </c>
      <c r="G127" s="4" t="s">
        <v>3457</v>
      </c>
      <c r="H127" s="4" t="s">
        <v>3458</v>
      </c>
      <c r="I127" s="11">
        <v>324175</v>
      </c>
      <c r="J127" s="41">
        <v>42300</v>
      </c>
      <c r="K127" s="11">
        <v>2015</v>
      </c>
      <c r="L127" s="11">
        <v>2016</v>
      </c>
      <c r="M127" s="5">
        <v>833</v>
      </c>
      <c r="N127" s="4" t="s">
        <v>3459</v>
      </c>
      <c r="O127" s="4"/>
      <c r="P127" s="4" t="s">
        <v>10079</v>
      </c>
      <c r="Q127" s="4"/>
    </row>
    <row r="128" spans="1:17" ht="38.25" x14ac:dyDescent="0.2">
      <c r="A128" s="7" t="s">
        <v>8</v>
      </c>
      <c r="B128" s="4" t="s">
        <v>35</v>
      </c>
      <c r="C128" s="4" t="s">
        <v>3706</v>
      </c>
      <c r="D128" s="4" t="s">
        <v>3707</v>
      </c>
      <c r="E128" s="4" t="s">
        <v>3708</v>
      </c>
      <c r="F128" s="4" t="s">
        <v>3709</v>
      </c>
      <c r="G128" s="4"/>
      <c r="H128" s="4" t="s">
        <v>3710</v>
      </c>
      <c r="I128" s="11">
        <v>691135</v>
      </c>
      <c r="J128" s="41">
        <v>42564</v>
      </c>
      <c r="K128" s="11">
        <v>2016</v>
      </c>
      <c r="L128" s="11">
        <v>2016</v>
      </c>
      <c r="M128" s="5">
        <v>14400</v>
      </c>
      <c r="N128" s="4" t="s">
        <v>4236</v>
      </c>
      <c r="O128" s="4"/>
      <c r="P128" s="4" t="s">
        <v>10079</v>
      </c>
      <c r="Q128" s="4" t="s">
        <v>10506</v>
      </c>
    </row>
    <row r="129" spans="1:17" ht="51" x14ac:dyDescent="0.2">
      <c r="A129" s="7" t="s">
        <v>9</v>
      </c>
      <c r="B129" s="4" t="s">
        <v>86</v>
      </c>
      <c r="C129" s="4" t="s">
        <v>6334</v>
      </c>
      <c r="D129" s="4" t="s">
        <v>6335</v>
      </c>
      <c r="E129" s="4" t="s">
        <v>6336</v>
      </c>
      <c r="F129" s="4" t="s">
        <v>6337</v>
      </c>
      <c r="G129" s="4" t="s">
        <v>6338</v>
      </c>
      <c r="H129" s="4" t="s">
        <v>811</v>
      </c>
      <c r="I129" s="11">
        <v>164381</v>
      </c>
      <c r="J129" s="41">
        <v>41593</v>
      </c>
      <c r="K129" s="11">
        <v>2013</v>
      </c>
      <c r="L129" s="11">
        <v>2016</v>
      </c>
      <c r="M129" s="5">
        <v>25424</v>
      </c>
      <c r="N129" s="4"/>
      <c r="O129" s="4"/>
      <c r="P129" s="4" t="s">
        <v>10079</v>
      </c>
      <c r="Q129" s="4"/>
    </row>
    <row r="130" spans="1:17" ht="25.5" x14ac:dyDescent="0.2">
      <c r="A130" s="7" t="s">
        <v>9</v>
      </c>
      <c r="B130" s="4" t="s">
        <v>86</v>
      </c>
      <c r="C130" s="4" t="s">
        <v>6339</v>
      </c>
      <c r="D130" s="4" t="s">
        <v>6340</v>
      </c>
      <c r="E130" s="4" t="s">
        <v>6341</v>
      </c>
      <c r="F130" s="4" t="s">
        <v>6342</v>
      </c>
      <c r="G130" s="4" t="s">
        <v>4909</v>
      </c>
      <c r="H130" s="4" t="s">
        <v>811</v>
      </c>
      <c r="I130" s="11">
        <v>164381</v>
      </c>
      <c r="J130" s="41">
        <v>42432</v>
      </c>
      <c r="K130" s="11">
        <v>2016</v>
      </c>
      <c r="L130" s="11">
        <v>2016</v>
      </c>
      <c r="M130" s="5">
        <v>5000</v>
      </c>
      <c r="N130" s="4"/>
      <c r="O130" s="4"/>
      <c r="P130" s="4" t="s">
        <v>10079</v>
      </c>
      <c r="Q130" s="4"/>
    </row>
    <row r="131" spans="1:17" ht="63.75" hidden="1" x14ac:dyDescent="0.2">
      <c r="A131" s="7" t="s">
        <v>9</v>
      </c>
      <c r="B131" s="4" t="s">
        <v>113</v>
      </c>
      <c r="C131" s="4" t="s">
        <v>6343</v>
      </c>
      <c r="D131" s="4" t="s">
        <v>6344</v>
      </c>
      <c r="E131" s="4" t="s">
        <v>6345</v>
      </c>
      <c r="F131" s="4" t="s">
        <v>6346</v>
      </c>
      <c r="G131" s="4" t="s">
        <v>6347</v>
      </c>
      <c r="H131" s="4" t="s">
        <v>6348</v>
      </c>
      <c r="I131" s="11">
        <v>35778458</v>
      </c>
      <c r="J131" s="41">
        <v>42667</v>
      </c>
      <c r="K131" s="11">
        <v>2016</v>
      </c>
      <c r="L131" s="11" t="s">
        <v>6349</v>
      </c>
      <c r="M131" s="5">
        <v>21169</v>
      </c>
      <c r="N131" s="4"/>
      <c r="O131" s="4"/>
      <c r="P131" s="4" t="s">
        <v>10078</v>
      </c>
      <c r="Q131" s="4" t="s">
        <v>10495</v>
      </c>
    </row>
    <row r="132" spans="1:17" ht="51" x14ac:dyDescent="0.2">
      <c r="A132" s="7" t="s">
        <v>9</v>
      </c>
      <c r="B132" s="4" t="s">
        <v>113</v>
      </c>
      <c r="C132" s="4" t="s">
        <v>6350</v>
      </c>
      <c r="D132" s="4" t="s">
        <v>6351</v>
      </c>
      <c r="E132" s="4" t="s">
        <v>6352</v>
      </c>
      <c r="F132" s="4" t="s">
        <v>6337</v>
      </c>
      <c r="G132" s="4" t="s">
        <v>6338</v>
      </c>
      <c r="H132" s="4" t="s">
        <v>811</v>
      </c>
      <c r="I132" s="11">
        <v>164381</v>
      </c>
      <c r="J132" s="41"/>
      <c r="K132" s="11">
        <v>2013</v>
      </c>
      <c r="L132" s="11">
        <v>2016</v>
      </c>
      <c r="M132" s="5">
        <v>20000</v>
      </c>
      <c r="N132" s="4"/>
      <c r="O132" s="4"/>
      <c r="P132" s="4" t="s">
        <v>10079</v>
      </c>
      <c r="Q132" s="4"/>
    </row>
    <row r="133" spans="1:17" ht="51" x14ac:dyDescent="0.2">
      <c r="A133" s="7" t="s">
        <v>9</v>
      </c>
      <c r="B133" s="4" t="s">
        <v>113</v>
      </c>
      <c r="C133" s="4" t="s">
        <v>6353</v>
      </c>
      <c r="D133" s="4" t="s">
        <v>6354</v>
      </c>
      <c r="E133" s="4" t="s">
        <v>6355</v>
      </c>
      <c r="F133" s="4" t="s">
        <v>6356</v>
      </c>
      <c r="G133" s="4"/>
      <c r="H133" s="4" t="s">
        <v>6357</v>
      </c>
      <c r="I133" s="11">
        <v>17336007</v>
      </c>
      <c r="J133" s="41">
        <v>42381</v>
      </c>
      <c r="K133" s="11">
        <v>2016</v>
      </c>
      <c r="L133" s="11">
        <v>2016</v>
      </c>
      <c r="M133" s="5">
        <v>5237</v>
      </c>
      <c r="N133" s="4"/>
      <c r="O133" s="4" t="s">
        <v>6358</v>
      </c>
      <c r="P133" s="4" t="s">
        <v>10079</v>
      </c>
      <c r="Q133" s="4"/>
    </row>
    <row r="134" spans="1:17" ht="51" x14ac:dyDescent="0.2">
      <c r="A134" s="7" t="s">
        <v>9</v>
      </c>
      <c r="B134" s="4" t="s">
        <v>113</v>
      </c>
      <c r="C134" s="4" t="s">
        <v>6359</v>
      </c>
      <c r="D134" s="4" t="s">
        <v>6354</v>
      </c>
      <c r="E134" s="4" t="s">
        <v>6360</v>
      </c>
      <c r="F134" s="4" t="s">
        <v>6361</v>
      </c>
      <c r="G134" s="4"/>
      <c r="H134" s="4" t="s">
        <v>6362</v>
      </c>
      <c r="I134" s="11">
        <v>612031</v>
      </c>
      <c r="J134" s="41">
        <v>42507</v>
      </c>
      <c r="K134" s="11">
        <v>2016</v>
      </c>
      <c r="L134" s="11">
        <v>2016</v>
      </c>
      <c r="M134" s="5">
        <v>3333</v>
      </c>
      <c r="N134" s="4"/>
      <c r="O134" s="4" t="s">
        <v>6363</v>
      </c>
      <c r="P134" s="4" t="s">
        <v>10079</v>
      </c>
      <c r="Q134" s="4"/>
    </row>
    <row r="135" spans="1:17" ht="51" x14ac:dyDescent="0.2">
      <c r="A135" s="7" t="s">
        <v>9</v>
      </c>
      <c r="B135" s="4" t="s">
        <v>113</v>
      </c>
      <c r="C135" s="4" t="s">
        <v>6364</v>
      </c>
      <c r="D135" s="4" t="s">
        <v>6365</v>
      </c>
      <c r="E135" s="4" t="s">
        <v>6366</v>
      </c>
      <c r="F135" s="4" t="s">
        <v>6367</v>
      </c>
      <c r="G135" s="4"/>
      <c r="H135" s="4" t="s">
        <v>6368</v>
      </c>
      <c r="I135" s="11">
        <v>326607</v>
      </c>
      <c r="J135" s="41">
        <v>42494</v>
      </c>
      <c r="K135" s="11">
        <v>2016</v>
      </c>
      <c r="L135" s="11">
        <v>2016</v>
      </c>
      <c r="M135" s="5">
        <v>4000</v>
      </c>
      <c r="N135" s="4"/>
      <c r="O135" s="4" t="s">
        <v>6369</v>
      </c>
      <c r="P135" s="4" t="s">
        <v>10079</v>
      </c>
      <c r="Q135" s="4"/>
    </row>
    <row r="136" spans="1:17" ht="38.25" hidden="1" x14ac:dyDescent="0.2">
      <c r="A136" s="7" t="s">
        <v>9</v>
      </c>
      <c r="B136" s="4" t="s">
        <v>113</v>
      </c>
      <c r="C136" s="4" t="s">
        <v>6370</v>
      </c>
      <c r="D136" s="4" t="s">
        <v>6354</v>
      </c>
      <c r="E136" s="4" t="s">
        <v>6371</v>
      </c>
      <c r="F136" s="4" t="s">
        <v>6372</v>
      </c>
      <c r="G136" s="4"/>
      <c r="H136" s="4" t="s">
        <v>6348</v>
      </c>
      <c r="I136" s="11">
        <v>35778458</v>
      </c>
      <c r="J136" s="41">
        <v>42411</v>
      </c>
      <c r="K136" s="11">
        <v>2016</v>
      </c>
      <c r="L136" s="11">
        <v>2016</v>
      </c>
      <c r="M136" s="5">
        <v>12678</v>
      </c>
      <c r="N136" s="4"/>
      <c r="O136" s="4" t="s">
        <v>6373</v>
      </c>
      <c r="P136" s="4" t="s">
        <v>10078</v>
      </c>
      <c r="Q136" s="4" t="s">
        <v>10495</v>
      </c>
    </row>
    <row r="137" spans="1:17" ht="76.5" x14ac:dyDescent="0.2">
      <c r="A137" s="7" t="s">
        <v>9</v>
      </c>
      <c r="B137" s="4" t="s">
        <v>113</v>
      </c>
      <c r="C137" s="4" t="s">
        <v>6374</v>
      </c>
      <c r="D137" s="4" t="s">
        <v>6375</v>
      </c>
      <c r="E137" s="4" t="s">
        <v>6376</v>
      </c>
      <c r="F137" s="4" t="s">
        <v>6377</v>
      </c>
      <c r="G137" s="4"/>
      <c r="H137" s="4" t="s">
        <v>6378</v>
      </c>
      <c r="I137" s="11">
        <v>316181</v>
      </c>
      <c r="J137" s="41">
        <v>42591</v>
      </c>
      <c r="K137" s="11">
        <v>2016</v>
      </c>
      <c r="L137" s="11">
        <v>2017</v>
      </c>
      <c r="M137" s="5">
        <v>30360</v>
      </c>
      <c r="N137" s="4"/>
      <c r="O137" s="4" t="s">
        <v>6379</v>
      </c>
      <c r="P137" s="4" t="s">
        <v>10079</v>
      </c>
      <c r="Q137" s="4"/>
    </row>
    <row r="138" spans="1:17" ht="76.5" x14ac:dyDescent="0.2">
      <c r="A138" s="7" t="s">
        <v>9</v>
      </c>
      <c r="B138" s="4" t="s">
        <v>113</v>
      </c>
      <c r="C138" s="4" t="s">
        <v>6380</v>
      </c>
      <c r="D138" s="4" t="s">
        <v>6375</v>
      </c>
      <c r="E138" s="4" t="s">
        <v>6381</v>
      </c>
      <c r="F138" s="4" t="s">
        <v>6382</v>
      </c>
      <c r="G138" s="4"/>
      <c r="H138" s="4" t="s">
        <v>6383</v>
      </c>
      <c r="I138" s="11">
        <v>309150</v>
      </c>
      <c r="J138" s="41">
        <v>42235</v>
      </c>
      <c r="K138" s="11">
        <v>2015</v>
      </c>
      <c r="L138" s="11">
        <v>2016</v>
      </c>
      <c r="M138" s="5">
        <v>9200</v>
      </c>
      <c r="N138" s="4"/>
      <c r="O138" s="4" t="s">
        <v>6384</v>
      </c>
      <c r="P138" s="4" t="s">
        <v>10079</v>
      </c>
      <c r="Q138" s="4"/>
    </row>
    <row r="139" spans="1:17" ht="38.25" x14ac:dyDescent="0.2">
      <c r="A139" s="7" t="s">
        <v>9</v>
      </c>
      <c r="B139" s="4" t="s">
        <v>36</v>
      </c>
      <c r="C139" s="4" t="s">
        <v>6283</v>
      </c>
      <c r="D139" s="4" t="s">
        <v>6284</v>
      </c>
      <c r="E139" s="4" t="s">
        <v>6285</v>
      </c>
      <c r="F139" s="4" t="s">
        <v>6286</v>
      </c>
      <c r="G139" s="4"/>
      <c r="H139" s="4" t="s">
        <v>6287</v>
      </c>
      <c r="I139" s="11">
        <v>321796</v>
      </c>
      <c r="J139" s="41">
        <v>42394</v>
      </c>
      <c r="K139" s="11">
        <v>2016</v>
      </c>
      <c r="L139" s="11">
        <v>2016</v>
      </c>
      <c r="M139" s="5">
        <v>995</v>
      </c>
      <c r="N139" s="4"/>
      <c r="O139" s="4"/>
      <c r="P139" s="4" t="s">
        <v>10079</v>
      </c>
      <c r="Q139" s="4"/>
    </row>
    <row r="140" spans="1:17" ht="25.5" x14ac:dyDescent="0.2">
      <c r="A140" s="7" t="s">
        <v>9</v>
      </c>
      <c r="B140" s="4" t="s">
        <v>36</v>
      </c>
      <c r="C140" s="4" t="s">
        <v>6289</v>
      </c>
      <c r="D140" s="4" t="s">
        <v>6284</v>
      </c>
      <c r="E140" s="4" t="s">
        <v>6290</v>
      </c>
      <c r="F140" s="4" t="s">
        <v>6286</v>
      </c>
      <c r="G140" s="4"/>
      <c r="H140" s="4" t="s">
        <v>6287</v>
      </c>
      <c r="I140" s="11">
        <v>321796</v>
      </c>
      <c r="J140" s="41">
        <v>42423</v>
      </c>
      <c r="K140" s="11">
        <v>2016</v>
      </c>
      <c r="L140" s="11">
        <v>2016</v>
      </c>
      <c r="M140" s="5">
        <v>1200</v>
      </c>
      <c r="N140" s="4"/>
      <c r="O140" s="4"/>
      <c r="P140" s="4" t="s">
        <v>10079</v>
      </c>
      <c r="Q140" s="4"/>
    </row>
    <row r="141" spans="1:17" ht="38.25" x14ac:dyDescent="0.2">
      <c r="A141" s="7" t="s">
        <v>9</v>
      </c>
      <c r="B141" s="4" t="s">
        <v>36</v>
      </c>
      <c r="C141" s="4" t="s">
        <v>6291</v>
      </c>
      <c r="D141" s="4" t="s">
        <v>6292</v>
      </c>
      <c r="E141" s="4" t="s">
        <v>6293</v>
      </c>
      <c r="F141" s="4" t="s">
        <v>6294</v>
      </c>
      <c r="G141" s="4"/>
      <c r="H141" s="4" t="s">
        <v>6295</v>
      </c>
      <c r="I141" s="11">
        <v>37808427</v>
      </c>
      <c r="J141" s="41">
        <v>42425</v>
      </c>
      <c r="K141" s="11">
        <v>2016</v>
      </c>
      <c r="L141" s="11">
        <v>2016</v>
      </c>
      <c r="M141" s="5">
        <v>2500</v>
      </c>
      <c r="N141" s="4"/>
      <c r="O141" s="4"/>
      <c r="P141" s="4" t="s">
        <v>10079</v>
      </c>
      <c r="Q141" s="4"/>
    </row>
    <row r="142" spans="1:17" ht="51" x14ac:dyDescent="0.2">
      <c r="A142" s="7" t="s">
        <v>9</v>
      </c>
      <c r="B142" s="4" t="s">
        <v>36</v>
      </c>
      <c r="C142" s="4" t="s">
        <v>6296</v>
      </c>
      <c r="D142" s="4" t="s">
        <v>6297</v>
      </c>
      <c r="E142" s="4" t="s">
        <v>6298</v>
      </c>
      <c r="F142" s="4" t="s">
        <v>6299</v>
      </c>
      <c r="G142" s="4"/>
      <c r="H142" s="4" t="s">
        <v>6300</v>
      </c>
      <c r="I142" s="11">
        <v>31364501</v>
      </c>
      <c r="J142" s="41">
        <v>42237</v>
      </c>
      <c r="K142" s="11">
        <v>2015</v>
      </c>
      <c r="L142" s="11">
        <v>2016</v>
      </c>
      <c r="M142" s="5">
        <v>3750</v>
      </c>
      <c r="N142" s="4"/>
      <c r="O142" s="4"/>
      <c r="P142" s="4" t="s">
        <v>10079</v>
      </c>
      <c r="Q142" s="4"/>
    </row>
    <row r="143" spans="1:17" ht="51" x14ac:dyDescent="0.2">
      <c r="A143" s="7" t="s">
        <v>9</v>
      </c>
      <c r="B143" s="4" t="s">
        <v>36</v>
      </c>
      <c r="C143" s="4" t="s">
        <v>6301</v>
      </c>
      <c r="D143" s="4" t="s">
        <v>6297</v>
      </c>
      <c r="E143" s="4" t="s">
        <v>6302</v>
      </c>
      <c r="F143" s="4" t="s">
        <v>6299</v>
      </c>
      <c r="G143" s="4"/>
      <c r="H143" s="4" t="s">
        <v>6300</v>
      </c>
      <c r="I143" s="11">
        <v>31364501</v>
      </c>
      <c r="J143" s="41">
        <v>40801</v>
      </c>
      <c r="K143" s="11">
        <v>2011</v>
      </c>
      <c r="L143" s="11">
        <v>2016</v>
      </c>
      <c r="M143" s="5">
        <v>12170</v>
      </c>
      <c r="N143" s="4"/>
      <c r="O143" s="4"/>
      <c r="P143" s="4" t="s">
        <v>10079</v>
      </c>
      <c r="Q143" s="4"/>
    </row>
    <row r="144" spans="1:17" ht="38.25" x14ac:dyDescent="0.2">
      <c r="A144" s="7" t="s">
        <v>9</v>
      </c>
      <c r="B144" s="4" t="s">
        <v>36</v>
      </c>
      <c r="C144" s="4" t="s">
        <v>6303</v>
      </c>
      <c r="D144" s="4" t="s">
        <v>6304</v>
      </c>
      <c r="E144" s="4" t="s">
        <v>6305</v>
      </c>
      <c r="F144" s="4" t="s">
        <v>6294</v>
      </c>
      <c r="G144" s="4"/>
      <c r="H144" s="4" t="s">
        <v>6295</v>
      </c>
      <c r="I144" s="11">
        <v>37808427</v>
      </c>
      <c r="J144" s="41">
        <v>42510</v>
      </c>
      <c r="K144" s="11">
        <v>2016</v>
      </c>
      <c r="L144" s="11">
        <v>2016</v>
      </c>
      <c r="M144" s="5">
        <v>18980</v>
      </c>
      <c r="N144" s="4"/>
      <c r="O144" s="4"/>
      <c r="P144" s="4" t="s">
        <v>10079</v>
      </c>
      <c r="Q144" s="4"/>
    </row>
    <row r="145" spans="1:17" ht="25.5" x14ac:dyDescent="0.2">
      <c r="A145" s="7" t="s">
        <v>9</v>
      </c>
      <c r="B145" s="4" t="s">
        <v>36</v>
      </c>
      <c r="C145" s="4" t="s">
        <v>6306</v>
      </c>
      <c r="D145" s="4" t="s">
        <v>6284</v>
      </c>
      <c r="E145" s="4" t="s">
        <v>6307</v>
      </c>
      <c r="F145" s="4" t="s">
        <v>6286</v>
      </c>
      <c r="G145" s="4"/>
      <c r="H145" s="4" t="s">
        <v>6287</v>
      </c>
      <c r="I145" s="11">
        <v>321796</v>
      </c>
      <c r="J145" s="41">
        <v>42545</v>
      </c>
      <c r="K145" s="11">
        <v>2016</v>
      </c>
      <c r="L145" s="11">
        <v>2016</v>
      </c>
      <c r="M145" s="5">
        <v>55000</v>
      </c>
      <c r="N145" s="4"/>
      <c r="O145" s="4"/>
      <c r="P145" s="4" t="s">
        <v>10079</v>
      </c>
      <c r="Q145" s="4"/>
    </row>
    <row r="146" spans="1:17" ht="38.25" x14ac:dyDescent="0.2">
      <c r="A146" s="7" t="s">
        <v>9</v>
      </c>
      <c r="B146" s="4" t="s">
        <v>36</v>
      </c>
      <c r="C146" s="4" t="s">
        <v>6308</v>
      </c>
      <c r="D146" s="4" t="s">
        <v>6304</v>
      </c>
      <c r="E146" s="4" t="s">
        <v>6309</v>
      </c>
      <c r="F146" s="4" t="s">
        <v>6294</v>
      </c>
      <c r="G146" s="4"/>
      <c r="H146" s="4" t="s">
        <v>6295</v>
      </c>
      <c r="I146" s="11">
        <v>37808427</v>
      </c>
      <c r="J146" s="41">
        <v>42528</v>
      </c>
      <c r="K146" s="11">
        <v>2016</v>
      </c>
      <c r="L146" s="11">
        <v>2016</v>
      </c>
      <c r="M146" s="5">
        <v>19400</v>
      </c>
      <c r="N146" s="4"/>
      <c r="O146" s="4"/>
      <c r="P146" s="4" t="s">
        <v>10079</v>
      </c>
      <c r="Q146" s="4"/>
    </row>
    <row r="147" spans="1:17" ht="25.5" x14ac:dyDescent="0.2">
      <c r="A147" s="7" t="s">
        <v>9</v>
      </c>
      <c r="B147" s="4" t="s">
        <v>36</v>
      </c>
      <c r="C147" s="4" t="s">
        <v>6310</v>
      </c>
      <c r="D147" s="4" t="s">
        <v>6311</v>
      </c>
      <c r="E147" s="4" t="s">
        <v>6312</v>
      </c>
      <c r="F147" s="4" t="s">
        <v>6313</v>
      </c>
      <c r="G147" s="4"/>
      <c r="H147" s="4" t="s">
        <v>6314</v>
      </c>
      <c r="I147" s="11">
        <v>3328</v>
      </c>
      <c r="J147" s="41">
        <v>42937</v>
      </c>
      <c r="K147" s="11">
        <v>2016</v>
      </c>
      <c r="L147" s="11">
        <v>2016</v>
      </c>
      <c r="M147" s="5">
        <v>5800</v>
      </c>
      <c r="N147" s="4"/>
      <c r="O147" s="4"/>
      <c r="P147" s="4" t="s">
        <v>10079</v>
      </c>
      <c r="Q147" s="4"/>
    </row>
    <row r="148" spans="1:17" ht="25.5" x14ac:dyDescent="0.2">
      <c r="A148" s="7" t="s">
        <v>9</v>
      </c>
      <c r="B148" s="4" t="s">
        <v>36</v>
      </c>
      <c r="C148" s="4" t="s">
        <v>6315</v>
      </c>
      <c r="D148" s="4" t="s">
        <v>6316</v>
      </c>
      <c r="E148" s="4" t="s">
        <v>6317</v>
      </c>
      <c r="F148" s="4" t="s">
        <v>6313</v>
      </c>
      <c r="G148" s="4"/>
      <c r="H148" s="4" t="s">
        <v>6314</v>
      </c>
      <c r="I148" s="11">
        <v>3328</v>
      </c>
      <c r="J148" s="41">
        <v>42551</v>
      </c>
      <c r="K148" s="11">
        <v>2016</v>
      </c>
      <c r="L148" s="11">
        <v>2016</v>
      </c>
      <c r="M148" s="5">
        <v>7835</v>
      </c>
      <c r="N148" s="4"/>
      <c r="O148" s="4"/>
      <c r="P148" s="4" t="s">
        <v>10079</v>
      </c>
      <c r="Q148" s="4"/>
    </row>
    <row r="149" spans="1:17" ht="38.25" x14ac:dyDescent="0.2">
      <c r="A149" s="7" t="s">
        <v>9</v>
      </c>
      <c r="B149" s="4" t="s">
        <v>36</v>
      </c>
      <c r="C149" s="4" t="s">
        <v>6318</v>
      </c>
      <c r="D149" s="4" t="s">
        <v>6319</v>
      </c>
      <c r="E149" s="4" t="s">
        <v>6320</v>
      </c>
      <c r="F149" s="4" t="s">
        <v>6321</v>
      </c>
      <c r="G149" s="4"/>
      <c r="H149" s="4" t="s">
        <v>6314</v>
      </c>
      <c r="I149" s="11">
        <v>3328</v>
      </c>
      <c r="J149" s="41">
        <v>42585</v>
      </c>
      <c r="K149" s="11">
        <v>2016</v>
      </c>
      <c r="L149" s="11">
        <v>2016</v>
      </c>
      <c r="M149" s="5">
        <v>19975.5</v>
      </c>
      <c r="N149" s="4"/>
      <c r="O149" s="4"/>
      <c r="P149" s="4" t="s">
        <v>10079</v>
      </c>
      <c r="Q149" s="4"/>
    </row>
    <row r="150" spans="1:17" ht="51" x14ac:dyDescent="0.2">
      <c r="A150" s="7" t="s">
        <v>9</v>
      </c>
      <c r="B150" s="4" t="s">
        <v>36</v>
      </c>
      <c r="C150" s="4" t="s">
        <v>6322</v>
      </c>
      <c r="D150" s="4" t="s">
        <v>6323</v>
      </c>
      <c r="E150" s="4" t="s">
        <v>6324</v>
      </c>
      <c r="F150" s="4" t="s">
        <v>6299</v>
      </c>
      <c r="G150" s="4"/>
      <c r="H150" s="4" t="s">
        <v>6300</v>
      </c>
      <c r="I150" s="11">
        <v>31364501</v>
      </c>
      <c r="J150" s="41" t="s">
        <v>6325</v>
      </c>
      <c r="K150" s="11">
        <v>2016</v>
      </c>
      <c r="L150" s="11">
        <v>2016</v>
      </c>
      <c r="M150" s="5">
        <v>3000</v>
      </c>
      <c r="N150" s="4"/>
      <c r="O150" s="4"/>
      <c r="P150" s="4" t="s">
        <v>10079</v>
      </c>
      <c r="Q150" s="4"/>
    </row>
    <row r="151" spans="1:17" ht="25.5" x14ac:dyDescent="0.2">
      <c r="A151" s="7" t="s">
        <v>9</v>
      </c>
      <c r="B151" s="4" t="s">
        <v>36</v>
      </c>
      <c r="C151" s="4" t="s">
        <v>6326</v>
      </c>
      <c r="D151" s="4" t="s">
        <v>6319</v>
      </c>
      <c r="E151" s="4" t="s">
        <v>6327</v>
      </c>
      <c r="F151" s="4" t="s">
        <v>6328</v>
      </c>
      <c r="G151" s="4"/>
      <c r="H151" s="4" t="s">
        <v>6329</v>
      </c>
      <c r="I151" s="11">
        <v>35919001</v>
      </c>
      <c r="J151" s="41">
        <v>42676</v>
      </c>
      <c r="K151" s="11">
        <v>2016</v>
      </c>
      <c r="L151" s="11">
        <v>2016</v>
      </c>
      <c r="M151" s="5">
        <v>2500</v>
      </c>
      <c r="N151" s="4"/>
      <c r="O151" s="4"/>
      <c r="P151" s="4" t="s">
        <v>10079</v>
      </c>
      <c r="Q151" s="4"/>
    </row>
    <row r="152" spans="1:17" ht="102" hidden="1" x14ac:dyDescent="0.2">
      <c r="A152" s="7" t="s">
        <v>9</v>
      </c>
      <c r="B152" s="4" t="s">
        <v>2</v>
      </c>
      <c r="C152" s="4" t="s">
        <v>6330</v>
      </c>
      <c r="D152" s="4" t="s">
        <v>6331</v>
      </c>
      <c r="E152" s="4" t="s">
        <v>6332</v>
      </c>
      <c r="F152" s="4" t="s">
        <v>6333</v>
      </c>
      <c r="G152" s="4" t="s">
        <v>6279</v>
      </c>
      <c r="H152" s="4" t="s">
        <v>284</v>
      </c>
      <c r="I152" s="11">
        <v>686832</v>
      </c>
      <c r="J152" s="41">
        <v>42111</v>
      </c>
      <c r="K152" s="11">
        <v>2015</v>
      </c>
      <c r="L152" s="11">
        <v>2016</v>
      </c>
      <c r="M152" s="5">
        <v>1000</v>
      </c>
      <c r="N152" s="4"/>
      <c r="O152" s="4"/>
      <c r="P152" s="4" t="s">
        <v>10078</v>
      </c>
      <c r="Q152" s="18" t="s">
        <v>10493</v>
      </c>
    </row>
    <row r="153" spans="1:17" ht="51" x14ac:dyDescent="0.2">
      <c r="A153" s="7" t="s">
        <v>9</v>
      </c>
      <c r="B153" s="4" t="s">
        <v>2</v>
      </c>
      <c r="C153" s="4" t="s">
        <v>6753</v>
      </c>
      <c r="D153" s="4" t="s">
        <v>6754</v>
      </c>
      <c r="E153" s="4" t="s">
        <v>6755</v>
      </c>
      <c r="F153" s="4" t="s">
        <v>228</v>
      </c>
      <c r="G153" s="4"/>
      <c r="H153" s="4" t="s">
        <v>6756</v>
      </c>
      <c r="I153" s="11" t="s">
        <v>6288</v>
      </c>
      <c r="J153" s="41">
        <v>42222</v>
      </c>
      <c r="K153" s="11">
        <v>2015</v>
      </c>
      <c r="L153" s="11">
        <v>2016</v>
      </c>
      <c r="M153" s="5">
        <v>9000</v>
      </c>
      <c r="N153" s="4"/>
      <c r="O153" s="4" t="s">
        <v>7057</v>
      </c>
      <c r="P153" s="4" t="s">
        <v>10079</v>
      </c>
      <c r="Q153" s="4" t="s">
        <v>10506</v>
      </c>
    </row>
    <row r="154" spans="1:17" ht="63.75" x14ac:dyDescent="0.2">
      <c r="A154" s="7" t="s">
        <v>9</v>
      </c>
      <c r="B154" s="4" t="s">
        <v>2</v>
      </c>
      <c r="C154" s="4" t="s">
        <v>6771</v>
      </c>
      <c r="D154" s="4" t="s">
        <v>6772</v>
      </c>
      <c r="E154" s="4" t="s">
        <v>6775</v>
      </c>
      <c r="F154" s="4" t="s">
        <v>228</v>
      </c>
      <c r="G154" s="4"/>
      <c r="H154" s="4" t="s">
        <v>6776</v>
      </c>
      <c r="I154" s="11" t="s">
        <v>6777</v>
      </c>
      <c r="J154" s="41">
        <v>42149</v>
      </c>
      <c r="K154" s="11">
        <v>2015</v>
      </c>
      <c r="L154" s="11">
        <v>2016</v>
      </c>
      <c r="M154" s="5">
        <v>6000</v>
      </c>
      <c r="N154" s="4"/>
      <c r="O154" s="4" t="s">
        <v>7062</v>
      </c>
      <c r="P154" s="4" t="s">
        <v>10079</v>
      </c>
      <c r="Q154" s="4" t="s">
        <v>10506</v>
      </c>
    </row>
    <row r="155" spans="1:17" ht="63.75" x14ac:dyDescent="0.2">
      <c r="A155" s="7" t="s">
        <v>9</v>
      </c>
      <c r="B155" s="4" t="s">
        <v>2</v>
      </c>
      <c r="C155" s="4" t="s">
        <v>6778</v>
      </c>
      <c r="D155" s="4" t="s">
        <v>6772</v>
      </c>
      <c r="E155" s="4" t="s">
        <v>6775</v>
      </c>
      <c r="F155" s="4" t="s">
        <v>228</v>
      </c>
      <c r="G155" s="4"/>
      <c r="H155" s="4" t="s">
        <v>6776</v>
      </c>
      <c r="I155" s="11" t="s">
        <v>6777</v>
      </c>
      <c r="J155" s="41">
        <v>42149</v>
      </c>
      <c r="K155" s="11">
        <v>2015</v>
      </c>
      <c r="L155" s="11">
        <v>2016</v>
      </c>
      <c r="M155" s="5">
        <v>6000</v>
      </c>
      <c r="N155" s="4"/>
      <c r="O155" s="4" t="s">
        <v>7062</v>
      </c>
      <c r="P155" s="4" t="s">
        <v>10079</v>
      </c>
      <c r="Q155" s="4" t="s">
        <v>10506</v>
      </c>
    </row>
    <row r="156" spans="1:17" ht="127.5" x14ac:dyDescent="0.2">
      <c r="A156" s="7" t="s">
        <v>9</v>
      </c>
      <c r="B156" s="4" t="s">
        <v>162</v>
      </c>
      <c r="C156" s="4" t="s">
        <v>6385</v>
      </c>
      <c r="D156" s="4" t="s">
        <v>6386</v>
      </c>
      <c r="E156" s="4" t="s">
        <v>6387</v>
      </c>
      <c r="F156" s="4" t="s">
        <v>6388</v>
      </c>
      <c r="G156" s="4" t="s">
        <v>1822</v>
      </c>
      <c r="H156" s="4" t="s">
        <v>811</v>
      </c>
      <c r="I156" s="11">
        <v>164381</v>
      </c>
      <c r="J156" s="41">
        <v>42725</v>
      </c>
      <c r="K156" s="11">
        <v>2016</v>
      </c>
      <c r="L156" s="11">
        <v>2019</v>
      </c>
      <c r="M156" s="5">
        <v>15560</v>
      </c>
      <c r="N156" s="4"/>
      <c r="O156" s="4"/>
      <c r="P156" s="4" t="s">
        <v>10079</v>
      </c>
      <c r="Q156" s="4"/>
    </row>
    <row r="157" spans="1:17" ht="38.25" x14ac:dyDescent="0.2">
      <c r="A157" s="7" t="s">
        <v>9</v>
      </c>
      <c r="B157" s="4" t="s">
        <v>161</v>
      </c>
      <c r="C157" s="4" t="s">
        <v>6269</v>
      </c>
      <c r="D157" s="4" t="s">
        <v>6270</v>
      </c>
      <c r="E157" s="4" t="s">
        <v>6271</v>
      </c>
      <c r="F157" s="4" t="s">
        <v>6272</v>
      </c>
      <c r="G157" s="4" t="s">
        <v>6273</v>
      </c>
      <c r="H157" s="4" t="s">
        <v>6274</v>
      </c>
      <c r="I157" s="11">
        <v>164381</v>
      </c>
      <c r="J157" s="41">
        <v>42516</v>
      </c>
      <c r="K157" s="11">
        <v>2016</v>
      </c>
      <c r="L157" s="11">
        <v>2018</v>
      </c>
      <c r="M157" s="5">
        <v>99464</v>
      </c>
      <c r="N157" s="4"/>
      <c r="O157" s="4"/>
      <c r="P157" s="4" t="s">
        <v>10079</v>
      </c>
      <c r="Q157" s="4"/>
    </row>
    <row r="158" spans="1:17" ht="102" hidden="1" x14ac:dyDescent="0.2">
      <c r="A158" s="7" t="s">
        <v>9</v>
      </c>
      <c r="B158" s="4" t="s">
        <v>161</v>
      </c>
      <c r="C158" s="4" t="s">
        <v>6275</v>
      </c>
      <c r="D158" s="4" t="s">
        <v>6276</v>
      </c>
      <c r="E158" s="4" t="s">
        <v>6277</v>
      </c>
      <c r="F158" s="4" t="s">
        <v>6278</v>
      </c>
      <c r="G158" s="4" t="s">
        <v>6279</v>
      </c>
      <c r="H158" s="4" t="s">
        <v>284</v>
      </c>
      <c r="I158" s="11">
        <v>686832</v>
      </c>
      <c r="J158" s="41">
        <v>42191</v>
      </c>
      <c r="K158" s="11">
        <v>2015</v>
      </c>
      <c r="L158" s="11">
        <v>2015</v>
      </c>
      <c r="M158" s="5">
        <v>1000</v>
      </c>
      <c r="N158" s="4"/>
      <c r="O158" s="4"/>
      <c r="P158" s="4" t="s">
        <v>10078</v>
      </c>
      <c r="Q158" s="18" t="s">
        <v>10493</v>
      </c>
    </row>
    <row r="159" spans="1:17" ht="102" x14ac:dyDescent="0.2">
      <c r="A159" s="7" t="s">
        <v>9</v>
      </c>
      <c r="B159" s="4" t="s">
        <v>161</v>
      </c>
      <c r="C159" s="4" t="s">
        <v>6280</v>
      </c>
      <c r="D159" s="4" t="s">
        <v>6281</v>
      </c>
      <c r="E159" s="4" t="s">
        <v>6282</v>
      </c>
      <c r="F159" s="4" t="s">
        <v>6278</v>
      </c>
      <c r="G159" s="4" t="s">
        <v>6279</v>
      </c>
      <c r="H159" s="4" t="s">
        <v>284</v>
      </c>
      <c r="I159" s="11">
        <v>686832</v>
      </c>
      <c r="J159" s="41">
        <v>42191</v>
      </c>
      <c r="K159" s="11">
        <v>2015</v>
      </c>
      <c r="L159" s="11">
        <v>2015</v>
      </c>
      <c r="M159" s="5">
        <v>1000</v>
      </c>
      <c r="N159" s="4"/>
      <c r="O159" s="4"/>
      <c r="P159" s="4" t="s">
        <v>10079</v>
      </c>
      <c r="Q159" s="4"/>
    </row>
    <row r="160" spans="1:17" ht="25.5" hidden="1" x14ac:dyDescent="0.2">
      <c r="A160" s="7" t="s">
        <v>12</v>
      </c>
      <c r="B160" s="4" t="s">
        <v>87</v>
      </c>
      <c r="C160" s="4" t="s">
        <v>347</v>
      </c>
      <c r="D160" s="4" t="s">
        <v>348</v>
      </c>
      <c r="E160" s="4" t="s">
        <v>349</v>
      </c>
      <c r="F160" s="4" t="s">
        <v>350</v>
      </c>
      <c r="G160" s="4" t="s">
        <v>334</v>
      </c>
      <c r="H160" s="4" t="s">
        <v>351</v>
      </c>
      <c r="I160" s="11">
        <v>42337402</v>
      </c>
      <c r="J160" s="41">
        <v>42254</v>
      </c>
      <c r="K160" s="11">
        <v>2015</v>
      </c>
      <c r="L160" s="11">
        <v>2019</v>
      </c>
      <c r="M160" s="5">
        <v>8000</v>
      </c>
      <c r="N160" s="4"/>
      <c r="O160" s="4"/>
      <c r="P160" s="4" t="s">
        <v>10078</v>
      </c>
      <c r="Q160" s="4" t="s">
        <v>10082</v>
      </c>
    </row>
    <row r="161" spans="1:17" ht="25.5" hidden="1" x14ac:dyDescent="0.2">
      <c r="A161" s="7" t="s">
        <v>12</v>
      </c>
      <c r="B161" s="4" t="s">
        <v>87</v>
      </c>
      <c r="C161" s="4" t="s">
        <v>352</v>
      </c>
      <c r="D161" s="4" t="s">
        <v>353</v>
      </c>
      <c r="E161" s="4" t="s">
        <v>354</v>
      </c>
      <c r="F161" s="4" t="s">
        <v>355</v>
      </c>
      <c r="G161" s="4" t="s">
        <v>334</v>
      </c>
      <c r="H161" s="4" t="s">
        <v>351</v>
      </c>
      <c r="I161" s="11">
        <v>42337402</v>
      </c>
      <c r="J161" s="41">
        <v>42599</v>
      </c>
      <c r="K161" s="11">
        <v>2016</v>
      </c>
      <c r="L161" s="11">
        <v>2020</v>
      </c>
      <c r="M161" s="5">
        <v>1472</v>
      </c>
      <c r="N161" s="4"/>
      <c r="O161" s="4"/>
      <c r="P161" s="4" t="s">
        <v>10078</v>
      </c>
      <c r="Q161" s="4" t="s">
        <v>10082</v>
      </c>
    </row>
    <row r="162" spans="1:17" ht="25.5" hidden="1" x14ac:dyDescent="0.2">
      <c r="A162" s="7" t="s">
        <v>12</v>
      </c>
      <c r="B162" s="4" t="s">
        <v>87</v>
      </c>
      <c r="C162" s="4" t="s">
        <v>356</v>
      </c>
      <c r="D162" s="4" t="s">
        <v>357</v>
      </c>
      <c r="E162" s="4" t="s">
        <v>358</v>
      </c>
      <c r="F162" s="4" t="s">
        <v>359</v>
      </c>
      <c r="G162" s="4" t="s">
        <v>360</v>
      </c>
      <c r="H162" s="4" t="s">
        <v>26</v>
      </c>
      <c r="I162" s="11">
        <v>397865</v>
      </c>
      <c r="J162" s="41">
        <v>42545</v>
      </c>
      <c r="K162" s="41">
        <v>42552</v>
      </c>
      <c r="L162" s="41">
        <v>44012</v>
      </c>
      <c r="M162" s="5">
        <v>4000</v>
      </c>
      <c r="N162" s="4"/>
      <c r="O162" s="4"/>
      <c r="P162" s="4" t="s">
        <v>10078</v>
      </c>
      <c r="Q162" s="4" t="s">
        <v>10082</v>
      </c>
    </row>
    <row r="163" spans="1:17" ht="25.5" hidden="1" x14ac:dyDescent="0.2">
      <c r="A163" s="7" t="s">
        <v>12</v>
      </c>
      <c r="B163" s="4" t="s">
        <v>87</v>
      </c>
      <c r="C163" s="4" t="s">
        <v>361</v>
      </c>
      <c r="D163" s="4" t="s">
        <v>362</v>
      </c>
      <c r="E163" s="4" t="s">
        <v>363</v>
      </c>
      <c r="F163" s="4" t="s">
        <v>364</v>
      </c>
      <c r="G163" s="4" t="s">
        <v>364</v>
      </c>
      <c r="H163" s="4" t="s">
        <v>365</v>
      </c>
      <c r="I163" s="11">
        <v>30794323</v>
      </c>
      <c r="J163" s="41">
        <v>42360</v>
      </c>
      <c r="K163" s="11">
        <v>2016</v>
      </c>
      <c r="L163" s="11">
        <v>2019</v>
      </c>
      <c r="M163" s="5">
        <v>1560</v>
      </c>
      <c r="N163" s="4" t="s">
        <v>366</v>
      </c>
      <c r="O163" s="4"/>
      <c r="P163" s="4" t="s">
        <v>10078</v>
      </c>
      <c r="Q163" s="4" t="s">
        <v>10503</v>
      </c>
    </row>
    <row r="164" spans="1:17" ht="25.5" x14ac:dyDescent="0.2">
      <c r="A164" s="7" t="s">
        <v>12</v>
      </c>
      <c r="B164" s="4" t="s">
        <v>87</v>
      </c>
      <c r="C164" s="4" t="s">
        <v>413</v>
      </c>
      <c r="D164" s="4" t="s">
        <v>414</v>
      </c>
      <c r="E164" s="4" t="s">
        <v>228</v>
      </c>
      <c r="F164" s="4" t="s">
        <v>410</v>
      </c>
      <c r="G164" s="4" t="s">
        <v>415</v>
      </c>
      <c r="H164" s="4" t="s">
        <v>31</v>
      </c>
      <c r="I164" s="11">
        <v>397687</v>
      </c>
      <c r="J164" s="41">
        <v>42370</v>
      </c>
      <c r="K164" s="11">
        <v>2016</v>
      </c>
      <c r="L164" s="11">
        <v>2016</v>
      </c>
      <c r="M164" s="5">
        <v>1000</v>
      </c>
      <c r="N164" s="4"/>
      <c r="O164" s="4"/>
      <c r="P164" s="4" t="s">
        <v>10079</v>
      </c>
      <c r="Q164" s="4" t="s">
        <v>10506</v>
      </c>
    </row>
    <row r="165" spans="1:17" ht="51" hidden="1" x14ac:dyDescent="0.2">
      <c r="A165" s="7" t="s">
        <v>12</v>
      </c>
      <c r="B165" s="4" t="s">
        <v>88</v>
      </c>
      <c r="C165" s="4" t="s">
        <v>367</v>
      </c>
      <c r="D165" s="4" t="s">
        <v>368</v>
      </c>
      <c r="E165" s="4" t="s">
        <v>369</v>
      </c>
      <c r="F165" s="4" t="s">
        <v>334</v>
      </c>
      <c r="G165" s="4" t="s">
        <v>370</v>
      </c>
      <c r="H165" s="4" t="s">
        <v>371</v>
      </c>
      <c r="I165" s="11">
        <v>50073869</v>
      </c>
      <c r="J165" s="41">
        <v>42612</v>
      </c>
      <c r="K165" s="11">
        <v>2016</v>
      </c>
      <c r="L165" s="11">
        <v>2020</v>
      </c>
      <c r="M165" s="5">
        <v>14068</v>
      </c>
      <c r="N165" s="4"/>
      <c r="O165" s="4"/>
      <c r="P165" s="4" t="s">
        <v>10078</v>
      </c>
      <c r="Q165" s="4" t="s">
        <v>10082</v>
      </c>
    </row>
    <row r="166" spans="1:17" ht="38.25" x14ac:dyDescent="0.2">
      <c r="A166" s="7" t="s">
        <v>12</v>
      </c>
      <c r="B166" s="4" t="s">
        <v>88</v>
      </c>
      <c r="C166" s="4" t="s">
        <v>511</v>
      </c>
      <c r="D166" s="4" t="s">
        <v>506</v>
      </c>
      <c r="E166" s="4" t="s">
        <v>512</v>
      </c>
      <c r="F166" s="4" t="s">
        <v>228</v>
      </c>
      <c r="G166" s="4" t="s">
        <v>425</v>
      </c>
      <c r="H166" s="4" t="s">
        <v>513</v>
      </c>
      <c r="I166" s="11">
        <v>42337402</v>
      </c>
      <c r="J166" s="41">
        <v>42684</v>
      </c>
      <c r="K166" s="11">
        <v>2016</v>
      </c>
      <c r="L166" s="11">
        <v>2016</v>
      </c>
      <c r="M166" s="5">
        <v>462.5</v>
      </c>
      <c r="N166" s="4"/>
      <c r="O166" s="4"/>
      <c r="P166" s="4" t="s">
        <v>10079</v>
      </c>
      <c r="Q166" s="4" t="s">
        <v>10506</v>
      </c>
    </row>
    <row r="167" spans="1:17" ht="76.5" hidden="1" x14ac:dyDescent="0.2">
      <c r="A167" s="7" t="s">
        <v>12</v>
      </c>
      <c r="B167" s="4" t="s">
        <v>57</v>
      </c>
      <c r="C167" s="4" t="s">
        <v>372</v>
      </c>
      <c r="D167" s="4" t="s">
        <v>373</v>
      </c>
      <c r="E167" s="4" t="s">
        <v>374</v>
      </c>
      <c r="F167" s="4" t="s">
        <v>375</v>
      </c>
      <c r="G167" s="4" t="s">
        <v>376</v>
      </c>
      <c r="H167" s="4" t="s">
        <v>377</v>
      </c>
      <c r="I167" s="11" t="s">
        <v>378</v>
      </c>
      <c r="J167" s="41">
        <v>42303</v>
      </c>
      <c r="K167" s="11">
        <v>2015</v>
      </c>
      <c r="L167" s="11">
        <v>2018</v>
      </c>
      <c r="M167" s="5">
        <v>9053</v>
      </c>
      <c r="N167" s="4"/>
      <c r="O167" s="4"/>
      <c r="P167" s="4" t="s">
        <v>10078</v>
      </c>
      <c r="Q167" s="4" t="s">
        <v>10082</v>
      </c>
    </row>
    <row r="168" spans="1:17" ht="38.25" hidden="1" x14ac:dyDescent="0.2">
      <c r="A168" s="7" t="s">
        <v>12</v>
      </c>
      <c r="B168" s="4" t="s">
        <v>57</v>
      </c>
      <c r="C168" s="4" t="s">
        <v>379</v>
      </c>
      <c r="D168" s="4" t="s">
        <v>380</v>
      </c>
      <c r="E168" s="4" t="s">
        <v>381</v>
      </c>
      <c r="F168" s="4" t="s">
        <v>382</v>
      </c>
      <c r="G168" s="4" t="s">
        <v>376</v>
      </c>
      <c r="H168" s="4" t="s">
        <v>383</v>
      </c>
      <c r="I168" s="11" t="s">
        <v>384</v>
      </c>
      <c r="J168" s="41">
        <v>42682</v>
      </c>
      <c r="K168" s="11">
        <v>2016</v>
      </c>
      <c r="L168" s="11">
        <v>2019</v>
      </c>
      <c r="M168" s="5">
        <v>1583</v>
      </c>
      <c r="N168" s="4"/>
      <c r="O168" s="4"/>
      <c r="P168" s="4" t="s">
        <v>10078</v>
      </c>
      <c r="Q168" s="4" t="s">
        <v>10082</v>
      </c>
    </row>
    <row r="169" spans="1:17" ht="51" x14ac:dyDescent="0.2">
      <c r="A169" s="7" t="s">
        <v>12</v>
      </c>
      <c r="B169" s="4" t="s">
        <v>57</v>
      </c>
      <c r="C169" s="4" t="s">
        <v>385</v>
      </c>
      <c r="D169" s="4" t="s">
        <v>386</v>
      </c>
      <c r="E169" s="4" t="s">
        <v>387</v>
      </c>
      <c r="F169" s="4" t="s">
        <v>388</v>
      </c>
      <c r="G169" s="4"/>
      <c r="H169" s="4" t="s">
        <v>389</v>
      </c>
      <c r="I169" s="11">
        <v>37861298</v>
      </c>
      <c r="J169" s="41">
        <v>42307</v>
      </c>
      <c r="K169" s="11">
        <v>2015</v>
      </c>
      <c r="L169" s="11">
        <v>2016</v>
      </c>
      <c r="M169" s="5">
        <v>20160</v>
      </c>
      <c r="N169" s="4"/>
      <c r="O169" s="4"/>
      <c r="P169" s="4" t="s">
        <v>10079</v>
      </c>
      <c r="Q169" s="18"/>
    </row>
    <row r="170" spans="1:17" ht="25.5" hidden="1" x14ac:dyDescent="0.2">
      <c r="A170" s="7" t="s">
        <v>12</v>
      </c>
      <c r="B170" s="4" t="s">
        <v>89</v>
      </c>
      <c r="C170" s="4" t="s">
        <v>330</v>
      </c>
      <c r="D170" s="4" t="s">
        <v>331</v>
      </c>
      <c r="E170" s="4" t="s">
        <v>332</v>
      </c>
      <c r="F170" s="4" t="s">
        <v>333</v>
      </c>
      <c r="G170" s="4" t="s">
        <v>334</v>
      </c>
      <c r="H170" s="4" t="s">
        <v>335</v>
      </c>
      <c r="I170" s="11">
        <v>166600</v>
      </c>
      <c r="J170" s="41">
        <v>42604</v>
      </c>
      <c r="K170" s="11">
        <v>2016</v>
      </c>
      <c r="L170" s="11">
        <v>2020</v>
      </c>
      <c r="M170" s="5">
        <v>8351</v>
      </c>
      <c r="N170" s="4" t="s">
        <v>336</v>
      </c>
      <c r="O170" s="4"/>
      <c r="P170" s="4" t="s">
        <v>10078</v>
      </c>
      <c r="Q170" s="4" t="s">
        <v>10082</v>
      </c>
    </row>
    <row r="171" spans="1:17" ht="38.25" x14ac:dyDescent="0.2">
      <c r="A171" s="7" t="s">
        <v>12</v>
      </c>
      <c r="B171" s="4" t="s">
        <v>89</v>
      </c>
      <c r="C171" s="4" t="s">
        <v>337</v>
      </c>
      <c r="D171" s="4" t="s">
        <v>338</v>
      </c>
      <c r="E171" s="4" t="s">
        <v>339</v>
      </c>
      <c r="F171" s="4" t="s">
        <v>333</v>
      </c>
      <c r="G171" s="4" t="s">
        <v>340</v>
      </c>
      <c r="H171" s="4" t="s">
        <v>341</v>
      </c>
      <c r="I171" s="11">
        <v>37861298</v>
      </c>
      <c r="J171" s="41">
        <v>42495</v>
      </c>
      <c r="K171" s="11">
        <v>2016</v>
      </c>
      <c r="L171" s="11">
        <v>2016</v>
      </c>
      <c r="M171" s="5">
        <v>3000</v>
      </c>
      <c r="N171" s="4"/>
      <c r="O171" s="4"/>
      <c r="P171" s="4" t="s">
        <v>10079</v>
      </c>
      <c r="Q171" s="4"/>
    </row>
    <row r="172" spans="1:17" ht="38.25" hidden="1" x14ac:dyDescent="0.2">
      <c r="A172" s="7" t="s">
        <v>12</v>
      </c>
      <c r="B172" s="4" t="s">
        <v>89</v>
      </c>
      <c r="C172" s="4" t="s">
        <v>342</v>
      </c>
      <c r="D172" s="4" t="s">
        <v>343</v>
      </c>
      <c r="E172" s="4" t="s">
        <v>344</v>
      </c>
      <c r="F172" s="4" t="s">
        <v>333</v>
      </c>
      <c r="G172" s="4" t="s">
        <v>340</v>
      </c>
      <c r="H172" s="4" t="s">
        <v>345</v>
      </c>
      <c r="I172" s="11">
        <v>36855642</v>
      </c>
      <c r="J172" s="41">
        <v>42599</v>
      </c>
      <c r="K172" s="11">
        <v>2016</v>
      </c>
      <c r="L172" s="11">
        <v>2016</v>
      </c>
      <c r="M172" s="5">
        <v>7000</v>
      </c>
      <c r="N172" s="4" t="s">
        <v>346</v>
      </c>
      <c r="O172" s="4"/>
      <c r="P172" s="4" t="s">
        <v>10078</v>
      </c>
      <c r="Q172" s="4" t="s">
        <v>10495</v>
      </c>
    </row>
    <row r="173" spans="1:17" ht="25.5" x14ac:dyDescent="0.2">
      <c r="A173" s="7" t="s">
        <v>13</v>
      </c>
      <c r="B173" s="4" t="s">
        <v>91</v>
      </c>
      <c r="C173" s="4" t="s">
        <v>4548</v>
      </c>
      <c r="D173" s="4" t="s">
        <v>4549</v>
      </c>
      <c r="E173" s="4" t="s">
        <v>4550</v>
      </c>
      <c r="F173" s="4" t="s">
        <v>554</v>
      </c>
      <c r="G173" s="4"/>
      <c r="H173" s="4" t="s">
        <v>4551</v>
      </c>
      <c r="I173" s="11">
        <v>313343</v>
      </c>
      <c r="J173" s="41">
        <v>42516</v>
      </c>
      <c r="K173" s="11">
        <v>2016</v>
      </c>
      <c r="L173" s="11">
        <v>2016</v>
      </c>
      <c r="M173" s="5">
        <v>4000</v>
      </c>
      <c r="N173" s="4"/>
      <c r="O173" s="4"/>
      <c r="P173" s="4" t="s">
        <v>10079</v>
      </c>
      <c r="Q173" s="4" t="s">
        <v>10506</v>
      </c>
    </row>
    <row r="174" spans="1:17" ht="38.25" x14ac:dyDescent="0.2">
      <c r="A174" s="7" t="s">
        <v>34</v>
      </c>
      <c r="B174" s="4" t="s">
        <v>93</v>
      </c>
      <c r="C174" s="4" t="s">
        <v>7392</v>
      </c>
      <c r="D174" s="4" t="s">
        <v>7393</v>
      </c>
      <c r="E174" s="4" t="s">
        <v>7394</v>
      </c>
      <c r="F174" s="4" t="s">
        <v>7395</v>
      </c>
      <c r="G174" s="4" t="s">
        <v>7396</v>
      </c>
      <c r="H174" s="4" t="s">
        <v>714</v>
      </c>
      <c r="I174" s="11">
        <v>42418933</v>
      </c>
      <c r="J174" s="41">
        <v>42580</v>
      </c>
      <c r="K174" s="11">
        <v>2016</v>
      </c>
      <c r="L174" s="11">
        <v>2016</v>
      </c>
      <c r="M174" s="5">
        <v>30000</v>
      </c>
      <c r="N174" s="4"/>
      <c r="O174" s="4"/>
      <c r="P174" s="4" t="s">
        <v>10079</v>
      </c>
      <c r="Q174" s="4"/>
    </row>
    <row r="175" spans="1:17" ht="38.25" hidden="1" x14ac:dyDescent="0.2">
      <c r="A175" s="7" t="s">
        <v>34</v>
      </c>
      <c r="B175" s="4" t="s">
        <v>93</v>
      </c>
      <c r="C175" s="4" t="s">
        <v>7397</v>
      </c>
      <c r="D175" s="4" t="s">
        <v>7398</v>
      </c>
      <c r="E175" s="4" t="s">
        <v>7399</v>
      </c>
      <c r="F175" s="4" t="s">
        <v>7400</v>
      </c>
      <c r="G175" s="4" t="s">
        <v>7401</v>
      </c>
      <c r="H175" s="4" t="s">
        <v>714</v>
      </c>
      <c r="I175" s="11">
        <v>42418933</v>
      </c>
      <c r="J175" s="41">
        <v>42692</v>
      </c>
      <c r="K175" s="11">
        <v>2016</v>
      </c>
      <c r="L175" s="11">
        <v>2017</v>
      </c>
      <c r="M175" s="5">
        <v>4500</v>
      </c>
      <c r="N175" s="4"/>
      <c r="O175" s="4"/>
      <c r="P175" s="18" t="s">
        <v>10078</v>
      </c>
      <c r="Q175" s="18" t="s">
        <v>10504</v>
      </c>
    </row>
    <row r="176" spans="1:17" ht="51" hidden="1" x14ac:dyDescent="0.2">
      <c r="A176" s="7" t="s">
        <v>34</v>
      </c>
      <c r="B176" s="4" t="s">
        <v>93</v>
      </c>
      <c r="C176" s="4" t="s">
        <v>7402</v>
      </c>
      <c r="D176" s="4" t="s">
        <v>7403</v>
      </c>
      <c r="E176" s="4" t="s">
        <v>7404</v>
      </c>
      <c r="F176" s="4" t="s">
        <v>7400</v>
      </c>
      <c r="G176" s="4" t="s">
        <v>7405</v>
      </c>
      <c r="H176" s="4" t="s">
        <v>714</v>
      </c>
      <c r="I176" s="11">
        <v>42418933</v>
      </c>
      <c r="J176" s="41">
        <v>42703</v>
      </c>
      <c r="K176" s="11">
        <v>2016</v>
      </c>
      <c r="L176" s="11">
        <v>2016</v>
      </c>
      <c r="M176" s="5">
        <v>1500</v>
      </c>
      <c r="N176" s="4"/>
      <c r="O176" s="4"/>
      <c r="P176" s="18" t="s">
        <v>10078</v>
      </c>
      <c r="Q176" s="18" t="s">
        <v>10504</v>
      </c>
    </row>
    <row r="177" spans="1:17" ht="63.75" x14ac:dyDescent="0.2">
      <c r="A177" s="7" t="s">
        <v>34</v>
      </c>
      <c r="B177" s="4" t="s">
        <v>93</v>
      </c>
      <c r="C177" s="4" t="s">
        <v>7406</v>
      </c>
      <c r="D177" s="4" t="s">
        <v>7407</v>
      </c>
      <c r="E177" s="4" t="s">
        <v>7408</v>
      </c>
      <c r="F177" s="4" t="s">
        <v>7409</v>
      </c>
      <c r="G177" s="4" t="s">
        <v>7410</v>
      </c>
      <c r="H177" s="4" t="s">
        <v>714</v>
      </c>
      <c r="I177" s="11">
        <v>42418933</v>
      </c>
      <c r="J177" s="41">
        <v>42703</v>
      </c>
      <c r="K177" s="11">
        <v>2016</v>
      </c>
      <c r="L177" s="11">
        <v>2017</v>
      </c>
      <c r="M177" s="5">
        <v>2200</v>
      </c>
      <c r="N177" s="4"/>
      <c r="O177" s="4"/>
      <c r="P177" s="4" t="s">
        <v>10079</v>
      </c>
      <c r="Q177" s="4"/>
    </row>
    <row r="178" spans="1:17" ht="38.25" x14ac:dyDescent="0.2">
      <c r="A178" s="7" t="s">
        <v>34</v>
      </c>
      <c r="B178" s="4" t="s">
        <v>93</v>
      </c>
      <c r="C178" s="4" t="s">
        <v>7411</v>
      </c>
      <c r="D178" s="4" t="s">
        <v>7412</v>
      </c>
      <c r="E178" s="4" t="s">
        <v>7413</v>
      </c>
      <c r="F178" s="4" t="s">
        <v>7414</v>
      </c>
      <c r="G178" s="4" t="s">
        <v>7415</v>
      </c>
      <c r="H178" s="4" t="s">
        <v>714</v>
      </c>
      <c r="I178" s="11">
        <v>42418933</v>
      </c>
      <c r="J178" s="41">
        <v>42725</v>
      </c>
      <c r="K178" s="11">
        <v>2016</v>
      </c>
      <c r="L178" s="11">
        <v>2016</v>
      </c>
      <c r="M178" s="5">
        <v>22000</v>
      </c>
      <c r="N178" s="4"/>
      <c r="O178" s="4"/>
      <c r="P178" s="4" t="s">
        <v>10079</v>
      </c>
      <c r="Q178" s="4"/>
    </row>
    <row r="179" spans="1:17" ht="63.75" x14ac:dyDescent="0.2">
      <c r="A179" s="7" t="s">
        <v>34</v>
      </c>
      <c r="B179" s="4" t="s">
        <v>93</v>
      </c>
      <c r="C179" s="4" t="s">
        <v>7416</v>
      </c>
      <c r="D179" s="4" t="s">
        <v>7417</v>
      </c>
      <c r="E179" s="4" t="s">
        <v>7418</v>
      </c>
      <c r="F179" s="4" t="s">
        <v>7409</v>
      </c>
      <c r="G179" s="4" t="s">
        <v>7410</v>
      </c>
      <c r="H179" s="4" t="s">
        <v>714</v>
      </c>
      <c r="I179" s="11">
        <v>42418933</v>
      </c>
      <c r="J179" s="41">
        <v>42703</v>
      </c>
      <c r="K179" s="11">
        <v>2016</v>
      </c>
      <c r="L179" s="11">
        <v>2016</v>
      </c>
      <c r="M179" s="5">
        <v>2000</v>
      </c>
      <c r="N179" s="4"/>
      <c r="O179" s="4"/>
      <c r="P179" s="4" t="s">
        <v>10079</v>
      </c>
      <c r="Q179" s="4"/>
    </row>
    <row r="180" spans="1:17" ht="38.25" hidden="1" x14ac:dyDescent="0.2">
      <c r="A180" s="7" t="s">
        <v>34</v>
      </c>
      <c r="B180" s="4" t="s">
        <v>93</v>
      </c>
      <c r="C180" s="4" t="s">
        <v>7419</v>
      </c>
      <c r="D180" s="4" t="s">
        <v>7420</v>
      </c>
      <c r="E180" s="4" t="s">
        <v>7421</v>
      </c>
      <c r="F180" s="4" t="s">
        <v>7400</v>
      </c>
      <c r="G180" s="4" t="s">
        <v>7422</v>
      </c>
      <c r="H180" s="4" t="s">
        <v>714</v>
      </c>
      <c r="I180" s="11">
        <v>42418933</v>
      </c>
      <c r="J180" s="41">
        <v>42710</v>
      </c>
      <c r="K180" s="11">
        <v>2016</v>
      </c>
      <c r="L180" s="11">
        <v>2017</v>
      </c>
      <c r="M180" s="5">
        <v>4500</v>
      </c>
      <c r="N180" s="4"/>
      <c r="O180" s="4"/>
      <c r="P180" s="18" t="s">
        <v>10078</v>
      </c>
      <c r="Q180" s="18" t="s">
        <v>10504</v>
      </c>
    </row>
    <row r="181" spans="1:17" ht="38.25" x14ac:dyDescent="0.2">
      <c r="A181" s="7" t="s">
        <v>34</v>
      </c>
      <c r="B181" s="4" t="s">
        <v>93</v>
      </c>
      <c r="C181" s="4" t="s">
        <v>7513</v>
      </c>
      <c r="D181" s="4" t="s">
        <v>7393</v>
      </c>
      <c r="E181" s="4" t="s">
        <v>7514</v>
      </c>
      <c r="F181" s="4" t="s">
        <v>7510</v>
      </c>
      <c r="G181" s="4" t="s">
        <v>7515</v>
      </c>
      <c r="H181" s="4" t="s">
        <v>5484</v>
      </c>
      <c r="I181" s="11">
        <v>36063606</v>
      </c>
      <c r="J181" s="41">
        <v>42527</v>
      </c>
      <c r="K181" s="11">
        <v>2016</v>
      </c>
      <c r="L181" s="11">
        <v>2016</v>
      </c>
      <c r="M181" s="5">
        <v>5000</v>
      </c>
      <c r="N181" s="4" t="s">
        <v>7512</v>
      </c>
      <c r="O181" s="4"/>
      <c r="P181" s="4" t="s">
        <v>10079</v>
      </c>
      <c r="Q181" s="4"/>
    </row>
    <row r="182" spans="1:17" ht="38.25" x14ac:dyDescent="0.2">
      <c r="A182" s="7" t="s">
        <v>34</v>
      </c>
      <c r="B182" s="4" t="s">
        <v>93</v>
      </c>
      <c r="C182" s="4" t="s">
        <v>7521</v>
      </c>
      <c r="D182" s="4" t="s">
        <v>7420</v>
      </c>
      <c r="E182" s="4" t="s">
        <v>7522</v>
      </c>
      <c r="F182" s="4" t="s">
        <v>7510</v>
      </c>
      <c r="G182" s="4" t="s">
        <v>7523</v>
      </c>
      <c r="H182" s="4" t="s">
        <v>5484</v>
      </c>
      <c r="I182" s="11">
        <v>36063606</v>
      </c>
      <c r="J182" s="41">
        <v>42527</v>
      </c>
      <c r="K182" s="11">
        <v>2016</v>
      </c>
      <c r="L182" s="11">
        <v>2016</v>
      </c>
      <c r="M182" s="5">
        <v>1000</v>
      </c>
      <c r="N182" s="4" t="s">
        <v>7512</v>
      </c>
      <c r="O182" s="4"/>
      <c r="P182" s="4" t="s">
        <v>10079</v>
      </c>
      <c r="Q182" s="4"/>
    </row>
    <row r="183" spans="1:17" ht="38.25" x14ac:dyDescent="0.2">
      <c r="A183" s="7" t="s">
        <v>34</v>
      </c>
      <c r="B183" s="4" t="s">
        <v>93</v>
      </c>
      <c r="C183" s="4" t="s">
        <v>7524</v>
      </c>
      <c r="D183" s="4" t="s">
        <v>7525</v>
      </c>
      <c r="E183" s="4" t="s">
        <v>7526</v>
      </c>
      <c r="F183" s="4" t="s">
        <v>7510</v>
      </c>
      <c r="G183" s="4" t="s">
        <v>7523</v>
      </c>
      <c r="H183" s="4" t="s">
        <v>5484</v>
      </c>
      <c r="I183" s="11">
        <v>36063606</v>
      </c>
      <c r="J183" s="41">
        <v>42527</v>
      </c>
      <c r="K183" s="11">
        <v>2016</v>
      </c>
      <c r="L183" s="11">
        <v>2016</v>
      </c>
      <c r="M183" s="5">
        <v>4000</v>
      </c>
      <c r="N183" s="4" t="s">
        <v>7512</v>
      </c>
      <c r="O183" s="4"/>
      <c r="P183" s="4" t="s">
        <v>10079</v>
      </c>
      <c r="Q183" s="4"/>
    </row>
    <row r="184" spans="1:17" ht="38.25" x14ac:dyDescent="0.2">
      <c r="A184" s="7" t="s">
        <v>34</v>
      </c>
      <c r="B184" s="4" t="s">
        <v>93</v>
      </c>
      <c r="C184" s="4" t="s">
        <v>7527</v>
      </c>
      <c r="D184" s="4" t="s">
        <v>7393</v>
      </c>
      <c r="E184" s="4" t="s">
        <v>7528</v>
      </c>
      <c r="F184" s="4" t="s">
        <v>7529</v>
      </c>
      <c r="G184" s="4" t="s">
        <v>7530</v>
      </c>
      <c r="H184" s="4" t="s">
        <v>7531</v>
      </c>
      <c r="I184" s="11">
        <v>603147</v>
      </c>
      <c r="J184" s="41">
        <v>42499</v>
      </c>
      <c r="K184" s="11">
        <v>2016</v>
      </c>
      <c r="L184" s="11">
        <v>2016</v>
      </c>
      <c r="M184" s="5">
        <v>1500</v>
      </c>
      <c r="N184" s="4" t="s">
        <v>7532</v>
      </c>
      <c r="O184" s="4"/>
      <c r="P184" s="4" t="s">
        <v>10079</v>
      </c>
      <c r="Q184" s="4"/>
    </row>
    <row r="185" spans="1:17" ht="38.25" x14ac:dyDescent="0.2">
      <c r="A185" s="7" t="s">
        <v>34</v>
      </c>
      <c r="B185" s="4" t="s">
        <v>93</v>
      </c>
      <c r="C185" s="4" t="s">
        <v>7533</v>
      </c>
      <c r="D185" s="4" t="s">
        <v>7393</v>
      </c>
      <c r="E185" s="4" t="s">
        <v>7534</v>
      </c>
      <c r="F185" s="4" t="s">
        <v>7535</v>
      </c>
      <c r="G185" s="4" t="s">
        <v>7536</v>
      </c>
      <c r="H185" s="4" t="s">
        <v>7537</v>
      </c>
      <c r="I185" s="11">
        <v>603481</v>
      </c>
      <c r="J185" s="41">
        <v>42510</v>
      </c>
      <c r="K185" s="11">
        <v>2016</v>
      </c>
      <c r="L185" s="11">
        <v>2016</v>
      </c>
      <c r="M185" s="5">
        <v>1200</v>
      </c>
      <c r="N185" s="4" t="s">
        <v>7538</v>
      </c>
      <c r="O185" s="4"/>
      <c r="P185" s="4" t="s">
        <v>10079</v>
      </c>
      <c r="Q185" s="4"/>
    </row>
    <row r="186" spans="1:17" ht="38.25" x14ac:dyDescent="0.2">
      <c r="A186" s="7" t="s">
        <v>34</v>
      </c>
      <c r="B186" s="4" t="s">
        <v>93</v>
      </c>
      <c r="C186" s="4" t="s">
        <v>7544</v>
      </c>
      <c r="D186" s="4" t="s">
        <v>7393</v>
      </c>
      <c r="E186" s="4" t="s">
        <v>7545</v>
      </c>
      <c r="F186" s="4" t="s">
        <v>7546</v>
      </c>
      <c r="G186" s="4" t="s">
        <v>7547</v>
      </c>
      <c r="H186" s="4" t="s">
        <v>7548</v>
      </c>
      <c r="I186" s="11">
        <v>699021</v>
      </c>
      <c r="J186" s="41">
        <v>42515</v>
      </c>
      <c r="K186" s="11">
        <v>2016</v>
      </c>
      <c r="L186" s="11">
        <v>2016</v>
      </c>
      <c r="M186" s="5">
        <v>3000</v>
      </c>
      <c r="N186" s="4"/>
      <c r="O186" s="4"/>
      <c r="P186" s="4" t="s">
        <v>10079</v>
      </c>
      <c r="Q186" s="4"/>
    </row>
    <row r="187" spans="1:17" ht="38.25" hidden="1" x14ac:dyDescent="0.2">
      <c r="A187" s="7" t="s">
        <v>34</v>
      </c>
      <c r="B187" s="4" t="s">
        <v>93</v>
      </c>
      <c r="C187" s="4" t="s">
        <v>7549</v>
      </c>
      <c r="D187" s="4" t="s">
        <v>7550</v>
      </c>
      <c r="E187" s="4" t="s">
        <v>7551</v>
      </c>
      <c r="F187" s="4" t="s">
        <v>7552</v>
      </c>
      <c r="G187" s="4" t="s">
        <v>7553</v>
      </c>
      <c r="H187" s="4" t="s">
        <v>7554</v>
      </c>
      <c r="I187" s="11">
        <v>31819559</v>
      </c>
      <c r="J187" s="41">
        <v>42277</v>
      </c>
      <c r="K187" s="11">
        <v>2015</v>
      </c>
      <c r="L187" s="11">
        <v>2016</v>
      </c>
      <c r="M187" s="5">
        <v>6754.9</v>
      </c>
      <c r="N187" s="4"/>
      <c r="O187" s="4"/>
      <c r="P187" s="4" t="s">
        <v>10078</v>
      </c>
      <c r="Q187" s="4" t="s">
        <v>10505</v>
      </c>
    </row>
    <row r="188" spans="1:17" ht="102" hidden="1" x14ac:dyDescent="0.2">
      <c r="A188" s="7" t="s">
        <v>34</v>
      </c>
      <c r="B188" s="4" t="s">
        <v>94</v>
      </c>
      <c r="C188" s="4" t="s">
        <v>7386</v>
      </c>
      <c r="D188" s="4" t="s">
        <v>7387</v>
      </c>
      <c r="E188" s="4" t="s">
        <v>7388</v>
      </c>
      <c r="F188" s="4" t="s">
        <v>816</v>
      </c>
      <c r="G188" s="4" t="s">
        <v>7389</v>
      </c>
      <c r="H188" s="4" t="s">
        <v>7390</v>
      </c>
      <c r="I188" s="11">
        <v>586986</v>
      </c>
      <c r="J188" s="41">
        <v>41569</v>
      </c>
      <c r="K188" s="11">
        <v>2013</v>
      </c>
      <c r="L188" s="11">
        <v>2017</v>
      </c>
      <c r="M188" s="5">
        <v>17943</v>
      </c>
      <c r="N188" s="4" t="s">
        <v>7391</v>
      </c>
      <c r="O188" s="4"/>
      <c r="P188" s="4" t="s">
        <v>10078</v>
      </c>
      <c r="Q188" s="4" t="s">
        <v>10082</v>
      </c>
    </row>
    <row r="189" spans="1:17" ht="63.75" x14ac:dyDescent="0.2">
      <c r="A189" s="7" t="s">
        <v>34</v>
      </c>
      <c r="B189" s="4" t="s">
        <v>94</v>
      </c>
      <c r="C189" s="4" t="s">
        <v>7450</v>
      </c>
      <c r="D189" s="4" t="s">
        <v>7451</v>
      </c>
      <c r="E189" s="4" t="s">
        <v>7452</v>
      </c>
      <c r="F189" s="4" t="s">
        <v>7453</v>
      </c>
      <c r="G189" s="4" t="s">
        <v>7454</v>
      </c>
      <c r="H189" s="4" t="s">
        <v>7455</v>
      </c>
      <c r="I189" s="11">
        <v>42169330</v>
      </c>
      <c r="J189" s="41">
        <v>42479</v>
      </c>
      <c r="K189" s="11">
        <v>2016</v>
      </c>
      <c r="L189" s="11">
        <v>2016</v>
      </c>
      <c r="M189" s="5">
        <v>1500</v>
      </c>
      <c r="N189" s="4"/>
      <c r="O189" s="4"/>
      <c r="P189" s="4" t="s">
        <v>10079</v>
      </c>
      <c r="Q189" s="4"/>
    </row>
    <row r="190" spans="1:17" ht="63.75" x14ac:dyDescent="0.2">
      <c r="A190" s="7" t="s">
        <v>34</v>
      </c>
      <c r="B190" s="4" t="s">
        <v>94</v>
      </c>
      <c r="C190" s="4" t="s">
        <v>7456</v>
      </c>
      <c r="D190" s="4" t="s">
        <v>7451</v>
      </c>
      <c r="E190" s="4" t="s">
        <v>7457</v>
      </c>
      <c r="F190" s="4" t="s">
        <v>7453</v>
      </c>
      <c r="G190" s="4" t="s">
        <v>7454</v>
      </c>
      <c r="H190" s="4" t="s">
        <v>7455</v>
      </c>
      <c r="I190" s="11">
        <v>42169330</v>
      </c>
      <c r="J190" s="41">
        <v>42479</v>
      </c>
      <c r="K190" s="11">
        <v>2016</v>
      </c>
      <c r="L190" s="11">
        <v>2016</v>
      </c>
      <c r="M190" s="5">
        <v>1000</v>
      </c>
      <c r="N190" s="4"/>
      <c r="O190" s="4"/>
      <c r="P190" s="4" t="s">
        <v>10079</v>
      </c>
      <c r="Q190" s="4"/>
    </row>
    <row r="191" spans="1:17" ht="63.75" x14ac:dyDescent="0.2">
      <c r="A191" s="7" t="s">
        <v>34</v>
      </c>
      <c r="B191" s="4" t="s">
        <v>94</v>
      </c>
      <c r="C191" s="4" t="s">
        <v>7458</v>
      </c>
      <c r="D191" s="4" t="s">
        <v>7459</v>
      </c>
      <c r="E191" s="4" t="s">
        <v>7460</v>
      </c>
      <c r="F191" s="4" t="s">
        <v>7453</v>
      </c>
      <c r="G191" s="4" t="s">
        <v>7454</v>
      </c>
      <c r="H191" s="4" t="s">
        <v>7455</v>
      </c>
      <c r="I191" s="11">
        <v>42169330</v>
      </c>
      <c r="J191" s="41">
        <v>42479</v>
      </c>
      <c r="K191" s="11">
        <v>2016</v>
      </c>
      <c r="L191" s="11">
        <v>2016</v>
      </c>
      <c r="M191" s="5">
        <v>5900</v>
      </c>
      <c r="N191" s="4"/>
      <c r="O191" s="4"/>
      <c r="P191" s="4" t="s">
        <v>10079</v>
      </c>
      <c r="Q191" s="4"/>
    </row>
    <row r="192" spans="1:17" ht="63.75" x14ac:dyDescent="0.2">
      <c r="A192" s="7" t="s">
        <v>34</v>
      </c>
      <c r="B192" s="4" t="s">
        <v>94</v>
      </c>
      <c r="C192" s="4" t="s">
        <v>7461</v>
      </c>
      <c r="D192" s="4" t="s">
        <v>7459</v>
      </c>
      <c r="E192" s="4" t="s">
        <v>7462</v>
      </c>
      <c r="F192" s="4" t="s">
        <v>7453</v>
      </c>
      <c r="G192" s="4" t="s">
        <v>7454</v>
      </c>
      <c r="H192" s="4" t="s">
        <v>7455</v>
      </c>
      <c r="I192" s="11">
        <v>42169330</v>
      </c>
      <c r="J192" s="41">
        <v>42479</v>
      </c>
      <c r="K192" s="11">
        <v>2016</v>
      </c>
      <c r="L192" s="11">
        <v>2016</v>
      </c>
      <c r="M192" s="5">
        <v>8000</v>
      </c>
      <c r="N192" s="4"/>
      <c r="O192" s="4"/>
      <c r="P192" s="4" t="s">
        <v>10079</v>
      </c>
      <c r="Q192" s="4"/>
    </row>
    <row r="193" spans="1:17" ht="63.75" x14ac:dyDescent="0.2">
      <c r="A193" s="7" t="s">
        <v>34</v>
      </c>
      <c r="B193" s="4" t="s">
        <v>94</v>
      </c>
      <c r="C193" s="4" t="s">
        <v>7463</v>
      </c>
      <c r="D193" s="4" t="s">
        <v>7459</v>
      </c>
      <c r="E193" s="4" t="s">
        <v>7464</v>
      </c>
      <c r="F193" s="4" t="s">
        <v>7453</v>
      </c>
      <c r="G193" s="4" t="s">
        <v>7454</v>
      </c>
      <c r="H193" s="4" t="s">
        <v>7455</v>
      </c>
      <c r="I193" s="11">
        <v>42169330</v>
      </c>
      <c r="J193" s="41">
        <v>42479</v>
      </c>
      <c r="K193" s="11">
        <v>2016</v>
      </c>
      <c r="L193" s="11">
        <v>2016</v>
      </c>
      <c r="M193" s="5">
        <v>3600</v>
      </c>
      <c r="N193" s="4"/>
      <c r="O193" s="4"/>
      <c r="P193" s="4" t="s">
        <v>10079</v>
      </c>
      <c r="Q193" s="4"/>
    </row>
    <row r="194" spans="1:17" ht="63.75" x14ac:dyDescent="0.2">
      <c r="A194" s="7" t="s">
        <v>34</v>
      </c>
      <c r="B194" s="4" t="s">
        <v>94</v>
      </c>
      <c r="C194" s="4" t="s">
        <v>7465</v>
      </c>
      <c r="D194" s="4" t="s">
        <v>7451</v>
      </c>
      <c r="E194" s="4" t="s">
        <v>7466</v>
      </c>
      <c r="F194" s="4" t="s">
        <v>7453</v>
      </c>
      <c r="G194" s="4" t="s">
        <v>7454</v>
      </c>
      <c r="H194" s="4" t="s">
        <v>7455</v>
      </c>
      <c r="I194" s="11">
        <v>42169330</v>
      </c>
      <c r="J194" s="41">
        <v>42479</v>
      </c>
      <c r="K194" s="11">
        <v>2016</v>
      </c>
      <c r="L194" s="11">
        <v>2016</v>
      </c>
      <c r="M194" s="5">
        <v>2000</v>
      </c>
      <c r="N194" s="4"/>
      <c r="O194" s="4"/>
      <c r="P194" s="4" t="s">
        <v>10079</v>
      </c>
      <c r="Q194" s="4"/>
    </row>
    <row r="195" spans="1:17" ht="63.75" x14ac:dyDescent="0.2">
      <c r="A195" s="7" t="s">
        <v>34</v>
      </c>
      <c r="B195" s="4" t="s">
        <v>94</v>
      </c>
      <c r="C195" s="4" t="s">
        <v>7467</v>
      </c>
      <c r="D195" s="4" t="s">
        <v>7451</v>
      </c>
      <c r="E195" s="4" t="s">
        <v>7468</v>
      </c>
      <c r="F195" s="4" t="s">
        <v>7453</v>
      </c>
      <c r="G195" s="4" t="s">
        <v>7454</v>
      </c>
      <c r="H195" s="4" t="s">
        <v>7455</v>
      </c>
      <c r="I195" s="11">
        <v>42169330</v>
      </c>
      <c r="J195" s="41">
        <v>42479</v>
      </c>
      <c r="K195" s="11">
        <v>2016</v>
      </c>
      <c r="L195" s="11">
        <v>2016</v>
      </c>
      <c r="M195" s="5">
        <v>3000</v>
      </c>
      <c r="N195" s="4"/>
      <c r="O195" s="4"/>
      <c r="P195" s="4" t="s">
        <v>10079</v>
      </c>
      <c r="Q195" s="4"/>
    </row>
    <row r="196" spans="1:17" ht="63.75" x14ac:dyDescent="0.2">
      <c r="A196" s="7" t="s">
        <v>34</v>
      </c>
      <c r="B196" s="4" t="s">
        <v>94</v>
      </c>
      <c r="C196" s="4" t="s">
        <v>7469</v>
      </c>
      <c r="D196" s="4" t="s">
        <v>7459</v>
      </c>
      <c r="E196" s="4" t="s">
        <v>7470</v>
      </c>
      <c r="F196" s="4" t="s">
        <v>7453</v>
      </c>
      <c r="G196" s="4" t="s">
        <v>7454</v>
      </c>
      <c r="H196" s="4" t="s">
        <v>7455</v>
      </c>
      <c r="I196" s="11">
        <v>42169330</v>
      </c>
      <c r="J196" s="41">
        <v>42479</v>
      </c>
      <c r="K196" s="11">
        <v>2016</v>
      </c>
      <c r="L196" s="11">
        <v>2016</v>
      </c>
      <c r="M196" s="5">
        <v>8500</v>
      </c>
      <c r="N196" s="4"/>
      <c r="O196" s="4"/>
      <c r="P196" s="4" t="s">
        <v>10079</v>
      </c>
      <c r="Q196" s="4"/>
    </row>
    <row r="197" spans="1:17" ht="63.75" x14ac:dyDescent="0.2">
      <c r="A197" s="7" t="s">
        <v>34</v>
      </c>
      <c r="B197" s="4" t="s">
        <v>94</v>
      </c>
      <c r="C197" s="4" t="s">
        <v>7471</v>
      </c>
      <c r="D197" s="4" t="s">
        <v>7451</v>
      </c>
      <c r="E197" s="4" t="s">
        <v>7472</v>
      </c>
      <c r="F197" s="4" t="s">
        <v>7453</v>
      </c>
      <c r="G197" s="4" t="s">
        <v>7454</v>
      </c>
      <c r="H197" s="4" t="s">
        <v>7455</v>
      </c>
      <c r="I197" s="11">
        <v>42169330</v>
      </c>
      <c r="J197" s="41">
        <v>42479</v>
      </c>
      <c r="K197" s="11">
        <v>2016</v>
      </c>
      <c r="L197" s="11">
        <v>2016</v>
      </c>
      <c r="M197" s="5">
        <v>1500</v>
      </c>
      <c r="N197" s="4"/>
      <c r="O197" s="4"/>
      <c r="P197" s="4" t="s">
        <v>10079</v>
      </c>
      <c r="Q197" s="4"/>
    </row>
    <row r="198" spans="1:17" ht="63.75" x14ac:dyDescent="0.2">
      <c r="A198" s="7" t="s">
        <v>34</v>
      </c>
      <c r="B198" s="4" t="s">
        <v>94</v>
      </c>
      <c r="C198" s="4" t="s">
        <v>7473</v>
      </c>
      <c r="D198" s="4" t="s">
        <v>7451</v>
      </c>
      <c r="E198" s="4" t="s">
        <v>7474</v>
      </c>
      <c r="F198" s="4" t="s">
        <v>7453</v>
      </c>
      <c r="G198" s="4" t="s">
        <v>7454</v>
      </c>
      <c r="H198" s="4" t="s">
        <v>7455</v>
      </c>
      <c r="I198" s="11">
        <v>42169330</v>
      </c>
      <c r="J198" s="41">
        <v>42479</v>
      </c>
      <c r="K198" s="11">
        <v>2016</v>
      </c>
      <c r="L198" s="11">
        <v>2016</v>
      </c>
      <c r="M198" s="5">
        <v>1800</v>
      </c>
      <c r="N198" s="4"/>
      <c r="O198" s="4"/>
      <c r="P198" s="4" t="s">
        <v>10079</v>
      </c>
      <c r="Q198" s="4"/>
    </row>
    <row r="199" spans="1:17" ht="63.75" x14ac:dyDescent="0.2">
      <c r="A199" s="7" t="s">
        <v>34</v>
      </c>
      <c r="B199" s="4" t="s">
        <v>94</v>
      </c>
      <c r="C199" s="4" t="s">
        <v>7475</v>
      </c>
      <c r="D199" s="4" t="s">
        <v>7476</v>
      </c>
      <c r="E199" s="4" t="s">
        <v>7477</v>
      </c>
      <c r="F199" s="4" t="s">
        <v>7453</v>
      </c>
      <c r="G199" s="4" t="s">
        <v>7454</v>
      </c>
      <c r="H199" s="4" t="s">
        <v>7455</v>
      </c>
      <c r="I199" s="11">
        <v>42169330</v>
      </c>
      <c r="J199" s="41">
        <v>42479</v>
      </c>
      <c r="K199" s="11">
        <v>2016</v>
      </c>
      <c r="L199" s="11">
        <v>2016</v>
      </c>
      <c r="M199" s="5">
        <v>1800</v>
      </c>
      <c r="N199" s="4"/>
      <c r="O199" s="4"/>
      <c r="P199" s="4" t="s">
        <v>10079</v>
      </c>
      <c r="Q199" s="4"/>
    </row>
    <row r="200" spans="1:17" ht="63.75" x14ac:dyDescent="0.2">
      <c r="A200" s="7" t="s">
        <v>34</v>
      </c>
      <c r="B200" s="4" t="s">
        <v>94</v>
      </c>
      <c r="C200" s="4" t="s">
        <v>7478</v>
      </c>
      <c r="D200" s="4" t="s">
        <v>7451</v>
      </c>
      <c r="E200" s="4" t="s">
        <v>7479</v>
      </c>
      <c r="F200" s="4" t="s">
        <v>7453</v>
      </c>
      <c r="G200" s="4" t="s">
        <v>7454</v>
      </c>
      <c r="H200" s="4" t="s">
        <v>7455</v>
      </c>
      <c r="I200" s="11">
        <v>42169330</v>
      </c>
      <c r="J200" s="41">
        <v>42479</v>
      </c>
      <c r="K200" s="11">
        <v>2016</v>
      </c>
      <c r="L200" s="11">
        <v>2016</v>
      </c>
      <c r="M200" s="5">
        <v>2000</v>
      </c>
      <c r="N200" s="4"/>
      <c r="O200" s="4"/>
      <c r="P200" s="4" t="s">
        <v>10079</v>
      </c>
      <c r="Q200" s="4"/>
    </row>
    <row r="201" spans="1:17" ht="63.75" x14ac:dyDescent="0.2">
      <c r="A201" s="7" t="s">
        <v>34</v>
      </c>
      <c r="B201" s="4" t="s">
        <v>94</v>
      </c>
      <c r="C201" s="4" t="s">
        <v>7480</v>
      </c>
      <c r="D201" s="4" t="s">
        <v>7476</v>
      </c>
      <c r="E201" s="4" t="s">
        <v>7481</v>
      </c>
      <c r="F201" s="4" t="s">
        <v>7453</v>
      </c>
      <c r="G201" s="4" t="s">
        <v>7454</v>
      </c>
      <c r="H201" s="4" t="s">
        <v>7455</v>
      </c>
      <c r="I201" s="11">
        <v>42169330</v>
      </c>
      <c r="J201" s="41">
        <v>42479</v>
      </c>
      <c r="K201" s="11">
        <v>2016</v>
      </c>
      <c r="L201" s="11">
        <v>2016</v>
      </c>
      <c r="M201" s="5">
        <v>2300</v>
      </c>
      <c r="N201" s="4"/>
      <c r="O201" s="4"/>
      <c r="P201" s="4" t="s">
        <v>10079</v>
      </c>
      <c r="Q201" s="4"/>
    </row>
    <row r="202" spans="1:17" ht="63.75" x14ac:dyDescent="0.2">
      <c r="A202" s="7" t="s">
        <v>34</v>
      </c>
      <c r="B202" s="4" t="s">
        <v>94</v>
      </c>
      <c r="C202" s="4" t="s">
        <v>7482</v>
      </c>
      <c r="D202" s="4" t="s">
        <v>7451</v>
      </c>
      <c r="E202" s="4" t="s">
        <v>7483</v>
      </c>
      <c r="F202" s="4" t="s">
        <v>7453</v>
      </c>
      <c r="G202" s="4" t="s">
        <v>7454</v>
      </c>
      <c r="H202" s="4" t="s">
        <v>7455</v>
      </c>
      <c r="I202" s="11">
        <v>42169330</v>
      </c>
      <c r="J202" s="41">
        <v>42479</v>
      </c>
      <c r="K202" s="11">
        <v>2016</v>
      </c>
      <c r="L202" s="11">
        <v>2016</v>
      </c>
      <c r="M202" s="5">
        <v>1000</v>
      </c>
      <c r="N202" s="4"/>
      <c r="O202" s="4"/>
      <c r="P202" s="4" t="s">
        <v>10079</v>
      </c>
      <c r="Q202" s="4"/>
    </row>
    <row r="203" spans="1:17" ht="63.75" x14ac:dyDescent="0.2">
      <c r="A203" s="7" t="s">
        <v>34</v>
      </c>
      <c r="B203" s="4" t="s">
        <v>94</v>
      </c>
      <c r="C203" s="4" t="s">
        <v>7484</v>
      </c>
      <c r="D203" s="4" t="s">
        <v>7476</v>
      </c>
      <c r="E203" s="4" t="s">
        <v>7485</v>
      </c>
      <c r="F203" s="4" t="s">
        <v>7453</v>
      </c>
      <c r="G203" s="4" t="s">
        <v>7454</v>
      </c>
      <c r="H203" s="4" t="s">
        <v>7455</v>
      </c>
      <c r="I203" s="11">
        <v>42169330</v>
      </c>
      <c r="J203" s="41">
        <v>42479</v>
      </c>
      <c r="K203" s="11">
        <v>2016</v>
      </c>
      <c r="L203" s="11">
        <v>2016</v>
      </c>
      <c r="M203" s="5">
        <v>2000</v>
      </c>
      <c r="N203" s="4"/>
      <c r="O203" s="4"/>
      <c r="P203" s="4" t="s">
        <v>10079</v>
      </c>
      <c r="Q203" s="4"/>
    </row>
    <row r="204" spans="1:17" ht="153" x14ac:dyDescent="0.2">
      <c r="A204" s="7" t="s">
        <v>34</v>
      </c>
      <c r="B204" s="4" t="s">
        <v>94</v>
      </c>
      <c r="C204" s="4" t="s">
        <v>7486</v>
      </c>
      <c r="D204" s="4" t="s">
        <v>7476</v>
      </c>
      <c r="E204" s="4" t="s">
        <v>7487</v>
      </c>
      <c r="F204" s="4" t="s">
        <v>7488</v>
      </c>
      <c r="G204" s="4" t="s">
        <v>7489</v>
      </c>
      <c r="H204" s="4" t="s">
        <v>7455</v>
      </c>
      <c r="I204" s="11">
        <v>42169330</v>
      </c>
      <c r="J204" s="41">
        <v>42507</v>
      </c>
      <c r="K204" s="11">
        <v>2016</v>
      </c>
      <c r="L204" s="11">
        <v>2017</v>
      </c>
      <c r="M204" s="5">
        <v>1500</v>
      </c>
      <c r="N204" s="4"/>
      <c r="O204" s="4"/>
      <c r="P204" s="4" t="s">
        <v>10079</v>
      </c>
      <c r="Q204" s="4"/>
    </row>
    <row r="205" spans="1:17" ht="76.5" x14ac:dyDescent="0.2">
      <c r="A205" s="7" t="s">
        <v>34</v>
      </c>
      <c r="B205" s="4" t="s">
        <v>94</v>
      </c>
      <c r="C205" s="4" t="s">
        <v>7490</v>
      </c>
      <c r="D205" s="4" t="s">
        <v>7491</v>
      </c>
      <c r="E205" s="4" t="s">
        <v>7492</v>
      </c>
      <c r="F205" s="4" t="s">
        <v>7453</v>
      </c>
      <c r="G205" s="4" t="s">
        <v>7493</v>
      </c>
      <c r="H205" s="4" t="s">
        <v>7455</v>
      </c>
      <c r="I205" s="11">
        <v>42169330</v>
      </c>
      <c r="J205" s="41">
        <v>42479</v>
      </c>
      <c r="K205" s="11">
        <v>2016</v>
      </c>
      <c r="L205" s="11">
        <v>2017</v>
      </c>
      <c r="M205" s="5">
        <v>7000</v>
      </c>
      <c r="N205" s="4"/>
      <c r="O205" s="4"/>
      <c r="P205" s="4" t="s">
        <v>10079</v>
      </c>
      <c r="Q205" s="4"/>
    </row>
    <row r="206" spans="1:17" ht="25.5" hidden="1" x14ac:dyDescent="0.2">
      <c r="A206" s="7" t="s">
        <v>34</v>
      </c>
      <c r="B206" s="4" t="s">
        <v>94</v>
      </c>
      <c r="C206" s="4" t="s">
        <v>7494</v>
      </c>
      <c r="D206" s="4" t="s">
        <v>7495</v>
      </c>
      <c r="E206" s="4" t="s">
        <v>7496</v>
      </c>
      <c r="F206" s="4" t="s">
        <v>7497</v>
      </c>
      <c r="G206" s="4" t="s">
        <v>7498</v>
      </c>
      <c r="H206" s="4" t="s">
        <v>7455</v>
      </c>
      <c r="I206" s="11">
        <v>42169330</v>
      </c>
      <c r="J206" s="41">
        <v>42592</v>
      </c>
      <c r="K206" s="11">
        <v>2016</v>
      </c>
      <c r="L206" s="11">
        <v>2017</v>
      </c>
      <c r="M206" s="5">
        <v>5000</v>
      </c>
      <c r="N206" s="4"/>
      <c r="O206" s="4"/>
      <c r="P206" s="4" t="s">
        <v>10078</v>
      </c>
      <c r="Q206" s="18" t="s">
        <v>10496</v>
      </c>
    </row>
    <row r="207" spans="1:17" ht="25.5" hidden="1" x14ac:dyDescent="0.2">
      <c r="A207" s="7" t="s">
        <v>34</v>
      </c>
      <c r="B207" s="4" t="s">
        <v>94</v>
      </c>
      <c r="C207" s="4" t="s">
        <v>7499</v>
      </c>
      <c r="D207" s="4" t="s">
        <v>7500</v>
      </c>
      <c r="E207" s="4" t="s">
        <v>7501</v>
      </c>
      <c r="F207" s="4" t="s">
        <v>7497</v>
      </c>
      <c r="G207" s="4" t="s">
        <v>7498</v>
      </c>
      <c r="H207" s="4" t="s">
        <v>7455</v>
      </c>
      <c r="I207" s="11">
        <v>42169330</v>
      </c>
      <c r="J207" s="41">
        <v>42592</v>
      </c>
      <c r="K207" s="11">
        <v>2016</v>
      </c>
      <c r="L207" s="11">
        <v>2017</v>
      </c>
      <c r="M207" s="5">
        <v>3000</v>
      </c>
      <c r="N207" s="4"/>
      <c r="O207" s="4"/>
      <c r="P207" s="4" t="s">
        <v>10078</v>
      </c>
      <c r="Q207" s="18" t="s">
        <v>10496</v>
      </c>
    </row>
    <row r="208" spans="1:17" ht="25.5" hidden="1" x14ac:dyDescent="0.2">
      <c r="A208" s="7" t="s">
        <v>34</v>
      </c>
      <c r="B208" s="4" t="s">
        <v>94</v>
      </c>
      <c r="C208" s="4" t="s">
        <v>7502</v>
      </c>
      <c r="D208" s="4" t="s">
        <v>7503</v>
      </c>
      <c r="E208" s="4" t="s">
        <v>7504</v>
      </c>
      <c r="F208" s="4" t="s">
        <v>7497</v>
      </c>
      <c r="G208" s="4" t="s">
        <v>7498</v>
      </c>
      <c r="H208" s="4" t="s">
        <v>7455</v>
      </c>
      <c r="I208" s="11">
        <v>42169330</v>
      </c>
      <c r="J208" s="41">
        <v>42592</v>
      </c>
      <c r="K208" s="11">
        <v>2016</v>
      </c>
      <c r="L208" s="11">
        <v>2017</v>
      </c>
      <c r="M208" s="5">
        <v>3000</v>
      </c>
      <c r="N208" s="4"/>
      <c r="O208" s="4"/>
      <c r="P208" s="4" t="s">
        <v>10078</v>
      </c>
      <c r="Q208" s="18" t="s">
        <v>10496</v>
      </c>
    </row>
    <row r="209" spans="1:17" ht="25.5" hidden="1" x14ac:dyDescent="0.2">
      <c r="A209" s="7" t="s">
        <v>34</v>
      </c>
      <c r="B209" s="4" t="s">
        <v>94</v>
      </c>
      <c r="C209" s="4" t="s">
        <v>7505</v>
      </c>
      <c r="D209" s="4" t="s">
        <v>7506</v>
      </c>
      <c r="E209" s="4" t="s">
        <v>7507</v>
      </c>
      <c r="F209" s="4" t="s">
        <v>7497</v>
      </c>
      <c r="G209" s="4" t="s">
        <v>7498</v>
      </c>
      <c r="H209" s="4" t="s">
        <v>7455</v>
      </c>
      <c r="I209" s="11">
        <v>42169330</v>
      </c>
      <c r="J209" s="41">
        <v>42592</v>
      </c>
      <c r="K209" s="11">
        <v>2016</v>
      </c>
      <c r="L209" s="11">
        <v>2017</v>
      </c>
      <c r="M209" s="5">
        <v>4500</v>
      </c>
      <c r="N209" s="4"/>
      <c r="O209" s="4"/>
      <c r="P209" s="4" t="s">
        <v>10078</v>
      </c>
      <c r="Q209" s="18" t="s">
        <v>10496</v>
      </c>
    </row>
    <row r="210" spans="1:17" ht="38.25" x14ac:dyDescent="0.2">
      <c r="A210" s="7" t="s">
        <v>34</v>
      </c>
      <c r="B210" s="4" t="s">
        <v>94</v>
      </c>
      <c r="C210" s="4" t="s">
        <v>7508</v>
      </c>
      <c r="D210" s="4" t="s">
        <v>7459</v>
      </c>
      <c r="E210" s="4" t="s">
        <v>7509</v>
      </c>
      <c r="F210" s="4" t="s">
        <v>7510</v>
      </c>
      <c r="G210" s="4" t="s">
        <v>7511</v>
      </c>
      <c r="H210" s="4" t="s">
        <v>5484</v>
      </c>
      <c r="I210" s="11">
        <v>36063606</v>
      </c>
      <c r="J210" s="41">
        <v>42527</v>
      </c>
      <c r="K210" s="11">
        <v>2016</v>
      </c>
      <c r="L210" s="11">
        <v>2016</v>
      </c>
      <c r="M210" s="5">
        <v>1000</v>
      </c>
      <c r="N210" s="4" t="s">
        <v>7512</v>
      </c>
      <c r="O210" s="4"/>
      <c r="P210" s="4" t="s">
        <v>10079</v>
      </c>
      <c r="Q210" s="4"/>
    </row>
    <row r="211" spans="1:17" ht="38.25" x14ac:dyDescent="0.2">
      <c r="A211" s="7" t="s">
        <v>34</v>
      </c>
      <c r="B211" s="4" t="s">
        <v>94</v>
      </c>
      <c r="C211" s="4" t="s">
        <v>7516</v>
      </c>
      <c r="D211" s="4" t="s">
        <v>7491</v>
      </c>
      <c r="E211" s="4" t="s">
        <v>7517</v>
      </c>
      <c r="F211" s="4" t="s">
        <v>7510</v>
      </c>
      <c r="G211" s="4" t="s">
        <v>7518</v>
      </c>
      <c r="H211" s="4" t="s">
        <v>5484</v>
      </c>
      <c r="I211" s="11">
        <v>36063606</v>
      </c>
      <c r="J211" s="41">
        <v>42527</v>
      </c>
      <c r="K211" s="11">
        <v>2016</v>
      </c>
      <c r="L211" s="11">
        <v>2016</v>
      </c>
      <c r="M211" s="5">
        <v>2500</v>
      </c>
      <c r="N211" s="4" t="s">
        <v>7512</v>
      </c>
      <c r="O211" s="4"/>
      <c r="P211" s="4" t="s">
        <v>10079</v>
      </c>
      <c r="Q211" s="4"/>
    </row>
    <row r="212" spans="1:17" ht="38.25" x14ac:dyDescent="0.2">
      <c r="A212" s="7" t="s">
        <v>34</v>
      </c>
      <c r="B212" s="4" t="s">
        <v>94</v>
      </c>
      <c r="C212" s="4" t="s">
        <v>7461</v>
      </c>
      <c r="D212" s="4" t="s">
        <v>7519</v>
      </c>
      <c r="E212" s="4" t="s">
        <v>7520</v>
      </c>
      <c r="F212" s="4" t="s">
        <v>7510</v>
      </c>
      <c r="G212" s="4" t="s">
        <v>7511</v>
      </c>
      <c r="H212" s="4" t="s">
        <v>5484</v>
      </c>
      <c r="I212" s="11">
        <v>36063606</v>
      </c>
      <c r="J212" s="41">
        <v>42527</v>
      </c>
      <c r="K212" s="11">
        <v>2016</v>
      </c>
      <c r="L212" s="11">
        <v>2016</v>
      </c>
      <c r="M212" s="5">
        <v>3000</v>
      </c>
      <c r="N212" s="4" t="s">
        <v>7512</v>
      </c>
      <c r="O212" s="4"/>
      <c r="P212" s="4" t="s">
        <v>10079</v>
      </c>
      <c r="Q212" s="4"/>
    </row>
    <row r="213" spans="1:17" ht="38.25" hidden="1" x14ac:dyDescent="0.2">
      <c r="A213" s="7" t="s">
        <v>34</v>
      </c>
      <c r="B213" s="4" t="s">
        <v>94</v>
      </c>
      <c r="C213" s="4" t="s">
        <v>7539</v>
      </c>
      <c r="D213" s="4" t="s">
        <v>7540</v>
      </c>
      <c r="E213" s="4" t="s">
        <v>7541</v>
      </c>
      <c r="F213" s="4" t="s">
        <v>7535</v>
      </c>
      <c r="G213" s="4" t="s">
        <v>7542</v>
      </c>
      <c r="H213" s="4" t="s">
        <v>7537</v>
      </c>
      <c r="I213" s="11">
        <v>603481</v>
      </c>
      <c r="J213" s="41">
        <v>42530</v>
      </c>
      <c r="K213" s="11">
        <v>2016</v>
      </c>
      <c r="L213" s="11">
        <v>2016</v>
      </c>
      <c r="M213" s="5">
        <v>700</v>
      </c>
      <c r="N213" s="4" t="s">
        <v>7543</v>
      </c>
      <c r="O213" s="4"/>
      <c r="P213" s="4" t="s">
        <v>10078</v>
      </c>
      <c r="Q213" s="4" t="s">
        <v>10505</v>
      </c>
    </row>
    <row r="214" spans="1:17" ht="38.25" hidden="1" x14ac:dyDescent="0.2">
      <c r="A214" s="7" t="s">
        <v>34</v>
      </c>
      <c r="B214" s="4" t="s">
        <v>94</v>
      </c>
      <c r="C214" s="4" t="s">
        <v>7573</v>
      </c>
      <c r="D214" s="4" t="s">
        <v>7574</v>
      </c>
      <c r="E214" s="4" t="s">
        <v>7575</v>
      </c>
      <c r="F214" s="4" t="s">
        <v>7409</v>
      </c>
      <c r="G214" s="4" t="s">
        <v>7576</v>
      </c>
      <c r="H214" s="4" t="s">
        <v>714</v>
      </c>
      <c r="I214" s="11">
        <v>42418933</v>
      </c>
      <c r="J214" s="41">
        <v>42676</v>
      </c>
      <c r="K214" s="11">
        <v>2016</v>
      </c>
      <c r="L214" s="11">
        <v>2016</v>
      </c>
      <c r="M214" s="5">
        <v>2649</v>
      </c>
      <c r="N214" s="4" t="s">
        <v>7559</v>
      </c>
      <c r="O214" s="4"/>
      <c r="P214" s="4" t="s">
        <v>10078</v>
      </c>
      <c r="Q214" s="18" t="s">
        <v>10497</v>
      </c>
    </row>
    <row r="215" spans="1:17" ht="51" x14ac:dyDescent="0.2">
      <c r="A215" s="7" t="s">
        <v>34</v>
      </c>
      <c r="B215" s="4" t="s">
        <v>95</v>
      </c>
      <c r="C215" s="4" t="s">
        <v>7423</v>
      </c>
      <c r="D215" s="4" t="s">
        <v>7424</v>
      </c>
      <c r="E215" s="4" t="s">
        <v>7425</v>
      </c>
      <c r="F215" s="4" t="s">
        <v>7409</v>
      </c>
      <c r="G215" s="4" t="s">
        <v>7426</v>
      </c>
      <c r="H215" s="4" t="s">
        <v>714</v>
      </c>
      <c r="I215" s="11">
        <v>42418933</v>
      </c>
      <c r="J215" s="41">
        <v>42647</v>
      </c>
      <c r="K215" s="11">
        <v>2016</v>
      </c>
      <c r="L215" s="11">
        <v>2017</v>
      </c>
      <c r="M215" s="5">
        <v>3000</v>
      </c>
      <c r="N215" s="4"/>
      <c r="O215" s="4"/>
      <c r="P215" s="4" t="s">
        <v>10079</v>
      </c>
      <c r="Q215" s="4"/>
    </row>
    <row r="216" spans="1:17" ht="51" x14ac:dyDescent="0.2">
      <c r="A216" s="7" t="s">
        <v>34</v>
      </c>
      <c r="B216" s="4" t="s">
        <v>95</v>
      </c>
      <c r="C216" s="4" t="s">
        <v>7427</v>
      </c>
      <c r="D216" s="4" t="s">
        <v>7428</v>
      </c>
      <c r="E216" s="4" t="s">
        <v>7429</v>
      </c>
      <c r="F216" s="4" t="s">
        <v>7430</v>
      </c>
      <c r="G216" s="4" t="s">
        <v>7431</v>
      </c>
      <c r="H216" s="4" t="s">
        <v>714</v>
      </c>
      <c r="I216" s="11">
        <v>42418933</v>
      </c>
      <c r="J216" s="41">
        <v>42647</v>
      </c>
      <c r="K216" s="11">
        <v>2016</v>
      </c>
      <c r="L216" s="11">
        <v>2016</v>
      </c>
      <c r="M216" s="5">
        <v>1500</v>
      </c>
      <c r="N216" s="4"/>
      <c r="O216" s="4"/>
      <c r="P216" s="4" t="s">
        <v>10079</v>
      </c>
      <c r="Q216" s="4"/>
    </row>
    <row r="217" spans="1:17" ht="51" x14ac:dyDescent="0.2">
      <c r="A217" s="7" t="s">
        <v>34</v>
      </c>
      <c r="B217" s="4" t="s">
        <v>95</v>
      </c>
      <c r="C217" s="4" t="s">
        <v>7432</v>
      </c>
      <c r="D217" s="4" t="s">
        <v>7433</v>
      </c>
      <c r="E217" s="4" t="s">
        <v>7434</v>
      </c>
      <c r="F217" s="4" t="s">
        <v>7430</v>
      </c>
      <c r="G217" s="4" t="s">
        <v>7431</v>
      </c>
      <c r="H217" s="4" t="s">
        <v>714</v>
      </c>
      <c r="I217" s="11">
        <v>42418933</v>
      </c>
      <c r="J217" s="41">
        <v>42647</v>
      </c>
      <c r="K217" s="11">
        <v>2016</v>
      </c>
      <c r="L217" s="11">
        <v>2016</v>
      </c>
      <c r="M217" s="5">
        <v>3500</v>
      </c>
      <c r="N217" s="4"/>
      <c r="O217" s="4"/>
      <c r="P217" s="4" t="s">
        <v>10079</v>
      </c>
      <c r="Q217" s="4"/>
    </row>
    <row r="218" spans="1:17" ht="38.25" x14ac:dyDescent="0.2">
      <c r="A218" s="7" t="s">
        <v>34</v>
      </c>
      <c r="B218" s="4" t="s">
        <v>95</v>
      </c>
      <c r="C218" s="4" t="s">
        <v>7435</v>
      </c>
      <c r="D218" s="4" t="s">
        <v>7436</v>
      </c>
      <c r="E218" s="4" t="s">
        <v>7437</v>
      </c>
      <c r="F218" s="4" t="s">
        <v>7438</v>
      </c>
      <c r="G218" s="4" t="s">
        <v>7415</v>
      </c>
      <c r="H218" s="4" t="s">
        <v>714</v>
      </c>
      <c r="I218" s="11">
        <v>42418933</v>
      </c>
      <c r="J218" s="41">
        <v>42656</v>
      </c>
      <c r="K218" s="11">
        <v>2016</v>
      </c>
      <c r="L218" s="11">
        <v>2016</v>
      </c>
      <c r="M218" s="5">
        <v>3000</v>
      </c>
      <c r="N218" s="4"/>
      <c r="O218" s="4"/>
      <c r="P218" s="4" t="s">
        <v>10079</v>
      </c>
      <c r="Q218" s="4"/>
    </row>
    <row r="219" spans="1:17" ht="38.25" x14ac:dyDescent="0.2">
      <c r="A219" s="7" t="s">
        <v>34</v>
      </c>
      <c r="B219" s="4" t="s">
        <v>95</v>
      </c>
      <c r="C219" s="4" t="s">
        <v>7439</v>
      </c>
      <c r="D219" s="4" t="s">
        <v>7440</v>
      </c>
      <c r="E219" s="4" t="s">
        <v>7441</v>
      </c>
      <c r="F219" s="4" t="s">
        <v>7438</v>
      </c>
      <c r="G219" s="4" t="s">
        <v>7415</v>
      </c>
      <c r="H219" s="4" t="s">
        <v>714</v>
      </c>
      <c r="I219" s="11">
        <v>42418933</v>
      </c>
      <c r="J219" s="41">
        <v>42656</v>
      </c>
      <c r="K219" s="11">
        <v>2016</v>
      </c>
      <c r="L219" s="11">
        <v>2016</v>
      </c>
      <c r="M219" s="5">
        <v>8000</v>
      </c>
      <c r="N219" s="4"/>
      <c r="O219" s="4"/>
      <c r="P219" s="4" t="s">
        <v>10079</v>
      </c>
      <c r="Q219" s="4"/>
    </row>
    <row r="220" spans="1:17" ht="51" x14ac:dyDescent="0.2">
      <c r="A220" s="7" t="s">
        <v>34</v>
      </c>
      <c r="B220" s="4" t="s">
        <v>95</v>
      </c>
      <c r="C220" s="4" t="s">
        <v>7442</v>
      </c>
      <c r="D220" s="4" t="s">
        <v>7443</v>
      </c>
      <c r="E220" s="4" t="s">
        <v>7444</v>
      </c>
      <c r="F220" s="4" t="s">
        <v>7430</v>
      </c>
      <c r="G220" s="4" t="s">
        <v>7431</v>
      </c>
      <c r="H220" s="4" t="s">
        <v>714</v>
      </c>
      <c r="I220" s="11">
        <v>42418933</v>
      </c>
      <c r="J220" s="41">
        <v>42656</v>
      </c>
      <c r="K220" s="11">
        <v>2016</v>
      </c>
      <c r="L220" s="11">
        <v>2016</v>
      </c>
      <c r="M220" s="5">
        <v>2000</v>
      </c>
      <c r="N220" s="4"/>
      <c r="O220" s="4"/>
      <c r="P220" s="4" t="s">
        <v>10079</v>
      </c>
      <c r="Q220" s="4"/>
    </row>
    <row r="221" spans="1:17" ht="51" hidden="1" x14ac:dyDescent="0.2">
      <c r="A221" s="7" t="s">
        <v>34</v>
      </c>
      <c r="B221" s="4" t="s">
        <v>95</v>
      </c>
      <c r="C221" s="4" t="s">
        <v>7445</v>
      </c>
      <c r="D221" s="4" t="s">
        <v>7440</v>
      </c>
      <c r="E221" s="4" t="s">
        <v>7446</v>
      </c>
      <c r="F221" s="4" t="s">
        <v>7400</v>
      </c>
      <c r="G221" s="4" t="s">
        <v>7447</v>
      </c>
      <c r="H221" s="4" t="s">
        <v>714</v>
      </c>
      <c r="I221" s="11">
        <v>42418933</v>
      </c>
      <c r="J221" s="41">
        <v>42656</v>
      </c>
      <c r="K221" s="11">
        <v>2016</v>
      </c>
      <c r="L221" s="11">
        <v>2017</v>
      </c>
      <c r="M221" s="5">
        <v>9000</v>
      </c>
      <c r="N221" s="4"/>
      <c r="O221" s="4"/>
      <c r="P221" s="18" t="s">
        <v>10078</v>
      </c>
      <c r="Q221" s="18" t="s">
        <v>10504</v>
      </c>
    </row>
    <row r="222" spans="1:17" ht="51" hidden="1" x14ac:dyDescent="0.2">
      <c r="A222" s="7" t="s">
        <v>34</v>
      </c>
      <c r="B222" s="4" t="s">
        <v>95</v>
      </c>
      <c r="C222" s="4" t="s">
        <v>7448</v>
      </c>
      <c r="D222" s="4" t="s">
        <v>7440</v>
      </c>
      <c r="E222" s="4" t="s">
        <v>7449</v>
      </c>
      <c r="F222" s="4" t="s">
        <v>7400</v>
      </c>
      <c r="G222" s="4" t="s">
        <v>7447</v>
      </c>
      <c r="H222" s="4" t="s">
        <v>714</v>
      </c>
      <c r="I222" s="11">
        <v>42418933</v>
      </c>
      <c r="J222" s="41">
        <v>42677</v>
      </c>
      <c r="K222" s="11">
        <v>2016</v>
      </c>
      <c r="L222" s="11">
        <v>2017</v>
      </c>
      <c r="M222" s="5">
        <v>12000</v>
      </c>
      <c r="N222" s="4"/>
      <c r="O222" s="4"/>
      <c r="P222" s="18" t="s">
        <v>10078</v>
      </c>
      <c r="Q222" s="18" t="s">
        <v>10504</v>
      </c>
    </row>
    <row r="223" spans="1:17" ht="51" x14ac:dyDescent="0.2">
      <c r="A223" s="7" t="s">
        <v>34</v>
      </c>
      <c r="B223" s="4" t="s">
        <v>95</v>
      </c>
      <c r="C223" s="4" t="s">
        <v>7555</v>
      </c>
      <c r="D223" s="4" t="s">
        <v>7556</v>
      </c>
      <c r="E223" s="4" t="s">
        <v>7557</v>
      </c>
      <c r="F223" s="4" t="s">
        <v>7400</v>
      </c>
      <c r="G223" s="4" t="s">
        <v>7558</v>
      </c>
      <c r="H223" s="4" t="s">
        <v>714</v>
      </c>
      <c r="I223" s="11">
        <v>42418933</v>
      </c>
      <c r="J223" s="41">
        <v>42656</v>
      </c>
      <c r="K223" s="11">
        <v>2016</v>
      </c>
      <c r="L223" s="11">
        <v>2016</v>
      </c>
      <c r="M223" s="5">
        <v>2649</v>
      </c>
      <c r="N223" s="4" t="s">
        <v>7559</v>
      </c>
      <c r="O223" s="4"/>
      <c r="P223" s="4" t="s">
        <v>10079</v>
      </c>
      <c r="Q223" s="4"/>
    </row>
    <row r="224" spans="1:17" ht="38.25" x14ac:dyDescent="0.2">
      <c r="A224" s="7" t="s">
        <v>34</v>
      </c>
      <c r="B224" s="4" t="s">
        <v>95</v>
      </c>
      <c r="C224" s="4" t="s">
        <v>7560</v>
      </c>
      <c r="D224" s="4" t="s">
        <v>7561</v>
      </c>
      <c r="E224" s="4" t="s">
        <v>7562</v>
      </c>
      <c r="F224" s="4" t="s">
        <v>7409</v>
      </c>
      <c r="G224" s="4" t="s">
        <v>7563</v>
      </c>
      <c r="H224" s="4" t="s">
        <v>714</v>
      </c>
      <c r="I224" s="11">
        <v>42418933</v>
      </c>
      <c r="J224" s="41">
        <v>42656</v>
      </c>
      <c r="K224" s="11">
        <v>2016</v>
      </c>
      <c r="L224" s="11">
        <v>2016</v>
      </c>
      <c r="M224" s="5">
        <v>5298</v>
      </c>
      <c r="N224" s="4" t="s">
        <v>7559</v>
      </c>
      <c r="O224" s="4"/>
      <c r="P224" s="4" t="s">
        <v>10079</v>
      </c>
      <c r="Q224" s="4"/>
    </row>
    <row r="225" spans="1:17" ht="38.25" x14ac:dyDescent="0.2">
      <c r="A225" s="7" t="s">
        <v>34</v>
      </c>
      <c r="B225" s="4" t="s">
        <v>95</v>
      </c>
      <c r="C225" s="4" t="s">
        <v>7564</v>
      </c>
      <c r="D225" s="4" t="s">
        <v>7565</v>
      </c>
      <c r="E225" s="4" t="s">
        <v>7566</v>
      </c>
      <c r="F225" s="4" t="s">
        <v>7409</v>
      </c>
      <c r="G225" s="4" t="s">
        <v>7563</v>
      </c>
      <c r="H225" s="4" t="s">
        <v>714</v>
      </c>
      <c r="I225" s="11">
        <v>42418933</v>
      </c>
      <c r="J225" s="41">
        <v>42689</v>
      </c>
      <c r="K225" s="11">
        <v>2016</v>
      </c>
      <c r="L225" s="11">
        <v>2016</v>
      </c>
      <c r="M225" s="5">
        <v>5298</v>
      </c>
      <c r="N225" s="4" t="s">
        <v>7559</v>
      </c>
      <c r="O225" s="4"/>
      <c r="P225" s="4" t="s">
        <v>10079</v>
      </c>
      <c r="Q225" s="4"/>
    </row>
    <row r="226" spans="1:17" ht="38.25" x14ac:dyDescent="0.2">
      <c r="A226" s="7" t="s">
        <v>34</v>
      </c>
      <c r="B226" s="4" t="s">
        <v>95</v>
      </c>
      <c r="C226" s="4" t="s">
        <v>7567</v>
      </c>
      <c r="D226" s="4" t="s">
        <v>7568</v>
      </c>
      <c r="E226" s="4" t="s">
        <v>7569</v>
      </c>
      <c r="F226" s="4" t="s">
        <v>7409</v>
      </c>
      <c r="G226" s="4" t="s">
        <v>7563</v>
      </c>
      <c r="H226" s="4" t="s">
        <v>714</v>
      </c>
      <c r="I226" s="11">
        <v>42418933</v>
      </c>
      <c r="J226" s="41">
        <v>42670</v>
      </c>
      <c r="K226" s="11">
        <v>2016</v>
      </c>
      <c r="L226" s="11">
        <v>2016</v>
      </c>
      <c r="M226" s="5">
        <v>7947</v>
      </c>
      <c r="N226" s="4" t="s">
        <v>7559</v>
      </c>
      <c r="O226" s="4"/>
      <c r="P226" s="4" t="s">
        <v>10079</v>
      </c>
      <c r="Q226" s="4"/>
    </row>
    <row r="227" spans="1:17" ht="38.25" x14ac:dyDescent="0.2">
      <c r="A227" s="7" t="s">
        <v>34</v>
      </c>
      <c r="B227" s="4" t="s">
        <v>95</v>
      </c>
      <c r="C227" s="4" t="s">
        <v>7570</v>
      </c>
      <c r="D227" s="4" t="s">
        <v>7571</v>
      </c>
      <c r="E227" s="4" t="s">
        <v>7572</v>
      </c>
      <c r="F227" s="4" t="s">
        <v>7409</v>
      </c>
      <c r="G227" s="4" t="s">
        <v>7563</v>
      </c>
      <c r="H227" s="4" t="s">
        <v>714</v>
      </c>
      <c r="I227" s="11">
        <v>42418933</v>
      </c>
      <c r="J227" s="41">
        <v>42656</v>
      </c>
      <c r="K227" s="11">
        <v>2016</v>
      </c>
      <c r="L227" s="11">
        <v>2016</v>
      </c>
      <c r="M227" s="5">
        <v>7947</v>
      </c>
      <c r="N227" s="4" t="s">
        <v>7559</v>
      </c>
      <c r="O227" s="4"/>
      <c r="P227" s="4" t="s">
        <v>10079</v>
      </c>
      <c r="Q227" s="4"/>
    </row>
    <row r="228" spans="1:17" ht="25.5" hidden="1" x14ac:dyDescent="0.2">
      <c r="A228" s="7" t="s">
        <v>14</v>
      </c>
      <c r="B228" s="4"/>
      <c r="C228" s="4" t="s">
        <v>6174</v>
      </c>
      <c r="D228" s="4" t="s">
        <v>6175</v>
      </c>
      <c r="E228" s="4" t="s">
        <v>6176</v>
      </c>
      <c r="F228" s="4" t="s">
        <v>6177</v>
      </c>
      <c r="G228" s="4"/>
      <c r="H228" s="4" t="s">
        <v>376</v>
      </c>
      <c r="I228" s="11"/>
      <c r="J228" s="41">
        <v>42186</v>
      </c>
      <c r="K228" s="11">
        <v>2015</v>
      </c>
      <c r="L228" s="11">
        <v>2019</v>
      </c>
      <c r="M228" s="5">
        <v>8880</v>
      </c>
      <c r="N228" s="4" t="s">
        <v>6178</v>
      </c>
      <c r="O228" s="4"/>
      <c r="P228" s="4" t="s">
        <v>10078</v>
      </c>
      <c r="Q228" s="4" t="s">
        <v>10082</v>
      </c>
    </row>
    <row r="229" spans="1:17" ht="51" x14ac:dyDescent="0.2">
      <c r="A229" s="7" t="s">
        <v>14</v>
      </c>
      <c r="B229" s="4"/>
      <c r="C229" s="4" t="s">
        <v>6179</v>
      </c>
      <c r="D229" s="4" t="s">
        <v>6180</v>
      </c>
      <c r="E229" s="4" t="s">
        <v>6181</v>
      </c>
      <c r="F229" s="4" t="s">
        <v>6182</v>
      </c>
      <c r="G229" s="4"/>
      <c r="H229" s="4" t="s">
        <v>6183</v>
      </c>
      <c r="I229" s="11">
        <v>164721</v>
      </c>
      <c r="J229" s="41">
        <v>42854</v>
      </c>
      <c r="K229" s="11">
        <v>2014</v>
      </c>
      <c r="L229" s="11">
        <v>2016</v>
      </c>
      <c r="M229" s="5">
        <v>9000</v>
      </c>
      <c r="N229" s="4" t="s">
        <v>6195</v>
      </c>
      <c r="O229" s="4"/>
      <c r="P229" s="4" t="s">
        <v>10079</v>
      </c>
      <c r="Q229" s="4" t="s">
        <v>10506</v>
      </c>
    </row>
    <row r="230" spans="1:17" ht="51" x14ac:dyDescent="0.2">
      <c r="A230" s="7" t="s">
        <v>14</v>
      </c>
      <c r="B230" s="4"/>
      <c r="C230" s="4" t="s">
        <v>6179</v>
      </c>
      <c r="D230" s="4" t="s">
        <v>6180</v>
      </c>
      <c r="E230" s="4" t="s">
        <v>6184</v>
      </c>
      <c r="F230" s="4" t="s">
        <v>6185</v>
      </c>
      <c r="G230" s="4"/>
      <c r="H230" s="4" t="s">
        <v>6183</v>
      </c>
      <c r="I230" s="11">
        <v>164704</v>
      </c>
      <c r="J230" s="41">
        <v>42128</v>
      </c>
      <c r="K230" s="11">
        <v>2015</v>
      </c>
      <c r="L230" s="11">
        <v>2016</v>
      </c>
      <c r="M230" s="5">
        <v>4500</v>
      </c>
      <c r="N230" s="4" t="s">
        <v>6195</v>
      </c>
      <c r="O230" s="4"/>
      <c r="P230" s="4" t="s">
        <v>10079</v>
      </c>
      <c r="Q230" s="4" t="s">
        <v>10506</v>
      </c>
    </row>
    <row r="231" spans="1:17" ht="51" x14ac:dyDescent="0.2">
      <c r="A231" s="7" t="s">
        <v>14</v>
      </c>
      <c r="B231" s="4"/>
      <c r="C231" s="4" t="s">
        <v>6179</v>
      </c>
      <c r="D231" s="4" t="s">
        <v>6180</v>
      </c>
      <c r="E231" s="4" t="s">
        <v>6186</v>
      </c>
      <c r="F231" s="4" t="s">
        <v>6187</v>
      </c>
      <c r="G231" s="4"/>
      <c r="H231" s="4" t="s">
        <v>6183</v>
      </c>
      <c r="I231" s="11">
        <v>164721</v>
      </c>
      <c r="J231" s="41">
        <v>41758</v>
      </c>
      <c r="K231" s="11">
        <v>2014</v>
      </c>
      <c r="L231" s="11">
        <v>2016</v>
      </c>
      <c r="M231" s="5">
        <v>1560</v>
      </c>
      <c r="N231" s="4" t="s">
        <v>6195</v>
      </c>
      <c r="O231" s="4"/>
      <c r="P231" s="4" t="s">
        <v>10079</v>
      </c>
      <c r="Q231" s="4" t="s">
        <v>10506</v>
      </c>
    </row>
    <row r="232" spans="1:17" ht="51" x14ac:dyDescent="0.2">
      <c r="A232" s="7" t="s">
        <v>14</v>
      </c>
      <c r="B232" s="4"/>
      <c r="C232" s="4" t="s">
        <v>6179</v>
      </c>
      <c r="D232" s="4" t="s">
        <v>6180</v>
      </c>
      <c r="E232" s="4" t="s">
        <v>6188</v>
      </c>
      <c r="F232" s="4" t="s">
        <v>6189</v>
      </c>
      <c r="G232" s="4"/>
      <c r="H232" s="4" t="s">
        <v>6183</v>
      </c>
      <c r="I232" s="11">
        <v>164721</v>
      </c>
      <c r="J232" s="41">
        <v>41766</v>
      </c>
      <c r="K232" s="11">
        <v>2014</v>
      </c>
      <c r="L232" s="11">
        <v>2016</v>
      </c>
      <c r="M232" s="5">
        <v>300</v>
      </c>
      <c r="N232" s="4" t="s">
        <v>6195</v>
      </c>
      <c r="O232" s="4"/>
      <c r="P232" s="4" t="s">
        <v>10079</v>
      </c>
      <c r="Q232" s="4" t="s">
        <v>10506</v>
      </c>
    </row>
    <row r="233" spans="1:17" ht="51" x14ac:dyDescent="0.2">
      <c r="A233" s="7" t="s">
        <v>14</v>
      </c>
      <c r="B233" s="4"/>
      <c r="C233" s="4" t="s">
        <v>6179</v>
      </c>
      <c r="D233" s="4" t="s">
        <v>6190</v>
      </c>
      <c r="E233" s="4" t="s">
        <v>6191</v>
      </c>
      <c r="F233" s="4" t="s">
        <v>6192</v>
      </c>
      <c r="G233" s="4"/>
      <c r="H233" s="4" t="s">
        <v>6183</v>
      </c>
      <c r="I233" s="11">
        <v>164721</v>
      </c>
      <c r="J233" s="41">
        <v>42626</v>
      </c>
      <c r="K233" s="11">
        <v>2016</v>
      </c>
      <c r="L233" s="11">
        <v>2016</v>
      </c>
      <c r="M233" s="5">
        <v>425</v>
      </c>
      <c r="N233" s="4" t="s">
        <v>6195</v>
      </c>
      <c r="O233" s="4"/>
      <c r="P233" s="4" t="s">
        <v>10079</v>
      </c>
      <c r="Q233" s="4" t="s">
        <v>10506</v>
      </c>
    </row>
    <row r="234" spans="1:17" ht="51" x14ac:dyDescent="0.2">
      <c r="A234" s="7" t="s">
        <v>14</v>
      </c>
      <c r="B234" s="4"/>
      <c r="C234" s="4" t="s">
        <v>6179</v>
      </c>
      <c r="D234" s="4" t="s">
        <v>6180</v>
      </c>
      <c r="E234" s="4" t="s">
        <v>6193</v>
      </c>
      <c r="F234" s="4" t="s">
        <v>6194</v>
      </c>
      <c r="G234" s="4"/>
      <c r="H234" s="4" t="s">
        <v>6183</v>
      </c>
      <c r="I234" s="11">
        <v>164721</v>
      </c>
      <c r="J234" s="41">
        <v>42564</v>
      </c>
      <c r="K234" s="11">
        <v>2016</v>
      </c>
      <c r="L234" s="11">
        <v>2016</v>
      </c>
      <c r="M234" s="5">
        <v>800</v>
      </c>
      <c r="N234" s="4" t="s">
        <v>6195</v>
      </c>
      <c r="O234" s="4"/>
      <c r="P234" s="4" t="s">
        <v>10079</v>
      </c>
      <c r="Q234" s="4" t="s">
        <v>10506</v>
      </c>
    </row>
    <row r="235" spans="1:17" ht="38.25" x14ac:dyDescent="0.2">
      <c r="A235" s="7" t="s">
        <v>28</v>
      </c>
      <c r="B235" s="4" t="s">
        <v>96</v>
      </c>
      <c r="C235" s="4" t="s">
        <v>10153</v>
      </c>
      <c r="D235" s="4" t="s">
        <v>174</v>
      </c>
      <c r="E235" s="4" t="s">
        <v>10154</v>
      </c>
      <c r="F235" s="4" t="s">
        <v>10155</v>
      </c>
      <c r="G235" s="4" t="s">
        <v>10156</v>
      </c>
      <c r="H235" s="4" t="s">
        <v>714</v>
      </c>
      <c r="I235" s="11">
        <v>42418933</v>
      </c>
      <c r="J235" s="41" t="s">
        <v>10157</v>
      </c>
      <c r="K235" s="11">
        <v>2016</v>
      </c>
      <c r="L235" s="11">
        <v>2016</v>
      </c>
      <c r="M235" s="5">
        <v>8500</v>
      </c>
      <c r="N235" s="4"/>
      <c r="O235" s="4" t="s">
        <v>10197</v>
      </c>
      <c r="P235" s="4" t="s">
        <v>10079</v>
      </c>
      <c r="Q235" s="4"/>
    </row>
    <row r="236" spans="1:17" ht="38.25" x14ac:dyDescent="0.2">
      <c r="A236" s="7" t="s">
        <v>28</v>
      </c>
      <c r="B236" s="4" t="s">
        <v>96</v>
      </c>
      <c r="C236" s="4" t="s">
        <v>10161</v>
      </c>
      <c r="D236" s="4" t="s">
        <v>174</v>
      </c>
      <c r="E236" s="4" t="s">
        <v>10162</v>
      </c>
      <c r="F236" s="4" t="s">
        <v>10155</v>
      </c>
      <c r="G236" s="4" t="s">
        <v>10163</v>
      </c>
      <c r="H236" s="4" t="s">
        <v>714</v>
      </c>
      <c r="I236" s="11">
        <v>42418933</v>
      </c>
      <c r="J236" s="41" t="s">
        <v>10164</v>
      </c>
      <c r="K236" s="11">
        <v>2016</v>
      </c>
      <c r="L236" s="11">
        <v>2016</v>
      </c>
      <c r="M236" s="5">
        <v>12000</v>
      </c>
      <c r="N236" s="4"/>
      <c r="O236" s="4"/>
      <c r="P236" s="4" t="s">
        <v>10079</v>
      </c>
      <c r="Q236" s="4"/>
    </row>
    <row r="237" spans="1:17" ht="38.25" x14ac:dyDescent="0.2">
      <c r="A237" s="7" t="s">
        <v>28</v>
      </c>
      <c r="B237" s="4" t="s">
        <v>96</v>
      </c>
      <c r="C237" s="4" t="s">
        <v>10178</v>
      </c>
      <c r="D237" s="4" t="s">
        <v>174</v>
      </c>
      <c r="E237" s="4" t="s">
        <v>10179</v>
      </c>
      <c r="F237" s="4" t="s">
        <v>10155</v>
      </c>
      <c r="G237" s="4" t="s">
        <v>10180</v>
      </c>
      <c r="H237" s="4" t="s">
        <v>714</v>
      </c>
      <c r="I237" s="11">
        <v>42418933</v>
      </c>
      <c r="J237" s="41" t="s">
        <v>10181</v>
      </c>
      <c r="K237" s="11">
        <v>2016</v>
      </c>
      <c r="L237" s="11">
        <v>2017</v>
      </c>
      <c r="M237" s="5">
        <v>2200</v>
      </c>
      <c r="N237" s="4"/>
      <c r="O237" s="4"/>
      <c r="P237" s="4" t="s">
        <v>10079</v>
      </c>
      <c r="Q237" s="4"/>
    </row>
    <row r="238" spans="1:17" ht="38.25" x14ac:dyDescent="0.2">
      <c r="A238" s="7" t="s">
        <v>28</v>
      </c>
      <c r="B238" s="4" t="s">
        <v>96</v>
      </c>
      <c r="C238" s="4" t="s">
        <v>10182</v>
      </c>
      <c r="D238" s="4" t="s">
        <v>10183</v>
      </c>
      <c r="E238" s="4" t="s">
        <v>10184</v>
      </c>
      <c r="F238" s="4" t="s">
        <v>10155</v>
      </c>
      <c r="G238" s="4" t="s">
        <v>10180</v>
      </c>
      <c r="H238" s="4" t="s">
        <v>714</v>
      </c>
      <c r="I238" s="11">
        <v>42418933</v>
      </c>
      <c r="J238" s="41" t="s">
        <v>10185</v>
      </c>
      <c r="K238" s="11">
        <v>2016</v>
      </c>
      <c r="L238" s="11">
        <v>2017</v>
      </c>
      <c r="M238" s="5">
        <v>1700</v>
      </c>
      <c r="N238" s="4"/>
      <c r="O238" s="4"/>
      <c r="P238" s="4" t="s">
        <v>10079</v>
      </c>
      <c r="Q238" s="4"/>
    </row>
    <row r="239" spans="1:17" ht="63.75" x14ac:dyDescent="0.2">
      <c r="A239" s="7" t="s">
        <v>28</v>
      </c>
      <c r="B239" s="4" t="s">
        <v>96</v>
      </c>
      <c r="C239" s="4" t="s">
        <v>177</v>
      </c>
      <c r="D239" s="4" t="s">
        <v>10186</v>
      </c>
      <c r="E239" s="4" t="s">
        <v>10187</v>
      </c>
      <c r="F239" s="4" t="s">
        <v>10188</v>
      </c>
      <c r="G239" s="4" t="s">
        <v>10189</v>
      </c>
      <c r="H239" s="4" t="s">
        <v>7455</v>
      </c>
      <c r="I239" s="11">
        <v>42169330</v>
      </c>
      <c r="J239" s="41" t="s">
        <v>10190</v>
      </c>
      <c r="K239" s="11">
        <v>2015</v>
      </c>
      <c r="L239" s="11">
        <v>2015</v>
      </c>
      <c r="M239" s="5">
        <v>74</v>
      </c>
      <c r="N239" s="4"/>
      <c r="O239" s="4"/>
      <c r="P239" s="4" t="s">
        <v>10079</v>
      </c>
      <c r="Q239" s="4"/>
    </row>
    <row r="240" spans="1:17" ht="63.75" x14ac:dyDescent="0.2">
      <c r="A240" s="7" t="s">
        <v>28</v>
      </c>
      <c r="B240" s="4" t="s">
        <v>96</v>
      </c>
      <c r="C240" s="4" t="s">
        <v>10191</v>
      </c>
      <c r="D240" s="4" t="s">
        <v>10192</v>
      </c>
      <c r="E240" s="4" t="s">
        <v>10193</v>
      </c>
      <c r="F240" s="4" t="s">
        <v>10188</v>
      </c>
      <c r="G240" s="4" t="s">
        <v>10189</v>
      </c>
      <c r="H240" s="4" t="s">
        <v>7455</v>
      </c>
      <c r="I240" s="11">
        <v>42169330</v>
      </c>
      <c r="J240" s="41" t="s">
        <v>10194</v>
      </c>
      <c r="K240" s="11">
        <v>2016</v>
      </c>
      <c r="L240" s="11">
        <v>2016</v>
      </c>
      <c r="M240" s="5">
        <v>1700</v>
      </c>
      <c r="N240" s="4"/>
      <c r="O240" s="4"/>
      <c r="P240" s="4" t="s">
        <v>10079</v>
      </c>
      <c r="Q240" s="4"/>
    </row>
    <row r="241" spans="1:17" ht="63.75" x14ac:dyDescent="0.2">
      <c r="A241" s="7" t="s">
        <v>28</v>
      </c>
      <c r="B241" s="4" t="s">
        <v>96</v>
      </c>
      <c r="C241" s="4" t="s">
        <v>10195</v>
      </c>
      <c r="D241" s="4" t="s">
        <v>10186</v>
      </c>
      <c r="E241" s="4" t="s">
        <v>10196</v>
      </c>
      <c r="F241" s="4" t="s">
        <v>10188</v>
      </c>
      <c r="G241" s="4" t="s">
        <v>10189</v>
      </c>
      <c r="H241" s="4" t="s">
        <v>7455</v>
      </c>
      <c r="I241" s="11">
        <v>42169330</v>
      </c>
      <c r="J241" s="41" t="s">
        <v>10194</v>
      </c>
      <c r="K241" s="11">
        <v>2016</v>
      </c>
      <c r="L241" s="11">
        <v>2016</v>
      </c>
      <c r="M241" s="5">
        <v>2400</v>
      </c>
      <c r="N241" s="4"/>
      <c r="O241" s="4"/>
      <c r="P241" s="4" t="s">
        <v>10079</v>
      </c>
      <c r="Q241" s="4"/>
    </row>
    <row r="242" spans="1:17" ht="38.25" x14ac:dyDescent="0.2">
      <c r="A242" s="7" t="s">
        <v>28</v>
      </c>
      <c r="B242" s="4" t="s">
        <v>97</v>
      </c>
      <c r="C242" s="4" t="s">
        <v>10149</v>
      </c>
      <c r="D242" s="4" t="s">
        <v>10150</v>
      </c>
      <c r="E242" s="4" t="s">
        <v>10151</v>
      </c>
      <c r="F242" s="4" t="s">
        <v>6219</v>
      </c>
      <c r="G242" s="4" t="s">
        <v>10152</v>
      </c>
      <c r="H242" s="4" t="s">
        <v>714</v>
      </c>
      <c r="I242" s="11">
        <v>1613104784</v>
      </c>
      <c r="J242" s="41">
        <v>42612</v>
      </c>
      <c r="K242" s="41">
        <v>42512</v>
      </c>
      <c r="L242" s="41">
        <v>42530</v>
      </c>
      <c r="M242" s="5">
        <v>2200</v>
      </c>
      <c r="N242" s="4"/>
      <c r="O242" s="4"/>
      <c r="P242" s="4" t="s">
        <v>10079</v>
      </c>
      <c r="Q242" s="4"/>
    </row>
    <row r="243" spans="1:17" ht="38.25" x14ac:dyDescent="0.2">
      <c r="A243" s="7" t="s">
        <v>28</v>
      </c>
      <c r="B243" s="4" t="s">
        <v>97</v>
      </c>
      <c r="C243" s="4" t="s">
        <v>10158</v>
      </c>
      <c r="D243" s="4" t="s">
        <v>10159</v>
      </c>
      <c r="E243" s="4" t="s">
        <v>10160</v>
      </c>
      <c r="F243" s="4" t="s">
        <v>6219</v>
      </c>
      <c r="G243" s="4" t="s">
        <v>10152</v>
      </c>
      <c r="H243" s="4" t="s">
        <v>714</v>
      </c>
      <c r="I243" s="11">
        <v>1613104784</v>
      </c>
      <c r="J243" s="41">
        <v>42615</v>
      </c>
      <c r="K243" s="41">
        <v>42689</v>
      </c>
      <c r="L243" s="41">
        <v>42690</v>
      </c>
      <c r="M243" s="5">
        <v>2000</v>
      </c>
      <c r="N243" s="4"/>
      <c r="O243" s="4"/>
      <c r="P243" s="4" t="s">
        <v>10079</v>
      </c>
      <c r="Q243" s="4"/>
    </row>
    <row r="244" spans="1:17" ht="38.25" x14ac:dyDescent="0.2">
      <c r="A244" s="7" t="s">
        <v>28</v>
      </c>
      <c r="B244" s="4" t="s">
        <v>97</v>
      </c>
      <c r="C244" s="4" t="s">
        <v>10165</v>
      </c>
      <c r="D244" s="4" t="s">
        <v>10166</v>
      </c>
      <c r="E244" s="4" t="s">
        <v>10167</v>
      </c>
      <c r="F244" s="4" t="s">
        <v>6219</v>
      </c>
      <c r="G244" s="4" t="s">
        <v>10152</v>
      </c>
      <c r="H244" s="4" t="s">
        <v>714</v>
      </c>
      <c r="I244" s="11">
        <v>1613104784</v>
      </c>
      <c r="J244" s="41">
        <v>42615</v>
      </c>
      <c r="K244" s="41">
        <v>42681</v>
      </c>
      <c r="L244" s="41">
        <v>42681</v>
      </c>
      <c r="M244" s="5">
        <v>1800</v>
      </c>
      <c r="N244" s="4"/>
      <c r="O244" s="4"/>
      <c r="P244" s="4" t="s">
        <v>10079</v>
      </c>
      <c r="Q244" s="4"/>
    </row>
    <row r="245" spans="1:17" ht="38.25" x14ac:dyDescent="0.2">
      <c r="A245" s="7" t="s">
        <v>28</v>
      </c>
      <c r="B245" s="4" t="s">
        <v>97</v>
      </c>
      <c r="C245" s="4" t="s">
        <v>10176</v>
      </c>
      <c r="D245" s="4" t="s">
        <v>10150</v>
      </c>
      <c r="E245" s="4" t="s">
        <v>10177</v>
      </c>
      <c r="F245" s="4" t="s">
        <v>6219</v>
      </c>
      <c r="G245" s="4" t="s">
        <v>7563</v>
      </c>
      <c r="H245" s="4" t="s">
        <v>714</v>
      </c>
      <c r="I245" s="11">
        <v>1613104784</v>
      </c>
      <c r="J245" s="41">
        <v>42647</v>
      </c>
      <c r="K245" s="41">
        <v>42675</v>
      </c>
      <c r="L245" s="41">
        <v>42735</v>
      </c>
      <c r="M245" s="5">
        <v>3000</v>
      </c>
      <c r="N245" s="4"/>
      <c r="O245" s="4"/>
      <c r="P245" s="4" t="s">
        <v>10079</v>
      </c>
      <c r="Q245" s="4"/>
    </row>
    <row r="246" spans="1:17" ht="25.5" x14ac:dyDescent="0.2">
      <c r="A246" s="7" t="s">
        <v>28</v>
      </c>
      <c r="B246" s="4" t="s">
        <v>98</v>
      </c>
      <c r="C246" s="4" t="s">
        <v>10168</v>
      </c>
      <c r="D246" s="4" t="s">
        <v>10169</v>
      </c>
      <c r="E246" s="4" t="s">
        <v>10170</v>
      </c>
      <c r="F246" s="4" t="s">
        <v>10171</v>
      </c>
      <c r="G246" s="4" t="s">
        <v>10172</v>
      </c>
      <c r="H246" s="4" t="s">
        <v>281</v>
      </c>
      <c r="I246" s="11">
        <v>42418933</v>
      </c>
      <c r="J246" s="41">
        <v>42593</v>
      </c>
      <c r="K246" s="11">
        <v>2016</v>
      </c>
      <c r="L246" s="11">
        <v>2016</v>
      </c>
      <c r="M246" s="5">
        <v>1500</v>
      </c>
      <c r="N246" s="4"/>
      <c r="O246" s="4"/>
      <c r="P246" s="4" t="s">
        <v>10079</v>
      </c>
      <c r="Q246" s="4"/>
    </row>
    <row r="247" spans="1:17" ht="25.5" x14ac:dyDescent="0.2">
      <c r="A247" s="7" t="s">
        <v>28</v>
      </c>
      <c r="B247" s="4" t="s">
        <v>98</v>
      </c>
      <c r="C247" s="4" t="s">
        <v>10173</v>
      </c>
      <c r="D247" s="4" t="s">
        <v>10174</v>
      </c>
      <c r="E247" s="4" t="s">
        <v>10175</v>
      </c>
      <c r="F247" s="4" t="s">
        <v>10171</v>
      </c>
      <c r="G247" s="4" t="s">
        <v>10172</v>
      </c>
      <c r="H247" s="4" t="s">
        <v>281</v>
      </c>
      <c r="I247" s="11">
        <v>42418933</v>
      </c>
      <c r="J247" s="41">
        <v>42605</v>
      </c>
      <c r="K247" s="11">
        <v>2016</v>
      </c>
      <c r="L247" s="11">
        <v>2016</v>
      </c>
      <c r="M247" s="5">
        <v>1500</v>
      </c>
      <c r="N247" s="4"/>
      <c r="O247" s="4"/>
      <c r="P247" s="4" t="s">
        <v>10079</v>
      </c>
      <c r="Q247" s="4"/>
    </row>
    <row r="248" spans="1:17" ht="25.5" hidden="1" x14ac:dyDescent="0.2">
      <c r="A248" s="7" t="s">
        <v>20</v>
      </c>
      <c r="B248" s="4" t="s">
        <v>59</v>
      </c>
      <c r="C248" s="4" t="s">
        <v>4829</v>
      </c>
      <c r="D248" s="4" t="s">
        <v>4830</v>
      </c>
      <c r="E248" s="4" t="s">
        <v>4831</v>
      </c>
      <c r="F248" s="4" t="s">
        <v>4832</v>
      </c>
      <c r="G248" s="4" t="s">
        <v>4833</v>
      </c>
      <c r="H248" s="4" t="s">
        <v>4834</v>
      </c>
      <c r="I248" s="11">
        <v>151513</v>
      </c>
      <c r="J248" s="41" t="s">
        <v>4835</v>
      </c>
      <c r="K248" s="11">
        <v>2016</v>
      </c>
      <c r="L248" s="11">
        <v>2016</v>
      </c>
      <c r="M248" s="5">
        <v>1000</v>
      </c>
      <c r="N248" s="4"/>
      <c r="O248" s="4"/>
      <c r="P248" s="4" t="s">
        <v>10078</v>
      </c>
      <c r="Q248" s="4" t="s">
        <v>10490</v>
      </c>
    </row>
    <row r="249" spans="1:17" ht="25.5" hidden="1" x14ac:dyDescent="0.2">
      <c r="A249" s="7" t="s">
        <v>20</v>
      </c>
      <c r="B249" s="4" t="s">
        <v>59</v>
      </c>
      <c r="C249" s="4" t="s">
        <v>4836</v>
      </c>
      <c r="D249" s="4" t="s">
        <v>4837</v>
      </c>
      <c r="E249" s="4" t="s">
        <v>4838</v>
      </c>
      <c r="F249" s="4" t="s">
        <v>4832</v>
      </c>
      <c r="G249" s="4" t="s">
        <v>4833</v>
      </c>
      <c r="H249" s="4" t="s">
        <v>4834</v>
      </c>
      <c r="I249" s="11">
        <v>151513</v>
      </c>
      <c r="J249" s="41" t="s">
        <v>4835</v>
      </c>
      <c r="K249" s="11">
        <v>2016</v>
      </c>
      <c r="L249" s="11">
        <v>2016</v>
      </c>
      <c r="M249" s="5">
        <v>5000</v>
      </c>
      <c r="N249" s="4"/>
      <c r="O249" s="4" t="s">
        <v>4839</v>
      </c>
      <c r="P249" s="4" t="s">
        <v>10078</v>
      </c>
      <c r="Q249" s="4" t="s">
        <v>10489</v>
      </c>
    </row>
    <row r="250" spans="1:17" ht="35.25" customHeight="1" x14ac:dyDescent="0.2"/>
    <row r="251" spans="1:17" ht="69.75" customHeight="1" x14ac:dyDescent="0.2">
      <c r="A251" s="72" t="s">
        <v>145</v>
      </c>
      <c r="B251" s="72"/>
      <c r="C251" s="72"/>
      <c r="D251" s="72"/>
      <c r="E251" s="72"/>
      <c r="F251" s="72"/>
      <c r="G251" s="72"/>
      <c r="H251" s="72"/>
      <c r="I251" s="72"/>
      <c r="J251" s="72"/>
      <c r="K251" s="72"/>
      <c r="L251" s="72"/>
      <c r="M251" s="72"/>
      <c r="N251" s="72"/>
      <c r="O251" s="72"/>
      <c r="P251" s="72"/>
      <c r="Q251" s="72"/>
    </row>
    <row r="252" spans="1:17" ht="87" customHeight="1" x14ac:dyDescent="0.2">
      <c r="A252" s="12"/>
      <c r="B252" s="12"/>
    </row>
    <row r="254" spans="1:17" s="10" customFormat="1" ht="12.75" customHeight="1" x14ac:dyDescent="0.2"/>
    <row r="255" spans="1:17" s="10" customFormat="1" ht="12.75" customHeight="1" x14ac:dyDescent="0.2"/>
    <row r="256" spans="1:17" s="10" customFormat="1" ht="25.5" customHeight="1" x14ac:dyDescent="0.2"/>
    <row r="257" s="10" customFormat="1" ht="12.75" customHeight="1" x14ac:dyDescent="0.2"/>
    <row r="258" s="10" customFormat="1" ht="25.5" customHeight="1" x14ac:dyDescent="0.2"/>
    <row r="259" s="10" customFormat="1" ht="25.5" customHeight="1" x14ac:dyDescent="0.2"/>
    <row r="260" s="10" customFormat="1" ht="25.5" customHeight="1" x14ac:dyDescent="0.2"/>
    <row r="261" s="10" customFormat="1" ht="25.5" customHeight="1" x14ac:dyDescent="0.2"/>
    <row r="262" s="10" customFormat="1" ht="12.75" customHeight="1" x14ac:dyDescent="0.2"/>
    <row r="263" s="10" customFormat="1" ht="25.5" customHeight="1" x14ac:dyDescent="0.2"/>
    <row r="264" s="10" customFormat="1" ht="12.75" customHeight="1" x14ac:dyDescent="0.2"/>
    <row r="265" s="10" customFormat="1" ht="12.75" customHeight="1" x14ac:dyDescent="0.2"/>
    <row r="266" s="10" customFormat="1" ht="12.75" customHeight="1" x14ac:dyDescent="0.2"/>
    <row r="267" s="10" customFormat="1" ht="12.75" customHeight="1" x14ac:dyDescent="0.2"/>
    <row r="268" s="10" customFormat="1" ht="38.25" customHeight="1" x14ac:dyDescent="0.2"/>
    <row r="269" s="10" customFormat="1" ht="38.25" customHeight="1" x14ac:dyDescent="0.2"/>
    <row r="270" s="10" customFormat="1" ht="25.5" customHeight="1" x14ac:dyDescent="0.2"/>
    <row r="271" s="10" customFormat="1" ht="12.75" customHeight="1" x14ac:dyDescent="0.2"/>
    <row r="272" s="10" customFormat="1" ht="12.75" customHeight="1" x14ac:dyDescent="0.2"/>
    <row r="273" s="10" customFormat="1" ht="12.75" customHeight="1" x14ac:dyDescent="0.2"/>
    <row r="274" s="10" customFormat="1" ht="25.5" customHeight="1" x14ac:dyDescent="0.2"/>
    <row r="275" s="10" customFormat="1" ht="25.5" customHeight="1" x14ac:dyDescent="0.2"/>
    <row r="276" s="10" customFormat="1" ht="12.75" customHeight="1" x14ac:dyDescent="0.2"/>
    <row r="277" s="10" customFormat="1" ht="12.75" customHeight="1" x14ac:dyDescent="0.2"/>
    <row r="278" s="10" customFormat="1" ht="12.75" customHeight="1" x14ac:dyDescent="0.2"/>
    <row r="279" s="10" customFormat="1" ht="12.75" customHeight="1" x14ac:dyDescent="0.2"/>
    <row r="280" s="10" customFormat="1" ht="25.5" customHeight="1" x14ac:dyDescent="0.2"/>
    <row r="281" s="10" customFormat="1" ht="12.75" customHeight="1" x14ac:dyDescent="0.2"/>
    <row r="282" s="10" customFormat="1" ht="25.5" customHeight="1" x14ac:dyDescent="0.2"/>
    <row r="283" s="10" customFormat="1" ht="25.5" customHeight="1" x14ac:dyDescent="0.2"/>
    <row r="284" s="10" customFormat="1" ht="25.5" customHeight="1" x14ac:dyDescent="0.2"/>
    <row r="285" s="10" customFormat="1" ht="12.75" customHeight="1" x14ac:dyDescent="0.2"/>
    <row r="286" s="10" customFormat="1" ht="25.5" customHeight="1" x14ac:dyDescent="0.2"/>
    <row r="287" s="10" customFormat="1" ht="25.5" customHeight="1" x14ac:dyDescent="0.2"/>
    <row r="288" s="10" customFormat="1" ht="12.75" customHeight="1" x14ac:dyDescent="0.2"/>
    <row r="289" s="10" customFormat="1" ht="25.5" customHeight="1" x14ac:dyDescent="0.2"/>
    <row r="290" s="10" customFormat="1" ht="25.5" customHeight="1" x14ac:dyDescent="0.2"/>
    <row r="291" s="10" customFormat="1" ht="12.75" customHeight="1" x14ac:dyDescent="0.2"/>
    <row r="292" s="10" customFormat="1" ht="12.75" customHeight="1" x14ac:dyDescent="0.2"/>
    <row r="293" s="10" customFormat="1" ht="12.75" customHeight="1" x14ac:dyDescent="0.2"/>
    <row r="294" s="10" customFormat="1" ht="12.75" customHeight="1" x14ac:dyDescent="0.2"/>
    <row r="295" s="10" customFormat="1" ht="38.25" customHeight="1" x14ac:dyDescent="0.2"/>
    <row r="296" s="10" customFormat="1" ht="25.5" customHeight="1" x14ac:dyDescent="0.2"/>
    <row r="297" s="10" customFormat="1" ht="12.75" customHeight="1" x14ac:dyDescent="0.2"/>
    <row r="298" s="10" customFormat="1" ht="12.75" customHeight="1" x14ac:dyDescent="0.2"/>
    <row r="299" s="10" customFormat="1" ht="12.75" customHeight="1" x14ac:dyDescent="0.2"/>
    <row r="300" s="10" customFormat="1" ht="12.75" customHeight="1" x14ac:dyDescent="0.2"/>
    <row r="301" s="10" customFormat="1" ht="25.5" customHeight="1" x14ac:dyDescent="0.2"/>
    <row r="302" s="10" customFormat="1" ht="12.75" customHeight="1" x14ac:dyDescent="0.2"/>
    <row r="303" s="10" customFormat="1" ht="12.75" customHeight="1" x14ac:dyDescent="0.2"/>
    <row r="304" s="10" customFormat="1" ht="12.75" customHeight="1" x14ac:dyDescent="0.2"/>
    <row r="305" s="10" customFormat="1" ht="25.5" customHeight="1" x14ac:dyDescent="0.2"/>
    <row r="306" s="10" customFormat="1" ht="12.75" customHeight="1" x14ac:dyDescent="0.2"/>
    <row r="307" s="10" customFormat="1" ht="25.5" customHeight="1" x14ac:dyDescent="0.2"/>
    <row r="308" s="10" customFormat="1" ht="38.25" customHeight="1" x14ac:dyDescent="0.2"/>
    <row r="309" s="10" customFormat="1" ht="38.25" customHeight="1" x14ac:dyDescent="0.2"/>
    <row r="310" s="10" customFormat="1" ht="25.5" customHeight="1" x14ac:dyDescent="0.2"/>
    <row r="311" s="10" customFormat="1" ht="12.75" customHeight="1" x14ac:dyDescent="0.2"/>
    <row r="312" s="10" customFormat="1" ht="12.75" customHeight="1" x14ac:dyDescent="0.2"/>
    <row r="313" s="10" customFormat="1" ht="12.75" customHeight="1" x14ac:dyDescent="0.2"/>
    <row r="314" s="10" customFormat="1" ht="12.75" customHeight="1" x14ac:dyDescent="0.2"/>
    <row r="315" s="10" customFormat="1" ht="38.25" customHeight="1" x14ac:dyDescent="0.2"/>
    <row r="316" s="10" customFormat="1" ht="25.5" customHeight="1" x14ac:dyDescent="0.2"/>
    <row r="317" s="10" customFormat="1" ht="12.75" customHeight="1" x14ac:dyDescent="0.2"/>
    <row r="318" s="10" customFormat="1" ht="25.5" customHeight="1" x14ac:dyDescent="0.2"/>
    <row r="319" s="10" customFormat="1" ht="12.75" customHeight="1" x14ac:dyDescent="0.2"/>
    <row r="320" s="10" customFormat="1" ht="12.75" customHeight="1" x14ac:dyDescent="0.2"/>
    <row r="321" s="10" customFormat="1" ht="12.75" customHeight="1" x14ac:dyDescent="0.2"/>
    <row r="322" s="10" customFormat="1" ht="12.75" customHeight="1" x14ac:dyDescent="0.2"/>
    <row r="323" s="10" customFormat="1" ht="12.75" customHeight="1" x14ac:dyDescent="0.2"/>
    <row r="324" s="10" customFormat="1" ht="38.25" customHeight="1" x14ac:dyDescent="0.2"/>
    <row r="325" s="10" customFormat="1" ht="25.5" customHeight="1" x14ac:dyDescent="0.2"/>
    <row r="326" s="10" customFormat="1" ht="25.5" customHeight="1" x14ac:dyDescent="0.2"/>
    <row r="327" s="10" customFormat="1" ht="25.5" customHeight="1" x14ac:dyDescent="0.2"/>
    <row r="328" s="10" customFormat="1" ht="12.75" customHeight="1" x14ac:dyDescent="0.2"/>
    <row r="329" s="10" customFormat="1" ht="12.75" customHeight="1" x14ac:dyDescent="0.2"/>
    <row r="330" s="10" customFormat="1" ht="38.25" customHeight="1" x14ac:dyDescent="0.2"/>
    <row r="331" s="10" customFormat="1" ht="25.5" customHeight="1" x14ac:dyDescent="0.2"/>
    <row r="332" s="10" customFormat="1" ht="25.5" customHeight="1" x14ac:dyDescent="0.2"/>
    <row r="333" s="10" customFormat="1" ht="38.25" customHeight="1" x14ac:dyDescent="0.2"/>
    <row r="334" s="10" customFormat="1" ht="38.25" customHeight="1" x14ac:dyDescent="0.2"/>
    <row r="335" s="10" customFormat="1" ht="25.5" customHeight="1" x14ac:dyDescent="0.2"/>
    <row r="336" s="10" customFormat="1" ht="25.5" customHeight="1" x14ac:dyDescent="0.2"/>
    <row r="337" s="10" customFormat="1" ht="25.5" customHeight="1" x14ac:dyDescent="0.2"/>
    <row r="338" s="10" customFormat="1" ht="25.5" customHeight="1" x14ac:dyDescent="0.2"/>
    <row r="339" s="10" customFormat="1" ht="25.5" customHeight="1" x14ac:dyDescent="0.2"/>
    <row r="340" s="10" customFormat="1" ht="25.5" customHeight="1" x14ac:dyDescent="0.2"/>
    <row r="341" s="10" customFormat="1" ht="25.5" customHeight="1" x14ac:dyDescent="0.2"/>
    <row r="342" s="10" customFormat="1" ht="12.75" customHeight="1" x14ac:dyDescent="0.2"/>
    <row r="343" s="10" customFormat="1" ht="25.5" customHeight="1" x14ac:dyDescent="0.2"/>
    <row r="344" s="10" customFormat="1" ht="25.5" customHeight="1" x14ac:dyDescent="0.2"/>
    <row r="345" s="10" customFormat="1" ht="25.5" customHeight="1" x14ac:dyDescent="0.2"/>
    <row r="346" s="10" customFormat="1" ht="25.5" customHeight="1" x14ac:dyDescent="0.2"/>
    <row r="347" s="10" customFormat="1" ht="25.5" customHeight="1" x14ac:dyDescent="0.2"/>
    <row r="348" s="10" customFormat="1" ht="25.5" customHeight="1" x14ac:dyDescent="0.2"/>
    <row r="349" s="10" customFormat="1" ht="25.5" customHeight="1" x14ac:dyDescent="0.2"/>
    <row r="350" s="10" customFormat="1" ht="38.25" customHeight="1" x14ac:dyDescent="0.2"/>
    <row r="351" s="10" customFormat="1" ht="12.75" customHeight="1" x14ac:dyDescent="0.2"/>
    <row r="352" s="10" customFormat="1" ht="12.75" customHeight="1" x14ac:dyDescent="0.2"/>
    <row r="353" s="10" customFormat="1" ht="12.75" customHeight="1" x14ac:dyDescent="0.2"/>
    <row r="354" s="10" customFormat="1" ht="25.5" customHeight="1" x14ac:dyDescent="0.2"/>
    <row r="355" s="10" customFormat="1" ht="25.5" customHeight="1" x14ac:dyDescent="0.2"/>
    <row r="356" s="10" customFormat="1" ht="12.75" customHeight="1" x14ac:dyDescent="0.2"/>
    <row r="357" s="10" customFormat="1" ht="25.5" customHeight="1" x14ac:dyDescent="0.2"/>
    <row r="358" s="10" customFormat="1" ht="25.5" customHeight="1" x14ac:dyDescent="0.2"/>
    <row r="359" s="10" customFormat="1" ht="12.75" customHeight="1" x14ac:dyDescent="0.2"/>
    <row r="360" s="10" customFormat="1" ht="25.5" customHeight="1" x14ac:dyDescent="0.2"/>
    <row r="361" s="10" customFormat="1" ht="25.5" customHeight="1" x14ac:dyDescent="0.2"/>
    <row r="362" s="10" customFormat="1" ht="25.5" customHeight="1" x14ac:dyDescent="0.2"/>
    <row r="363" s="10" customFormat="1" ht="25.5" customHeight="1" x14ac:dyDescent="0.2"/>
    <row r="364" s="10" customFormat="1" ht="25.5" customHeight="1" x14ac:dyDescent="0.2"/>
    <row r="365" s="10" customFormat="1" ht="25.5" customHeight="1" x14ac:dyDescent="0.2"/>
    <row r="366" s="10" customFormat="1" ht="12.75" customHeight="1" x14ac:dyDescent="0.2"/>
    <row r="367" s="10" customFormat="1" ht="12.75" customHeight="1" x14ac:dyDescent="0.2"/>
    <row r="368" s="10" customFormat="1" ht="12.75" customHeight="1" x14ac:dyDescent="0.2"/>
    <row r="369" s="10" customFormat="1" ht="25.5" customHeight="1" x14ac:dyDescent="0.2"/>
    <row r="370" s="10" customFormat="1" ht="12.75" customHeight="1" x14ac:dyDescent="0.2"/>
    <row r="371" s="10" customFormat="1" ht="25.5" customHeight="1" x14ac:dyDescent="0.2"/>
    <row r="372" s="10" customFormat="1" ht="12.75" customHeight="1" x14ac:dyDescent="0.2"/>
    <row r="373" s="10" customFormat="1" ht="25.5" customHeight="1" x14ac:dyDescent="0.2"/>
    <row r="374" s="10" customFormat="1" ht="38.25" customHeight="1" x14ac:dyDescent="0.2"/>
    <row r="375" s="10" customFormat="1" ht="25.5" customHeight="1" x14ac:dyDescent="0.2"/>
    <row r="376" s="10" customFormat="1" ht="12.75" customHeight="1" x14ac:dyDescent="0.2"/>
    <row r="377" s="10" customFormat="1" ht="25.5" customHeight="1" x14ac:dyDescent="0.2"/>
    <row r="378" s="10" customFormat="1" ht="12.75" customHeight="1" x14ac:dyDescent="0.2"/>
    <row r="379" s="10" customFormat="1" ht="38.25" customHeight="1" x14ac:dyDescent="0.2"/>
    <row r="380" s="10" customFormat="1" ht="25.5" customHeight="1" x14ac:dyDescent="0.2"/>
    <row r="381" s="10" customFormat="1" ht="38.25" customHeight="1" x14ac:dyDescent="0.2"/>
    <row r="382" s="10" customFormat="1" ht="25.5" customHeight="1" x14ac:dyDescent="0.2"/>
    <row r="383" s="10" customFormat="1" ht="25.5" customHeight="1" x14ac:dyDescent="0.2"/>
  </sheetData>
  <autoFilter ref="A2:Q249">
    <filterColumn colId="15">
      <filters>
        <filter val="A"/>
      </filters>
    </filterColumn>
    <sortState ref="A3:Q245">
      <sortCondition ref="A3:A245" customList="UK Bratislava,UPJŠ Košice,PU Prešov,UCM Trnava,UVLF Košice,UKF Nitra,UMB Banská Bystrica,TVU Trnava,STU Bratislava,TU Košice,ŽU Žilina,TUAD Trenčín,EU Bratislava,SPU Nitra,TU Zvolen,VŠMU Bratislava,VŠVU Bratislava,AU Banská Bystrica,KU Ružomberok,UJS Komá"/>
      <sortCondition ref="B3:B245"/>
    </sortState>
  </autoFilter>
  <dataConsolidate/>
  <mergeCells count="1">
    <mergeCell ref="A251:Q251"/>
  </mergeCells>
  <phoneticPr fontId="2" type="noConversion"/>
  <dataValidations count="1">
    <dataValidation type="list" allowBlank="1" showInputMessage="1" showErrorMessage="1" sqref="A3:B249">
      <formula1>#REF!</formula1>
    </dataValidation>
  </dataValidations>
  <pageMargins left="0.74803149606299213" right="0.74803149606299213" top="0.98425196850393704" bottom="0.98425196850393704" header="0.51181102362204722" footer="0.51181102362204722"/>
  <pageSetup paperSize="9" scale="36" fitToHeight="0" orientation="landscape" r:id="rId1"/>
  <headerFooter alignWithMargins="0">
    <oddFooter>&amp;R&amp;P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92D050"/>
    <pageSetUpPr fitToPage="1"/>
  </sheetPr>
  <dimension ref="A1:S1150"/>
  <sheetViews>
    <sheetView zoomScale="85" zoomScaleNormal="85" workbookViewId="0">
      <pane ySplit="2" topLeftCell="A3" activePane="bottomLeft" state="frozen"/>
      <selection activeCell="N1538" sqref="N1538"/>
      <selection pane="bottomLeft" activeCell="A3" sqref="A3"/>
    </sheetView>
  </sheetViews>
  <sheetFormatPr defaultRowHeight="15.75" x14ac:dyDescent="0.2"/>
  <cols>
    <col min="1" max="1" width="17.85546875" style="29" customWidth="1"/>
    <col min="2" max="2" width="24.85546875" style="25" customWidth="1"/>
    <col min="3" max="3" width="40.42578125" style="25" customWidth="1"/>
    <col min="4" max="4" width="36.42578125" style="25" customWidth="1"/>
    <col min="5" max="5" width="17.28515625" style="25" customWidth="1"/>
    <col min="6" max="6" width="37" style="25" customWidth="1"/>
    <col min="7" max="7" width="18.140625" style="25" customWidth="1"/>
    <col min="8" max="8" width="21.85546875" style="25" customWidth="1"/>
    <col min="9" max="9" width="14.7109375" style="25" customWidth="1"/>
    <col min="10" max="10" width="21.85546875" style="25" customWidth="1"/>
    <col min="11" max="11" width="12.28515625" style="25" customWidth="1"/>
    <col min="12" max="12" width="12" style="30" customWidth="1"/>
    <col min="13" max="14" width="21.140625" style="25" customWidth="1"/>
    <col min="15" max="15" width="22.85546875" style="29" customWidth="1"/>
    <col min="16" max="16" width="38.7109375" style="25" customWidth="1"/>
    <col min="17" max="17" width="40.85546875" style="25" customWidth="1"/>
    <col min="18" max="18" width="4.140625" style="25" bestFit="1" customWidth="1"/>
    <col min="19" max="19" width="27.140625" style="25" customWidth="1"/>
    <col min="20" max="16384" width="9.140625" style="25"/>
  </cols>
  <sheetData>
    <row r="1" spans="1:19" s="35" customFormat="1" ht="32.25" customHeight="1" x14ac:dyDescent="0.2">
      <c r="A1" s="37" t="s">
        <v>156</v>
      </c>
      <c r="L1" s="36"/>
      <c r="O1" s="37"/>
    </row>
    <row r="2" spans="1:19" s="16" customFormat="1" ht="138" customHeight="1" x14ac:dyDescent="0.2">
      <c r="A2" s="9" t="s">
        <v>24</v>
      </c>
      <c r="B2" s="13" t="s">
        <v>126</v>
      </c>
      <c r="C2" s="13" t="s">
        <v>142</v>
      </c>
      <c r="D2" s="13" t="s">
        <v>125</v>
      </c>
      <c r="E2" s="13" t="s">
        <v>15</v>
      </c>
      <c r="F2" s="13" t="s">
        <v>143</v>
      </c>
      <c r="G2" s="13" t="s">
        <v>127</v>
      </c>
      <c r="H2" s="13" t="s">
        <v>3</v>
      </c>
      <c r="I2" s="13" t="s">
        <v>149</v>
      </c>
      <c r="J2" s="13" t="s">
        <v>129</v>
      </c>
      <c r="K2" s="13" t="s">
        <v>121</v>
      </c>
      <c r="L2" s="14" t="s">
        <v>122</v>
      </c>
      <c r="M2" s="9" t="s">
        <v>167</v>
      </c>
      <c r="N2" s="9" t="s">
        <v>150</v>
      </c>
      <c r="O2" s="15" t="s">
        <v>168</v>
      </c>
      <c r="P2" s="13" t="s">
        <v>130</v>
      </c>
      <c r="Q2" s="13" t="s">
        <v>148</v>
      </c>
      <c r="R2" s="3" t="s">
        <v>7651</v>
      </c>
      <c r="S2" s="3" t="s">
        <v>7652</v>
      </c>
    </row>
    <row r="3" spans="1:19" ht="25.5" x14ac:dyDescent="0.2">
      <c r="A3" s="7" t="s">
        <v>33</v>
      </c>
      <c r="B3" s="4" t="s">
        <v>60</v>
      </c>
      <c r="C3" s="17" t="s">
        <v>5139</v>
      </c>
      <c r="D3" s="17" t="s">
        <v>5140</v>
      </c>
      <c r="E3" s="18" t="s">
        <v>5141</v>
      </c>
      <c r="F3" s="18" t="s">
        <v>1085</v>
      </c>
      <c r="G3" s="18"/>
      <c r="H3" s="18" t="s">
        <v>5142</v>
      </c>
      <c r="I3" s="18"/>
      <c r="J3" s="19"/>
      <c r="K3" s="20">
        <v>2012</v>
      </c>
      <c r="L3" s="20">
        <v>2018</v>
      </c>
      <c r="M3" s="22">
        <v>1826.32</v>
      </c>
      <c r="N3" s="21" t="s">
        <v>131</v>
      </c>
      <c r="O3" s="23">
        <f>M3*VLOOKUP(N3,Kurzy!$A$2:$B$11,2,FALSE)</f>
        <v>1826.32</v>
      </c>
      <c r="P3" s="18"/>
      <c r="Q3" s="24"/>
      <c r="R3" s="18" t="s">
        <v>10079</v>
      </c>
      <c r="S3" s="18"/>
    </row>
    <row r="4" spans="1:19" ht="38.25" x14ac:dyDescent="0.2">
      <c r="A4" s="7" t="s">
        <v>33</v>
      </c>
      <c r="B4" s="4" t="s">
        <v>40</v>
      </c>
      <c r="C4" s="17" t="s">
        <v>5050</v>
      </c>
      <c r="D4" s="17" t="s">
        <v>5051</v>
      </c>
      <c r="E4" s="18" t="s">
        <v>5052</v>
      </c>
      <c r="F4" s="18" t="s">
        <v>5053</v>
      </c>
      <c r="G4" s="18" t="s">
        <v>5054</v>
      </c>
      <c r="H4" s="18" t="s">
        <v>5054</v>
      </c>
      <c r="I4" s="18">
        <v>35968486</v>
      </c>
      <c r="J4" s="19">
        <v>42460</v>
      </c>
      <c r="K4" s="20">
        <v>2016</v>
      </c>
      <c r="L4" s="20">
        <v>2016</v>
      </c>
      <c r="M4" s="22">
        <v>1000</v>
      </c>
      <c r="N4" s="21" t="s">
        <v>131</v>
      </c>
      <c r="O4" s="23">
        <f>M4*VLOOKUP(N4,Kurzy!$A$2:$B$11,2,FALSE)</f>
        <v>1000</v>
      </c>
      <c r="P4" s="18"/>
      <c r="Q4" s="24"/>
      <c r="R4" s="18" t="s">
        <v>10079</v>
      </c>
      <c r="S4" s="18"/>
    </row>
    <row r="5" spans="1:19" ht="25.5" x14ac:dyDescent="0.2">
      <c r="A5" s="7" t="s">
        <v>33</v>
      </c>
      <c r="B5" s="4" t="s">
        <v>40</v>
      </c>
      <c r="C5" s="17" t="s">
        <v>5055</v>
      </c>
      <c r="D5" s="17" t="s">
        <v>5056</v>
      </c>
      <c r="E5" s="18" t="s">
        <v>5057</v>
      </c>
      <c r="F5" s="18" t="s">
        <v>1085</v>
      </c>
      <c r="G5" s="18" t="s">
        <v>5058</v>
      </c>
      <c r="H5" s="18" t="s">
        <v>5058</v>
      </c>
      <c r="I5" s="18">
        <v>35839121</v>
      </c>
      <c r="J5" s="19">
        <v>42509</v>
      </c>
      <c r="K5" s="20">
        <v>2016</v>
      </c>
      <c r="L5" s="20">
        <v>2016</v>
      </c>
      <c r="M5" s="22">
        <v>1500</v>
      </c>
      <c r="N5" s="21" t="s">
        <v>131</v>
      </c>
      <c r="O5" s="23">
        <f>M5*VLOOKUP(N5,Kurzy!$A$2:$B$11,2,FALSE)</f>
        <v>1500</v>
      </c>
      <c r="P5" s="18"/>
      <c r="Q5" s="24"/>
      <c r="R5" s="18" t="s">
        <v>10079</v>
      </c>
      <c r="S5" s="18"/>
    </row>
    <row r="6" spans="1:19" ht="25.5" x14ac:dyDescent="0.2">
      <c r="A6" s="7" t="s">
        <v>33</v>
      </c>
      <c r="B6" s="4" t="s">
        <v>40</v>
      </c>
      <c r="C6" s="17" t="s">
        <v>5055</v>
      </c>
      <c r="D6" s="17" t="s">
        <v>5056</v>
      </c>
      <c r="E6" s="18" t="s">
        <v>5059</v>
      </c>
      <c r="F6" s="18" t="s">
        <v>5060</v>
      </c>
      <c r="G6" s="18" t="s">
        <v>5061</v>
      </c>
      <c r="H6" s="18" t="s">
        <v>5061</v>
      </c>
      <c r="I6" s="18">
        <v>36440531</v>
      </c>
      <c r="J6" s="19">
        <v>42667</v>
      </c>
      <c r="K6" s="20">
        <v>2016</v>
      </c>
      <c r="L6" s="20">
        <v>2016</v>
      </c>
      <c r="M6" s="22">
        <v>100</v>
      </c>
      <c r="N6" s="21" t="s">
        <v>131</v>
      </c>
      <c r="O6" s="23">
        <f>M6*VLOOKUP(N6,Kurzy!$A$2:$B$11,2,FALSE)</f>
        <v>100</v>
      </c>
      <c r="P6" s="18"/>
      <c r="Q6" s="24"/>
      <c r="R6" s="18" t="s">
        <v>10079</v>
      </c>
      <c r="S6" s="18"/>
    </row>
    <row r="7" spans="1:19" ht="51" x14ac:dyDescent="0.2">
      <c r="A7" s="7" t="s">
        <v>33</v>
      </c>
      <c r="B7" s="4" t="s">
        <v>62</v>
      </c>
      <c r="C7" s="17" t="s">
        <v>5062</v>
      </c>
      <c r="D7" s="17" t="s">
        <v>5063</v>
      </c>
      <c r="E7" s="18">
        <v>3160002157</v>
      </c>
      <c r="F7" s="18" t="s">
        <v>1085</v>
      </c>
      <c r="G7" s="18" t="s">
        <v>5064</v>
      </c>
      <c r="H7" s="18" t="s">
        <v>5064</v>
      </c>
      <c r="I7" s="18">
        <v>8150034473</v>
      </c>
      <c r="J7" s="19">
        <v>42493</v>
      </c>
      <c r="K7" s="20">
        <v>2016</v>
      </c>
      <c r="L7" s="20">
        <v>2016</v>
      </c>
      <c r="M7" s="22">
        <v>410</v>
      </c>
      <c r="N7" s="21" t="s">
        <v>131</v>
      </c>
      <c r="O7" s="23">
        <f>M7*VLOOKUP(N7,Kurzy!$A$2:$B$11,2,FALSE)</f>
        <v>410</v>
      </c>
      <c r="P7" s="18"/>
      <c r="Q7" s="24"/>
      <c r="R7" s="18" t="s">
        <v>10079</v>
      </c>
      <c r="S7" s="18"/>
    </row>
    <row r="8" spans="1:19" ht="38.25" x14ac:dyDescent="0.2">
      <c r="A8" s="7" t="s">
        <v>33</v>
      </c>
      <c r="B8" s="4" t="s">
        <v>62</v>
      </c>
      <c r="C8" s="17" t="s">
        <v>5065</v>
      </c>
      <c r="D8" s="17" t="s">
        <v>5066</v>
      </c>
      <c r="E8" s="18">
        <v>3150004698</v>
      </c>
      <c r="F8" s="18" t="s">
        <v>1085</v>
      </c>
      <c r="G8" s="18" t="s">
        <v>5067</v>
      </c>
      <c r="H8" s="18" t="s">
        <v>5068</v>
      </c>
      <c r="I8" s="18"/>
      <c r="J8" s="19">
        <v>42348</v>
      </c>
      <c r="K8" s="20">
        <v>2016</v>
      </c>
      <c r="L8" s="20">
        <v>2016</v>
      </c>
      <c r="M8" s="22">
        <v>6279</v>
      </c>
      <c r="N8" s="21" t="s">
        <v>131</v>
      </c>
      <c r="O8" s="23">
        <f>M8*VLOOKUP(N8,Kurzy!$A$2:$B$11,2,FALSE)</f>
        <v>6279</v>
      </c>
      <c r="P8" s="18"/>
      <c r="Q8" s="24"/>
      <c r="R8" s="18" t="s">
        <v>10079</v>
      </c>
      <c r="S8" s="18"/>
    </row>
    <row r="9" spans="1:19" ht="76.5" x14ac:dyDescent="0.2">
      <c r="A9" s="7" t="s">
        <v>33</v>
      </c>
      <c r="B9" s="4" t="s">
        <v>63</v>
      </c>
      <c r="C9" s="17" t="s">
        <v>5069</v>
      </c>
      <c r="D9" s="17" t="s">
        <v>5070</v>
      </c>
      <c r="E9" s="18" t="s">
        <v>5071</v>
      </c>
      <c r="F9" s="18" t="s">
        <v>5072</v>
      </c>
      <c r="G9" s="18" t="s">
        <v>5073</v>
      </c>
      <c r="H9" s="18" t="s">
        <v>5074</v>
      </c>
      <c r="I9" s="18">
        <v>30808898</v>
      </c>
      <c r="J9" s="19">
        <v>42582</v>
      </c>
      <c r="K9" s="20">
        <v>2016</v>
      </c>
      <c r="L9" s="20">
        <v>2017</v>
      </c>
      <c r="M9" s="22">
        <v>1700</v>
      </c>
      <c r="N9" s="21" t="s">
        <v>131</v>
      </c>
      <c r="O9" s="23">
        <f>M9*VLOOKUP(N9,Kurzy!$A$2:$B$11,2,FALSE)</f>
        <v>1700</v>
      </c>
      <c r="P9" s="18"/>
      <c r="Q9" s="24"/>
      <c r="R9" s="18" t="s">
        <v>10079</v>
      </c>
      <c r="S9" s="18"/>
    </row>
    <row r="10" spans="1:19" ht="76.5" x14ac:dyDescent="0.2">
      <c r="A10" s="7" t="s">
        <v>33</v>
      </c>
      <c r="B10" s="4" t="s">
        <v>63</v>
      </c>
      <c r="C10" s="17" t="s">
        <v>5075</v>
      </c>
      <c r="D10" s="17" t="s">
        <v>5076</v>
      </c>
      <c r="E10" s="18" t="s">
        <v>5077</v>
      </c>
      <c r="F10" s="18" t="s">
        <v>5072</v>
      </c>
      <c r="G10" s="18" t="s">
        <v>5073</v>
      </c>
      <c r="H10" s="18" t="s">
        <v>5074</v>
      </c>
      <c r="I10" s="18">
        <v>30808898</v>
      </c>
      <c r="J10" s="19">
        <v>42499</v>
      </c>
      <c r="K10" s="20">
        <v>2016</v>
      </c>
      <c r="L10" s="20">
        <v>2017</v>
      </c>
      <c r="M10" s="22">
        <v>2000</v>
      </c>
      <c r="N10" s="21" t="s">
        <v>131</v>
      </c>
      <c r="O10" s="23">
        <f>M10*VLOOKUP(N10,Kurzy!$A$2:$B$11,2,FALSE)</f>
        <v>2000</v>
      </c>
      <c r="P10" s="18"/>
      <c r="Q10" s="24"/>
      <c r="R10" s="18" t="s">
        <v>10079</v>
      </c>
      <c r="S10" s="18"/>
    </row>
    <row r="11" spans="1:19" ht="76.5" x14ac:dyDescent="0.2">
      <c r="A11" s="7" t="s">
        <v>33</v>
      </c>
      <c r="B11" s="4" t="s">
        <v>63</v>
      </c>
      <c r="C11" s="17" t="s">
        <v>5078</v>
      </c>
      <c r="D11" s="17" t="s">
        <v>5076</v>
      </c>
      <c r="E11" s="18" t="s">
        <v>5079</v>
      </c>
      <c r="F11" s="18" t="s">
        <v>5080</v>
      </c>
      <c r="G11" s="18" t="s">
        <v>5081</v>
      </c>
      <c r="H11" s="18" t="s">
        <v>5074</v>
      </c>
      <c r="I11" s="18">
        <v>30808898</v>
      </c>
      <c r="J11" s="19">
        <v>42235</v>
      </c>
      <c r="K11" s="20">
        <v>2015</v>
      </c>
      <c r="L11" s="20">
        <v>2016</v>
      </c>
      <c r="M11" s="22">
        <v>900</v>
      </c>
      <c r="N11" s="21" t="s">
        <v>131</v>
      </c>
      <c r="O11" s="23">
        <f>M11*VLOOKUP(N11,Kurzy!$A$2:$B$11,2,FALSE)</f>
        <v>900</v>
      </c>
      <c r="P11" s="18"/>
      <c r="Q11" s="24"/>
      <c r="R11" s="18" t="s">
        <v>10079</v>
      </c>
      <c r="S11" s="18"/>
    </row>
    <row r="12" spans="1:19" ht="76.5" x14ac:dyDescent="0.2">
      <c r="A12" s="7" t="s">
        <v>33</v>
      </c>
      <c r="B12" s="4" t="s">
        <v>63</v>
      </c>
      <c r="C12" s="17" t="s">
        <v>5082</v>
      </c>
      <c r="D12" s="17" t="s">
        <v>5083</v>
      </c>
      <c r="E12" s="18" t="s">
        <v>5084</v>
      </c>
      <c r="F12" s="18" t="s">
        <v>5072</v>
      </c>
      <c r="G12" s="18" t="s">
        <v>5073</v>
      </c>
      <c r="H12" s="18" t="s">
        <v>5074</v>
      </c>
      <c r="I12" s="18">
        <v>30808898</v>
      </c>
      <c r="J12" s="19">
        <v>42582</v>
      </c>
      <c r="K12" s="20">
        <v>2016</v>
      </c>
      <c r="L12" s="20">
        <v>2017</v>
      </c>
      <c r="M12" s="22">
        <v>800</v>
      </c>
      <c r="N12" s="21" t="s">
        <v>131</v>
      </c>
      <c r="O12" s="23">
        <f>M12*VLOOKUP(N12,Kurzy!$A$2:$B$11,2,FALSE)</f>
        <v>800</v>
      </c>
      <c r="P12" s="18"/>
      <c r="Q12" s="24"/>
      <c r="R12" s="18" t="s">
        <v>10079</v>
      </c>
      <c r="S12" s="18"/>
    </row>
    <row r="13" spans="1:19" ht="76.5" x14ac:dyDescent="0.2">
      <c r="A13" s="7" t="s">
        <v>33</v>
      </c>
      <c r="B13" s="4" t="s">
        <v>63</v>
      </c>
      <c r="C13" s="17" t="s">
        <v>5085</v>
      </c>
      <c r="D13" s="17" t="s">
        <v>5086</v>
      </c>
      <c r="E13" s="18" t="s">
        <v>5087</v>
      </c>
      <c r="F13" s="18" t="s">
        <v>5088</v>
      </c>
      <c r="G13" s="18" t="s">
        <v>5089</v>
      </c>
      <c r="H13" s="18" t="s">
        <v>5090</v>
      </c>
      <c r="I13" s="18">
        <v>31781012</v>
      </c>
      <c r="J13" s="19">
        <v>42335</v>
      </c>
      <c r="K13" s="20">
        <v>2015</v>
      </c>
      <c r="L13" s="20">
        <v>2018</v>
      </c>
      <c r="M13" s="22">
        <v>6000</v>
      </c>
      <c r="N13" s="21" t="s">
        <v>131</v>
      </c>
      <c r="O13" s="23">
        <f>M13*VLOOKUP(N13,Kurzy!$A$2:$B$11,2,FALSE)</f>
        <v>6000</v>
      </c>
      <c r="P13" s="18"/>
      <c r="Q13" s="24"/>
      <c r="R13" s="18" t="s">
        <v>10079</v>
      </c>
      <c r="S13" s="18"/>
    </row>
    <row r="14" spans="1:19" ht="38.25" hidden="1" x14ac:dyDescent="0.2">
      <c r="A14" s="7" t="s">
        <v>33</v>
      </c>
      <c r="B14" s="4" t="s">
        <v>38</v>
      </c>
      <c r="C14" s="17" t="s">
        <v>5143</v>
      </c>
      <c r="D14" s="17" t="s">
        <v>5144</v>
      </c>
      <c r="E14" s="18" t="s">
        <v>5145</v>
      </c>
      <c r="F14" s="18"/>
      <c r="G14" s="18"/>
      <c r="H14" s="18" t="s">
        <v>5146</v>
      </c>
      <c r="I14" s="18">
        <v>166723</v>
      </c>
      <c r="J14" s="19">
        <v>42555</v>
      </c>
      <c r="K14" s="20">
        <v>2016</v>
      </c>
      <c r="L14" s="20">
        <v>2016</v>
      </c>
      <c r="M14" s="22">
        <v>4000</v>
      </c>
      <c r="N14" s="21" t="s">
        <v>131</v>
      </c>
      <c r="O14" s="23">
        <f>M14*VLOOKUP(N14,Kurzy!$A$2:$B$11,2,FALSE)</f>
        <v>4000</v>
      </c>
      <c r="P14" s="18"/>
      <c r="Q14" s="24"/>
      <c r="R14" s="18" t="s">
        <v>10078</v>
      </c>
      <c r="S14" s="18" t="s">
        <v>10510</v>
      </c>
    </row>
    <row r="15" spans="1:19" x14ac:dyDescent="0.2">
      <c r="A15" s="7" t="s">
        <v>33</v>
      </c>
      <c r="B15" s="4" t="s">
        <v>38</v>
      </c>
      <c r="C15" s="17" t="s">
        <v>5147</v>
      </c>
      <c r="D15" s="17" t="s">
        <v>5148</v>
      </c>
      <c r="E15" s="18">
        <v>3160000294</v>
      </c>
      <c r="F15" s="18"/>
      <c r="G15" s="18"/>
      <c r="H15" s="18" t="s">
        <v>5149</v>
      </c>
      <c r="I15" s="18">
        <v>35790253</v>
      </c>
      <c r="J15" s="19">
        <v>42332</v>
      </c>
      <c r="K15" s="20">
        <v>2015</v>
      </c>
      <c r="L15" s="20">
        <v>2016</v>
      </c>
      <c r="M15" s="22">
        <v>2500</v>
      </c>
      <c r="N15" s="21" t="s">
        <v>131</v>
      </c>
      <c r="O15" s="23">
        <f>M15*VLOOKUP(N15,Kurzy!$A$2:$B$11,2,FALSE)</f>
        <v>2500</v>
      </c>
      <c r="P15" s="18"/>
      <c r="Q15" s="24"/>
      <c r="R15" s="18" t="s">
        <v>10079</v>
      </c>
      <c r="S15" s="18"/>
    </row>
    <row r="16" spans="1:19" ht="51" x14ac:dyDescent="0.2">
      <c r="A16" s="7" t="s">
        <v>33</v>
      </c>
      <c r="B16" s="4" t="s">
        <v>64</v>
      </c>
      <c r="C16" s="17" t="s">
        <v>5091</v>
      </c>
      <c r="D16" s="17" t="s">
        <v>4964</v>
      </c>
      <c r="E16" s="18" t="s">
        <v>5092</v>
      </c>
      <c r="F16" s="18" t="s">
        <v>5093</v>
      </c>
      <c r="G16" s="18" t="s">
        <v>5094</v>
      </c>
      <c r="H16" s="18" t="s">
        <v>5095</v>
      </c>
      <c r="I16" s="18">
        <v>36723304</v>
      </c>
      <c r="J16" s="19">
        <v>42333</v>
      </c>
      <c r="K16" s="20">
        <v>2015</v>
      </c>
      <c r="L16" s="20" t="s">
        <v>5096</v>
      </c>
      <c r="M16" s="22">
        <v>10000</v>
      </c>
      <c r="N16" s="21" t="s">
        <v>131</v>
      </c>
      <c r="O16" s="23">
        <f>M16*VLOOKUP(N16,Kurzy!$A$2:$B$11,2,FALSE)</f>
        <v>10000</v>
      </c>
      <c r="P16" s="18"/>
      <c r="Q16" s="24"/>
      <c r="R16" s="18" t="s">
        <v>10079</v>
      </c>
      <c r="S16" s="18"/>
    </row>
    <row r="17" spans="1:19" ht="38.25" x14ac:dyDescent="0.2">
      <c r="A17" s="7" t="s">
        <v>33</v>
      </c>
      <c r="B17" s="4" t="s">
        <v>64</v>
      </c>
      <c r="C17" s="17" t="s">
        <v>5097</v>
      </c>
      <c r="D17" s="17" t="s">
        <v>4964</v>
      </c>
      <c r="E17" s="18" t="s">
        <v>5092</v>
      </c>
      <c r="F17" s="18" t="s">
        <v>5093</v>
      </c>
      <c r="G17" s="18" t="s">
        <v>5094</v>
      </c>
      <c r="H17" s="18" t="s">
        <v>5098</v>
      </c>
      <c r="I17" s="18">
        <v>35885696</v>
      </c>
      <c r="J17" s="19">
        <v>42321</v>
      </c>
      <c r="K17" s="20">
        <v>2015</v>
      </c>
      <c r="L17" s="20" t="s">
        <v>5096</v>
      </c>
      <c r="M17" s="22">
        <v>34020</v>
      </c>
      <c r="N17" s="21" t="s">
        <v>131</v>
      </c>
      <c r="O17" s="23">
        <f>M17*VLOOKUP(N17,Kurzy!$A$2:$B$11,2,FALSE)</f>
        <v>34020</v>
      </c>
      <c r="P17" s="18"/>
      <c r="Q17" s="24"/>
      <c r="R17" s="18" t="s">
        <v>10079</v>
      </c>
      <c r="S17" s="18"/>
    </row>
    <row r="18" spans="1:19" ht="38.25" x14ac:dyDescent="0.2">
      <c r="A18" s="7" t="s">
        <v>33</v>
      </c>
      <c r="B18" s="4" t="s">
        <v>64</v>
      </c>
      <c r="C18" s="17" t="s">
        <v>5099</v>
      </c>
      <c r="D18" s="17" t="s">
        <v>4964</v>
      </c>
      <c r="E18" s="18" t="s">
        <v>5100</v>
      </c>
      <c r="F18" s="18" t="s">
        <v>5101</v>
      </c>
      <c r="G18" s="18" t="s">
        <v>5094</v>
      </c>
      <c r="H18" s="18" t="s">
        <v>5102</v>
      </c>
      <c r="I18" s="18">
        <v>31802877</v>
      </c>
      <c r="J18" s="19">
        <v>42321</v>
      </c>
      <c r="K18" s="20">
        <v>2015</v>
      </c>
      <c r="L18" s="20" t="s">
        <v>5096</v>
      </c>
      <c r="M18" s="22">
        <v>70000</v>
      </c>
      <c r="N18" s="21" t="s">
        <v>131</v>
      </c>
      <c r="O18" s="23">
        <f>M18*VLOOKUP(N18,Kurzy!$A$2:$B$11,2,FALSE)</f>
        <v>70000</v>
      </c>
      <c r="P18" s="18"/>
      <c r="Q18" s="24"/>
      <c r="R18" s="18" t="s">
        <v>10079</v>
      </c>
      <c r="S18" s="18"/>
    </row>
    <row r="19" spans="1:19" ht="38.25" x14ac:dyDescent="0.2">
      <c r="A19" s="7" t="s">
        <v>33</v>
      </c>
      <c r="B19" s="4" t="s">
        <v>64</v>
      </c>
      <c r="C19" s="17" t="s">
        <v>5103</v>
      </c>
      <c r="D19" s="17" t="s">
        <v>4964</v>
      </c>
      <c r="E19" s="18" t="s">
        <v>5092</v>
      </c>
      <c r="F19" s="18" t="s">
        <v>5093</v>
      </c>
      <c r="G19" s="18" t="s">
        <v>5094</v>
      </c>
      <c r="H19" s="18" t="s">
        <v>5104</v>
      </c>
      <c r="I19" s="18">
        <v>44485387</v>
      </c>
      <c r="J19" s="19">
        <v>42536</v>
      </c>
      <c r="K19" s="20">
        <v>2016</v>
      </c>
      <c r="L19" s="20" t="s">
        <v>5096</v>
      </c>
      <c r="M19" s="22">
        <v>10000</v>
      </c>
      <c r="N19" s="21" t="s">
        <v>131</v>
      </c>
      <c r="O19" s="23">
        <f>M19*VLOOKUP(N19,Kurzy!$A$2:$B$11,2,FALSE)</f>
        <v>10000</v>
      </c>
      <c r="P19" s="18"/>
      <c r="Q19" s="24"/>
      <c r="R19" s="18" t="s">
        <v>10079</v>
      </c>
      <c r="S19" s="18"/>
    </row>
    <row r="20" spans="1:19" ht="51" x14ac:dyDescent="0.2">
      <c r="A20" s="7" t="s">
        <v>33</v>
      </c>
      <c r="B20" s="4" t="s">
        <v>65</v>
      </c>
      <c r="C20" s="17" t="s">
        <v>5123</v>
      </c>
      <c r="D20" s="17" t="s">
        <v>5124</v>
      </c>
      <c r="E20" s="18" t="s">
        <v>5125</v>
      </c>
      <c r="F20" s="18" t="s">
        <v>5088</v>
      </c>
      <c r="G20" s="18" t="s">
        <v>5126</v>
      </c>
      <c r="H20" s="18" t="s">
        <v>5090</v>
      </c>
      <c r="I20" s="18">
        <v>31781012</v>
      </c>
      <c r="J20" s="19">
        <v>41768</v>
      </c>
      <c r="K20" s="20">
        <v>2014</v>
      </c>
      <c r="L20" s="20">
        <v>2016</v>
      </c>
      <c r="M20" s="22">
        <v>3500</v>
      </c>
      <c r="N20" s="21" t="s">
        <v>131</v>
      </c>
      <c r="O20" s="23">
        <f>M20*VLOOKUP(N20,Kurzy!$A$2:$B$11,2,FALSE)</f>
        <v>3500</v>
      </c>
      <c r="P20" s="18"/>
      <c r="Q20" s="24"/>
      <c r="R20" s="18" t="s">
        <v>10079</v>
      </c>
      <c r="S20" s="18"/>
    </row>
    <row r="21" spans="1:19" ht="51" x14ac:dyDescent="0.2">
      <c r="A21" s="7" t="s">
        <v>33</v>
      </c>
      <c r="B21" s="4" t="s">
        <v>65</v>
      </c>
      <c r="C21" s="17" t="s">
        <v>5127</v>
      </c>
      <c r="D21" s="17" t="s">
        <v>5128</v>
      </c>
      <c r="E21" s="18" t="s">
        <v>5125</v>
      </c>
      <c r="F21" s="18" t="s">
        <v>5088</v>
      </c>
      <c r="G21" s="18" t="s">
        <v>5126</v>
      </c>
      <c r="H21" s="18" t="s">
        <v>5090</v>
      </c>
      <c r="I21" s="18">
        <v>31781012</v>
      </c>
      <c r="J21" s="19">
        <v>42333</v>
      </c>
      <c r="K21" s="20">
        <v>2015</v>
      </c>
      <c r="L21" s="20">
        <v>2017</v>
      </c>
      <c r="M21" s="22">
        <v>2000</v>
      </c>
      <c r="N21" s="21" t="s">
        <v>131</v>
      </c>
      <c r="O21" s="23">
        <f>M21*VLOOKUP(N21,Kurzy!$A$2:$B$11,2,FALSE)</f>
        <v>2000</v>
      </c>
      <c r="P21" s="18"/>
      <c r="Q21" s="24"/>
      <c r="R21" s="18" t="s">
        <v>10079</v>
      </c>
      <c r="S21" s="18"/>
    </row>
    <row r="22" spans="1:19" ht="25.5" x14ac:dyDescent="0.2">
      <c r="A22" s="7" t="s">
        <v>33</v>
      </c>
      <c r="B22" s="4" t="s">
        <v>65</v>
      </c>
      <c r="C22" s="17" t="s">
        <v>5129</v>
      </c>
      <c r="D22" s="17" t="s">
        <v>5130</v>
      </c>
      <c r="E22" s="18"/>
      <c r="F22" s="18" t="s">
        <v>5131</v>
      </c>
      <c r="G22" s="18" t="s">
        <v>5132</v>
      </c>
      <c r="H22" s="18" t="s">
        <v>5133</v>
      </c>
      <c r="I22" s="18">
        <v>650928230</v>
      </c>
      <c r="J22" s="19">
        <v>42265</v>
      </c>
      <c r="K22" s="20">
        <v>2015</v>
      </c>
      <c r="L22" s="20">
        <v>2017</v>
      </c>
      <c r="M22" s="22">
        <v>18940</v>
      </c>
      <c r="N22" s="21" t="s">
        <v>131</v>
      </c>
      <c r="O22" s="23">
        <f>M22*VLOOKUP(N22,Kurzy!$A$2:$B$11,2,FALSE)</f>
        <v>18940</v>
      </c>
      <c r="P22" s="18"/>
      <c r="Q22" s="24"/>
      <c r="R22" s="18" t="s">
        <v>10079</v>
      </c>
      <c r="S22" s="18"/>
    </row>
    <row r="23" spans="1:19" ht="25.5" x14ac:dyDescent="0.2">
      <c r="A23" s="7" t="s">
        <v>33</v>
      </c>
      <c r="B23" s="4" t="s">
        <v>65</v>
      </c>
      <c r="C23" s="17" t="s">
        <v>5134</v>
      </c>
      <c r="D23" s="17" t="s">
        <v>5135</v>
      </c>
      <c r="E23" s="18" t="s">
        <v>5136</v>
      </c>
      <c r="F23" s="18" t="s">
        <v>5131</v>
      </c>
      <c r="G23" s="18" t="s">
        <v>5132</v>
      </c>
      <c r="H23" s="18" t="s">
        <v>5137</v>
      </c>
      <c r="I23" s="18" t="s">
        <v>5138</v>
      </c>
      <c r="J23" s="19">
        <v>41953</v>
      </c>
      <c r="K23" s="20">
        <v>2014</v>
      </c>
      <c r="L23" s="20">
        <v>2016</v>
      </c>
      <c r="M23" s="22">
        <v>1800</v>
      </c>
      <c r="N23" s="21" t="s">
        <v>131</v>
      </c>
      <c r="O23" s="23">
        <f>M23*VLOOKUP(N23,Kurzy!$A$2:$B$11,2,FALSE)</f>
        <v>1800</v>
      </c>
      <c r="P23" s="18"/>
      <c r="Q23" s="24"/>
      <c r="R23" s="18" t="s">
        <v>10079</v>
      </c>
      <c r="S23" s="18"/>
    </row>
    <row r="24" spans="1:19" ht="25.5" hidden="1" x14ac:dyDescent="0.2">
      <c r="A24" s="7" t="s">
        <v>33</v>
      </c>
      <c r="B24" s="4" t="s">
        <v>26</v>
      </c>
      <c r="C24" s="17" t="s">
        <v>5105</v>
      </c>
      <c r="D24" s="17" t="s">
        <v>5106</v>
      </c>
      <c r="E24" s="18" t="s">
        <v>5107</v>
      </c>
      <c r="F24" s="18" t="s">
        <v>5108</v>
      </c>
      <c r="G24" s="18"/>
      <c r="H24" s="18" t="s">
        <v>5109</v>
      </c>
      <c r="I24" s="18">
        <v>35946024</v>
      </c>
      <c r="J24" s="19">
        <v>41066</v>
      </c>
      <c r="K24" s="20">
        <v>2012</v>
      </c>
      <c r="L24" s="20">
        <v>2014</v>
      </c>
      <c r="M24" s="22">
        <v>3821</v>
      </c>
      <c r="N24" s="21" t="s">
        <v>131</v>
      </c>
      <c r="O24" s="23">
        <f>M24*VLOOKUP(N24,Kurzy!$A$2:$B$11,2,FALSE)</f>
        <v>3821</v>
      </c>
      <c r="P24" s="18" t="s">
        <v>5150</v>
      </c>
      <c r="Q24" s="24"/>
      <c r="R24" s="18" t="s">
        <v>10078</v>
      </c>
      <c r="S24" s="18" t="s">
        <v>10510</v>
      </c>
    </row>
    <row r="25" spans="1:19" ht="25.5" x14ac:dyDescent="0.2">
      <c r="A25" s="7" t="s">
        <v>33</v>
      </c>
      <c r="B25" s="4" t="s">
        <v>26</v>
      </c>
      <c r="C25" s="17" t="s">
        <v>5110</v>
      </c>
      <c r="D25" s="17" t="s">
        <v>5106</v>
      </c>
      <c r="E25" s="18" t="s">
        <v>5111</v>
      </c>
      <c r="F25" s="18" t="s">
        <v>189</v>
      </c>
      <c r="G25" s="18"/>
      <c r="H25" s="18" t="s">
        <v>5112</v>
      </c>
      <c r="I25" s="18">
        <v>35829052</v>
      </c>
      <c r="J25" s="19">
        <v>41626</v>
      </c>
      <c r="K25" s="20">
        <v>2014</v>
      </c>
      <c r="L25" s="20">
        <v>2017</v>
      </c>
      <c r="M25" s="22">
        <v>42284</v>
      </c>
      <c r="N25" s="21" t="s">
        <v>131</v>
      </c>
      <c r="O25" s="23">
        <f>M25*VLOOKUP(N25,Kurzy!$A$2:$B$11,2,FALSE)</f>
        <v>42284</v>
      </c>
      <c r="P25" s="18"/>
      <c r="Q25" s="24"/>
      <c r="R25" s="18" t="s">
        <v>10079</v>
      </c>
      <c r="S25" s="18"/>
    </row>
    <row r="26" spans="1:19" ht="38.25" x14ac:dyDescent="0.2">
      <c r="A26" s="7" t="s">
        <v>33</v>
      </c>
      <c r="B26" s="4" t="s">
        <v>42</v>
      </c>
      <c r="C26" s="17" t="s">
        <v>5113</v>
      </c>
      <c r="D26" s="17" t="s">
        <v>5114</v>
      </c>
      <c r="E26" s="18" t="s">
        <v>5115</v>
      </c>
      <c r="F26" s="18" t="s">
        <v>3328</v>
      </c>
      <c r="G26" s="18"/>
      <c r="H26" s="18" t="s">
        <v>5116</v>
      </c>
      <c r="I26" s="18">
        <v>42270707</v>
      </c>
      <c r="J26" s="19">
        <v>42723</v>
      </c>
      <c r="K26" s="20">
        <v>2016</v>
      </c>
      <c r="L26" s="20">
        <v>2017</v>
      </c>
      <c r="M26" s="22">
        <v>2000</v>
      </c>
      <c r="N26" s="21" t="s">
        <v>131</v>
      </c>
      <c r="O26" s="23">
        <f>M26*VLOOKUP(N26,Kurzy!$A$2:$B$11,2,FALSE)</f>
        <v>2000</v>
      </c>
      <c r="P26" s="18"/>
      <c r="Q26" s="24"/>
      <c r="R26" s="18" t="s">
        <v>10079</v>
      </c>
      <c r="S26" s="18"/>
    </row>
    <row r="27" spans="1:19" ht="38.25" x14ac:dyDescent="0.2">
      <c r="A27" s="7" t="s">
        <v>33</v>
      </c>
      <c r="B27" s="4" t="s">
        <v>42</v>
      </c>
      <c r="C27" s="17" t="s">
        <v>5117</v>
      </c>
      <c r="D27" s="17" t="s">
        <v>5118</v>
      </c>
      <c r="E27" s="18" t="s">
        <v>5119</v>
      </c>
      <c r="F27" s="18" t="s">
        <v>3328</v>
      </c>
      <c r="G27" s="18"/>
      <c r="H27" s="18" t="s">
        <v>5116</v>
      </c>
      <c r="I27" s="18">
        <v>42270707</v>
      </c>
      <c r="J27" s="19">
        <v>42723</v>
      </c>
      <c r="K27" s="20">
        <v>2016</v>
      </c>
      <c r="L27" s="20">
        <v>2017</v>
      </c>
      <c r="M27" s="22">
        <v>1000</v>
      </c>
      <c r="N27" s="21" t="s">
        <v>131</v>
      </c>
      <c r="O27" s="23">
        <f>M27*VLOOKUP(N27,Kurzy!$A$2:$B$11,2,FALSE)</f>
        <v>1000</v>
      </c>
      <c r="P27" s="18"/>
      <c r="Q27" s="24"/>
      <c r="R27" s="18" t="s">
        <v>10079</v>
      </c>
      <c r="S27" s="18"/>
    </row>
    <row r="28" spans="1:19" ht="38.25" x14ac:dyDescent="0.2">
      <c r="A28" s="7" t="s">
        <v>33</v>
      </c>
      <c r="B28" s="4" t="s">
        <v>42</v>
      </c>
      <c r="C28" s="17" t="s">
        <v>5120</v>
      </c>
      <c r="D28" s="17" t="s">
        <v>5121</v>
      </c>
      <c r="E28" s="18" t="s">
        <v>5122</v>
      </c>
      <c r="F28" s="18" t="s">
        <v>3328</v>
      </c>
      <c r="G28" s="18"/>
      <c r="H28" s="18" t="s">
        <v>5116</v>
      </c>
      <c r="I28" s="18">
        <v>42270707</v>
      </c>
      <c r="J28" s="19">
        <v>42723</v>
      </c>
      <c r="K28" s="20">
        <v>2016</v>
      </c>
      <c r="L28" s="20">
        <v>2017</v>
      </c>
      <c r="M28" s="22">
        <v>1000</v>
      </c>
      <c r="N28" s="21" t="s">
        <v>131</v>
      </c>
      <c r="O28" s="23">
        <f>M28*VLOOKUP(N28,Kurzy!$A$2:$B$11,2,FALSE)</f>
        <v>1000</v>
      </c>
      <c r="P28" s="18"/>
      <c r="Q28" s="24"/>
      <c r="R28" s="18" t="s">
        <v>10079</v>
      </c>
      <c r="S28" s="18"/>
    </row>
    <row r="29" spans="1:19" ht="63.75" x14ac:dyDescent="0.2">
      <c r="A29" s="7" t="s">
        <v>4</v>
      </c>
      <c r="B29" s="4" t="s">
        <v>69</v>
      </c>
      <c r="C29" s="17" t="s">
        <v>6023</v>
      </c>
      <c r="D29" s="17" t="s">
        <v>6024</v>
      </c>
      <c r="E29" s="18" t="s">
        <v>6025</v>
      </c>
      <c r="F29" s="18"/>
      <c r="G29" s="18"/>
      <c r="H29" s="18"/>
      <c r="I29" s="18"/>
      <c r="J29" s="19"/>
      <c r="K29" s="20">
        <v>2014</v>
      </c>
      <c r="L29" s="20">
        <v>2017</v>
      </c>
      <c r="M29" s="22">
        <v>1699</v>
      </c>
      <c r="N29" s="21" t="s">
        <v>131</v>
      </c>
      <c r="O29" s="23">
        <f>M29*VLOOKUP(N29,Kurzy!$A$2:$B$11,2,FALSE)</f>
        <v>1699</v>
      </c>
      <c r="P29" s="18"/>
      <c r="Q29" s="24"/>
      <c r="R29" s="18" t="s">
        <v>10079</v>
      </c>
      <c r="S29" s="18"/>
    </row>
    <row r="30" spans="1:19" ht="76.5" x14ac:dyDescent="0.2">
      <c r="A30" s="7" t="s">
        <v>4</v>
      </c>
      <c r="B30" s="4" t="s">
        <v>104</v>
      </c>
      <c r="C30" s="17" t="s">
        <v>6026</v>
      </c>
      <c r="D30" s="17" t="s">
        <v>6027</v>
      </c>
      <c r="E30" s="18">
        <v>69015</v>
      </c>
      <c r="F30" s="18" t="s">
        <v>6028</v>
      </c>
      <c r="G30" s="18" t="s">
        <v>6029</v>
      </c>
      <c r="H30" s="18" t="s">
        <v>6030</v>
      </c>
      <c r="I30" s="18"/>
      <c r="J30" s="19"/>
      <c r="K30" s="20">
        <v>2016</v>
      </c>
      <c r="L30" s="20">
        <v>2018</v>
      </c>
      <c r="M30" s="22">
        <v>17500</v>
      </c>
      <c r="N30" s="21" t="s">
        <v>131</v>
      </c>
      <c r="O30" s="23">
        <f>M30*VLOOKUP(N30,Kurzy!$A$2:$B$11,2,FALSE)</f>
        <v>17500</v>
      </c>
      <c r="P30" s="18" t="s">
        <v>6033</v>
      </c>
      <c r="Q30" s="24"/>
      <c r="R30" s="18" t="s">
        <v>10079</v>
      </c>
      <c r="S30" s="18"/>
    </row>
    <row r="31" spans="1:19" ht="25.5" x14ac:dyDescent="0.2">
      <c r="A31" s="7" t="s">
        <v>4</v>
      </c>
      <c r="B31" s="4" t="s">
        <v>104</v>
      </c>
      <c r="C31" s="17" t="s">
        <v>6031</v>
      </c>
      <c r="D31" s="17" t="s">
        <v>6032</v>
      </c>
      <c r="E31" s="18"/>
      <c r="F31" s="18"/>
      <c r="G31" s="18"/>
      <c r="H31" s="18"/>
      <c r="I31" s="18"/>
      <c r="J31" s="19"/>
      <c r="K31" s="20"/>
      <c r="L31" s="20"/>
      <c r="M31" s="22">
        <v>8000</v>
      </c>
      <c r="N31" s="21" t="s">
        <v>131</v>
      </c>
      <c r="O31" s="23">
        <f>M31*VLOOKUP(N31,Kurzy!$A$2:$B$11,2,FALSE)</f>
        <v>8000</v>
      </c>
      <c r="P31" s="18"/>
      <c r="Q31" s="24"/>
      <c r="R31" s="18" t="s">
        <v>10079</v>
      </c>
      <c r="S31" s="18"/>
    </row>
    <row r="32" spans="1:19" ht="25.5" x14ac:dyDescent="0.2">
      <c r="A32" s="7" t="s">
        <v>30</v>
      </c>
      <c r="B32" s="4" t="s">
        <v>70</v>
      </c>
      <c r="C32" s="17" t="s">
        <v>10363</v>
      </c>
      <c r="D32" s="17" t="s">
        <v>10364</v>
      </c>
      <c r="E32" s="18" t="s">
        <v>10323</v>
      </c>
      <c r="F32" s="18" t="s">
        <v>10324</v>
      </c>
      <c r="G32" s="18" t="s">
        <v>10325</v>
      </c>
      <c r="H32" s="18" t="s">
        <v>10324</v>
      </c>
      <c r="I32" s="18"/>
      <c r="J32" s="19"/>
      <c r="K32" s="20">
        <v>2015</v>
      </c>
      <c r="L32" s="20">
        <v>2016</v>
      </c>
      <c r="M32" s="22">
        <v>2992.63</v>
      </c>
      <c r="N32" s="21" t="s">
        <v>131</v>
      </c>
      <c r="O32" s="23">
        <f>M32*VLOOKUP(N32,Kurzy!$A$2:$B$11,2,FALSE)</f>
        <v>2992.63</v>
      </c>
      <c r="P32" s="18"/>
      <c r="Q32" s="24"/>
      <c r="R32" s="18" t="s">
        <v>10079</v>
      </c>
      <c r="S32" s="18"/>
    </row>
    <row r="33" spans="1:19" ht="51" hidden="1" x14ac:dyDescent="0.2">
      <c r="A33" s="7" t="s">
        <v>30</v>
      </c>
      <c r="B33" s="4" t="s">
        <v>106</v>
      </c>
      <c r="C33" s="17" t="s">
        <v>10358</v>
      </c>
      <c r="D33" s="17" t="s">
        <v>10359</v>
      </c>
      <c r="E33" s="18" t="s">
        <v>10360</v>
      </c>
      <c r="F33" s="18"/>
      <c r="G33" s="18"/>
      <c r="H33" s="18"/>
      <c r="I33" s="18"/>
      <c r="J33" s="19"/>
      <c r="K33" s="20">
        <v>2016</v>
      </c>
      <c r="L33" s="20">
        <v>2017</v>
      </c>
      <c r="M33" s="22">
        <v>94946</v>
      </c>
      <c r="N33" s="21" t="s">
        <v>131</v>
      </c>
      <c r="O33" s="23">
        <f>M33*VLOOKUP(N33,Kurzy!$A$2:$B$11,2,FALSE)</f>
        <v>94946</v>
      </c>
      <c r="P33" s="18"/>
      <c r="Q33" s="24"/>
      <c r="R33" s="18" t="s">
        <v>10078</v>
      </c>
      <c r="S33" s="18" t="s">
        <v>10585</v>
      </c>
    </row>
    <row r="34" spans="1:19" ht="51" x14ac:dyDescent="0.2">
      <c r="A34" s="7" t="s">
        <v>30</v>
      </c>
      <c r="B34" s="4" t="s">
        <v>106</v>
      </c>
      <c r="C34" s="17" t="s">
        <v>10361</v>
      </c>
      <c r="D34" s="17" t="s">
        <v>10362</v>
      </c>
      <c r="E34" s="18" t="s">
        <v>10323</v>
      </c>
      <c r="F34" s="18" t="s">
        <v>10324</v>
      </c>
      <c r="G34" s="18" t="s">
        <v>10325</v>
      </c>
      <c r="H34" s="18" t="s">
        <v>10324</v>
      </c>
      <c r="I34" s="18"/>
      <c r="J34" s="19"/>
      <c r="K34" s="20">
        <v>2015</v>
      </c>
      <c r="L34" s="20">
        <v>2016</v>
      </c>
      <c r="M34" s="22">
        <v>2999.01</v>
      </c>
      <c r="N34" s="21" t="s">
        <v>131</v>
      </c>
      <c r="O34" s="23">
        <f>M34*VLOOKUP(N34,Kurzy!$A$2:$B$11,2,FALSE)</f>
        <v>2999.01</v>
      </c>
      <c r="P34" s="18"/>
      <c r="Q34" s="24"/>
      <c r="R34" s="18" t="s">
        <v>10079</v>
      </c>
      <c r="S34" s="18"/>
    </row>
    <row r="35" spans="1:19" ht="38.25" x14ac:dyDescent="0.2">
      <c r="A35" s="7" t="s">
        <v>30</v>
      </c>
      <c r="B35" s="4" t="s">
        <v>105</v>
      </c>
      <c r="C35" s="17" t="s">
        <v>10316</v>
      </c>
      <c r="D35" s="17" t="s">
        <v>10317</v>
      </c>
      <c r="E35" s="18" t="s">
        <v>10318</v>
      </c>
      <c r="F35" s="18"/>
      <c r="G35" s="18" t="s">
        <v>10319</v>
      </c>
      <c r="H35" s="18" t="s">
        <v>10320</v>
      </c>
      <c r="I35" s="18" t="s">
        <v>10321</v>
      </c>
      <c r="J35" s="19">
        <v>42095</v>
      </c>
      <c r="K35" s="20">
        <v>2015</v>
      </c>
      <c r="L35" s="20">
        <v>2016</v>
      </c>
      <c r="M35" s="22">
        <v>3000</v>
      </c>
      <c r="N35" s="21" t="s">
        <v>131</v>
      </c>
      <c r="O35" s="23">
        <f>M35*VLOOKUP(N35,Kurzy!$A$2:$B$11,2,FALSE)</f>
        <v>3000</v>
      </c>
      <c r="P35" s="18"/>
      <c r="Q35" s="24"/>
      <c r="R35" s="18" t="s">
        <v>10079</v>
      </c>
      <c r="S35" s="18"/>
    </row>
    <row r="36" spans="1:19" ht="25.5" x14ac:dyDescent="0.2">
      <c r="A36" s="7" t="s">
        <v>30</v>
      </c>
      <c r="B36" s="4" t="s">
        <v>105</v>
      </c>
      <c r="C36" s="17" t="s">
        <v>10322</v>
      </c>
      <c r="D36" s="17" t="s">
        <v>314</v>
      </c>
      <c r="E36" s="18" t="s">
        <v>10323</v>
      </c>
      <c r="F36" s="18" t="s">
        <v>10324</v>
      </c>
      <c r="G36" s="18" t="s">
        <v>10325</v>
      </c>
      <c r="H36" s="18" t="s">
        <v>10324</v>
      </c>
      <c r="I36" s="18"/>
      <c r="J36" s="19">
        <v>42125</v>
      </c>
      <c r="K36" s="20">
        <v>2016</v>
      </c>
      <c r="L36" s="20">
        <v>2016</v>
      </c>
      <c r="M36" s="22">
        <v>2833</v>
      </c>
      <c r="N36" s="21" t="s">
        <v>131</v>
      </c>
      <c r="O36" s="23">
        <f>M36*VLOOKUP(N36,Kurzy!$A$2:$B$11,2,FALSE)</f>
        <v>2833</v>
      </c>
      <c r="P36" s="18" t="s">
        <v>10365</v>
      </c>
      <c r="Q36" s="24"/>
      <c r="R36" s="18" t="s">
        <v>10079</v>
      </c>
      <c r="S36" s="18"/>
    </row>
    <row r="37" spans="1:19" ht="38.25" x14ac:dyDescent="0.2">
      <c r="A37" s="7" t="s">
        <v>30</v>
      </c>
      <c r="B37" s="4" t="s">
        <v>108</v>
      </c>
      <c r="C37" s="17" t="s">
        <v>10326</v>
      </c>
      <c r="D37" s="17" t="s">
        <v>10327</v>
      </c>
      <c r="E37" s="18" t="s">
        <v>10328</v>
      </c>
      <c r="F37" s="18" t="s">
        <v>10329</v>
      </c>
      <c r="G37" s="18" t="s">
        <v>10330</v>
      </c>
      <c r="H37" s="18" t="s">
        <v>10331</v>
      </c>
      <c r="I37" s="18">
        <v>36167126</v>
      </c>
      <c r="J37" s="19">
        <v>42318</v>
      </c>
      <c r="K37" s="20">
        <v>2015</v>
      </c>
      <c r="L37" s="20">
        <v>2016</v>
      </c>
      <c r="M37" s="22">
        <v>700</v>
      </c>
      <c r="N37" s="21" t="s">
        <v>131</v>
      </c>
      <c r="O37" s="23">
        <f>M37*VLOOKUP(N37,Kurzy!$A$2:$B$11,2,FALSE)</f>
        <v>700</v>
      </c>
      <c r="P37" s="18"/>
      <c r="Q37" s="24"/>
      <c r="R37" s="18" t="s">
        <v>10079</v>
      </c>
      <c r="S37" s="18"/>
    </row>
    <row r="38" spans="1:19" ht="38.25" x14ac:dyDescent="0.2">
      <c r="A38" s="7" t="s">
        <v>30</v>
      </c>
      <c r="B38" s="4" t="s">
        <v>108</v>
      </c>
      <c r="C38" s="17" t="s">
        <v>10332</v>
      </c>
      <c r="D38" s="17" t="s">
        <v>10333</v>
      </c>
      <c r="E38" s="18" t="s">
        <v>10334</v>
      </c>
      <c r="F38" s="18" t="s">
        <v>10329</v>
      </c>
      <c r="G38" s="18" t="s">
        <v>10330</v>
      </c>
      <c r="H38" s="18" t="s">
        <v>10331</v>
      </c>
      <c r="I38" s="18">
        <v>36167126</v>
      </c>
      <c r="J38" s="19">
        <v>42318</v>
      </c>
      <c r="K38" s="20">
        <v>2015</v>
      </c>
      <c r="L38" s="20">
        <v>2016</v>
      </c>
      <c r="M38" s="22">
        <v>2700</v>
      </c>
      <c r="N38" s="21" t="s">
        <v>131</v>
      </c>
      <c r="O38" s="23">
        <f>M38*VLOOKUP(N38,Kurzy!$A$2:$B$11,2,FALSE)</f>
        <v>2700</v>
      </c>
      <c r="P38" s="18"/>
      <c r="Q38" s="24"/>
      <c r="R38" s="18" t="s">
        <v>10079</v>
      </c>
      <c r="S38" s="18"/>
    </row>
    <row r="39" spans="1:19" ht="38.25" x14ac:dyDescent="0.2">
      <c r="A39" s="7" t="s">
        <v>30</v>
      </c>
      <c r="B39" s="4" t="s">
        <v>108</v>
      </c>
      <c r="C39" s="17" t="s">
        <v>10335</v>
      </c>
      <c r="D39" s="17" t="s">
        <v>10336</v>
      </c>
      <c r="E39" s="18" t="s">
        <v>10337</v>
      </c>
      <c r="F39" s="18" t="s">
        <v>10329</v>
      </c>
      <c r="G39" s="18" t="s">
        <v>10330</v>
      </c>
      <c r="H39" s="18" t="s">
        <v>10331</v>
      </c>
      <c r="I39" s="18">
        <v>36167126</v>
      </c>
      <c r="J39" s="19">
        <v>42529</v>
      </c>
      <c r="K39" s="20">
        <v>2016</v>
      </c>
      <c r="L39" s="20">
        <v>2017</v>
      </c>
      <c r="M39" s="22">
        <v>1620</v>
      </c>
      <c r="N39" s="21" t="s">
        <v>131</v>
      </c>
      <c r="O39" s="23">
        <f>M39*VLOOKUP(N39,Kurzy!$A$2:$B$11,2,FALSE)</f>
        <v>1620</v>
      </c>
      <c r="P39" s="18"/>
      <c r="Q39" s="24"/>
      <c r="R39" s="18" t="s">
        <v>10079</v>
      </c>
      <c r="S39" s="18"/>
    </row>
    <row r="40" spans="1:19" ht="38.25" x14ac:dyDescent="0.2">
      <c r="A40" s="7" t="s">
        <v>30</v>
      </c>
      <c r="B40" s="4" t="s">
        <v>108</v>
      </c>
      <c r="C40" s="17" t="s">
        <v>10338</v>
      </c>
      <c r="D40" s="17" t="s">
        <v>10339</v>
      </c>
      <c r="E40" s="18" t="s">
        <v>10340</v>
      </c>
      <c r="F40" s="18" t="s">
        <v>10329</v>
      </c>
      <c r="G40" s="18" t="s">
        <v>10330</v>
      </c>
      <c r="H40" s="18" t="s">
        <v>10331</v>
      </c>
      <c r="I40" s="18">
        <v>36167126</v>
      </c>
      <c r="J40" s="19">
        <v>42529</v>
      </c>
      <c r="K40" s="20">
        <v>2016</v>
      </c>
      <c r="L40" s="20">
        <v>2017</v>
      </c>
      <c r="M40" s="22">
        <v>800</v>
      </c>
      <c r="N40" s="21" t="s">
        <v>131</v>
      </c>
      <c r="O40" s="23">
        <f>M40*VLOOKUP(N40,Kurzy!$A$2:$B$11,2,FALSE)</f>
        <v>800</v>
      </c>
      <c r="P40" s="18"/>
      <c r="Q40" s="24"/>
      <c r="R40" s="18" t="s">
        <v>10079</v>
      </c>
      <c r="S40" s="18"/>
    </row>
    <row r="41" spans="1:19" ht="38.25" x14ac:dyDescent="0.2">
      <c r="A41" s="7" t="s">
        <v>30</v>
      </c>
      <c r="B41" s="4" t="s">
        <v>108</v>
      </c>
      <c r="C41" s="17" t="s">
        <v>10341</v>
      </c>
      <c r="D41" s="17" t="s">
        <v>10342</v>
      </c>
      <c r="E41" s="18" t="s">
        <v>10343</v>
      </c>
      <c r="F41" s="18" t="s">
        <v>10329</v>
      </c>
      <c r="G41" s="18" t="s">
        <v>10330</v>
      </c>
      <c r="H41" s="18" t="s">
        <v>10331</v>
      </c>
      <c r="I41" s="18">
        <v>36167126</v>
      </c>
      <c r="J41" s="19">
        <v>42529</v>
      </c>
      <c r="K41" s="20">
        <v>2016</v>
      </c>
      <c r="L41" s="20">
        <v>2017</v>
      </c>
      <c r="M41" s="22">
        <v>1220</v>
      </c>
      <c r="N41" s="21" t="s">
        <v>131</v>
      </c>
      <c r="O41" s="23">
        <f>M41*VLOOKUP(N41,Kurzy!$A$2:$B$11,2,FALSE)</f>
        <v>1220</v>
      </c>
      <c r="P41" s="18"/>
      <c r="Q41" s="24"/>
      <c r="R41" s="18" t="s">
        <v>10079</v>
      </c>
      <c r="S41" s="18"/>
    </row>
    <row r="42" spans="1:19" ht="38.25" x14ac:dyDescent="0.2">
      <c r="A42" s="7" t="s">
        <v>30</v>
      </c>
      <c r="B42" s="4" t="s">
        <v>108</v>
      </c>
      <c r="C42" s="17" t="s">
        <v>10344</v>
      </c>
      <c r="D42" s="17" t="s">
        <v>10345</v>
      </c>
      <c r="E42" s="18" t="s">
        <v>10346</v>
      </c>
      <c r="F42" s="18" t="s">
        <v>10329</v>
      </c>
      <c r="G42" s="18" t="s">
        <v>10330</v>
      </c>
      <c r="H42" s="18" t="s">
        <v>10331</v>
      </c>
      <c r="I42" s="18">
        <v>36167126</v>
      </c>
      <c r="J42" s="19">
        <v>42529</v>
      </c>
      <c r="K42" s="20">
        <v>2016</v>
      </c>
      <c r="L42" s="20">
        <v>2017</v>
      </c>
      <c r="M42" s="22">
        <v>1970</v>
      </c>
      <c r="N42" s="21" t="s">
        <v>131</v>
      </c>
      <c r="O42" s="23">
        <f>M42*VLOOKUP(N42,Kurzy!$A$2:$B$11,2,FALSE)</f>
        <v>1970</v>
      </c>
      <c r="P42" s="18"/>
      <c r="Q42" s="24"/>
      <c r="R42" s="18" t="s">
        <v>10079</v>
      </c>
      <c r="S42" s="18"/>
    </row>
    <row r="43" spans="1:19" ht="38.25" x14ac:dyDescent="0.2">
      <c r="A43" s="7" t="s">
        <v>30</v>
      </c>
      <c r="B43" s="4" t="s">
        <v>107</v>
      </c>
      <c r="C43" s="17" t="s">
        <v>10347</v>
      </c>
      <c r="D43" s="17" t="s">
        <v>10348</v>
      </c>
      <c r="E43" s="18" t="s">
        <v>10349</v>
      </c>
      <c r="F43" s="18" t="s">
        <v>285</v>
      </c>
      <c r="G43" s="18" t="s">
        <v>286</v>
      </c>
      <c r="H43" s="18" t="s">
        <v>287</v>
      </c>
      <c r="I43" s="18">
        <v>42034451</v>
      </c>
      <c r="J43" s="19">
        <v>42534</v>
      </c>
      <c r="K43" s="20">
        <v>2016</v>
      </c>
      <c r="L43" s="20">
        <v>2018</v>
      </c>
      <c r="M43" s="22">
        <v>150</v>
      </c>
      <c r="N43" s="21" t="s">
        <v>131</v>
      </c>
      <c r="O43" s="23">
        <f>M43*VLOOKUP(N43,Kurzy!$A$2:$B$11,2,FALSE)</f>
        <v>150</v>
      </c>
      <c r="P43" s="18"/>
      <c r="Q43" s="24"/>
      <c r="R43" s="18" t="s">
        <v>10079</v>
      </c>
      <c r="S43" s="18"/>
    </row>
    <row r="44" spans="1:19" ht="38.25" x14ac:dyDescent="0.2">
      <c r="A44" s="7" t="s">
        <v>30</v>
      </c>
      <c r="B44" s="4" t="s">
        <v>107</v>
      </c>
      <c r="C44" s="17" t="s">
        <v>10350</v>
      </c>
      <c r="D44" s="17" t="s">
        <v>10351</v>
      </c>
      <c r="E44" s="18" t="s">
        <v>10352</v>
      </c>
      <c r="F44" s="18" t="s">
        <v>285</v>
      </c>
      <c r="G44" s="18" t="s">
        <v>286</v>
      </c>
      <c r="H44" s="18" t="s">
        <v>287</v>
      </c>
      <c r="I44" s="18">
        <v>42034451</v>
      </c>
      <c r="J44" s="19">
        <v>42656</v>
      </c>
      <c r="K44" s="20">
        <v>2016</v>
      </c>
      <c r="L44" s="20">
        <v>2018</v>
      </c>
      <c r="M44" s="22">
        <v>150</v>
      </c>
      <c r="N44" s="21" t="s">
        <v>131</v>
      </c>
      <c r="O44" s="23">
        <f>M44*VLOOKUP(N44,Kurzy!$A$2:$B$11,2,FALSE)</f>
        <v>150</v>
      </c>
      <c r="P44" s="18"/>
      <c r="Q44" s="24"/>
      <c r="R44" s="18" t="s">
        <v>10079</v>
      </c>
      <c r="S44" s="18"/>
    </row>
    <row r="45" spans="1:19" ht="38.25" x14ac:dyDescent="0.2">
      <c r="A45" s="7" t="s">
        <v>30</v>
      </c>
      <c r="B45" s="4" t="s">
        <v>107</v>
      </c>
      <c r="C45" s="17" t="s">
        <v>10353</v>
      </c>
      <c r="D45" s="17" t="s">
        <v>10354</v>
      </c>
      <c r="E45" s="18" t="s">
        <v>10355</v>
      </c>
      <c r="F45" s="18" t="s">
        <v>285</v>
      </c>
      <c r="G45" s="18" t="s">
        <v>286</v>
      </c>
      <c r="H45" s="18" t="s">
        <v>287</v>
      </c>
      <c r="I45" s="18">
        <v>42034451</v>
      </c>
      <c r="J45" s="19">
        <v>42534</v>
      </c>
      <c r="K45" s="20">
        <v>2016</v>
      </c>
      <c r="L45" s="20">
        <v>2018</v>
      </c>
      <c r="M45" s="22">
        <v>100</v>
      </c>
      <c r="N45" s="21" t="s">
        <v>131</v>
      </c>
      <c r="O45" s="23">
        <f>M45*VLOOKUP(N45,Kurzy!$A$2:$B$11,2,FALSE)</f>
        <v>100</v>
      </c>
      <c r="P45" s="18"/>
      <c r="Q45" s="24"/>
      <c r="R45" s="18" t="s">
        <v>10079</v>
      </c>
      <c r="S45" s="18"/>
    </row>
    <row r="46" spans="1:19" ht="38.25" x14ac:dyDescent="0.2">
      <c r="A46" s="7" t="s">
        <v>30</v>
      </c>
      <c r="B46" s="4" t="s">
        <v>107</v>
      </c>
      <c r="C46" s="17" t="s">
        <v>290</v>
      </c>
      <c r="D46" s="17" t="s">
        <v>291</v>
      </c>
      <c r="E46" s="18" t="s">
        <v>10356</v>
      </c>
      <c r="F46" s="18" t="s">
        <v>285</v>
      </c>
      <c r="G46" s="18" t="s">
        <v>286</v>
      </c>
      <c r="H46" s="18" t="s">
        <v>287</v>
      </c>
      <c r="I46" s="18">
        <v>42034451</v>
      </c>
      <c r="J46" s="19">
        <v>42124</v>
      </c>
      <c r="K46" s="20">
        <v>2015</v>
      </c>
      <c r="L46" s="20">
        <v>2016</v>
      </c>
      <c r="M46" s="22">
        <v>200</v>
      </c>
      <c r="N46" s="21" t="s">
        <v>131</v>
      </c>
      <c r="O46" s="23">
        <f>M46*VLOOKUP(N46,Kurzy!$A$2:$B$11,2,FALSE)</f>
        <v>200</v>
      </c>
      <c r="P46" s="18"/>
      <c r="Q46" s="24"/>
      <c r="R46" s="18" t="s">
        <v>10079</v>
      </c>
      <c r="S46" s="18"/>
    </row>
    <row r="47" spans="1:19" ht="38.25" x14ac:dyDescent="0.2">
      <c r="A47" s="7" t="s">
        <v>30</v>
      </c>
      <c r="B47" s="4" t="s">
        <v>107</v>
      </c>
      <c r="C47" s="17" t="s">
        <v>288</v>
      </c>
      <c r="D47" s="17" t="s">
        <v>289</v>
      </c>
      <c r="E47" s="18" t="s">
        <v>10357</v>
      </c>
      <c r="F47" s="18" t="s">
        <v>285</v>
      </c>
      <c r="G47" s="18" t="s">
        <v>286</v>
      </c>
      <c r="H47" s="18" t="s">
        <v>287</v>
      </c>
      <c r="I47" s="18">
        <v>42034451</v>
      </c>
      <c r="J47" s="19">
        <v>41745</v>
      </c>
      <c r="K47" s="20">
        <v>2014</v>
      </c>
      <c r="L47" s="20">
        <v>2016</v>
      </c>
      <c r="M47" s="22">
        <v>200</v>
      </c>
      <c r="N47" s="21" t="s">
        <v>131</v>
      </c>
      <c r="O47" s="23">
        <f>M47*VLOOKUP(N47,Kurzy!$A$2:$B$11,2,FALSE)</f>
        <v>200</v>
      </c>
      <c r="P47" s="18"/>
      <c r="Q47" s="24"/>
      <c r="R47" s="18" t="s">
        <v>10079</v>
      </c>
      <c r="S47" s="18"/>
    </row>
    <row r="48" spans="1:19" ht="25.5" hidden="1" x14ac:dyDescent="0.2">
      <c r="A48" s="7" t="s">
        <v>115</v>
      </c>
      <c r="B48" s="4" t="s">
        <v>74</v>
      </c>
      <c r="C48" s="17" t="s">
        <v>6138</v>
      </c>
      <c r="D48" s="17" t="s">
        <v>6139</v>
      </c>
      <c r="E48" s="18" t="s">
        <v>6140</v>
      </c>
      <c r="F48" s="18" t="s">
        <v>3507</v>
      </c>
      <c r="G48" s="18" t="s">
        <v>3507</v>
      </c>
      <c r="H48" s="18" t="s">
        <v>6141</v>
      </c>
      <c r="I48" s="18">
        <v>31345603</v>
      </c>
      <c r="J48" s="19">
        <v>42542</v>
      </c>
      <c r="K48" s="20">
        <v>2016</v>
      </c>
      <c r="L48" s="20">
        <v>2016</v>
      </c>
      <c r="M48" s="22">
        <v>1505</v>
      </c>
      <c r="N48" s="21" t="s">
        <v>131</v>
      </c>
      <c r="O48" s="23">
        <f>M48*VLOOKUP(N48,Kurzy!$A$2:$B$11,2,FALSE)</f>
        <v>1505</v>
      </c>
      <c r="P48" s="18"/>
      <c r="Q48" s="24"/>
      <c r="R48" s="18" t="s">
        <v>10078</v>
      </c>
      <c r="S48" s="18" t="s">
        <v>10492</v>
      </c>
    </row>
    <row r="49" spans="1:19" ht="38.25" hidden="1" x14ac:dyDescent="0.2">
      <c r="A49" s="7" t="s">
        <v>115</v>
      </c>
      <c r="B49" s="4" t="s">
        <v>74</v>
      </c>
      <c r="C49" s="17" t="s">
        <v>6142</v>
      </c>
      <c r="D49" s="17" t="s">
        <v>6139</v>
      </c>
      <c r="E49" s="18" t="s">
        <v>6143</v>
      </c>
      <c r="F49" s="18" t="s">
        <v>3507</v>
      </c>
      <c r="G49" s="18" t="s">
        <v>3507</v>
      </c>
      <c r="H49" s="18" t="s">
        <v>6144</v>
      </c>
      <c r="I49" s="18">
        <v>31349463</v>
      </c>
      <c r="J49" s="19">
        <v>41732</v>
      </c>
      <c r="K49" s="20">
        <v>2014</v>
      </c>
      <c r="L49" s="20">
        <v>2016</v>
      </c>
      <c r="M49" s="22">
        <v>1506</v>
      </c>
      <c r="N49" s="21" t="s">
        <v>131</v>
      </c>
      <c r="O49" s="23">
        <f>M49*VLOOKUP(N49,Kurzy!$A$2:$B$11,2,FALSE)</f>
        <v>1506</v>
      </c>
      <c r="P49" s="18"/>
      <c r="Q49" s="24"/>
      <c r="R49" s="18" t="s">
        <v>10078</v>
      </c>
      <c r="S49" s="18" t="s">
        <v>10492</v>
      </c>
    </row>
    <row r="50" spans="1:19" ht="38.25" hidden="1" x14ac:dyDescent="0.2">
      <c r="A50" s="7" t="s">
        <v>115</v>
      </c>
      <c r="B50" s="4" t="s">
        <v>74</v>
      </c>
      <c r="C50" s="17" t="s">
        <v>6145</v>
      </c>
      <c r="D50" s="17" t="s">
        <v>6139</v>
      </c>
      <c r="E50" s="18" t="s">
        <v>6146</v>
      </c>
      <c r="F50" s="18" t="s">
        <v>3507</v>
      </c>
      <c r="G50" s="18" t="s">
        <v>3507</v>
      </c>
      <c r="H50" s="18" t="s">
        <v>6144</v>
      </c>
      <c r="I50" s="18">
        <v>31349463</v>
      </c>
      <c r="J50" s="19">
        <v>41964</v>
      </c>
      <c r="K50" s="20">
        <v>2014</v>
      </c>
      <c r="L50" s="20">
        <v>2016</v>
      </c>
      <c r="M50" s="22">
        <v>1505</v>
      </c>
      <c r="N50" s="21" t="s">
        <v>131</v>
      </c>
      <c r="O50" s="23">
        <f>M50*VLOOKUP(N50,Kurzy!$A$2:$B$11,2,FALSE)</f>
        <v>1505</v>
      </c>
      <c r="P50" s="18"/>
      <c r="Q50" s="24"/>
      <c r="R50" s="18" t="s">
        <v>10078</v>
      </c>
      <c r="S50" s="18" t="s">
        <v>10492</v>
      </c>
    </row>
    <row r="51" spans="1:19" ht="38.25" hidden="1" x14ac:dyDescent="0.2">
      <c r="A51" s="7" t="s">
        <v>115</v>
      </c>
      <c r="B51" s="4" t="s">
        <v>74</v>
      </c>
      <c r="C51" s="17" t="s">
        <v>6147</v>
      </c>
      <c r="D51" s="17" t="s">
        <v>6139</v>
      </c>
      <c r="E51" s="18" t="s">
        <v>6148</v>
      </c>
      <c r="F51" s="18" t="s">
        <v>3507</v>
      </c>
      <c r="G51" s="18" t="s">
        <v>3507</v>
      </c>
      <c r="H51" s="18" t="s">
        <v>6144</v>
      </c>
      <c r="I51" s="18">
        <v>31349463</v>
      </c>
      <c r="J51" s="19">
        <v>42350</v>
      </c>
      <c r="K51" s="20">
        <v>2015</v>
      </c>
      <c r="L51" s="20">
        <v>2016</v>
      </c>
      <c r="M51" s="22">
        <v>3299</v>
      </c>
      <c r="N51" s="21" t="s">
        <v>131</v>
      </c>
      <c r="O51" s="23">
        <f>M51*VLOOKUP(N51,Kurzy!$A$2:$B$11,2,FALSE)</f>
        <v>3299</v>
      </c>
      <c r="P51" s="18"/>
      <c r="Q51" s="24"/>
      <c r="R51" s="18" t="s">
        <v>10078</v>
      </c>
      <c r="S51" s="18" t="s">
        <v>10492</v>
      </c>
    </row>
    <row r="52" spans="1:19" ht="140.25" hidden="1" x14ac:dyDescent="0.2">
      <c r="A52" s="7" t="s">
        <v>6</v>
      </c>
      <c r="B52" s="4" t="s">
        <v>75</v>
      </c>
      <c r="C52" s="17" t="s">
        <v>5624</v>
      </c>
      <c r="D52" s="17" t="s">
        <v>5625</v>
      </c>
      <c r="E52" s="18" t="s">
        <v>5626</v>
      </c>
      <c r="F52" s="18" t="s">
        <v>189</v>
      </c>
      <c r="G52" s="18" t="s">
        <v>5627</v>
      </c>
      <c r="H52" s="18" t="s">
        <v>5628</v>
      </c>
      <c r="I52" s="18">
        <v>37861298</v>
      </c>
      <c r="J52" s="19">
        <v>42102</v>
      </c>
      <c r="K52" s="20">
        <v>2015</v>
      </c>
      <c r="L52" s="20">
        <v>2016</v>
      </c>
      <c r="M52" s="22">
        <v>19536</v>
      </c>
      <c r="N52" s="21" t="s">
        <v>131</v>
      </c>
      <c r="O52" s="23">
        <f>M52*VLOOKUP(N52,Kurzy!$A$2:$B$11,2,FALSE)</f>
        <v>19536</v>
      </c>
      <c r="P52" s="18"/>
      <c r="Q52" s="24"/>
      <c r="R52" s="18" t="s">
        <v>10078</v>
      </c>
      <c r="S52" s="18" t="s">
        <v>10510</v>
      </c>
    </row>
    <row r="53" spans="1:19" ht="38.25" x14ac:dyDescent="0.2">
      <c r="A53" s="7" t="s">
        <v>6</v>
      </c>
      <c r="B53" s="4" t="s">
        <v>75</v>
      </c>
      <c r="C53" s="17" t="s">
        <v>5629</v>
      </c>
      <c r="D53" s="17" t="s">
        <v>5630</v>
      </c>
      <c r="E53" s="18" t="s">
        <v>5631</v>
      </c>
      <c r="F53" s="18" t="s">
        <v>5632</v>
      </c>
      <c r="G53" s="18" t="s">
        <v>5633</v>
      </c>
      <c r="H53" s="18" t="s">
        <v>5634</v>
      </c>
      <c r="I53" s="18">
        <v>31337147</v>
      </c>
      <c r="J53" s="19">
        <v>42654</v>
      </c>
      <c r="K53" s="20">
        <v>2016</v>
      </c>
      <c r="L53" s="20">
        <v>2017</v>
      </c>
      <c r="M53" s="22">
        <v>2000</v>
      </c>
      <c r="N53" s="21" t="s">
        <v>131</v>
      </c>
      <c r="O53" s="23">
        <f>M53*VLOOKUP(N53,Kurzy!$A$2:$B$11,2,FALSE)</f>
        <v>2000</v>
      </c>
      <c r="P53" s="18"/>
      <c r="Q53" s="24"/>
      <c r="R53" s="18" t="s">
        <v>10079</v>
      </c>
      <c r="S53" s="18"/>
    </row>
    <row r="54" spans="1:19" ht="25.5" x14ac:dyDescent="0.2">
      <c r="A54" s="7" t="s">
        <v>6</v>
      </c>
      <c r="B54" s="4" t="s">
        <v>75</v>
      </c>
      <c r="C54" s="17" t="s">
        <v>5635</v>
      </c>
      <c r="D54" s="17" t="s">
        <v>5636</v>
      </c>
      <c r="E54" s="18" t="s">
        <v>5637</v>
      </c>
      <c r="F54" s="18" t="s">
        <v>418</v>
      </c>
      <c r="G54" s="18"/>
      <c r="H54" s="18" t="s">
        <v>5638</v>
      </c>
      <c r="I54" s="18">
        <v>42163641</v>
      </c>
      <c r="J54" s="19">
        <v>42480</v>
      </c>
      <c r="K54" s="20">
        <v>2016</v>
      </c>
      <c r="L54" s="20">
        <v>2016</v>
      </c>
      <c r="M54" s="22">
        <v>1670</v>
      </c>
      <c r="N54" s="21" t="s">
        <v>131</v>
      </c>
      <c r="O54" s="23">
        <f>M54*VLOOKUP(N54,Kurzy!$A$2:$B$11,2,FALSE)</f>
        <v>1670</v>
      </c>
      <c r="P54" s="18"/>
      <c r="Q54" s="24"/>
      <c r="R54" s="18" t="s">
        <v>10079</v>
      </c>
      <c r="S54" s="18"/>
    </row>
    <row r="55" spans="1:19" x14ac:dyDescent="0.2">
      <c r="A55" s="7" t="s">
        <v>6</v>
      </c>
      <c r="B55" s="4" t="s">
        <v>111</v>
      </c>
      <c r="C55" s="17" t="s">
        <v>5639</v>
      </c>
      <c r="D55" s="17" t="s">
        <v>5640</v>
      </c>
      <c r="E55" s="18" t="s">
        <v>5641</v>
      </c>
      <c r="F55" s="18" t="s">
        <v>215</v>
      </c>
      <c r="G55" s="18" t="s">
        <v>5642</v>
      </c>
      <c r="H55" s="18" t="s">
        <v>179</v>
      </c>
      <c r="I55" s="18">
        <v>30857571</v>
      </c>
      <c r="J55" s="19">
        <v>42387</v>
      </c>
      <c r="K55" s="20">
        <v>2016</v>
      </c>
      <c r="L55" s="20">
        <v>2016</v>
      </c>
      <c r="M55" s="22">
        <v>3000</v>
      </c>
      <c r="N55" s="21" t="s">
        <v>131</v>
      </c>
      <c r="O55" s="23">
        <f>M55*VLOOKUP(N55,Kurzy!$A$2:$B$11,2,FALSE)</f>
        <v>3000</v>
      </c>
      <c r="P55" s="18"/>
      <c r="Q55" s="24"/>
      <c r="R55" s="18" t="s">
        <v>10079</v>
      </c>
      <c r="S55" s="18"/>
    </row>
    <row r="56" spans="1:19" ht="25.5" x14ac:dyDescent="0.2">
      <c r="A56" s="7" t="s">
        <v>7</v>
      </c>
      <c r="B56" s="4" t="s">
        <v>43</v>
      </c>
      <c r="C56" s="17" t="s">
        <v>5799</v>
      </c>
      <c r="D56" s="17" t="s">
        <v>5800</v>
      </c>
      <c r="E56" s="18" t="s">
        <v>5801</v>
      </c>
      <c r="F56" s="18" t="s">
        <v>5802</v>
      </c>
      <c r="G56" s="18"/>
      <c r="H56" s="18" t="s">
        <v>5803</v>
      </c>
      <c r="I56" s="18">
        <v>36785512</v>
      </c>
      <c r="J56" s="19">
        <v>42348</v>
      </c>
      <c r="K56" s="20">
        <v>2015</v>
      </c>
      <c r="L56" s="20">
        <v>2016</v>
      </c>
      <c r="M56" s="22">
        <v>2576</v>
      </c>
      <c r="N56" s="21" t="s">
        <v>131</v>
      </c>
      <c r="O56" s="23">
        <f>M56*VLOOKUP(N56,Kurzy!$A$2:$B$11,2,FALSE)</f>
        <v>2576</v>
      </c>
      <c r="P56" s="18"/>
      <c r="Q56" s="24"/>
      <c r="R56" s="18" t="s">
        <v>10079</v>
      </c>
      <c r="S56" s="18"/>
    </row>
    <row r="57" spans="1:19" ht="89.25" x14ac:dyDescent="0.2">
      <c r="A57" s="7" t="s">
        <v>32</v>
      </c>
      <c r="B57" s="4" t="s">
        <v>19</v>
      </c>
      <c r="C57" s="17" t="s">
        <v>4666</v>
      </c>
      <c r="D57" s="17" t="s">
        <v>4667</v>
      </c>
      <c r="E57" s="18" t="s">
        <v>4668</v>
      </c>
      <c r="F57" s="18"/>
      <c r="G57" s="18" t="s">
        <v>1055</v>
      </c>
      <c r="H57" s="18" t="s">
        <v>1055</v>
      </c>
      <c r="I57" s="18">
        <v>42137527</v>
      </c>
      <c r="J57" s="19">
        <v>42187</v>
      </c>
      <c r="K57" s="20">
        <v>2015</v>
      </c>
      <c r="L57" s="20">
        <v>2016</v>
      </c>
      <c r="M57" s="22">
        <v>5497</v>
      </c>
      <c r="N57" s="21" t="s">
        <v>131</v>
      </c>
      <c r="O57" s="23">
        <v>5497</v>
      </c>
      <c r="P57" s="18" t="s">
        <v>4692</v>
      </c>
      <c r="Q57" s="24" t="s">
        <v>4693</v>
      </c>
      <c r="R57" s="18" t="s">
        <v>10079</v>
      </c>
      <c r="S57" s="18"/>
    </row>
    <row r="58" spans="1:19" ht="102" x14ac:dyDescent="0.2">
      <c r="A58" s="7" t="s">
        <v>32</v>
      </c>
      <c r="B58" s="4" t="s">
        <v>19</v>
      </c>
      <c r="C58" s="17" t="s">
        <v>4669</v>
      </c>
      <c r="D58" s="17" t="s">
        <v>4667</v>
      </c>
      <c r="E58" s="18" t="s">
        <v>4670</v>
      </c>
      <c r="F58" s="18"/>
      <c r="G58" s="18" t="s">
        <v>1055</v>
      </c>
      <c r="H58" s="18" t="s">
        <v>1055</v>
      </c>
      <c r="I58" s="18">
        <v>42137527</v>
      </c>
      <c r="J58" s="19">
        <v>42612</v>
      </c>
      <c r="K58" s="20">
        <v>2016</v>
      </c>
      <c r="L58" s="20">
        <v>2017</v>
      </c>
      <c r="M58" s="22">
        <v>7000</v>
      </c>
      <c r="N58" s="21" t="s">
        <v>131</v>
      </c>
      <c r="O58" s="23">
        <v>7000</v>
      </c>
      <c r="P58" s="18" t="s">
        <v>4694</v>
      </c>
      <c r="Q58" s="24" t="s">
        <v>4695</v>
      </c>
      <c r="R58" s="18" t="s">
        <v>10079</v>
      </c>
      <c r="S58" s="18"/>
    </row>
    <row r="59" spans="1:19" ht="51" x14ac:dyDescent="0.2">
      <c r="A59" s="7" t="s">
        <v>32</v>
      </c>
      <c r="B59" s="4" t="s">
        <v>19</v>
      </c>
      <c r="C59" s="17" t="s">
        <v>4689</v>
      </c>
      <c r="D59" s="17" t="s">
        <v>4690</v>
      </c>
      <c r="E59" s="18"/>
      <c r="F59" s="18"/>
      <c r="G59" s="18"/>
      <c r="H59" s="18" t="s">
        <v>4691</v>
      </c>
      <c r="I59" s="18">
        <v>35908718</v>
      </c>
      <c r="J59" s="19">
        <v>42636</v>
      </c>
      <c r="K59" s="20">
        <v>2016</v>
      </c>
      <c r="L59" s="20">
        <v>2016</v>
      </c>
      <c r="M59" s="22">
        <v>1600</v>
      </c>
      <c r="N59" s="21" t="s">
        <v>131</v>
      </c>
      <c r="O59" s="23">
        <v>1600</v>
      </c>
      <c r="P59" s="18"/>
      <c r="Q59" s="24" t="s">
        <v>4699</v>
      </c>
      <c r="R59" s="18" t="s">
        <v>10079</v>
      </c>
      <c r="S59" s="18"/>
    </row>
    <row r="60" spans="1:19" ht="76.5" x14ac:dyDescent="0.2">
      <c r="A60" s="7" t="s">
        <v>32</v>
      </c>
      <c r="B60" s="4" t="s">
        <v>82</v>
      </c>
      <c r="C60" s="17" t="s">
        <v>4671</v>
      </c>
      <c r="D60" s="17" t="s">
        <v>4672</v>
      </c>
      <c r="E60" s="18" t="s">
        <v>4673</v>
      </c>
      <c r="F60" s="18" t="s">
        <v>4674</v>
      </c>
      <c r="G60" s="18"/>
      <c r="H60" s="18" t="s">
        <v>4675</v>
      </c>
      <c r="I60" s="18">
        <v>409839</v>
      </c>
      <c r="J60" s="19">
        <v>42515</v>
      </c>
      <c r="K60" s="20">
        <v>2016</v>
      </c>
      <c r="L60" s="20">
        <v>2019</v>
      </c>
      <c r="M60" s="22">
        <v>1000</v>
      </c>
      <c r="N60" s="21" t="s">
        <v>131</v>
      </c>
      <c r="O60" s="23">
        <v>1000</v>
      </c>
      <c r="P60" s="18" t="s">
        <v>4696</v>
      </c>
      <c r="Q60" s="68" t="s">
        <v>10550</v>
      </c>
      <c r="R60" s="18" t="s">
        <v>10079</v>
      </c>
      <c r="S60" s="18" t="s">
        <v>10613</v>
      </c>
    </row>
    <row r="61" spans="1:19" ht="76.5" x14ac:dyDescent="0.2">
      <c r="A61" s="7" t="s">
        <v>32</v>
      </c>
      <c r="B61" s="4" t="s">
        <v>82</v>
      </c>
      <c r="C61" s="17" t="s">
        <v>4676</v>
      </c>
      <c r="D61" s="17" t="s">
        <v>4672</v>
      </c>
      <c r="E61" s="18" t="s">
        <v>4677</v>
      </c>
      <c r="F61" s="18" t="s">
        <v>4674</v>
      </c>
      <c r="G61" s="18"/>
      <c r="H61" s="18" t="s">
        <v>4675</v>
      </c>
      <c r="I61" s="18">
        <v>409839</v>
      </c>
      <c r="J61" s="19">
        <v>42515</v>
      </c>
      <c r="K61" s="20">
        <v>2016</v>
      </c>
      <c r="L61" s="20">
        <v>2016</v>
      </c>
      <c r="M61" s="22">
        <v>700</v>
      </c>
      <c r="N61" s="21" t="s">
        <v>131</v>
      </c>
      <c r="O61" s="23">
        <v>700</v>
      </c>
      <c r="P61" s="18" t="s">
        <v>4697</v>
      </c>
      <c r="Q61" s="68" t="s">
        <v>10550</v>
      </c>
      <c r="R61" s="18" t="s">
        <v>10079</v>
      </c>
      <c r="S61" s="18" t="s">
        <v>10613</v>
      </c>
    </row>
    <row r="62" spans="1:19" ht="76.5" x14ac:dyDescent="0.2">
      <c r="A62" s="7" t="s">
        <v>32</v>
      </c>
      <c r="B62" s="4" t="s">
        <v>82</v>
      </c>
      <c r="C62" s="17" t="s">
        <v>4678</v>
      </c>
      <c r="D62" s="17" t="s">
        <v>4679</v>
      </c>
      <c r="E62" s="18" t="s">
        <v>4680</v>
      </c>
      <c r="F62" s="18" t="s">
        <v>4674</v>
      </c>
      <c r="G62" s="18"/>
      <c r="H62" s="18" t="s">
        <v>4675</v>
      </c>
      <c r="I62" s="18">
        <v>409839</v>
      </c>
      <c r="J62" s="19">
        <v>42515</v>
      </c>
      <c r="K62" s="20">
        <v>2016</v>
      </c>
      <c r="L62" s="20">
        <v>2016</v>
      </c>
      <c r="M62" s="22">
        <v>1600</v>
      </c>
      <c r="N62" s="21" t="s">
        <v>131</v>
      </c>
      <c r="O62" s="23">
        <v>1600</v>
      </c>
      <c r="P62" s="18" t="s">
        <v>4698</v>
      </c>
      <c r="Q62" s="68" t="s">
        <v>10550</v>
      </c>
      <c r="R62" s="18" t="s">
        <v>10079</v>
      </c>
      <c r="S62" s="18" t="s">
        <v>10613</v>
      </c>
    </row>
    <row r="63" spans="1:19" ht="76.5" x14ac:dyDescent="0.2">
      <c r="A63" s="7" t="s">
        <v>32</v>
      </c>
      <c r="B63" s="4" t="s">
        <v>82</v>
      </c>
      <c r="C63" s="17" t="s">
        <v>4681</v>
      </c>
      <c r="D63" s="17" t="s">
        <v>4682</v>
      </c>
      <c r="E63" s="18" t="s">
        <v>4683</v>
      </c>
      <c r="F63" s="18" t="s">
        <v>4684</v>
      </c>
      <c r="G63" s="18"/>
      <c r="H63" s="18" t="s">
        <v>4685</v>
      </c>
      <c r="I63" s="18"/>
      <c r="J63" s="19">
        <v>42425</v>
      </c>
      <c r="K63" s="20">
        <v>2015</v>
      </c>
      <c r="L63" s="20">
        <v>2017</v>
      </c>
      <c r="M63" s="22">
        <v>10000</v>
      </c>
      <c r="N63" s="21" t="s">
        <v>131</v>
      </c>
      <c r="O63" s="23">
        <v>10000</v>
      </c>
      <c r="P63" s="18"/>
      <c r="Q63" s="68" t="s">
        <v>10550</v>
      </c>
      <c r="R63" s="18" t="s">
        <v>10079</v>
      </c>
      <c r="S63" s="18" t="s">
        <v>10613</v>
      </c>
    </row>
    <row r="64" spans="1:19" ht="25.5" hidden="1" x14ac:dyDescent="0.2">
      <c r="A64" s="7" t="s">
        <v>32</v>
      </c>
      <c r="B64" s="4" t="s">
        <v>82</v>
      </c>
      <c r="C64" s="17" t="s">
        <v>4686</v>
      </c>
      <c r="D64" s="17" t="s">
        <v>4672</v>
      </c>
      <c r="E64" s="18">
        <v>12016</v>
      </c>
      <c r="F64" s="18" t="s">
        <v>4687</v>
      </c>
      <c r="G64" s="18"/>
      <c r="H64" s="18"/>
      <c r="I64" s="18"/>
      <c r="J64" s="19">
        <v>42478</v>
      </c>
      <c r="K64" s="20">
        <v>2015</v>
      </c>
      <c r="L64" s="20">
        <v>2017</v>
      </c>
      <c r="M64" s="22">
        <v>3945</v>
      </c>
      <c r="N64" s="21" t="s">
        <v>131</v>
      </c>
      <c r="O64" s="23">
        <v>3945</v>
      </c>
      <c r="P64" s="18"/>
      <c r="Q64" s="24"/>
      <c r="R64" s="18" t="s">
        <v>10078</v>
      </c>
      <c r="S64" s="18" t="s">
        <v>10492</v>
      </c>
    </row>
    <row r="65" spans="1:19" ht="38.25" hidden="1" x14ac:dyDescent="0.2">
      <c r="A65" s="7" t="s">
        <v>32</v>
      </c>
      <c r="B65" s="4" t="s">
        <v>82</v>
      </c>
      <c r="C65" s="17" t="s">
        <v>4688</v>
      </c>
      <c r="D65" s="17" t="s">
        <v>4672</v>
      </c>
      <c r="E65" s="18">
        <v>22016</v>
      </c>
      <c r="F65" s="18" t="s">
        <v>4687</v>
      </c>
      <c r="G65" s="18"/>
      <c r="H65" s="18"/>
      <c r="I65" s="18"/>
      <c r="J65" s="19">
        <v>42613</v>
      </c>
      <c r="K65" s="20">
        <v>2016</v>
      </c>
      <c r="L65" s="20">
        <v>2016</v>
      </c>
      <c r="M65" s="22">
        <v>3180</v>
      </c>
      <c r="N65" s="21" t="s">
        <v>131</v>
      </c>
      <c r="O65" s="23">
        <v>3180</v>
      </c>
      <c r="P65" s="18"/>
      <c r="Q65" s="24"/>
      <c r="R65" s="18" t="s">
        <v>10078</v>
      </c>
      <c r="S65" s="18" t="s">
        <v>10492</v>
      </c>
    </row>
    <row r="66" spans="1:19" ht="51" x14ac:dyDescent="0.2">
      <c r="A66" s="7" t="s">
        <v>31</v>
      </c>
      <c r="B66" s="4" t="s">
        <v>49</v>
      </c>
      <c r="C66" s="17" t="s">
        <v>1165</v>
      </c>
      <c r="D66" s="17" t="s">
        <v>1166</v>
      </c>
      <c r="E66" s="18">
        <v>20091112</v>
      </c>
      <c r="F66" s="18" t="s">
        <v>1167</v>
      </c>
      <c r="G66" s="18"/>
      <c r="H66" s="18" t="s">
        <v>1168</v>
      </c>
      <c r="I66" s="18">
        <v>177041</v>
      </c>
      <c r="J66" s="19">
        <v>40025</v>
      </c>
      <c r="K66" s="20">
        <v>2009</v>
      </c>
      <c r="L66" s="20">
        <v>2016</v>
      </c>
      <c r="M66" s="22">
        <v>60000</v>
      </c>
      <c r="N66" s="21" t="s">
        <v>131</v>
      </c>
      <c r="O66" s="23">
        <f>M66*VLOOKUP(N66,Kurzy!$A$2:$B$11,2,FALSE)</f>
        <v>60000</v>
      </c>
      <c r="P66" s="18"/>
      <c r="Q66" s="24"/>
      <c r="R66" s="18" t="s">
        <v>10079</v>
      </c>
      <c r="S66" s="18"/>
    </row>
    <row r="67" spans="1:19" ht="25.5" x14ac:dyDescent="0.2">
      <c r="A67" s="7" t="s">
        <v>31</v>
      </c>
      <c r="B67" s="4" t="s">
        <v>49</v>
      </c>
      <c r="C67" s="17" t="s">
        <v>1169</v>
      </c>
      <c r="D67" s="17" t="s">
        <v>1170</v>
      </c>
      <c r="E67" s="18" t="s">
        <v>1171</v>
      </c>
      <c r="F67" s="18" t="s">
        <v>1172</v>
      </c>
      <c r="G67" s="18"/>
      <c r="H67" s="18" t="s">
        <v>1173</v>
      </c>
      <c r="I67" s="18">
        <v>31782876</v>
      </c>
      <c r="J67" s="19">
        <v>42578</v>
      </c>
      <c r="K67" s="20">
        <v>2016</v>
      </c>
      <c r="L67" s="20">
        <v>2017</v>
      </c>
      <c r="M67" s="22">
        <v>2100</v>
      </c>
      <c r="N67" s="21" t="s">
        <v>131</v>
      </c>
      <c r="O67" s="23">
        <f>M67*VLOOKUP(N67,Kurzy!$A$2:$B$11,2,FALSE)</f>
        <v>2100</v>
      </c>
      <c r="P67" s="18"/>
      <c r="Q67" s="24"/>
      <c r="R67" s="18" t="s">
        <v>10079</v>
      </c>
      <c r="S67" s="18"/>
    </row>
    <row r="68" spans="1:19" x14ac:dyDescent="0.2">
      <c r="A68" s="7" t="s">
        <v>31</v>
      </c>
      <c r="B68" s="4" t="s">
        <v>49</v>
      </c>
      <c r="C68" s="17" t="s">
        <v>1174</v>
      </c>
      <c r="D68" s="17" t="s">
        <v>1175</v>
      </c>
      <c r="E68" s="18" t="s">
        <v>1176</v>
      </c>
      <c r="F68" s="18" t="s">
        <v>827</v>
      </c>
      <c r="G68" s="18"/>
      <c r="H68" s="18" t="s">
        <v>1177</v>
      </c>
      <c r="I68" s="18">
        <v>46796339</v>
      </c>
      <c r="J68" s="19">
        <v>42416</v>
      </c>
      <c r="K68" s="20">
        <v>2016</v>
      </c>
      <c r="L68" s="20">
        <v>2017</v>
      </c>
      <c r="M68" s="22">
        <v>500</v>
      </c>
      <c r="N68" s="21" t="s">
        <v>131</v>
      </c>
      <c r="O68" s="23">
        <f>M68*VLOOKUP(N68,Kurzy!$A$2:$B$11,2,FALSE)</f>
        <v>500</v>
      </c>
      <c r="P68" s="18"/>
      <c r="Q68" s="24"/>
      <c r="R68" s="18" t="s">
        <v>10079</v>
      </c>
      <c r="S68" s="18"/>
    </row>
    <row r="69" spans="1:19" ht="25.5" x14ac:dyDescent="0.2">
      <c r="A69" s="7" t="s">
        <v>31</v>
      </c>
      <c r="B69" s="4" t="s">
        <v>49</v>
      </c>
      <c r="C69" s="17" t="s">
        <v>1178</v>
      </c>
      <c r="D69" s="17" t="s">
        <v>1179</v>
      </c>
      <c r="E69" s="18" t="s">
        <v>1180</v>
      </c>
      <c r="F69" s="18" t="s">
        <v>859</v>
      </c>
      <c r="G69" s="18"/>
      <c r="H69" s="18" t="s">
        <v>1181</v>
      </c>
      <c r="I69" s="18">
        <v>283347</v>
      </c>
      <c r="J69" s="19">
        <v>42506</v>
      </c>
      <c r="K69" s="20">
        <v>2016</v>
      </c>
      <c r="L69" s="20">
        <v>2016</v>
      </c>
      <c r="M69" s="22">
        <v>300</v>
      </c>
      <c r="N69" s="21" t="s">
        <v>131</v>
      </c>
      <c r="O69" s="23">
        <f>M69*VLOOKUP(N69,Kurzy!$A$2:$B$11,2,FALSE)</f>
        <v>300</v>
      </c>
      <c r="P69" s="18" t="s">
        <v>837</v>
      </c>
      <c r="Q69" s="24" t="s">
        <v>1712</v>
      </c>
      <c r="R69" s="18" t="s">
        <v>10079</v>
      </c>
      <c r="S69" s="18"/>
    </row>
    <row r="70" spans="1:19" ht="25.5" hidden="1" x14ac:dyDescent="0.2">
      <c r="A70" s="7" t="s">
        <v>31</v>
      </c>
      <c r="B70" s="4" t="s">
        <v>49</v>
      </c>
      <c r="C70" s="17" t="s">
        <v>856</v>
      </c>
      <c r="D70" s="17" t="s">
        <v>857</v>
      </c>
      <c r="E70" s="18" t="s">
        <v>1182</v>
      </c>
      <c r="F70" s="18" t="s">
        <v>859</v>
      </c>
      <c r="G70" s="18"/>
      <c r="H70" s="18" t="s">
        <v>1183</v>
      </c>
      <c r="I70" s="18">
        <v>45721386</v>
      </c>
      <c r="J70" s="19">
        <v>42068</v>
      </c>
      <c r="K70" s="20">
        <v>2015</v>
      </c>
      <c r="L70" s="20">
        <v>2016</v>
      </c>
      <c r="M70" s="22">
        <v>900</v>
      </c>
      <c r="N70" s="21" t="s">
        <v>131</v>
      </c>
      <c r="O70" s="23">
        <f>M70*VLOOKUP(N70,Kurzy!$A$2:$B$11,2,FALSE)</f>
        <v>900</v>
      </c>
      <c r="P70" s="18" t="s">
        <v>837</v>
      </c>
      <c r="Q70" s="24" t="s">
        <v>1713</v>
      </c>
      <c r="R70" s="18" t="s">
        <v>10078</v>
      </c>
      <c r="S70" s="18" t="s">
        <v>10655</v>
      </c>
    </row>
    <row r="71" spans="1:19" ht="25.5" x14ac:dyDescent="0.2">
      <c r="A71" s="7" t="s">
        <v>31</v>
      </c>
      <c r="B71" s="4" t="s">
        <v>49</v>
      </c>
      <c r="C71" s="17" t="s">
        <v>1184</v>
      </c>
      <c r="D71" s="17" t="s">
        <v>1185</v>
      </c>
      <c r="E71" s="18" t="s">
        <v>1186</v>
      </c>
      <c r="F71" s="18" t="s">
        <v>827</v>
      </c>
      <c r="G71" s="18"/>
      <c r="H71" s="18" t="s">
        <v>1187</v>
      </c>
      <c r="I71" s="18">
        <v>35870176</v>
      </c>
      <c r="J71" s="19">
        <v>42591</v>
      </c>
      <c r="K71" s="20">
        <v>2016</v>
      </c>
      <c r="L71" s="20">
        <v>2017</v>
      </c>
      <c r="M71" s="22">
        <v>2000</v>
      </c>
      <c r="N71" s="21" t="s">
        <v>131</v>
      </c>
      <c r="O71" s="23">
        <f>M71*VLOOKUP(N71,Kurzy!$A$2:$B$11,2,FALSE)</f>
        <v>2000</v>
      </c>
      <c r="P71" s="18" t="s">
        <v>837</v>
      </c>
      <c r="Q71" s="24" t="s">
        <v>1714</v>
      </c>
      <c r="R71" s="18" t="s">
        <v>10079</v>
      </c>
      <c r="S71" s="18"/>
    </row>
    <row r="72" spans="1:19" hidden="1" x14ac:dyDescent="0.2">
      <c r="A72" s="7" t="s">
        <v>31</v>
      </c>
      <c r="B72" s="4" t="s">
        <v>49</v>
      </c>
      <c r="C72" s="17" t="s">
        <v>856</v>
      </c>
      <c r="D72" s="17" t="s">
        <v>1188</v>
      </c>
      <c r="E72" s="18" t="s">
        <v>1189</v>
      </c>
      <c r="F72" s="18" t="s">
        <v>859</v>
      </c>
      <c r="G72" s="18"/>
      <c r="H72" s="18" t="s">
        <v>1190</v>
      </c>
      <c r="I72" s="18">
        <v>31588433</v>
      </c>
      <c r="J72" s="19">
        <v>42324</v>
      </c>
      <c r="K72" s="20">
        <v>2015</v>
      </c>
      <c r="L72" s="20">
        <v>2016</v>
      </c>
      <c r="M72" s="22">
        <v>7080</v>
      </c>
      <c r="N72" s="21" t="s">
        <v>131</v>
      </c>
      <c r="O72" s="23">
        <f>M72*VLOOKUP(N72,Kurzy!$A$2:$B$11,2,FALSE)</f>
        <v>7080</v>
      </c>
      <c r="P72" s="18" t="s">
        <v>837</v>
      </c>
      <c r="Q72" s="24" t="s">
        <v>1715</v>
      </c>
      <c r="R72" s="18" t="s">
        <v>10078</v>
      </c>
      <c r="S72" s="18" t="s">
        <v>10650</v>
      </c>
    </row>
    <row r="73" spans="1:19" ht="38.25" x14ac:dyDescent="0.2">
      <c r="A73" s="7" t="s">
        <v>31</v>
      </c>
      <c r="B73" s="4" t="s">
        <v>46</v>
      </c>
      <c r="C73" s="17" t="s">
        <v>1046</v>
      </c>
      <c r="D73" s="17" t="s">
        <v>1047</v>
      </c>
      <c r="E73" s="18" t="s">
        <v>1048</v>
      </c>
      <c r="F73" s="18" t="s">
        <v>1049</v>
      </c>
      <c r="G73" s="18" t="s">
        <v>1050</v>
      </c>
      <c r="H73" s="18" t="s">
        <v>214</v>
      </c>
      <c r="I73" s="18">
        <v>30857571</v>
      </c>
      <c r="J73" s="19">
        <v>42359</v>
      </c>
      <c r="K73" s="20">
        <v>2016</v>
      </c>
      <c r="L73" s="20">
        <v>2016</v>
      </c>
      <c r="M73" s="22">
        <v>2423</v>
      </c>
      <c r="N73" s="21" t="s">
        <v>131</v>
      </c>
      <c r="O73" s="23">
        <f>M73*VLOOKUP(N73,Kurzy!$A$2:$B$11,2,FALSE)</f>
        <v>2423</v>
      </c>
      <c r="P73" s="18"/>
      <c r="Q73" s="24"/>
      <c r="R73" s="18" t="s">
        <v>10079</v>
      </c>
      <c r="S73" s="18"/>
    </row>
    <row r="74" spans="1:19" ht="63.75" x14ac:dyDescent="0.2">
      <c r="A74" s="7" t="s">
        <v>31</v>
      </c>
      <c r="B74" s="4" t="s">
        <v>46</v>
      </c>
      <c r="C74" s="17" t="s">
        <v>1051</v>
      </c>
      <c r="D74" s="17" t="s">
        <v>1052</v>
      </c>
      <c r="E74" s="18" t="s">
        <v>1053</v>
      </c>
      <c r="F74" s="18" t="s">
        <v>1049</v>
      </c>
      <c r="G74" s="18" t="s">
        <v>1054</v>
      </c>
      <c r="H74" s="18" t="s">
        <v>1055</v>
      </c>
      <c r="I74" s="18">
        <v>42137527</v>
      </c>
      <c r="J74" s="19">
        <v>42677</v>
      </c>
      <c r="K74" s="20">
        <v>2016</v>
      </c>
      <c r="L74" s="20">
        <v>2017</v>
      </c>
      <c r="M74" s="22">
        <v>5000</v>
      </c>
      <c r="N74" s="21" t="s">
        <v>131</v>
      </c>
      <c r="O74" s="23">
        <f>M74*VLOOKUP(N74,Kurzy!$A$2:$B$11,2,FALSE)</f>
        <v>5000</v>
      </c>
      <c r="P74" s="18"/>
      <c r="Q74" s="24"/>
      <c r="R74" s="18" t="s">
        <v>10079</v>
      </c>
      <c r="S74" s="18"/>
    </row>
    <row r="75" spans="1:19" ht="38.25" x14ac:dyDescent="0.2">
      <c r="A75" s="7" t="s">
        <v>31</v>
      </c>
      <c r="B75" s="4" t="s">
        <v>46</v>
      </c>
      <c r="C75" s="17" t="s">
        <v>1056</v>
      </c>
      <c r="D75" s="17" t="s">
        <v>1057</v>
      </c>
      <c r="E75" s="18" t="s">
        <v>1058</v>
      </c>
      <c r="F75" s="18" t="s">
        <v>1049</v>
      </c>
      <c r="G75" s="18" t="s">
        <v>1059</v>
      </c>
      <c r="H75" s="18" t="s">
        <v>992</v>
      </c>
      <c r="I75" s="18">
        <v>603015</v>
      </c>
      <c r="J75" s="19">
        <v>42258</v>
      </c>
      <c r="K75" s="20">
        <v>2015</v>
      </c>
      <c r="L75" s="20">
        <v>2018</v>
      </c>
      <c r="M75" s="22">
        <v>27200</v>
      </c>
      <c r="N75" s="21" t="s">
        <v>131</v>
      </c>
      <c r="O75" s="23">
        <f>M75*VLOOKUP(N75,Kurzy!$A$2:$B$11,2,FALSE)</f>
        <v>27200</v>
      </c>
      <c r="P75" s="18"/>
      <c r="Q75" s="24"/>
      <c r="R75" s="18" t="s">
        <v>10079</v>
      </c>
      <c r="S75" s="18"/>
    </row>
    <row r="76" spans="1:19" ht="38.25" x14ac:dyDescent="0.2">
      <c r="A76" s="7" t="s">
        <v>31</v>
      </c>
      <c r="B76" s="4" t="s">
        <v>46</v>
      </c>
      <c r="C76" s="17" t="s">
        <v>1060</v>
      </c>
      <c r="D76" s="17" t="s">
        <v>1061</v>
      </c>
      <c r="E76" s="18" t="s">
        <v>1062</v>
      </c>
      <c r="F76" s="18" t="s">
        <v>1049</v>
      </c>
      <c r="G76" s="18" t="s">
        <v>1059</v>
      </c>
      <c r="H76" s="18" t="s">
        <v>1063</v>
      </c>
      <c r="I76" s="18">
        <v>35805609</v>
      </c>
      <c r="J76" s="19">
        <v>42277</v>
      </c>
      <c r="K76" s="20">
        <v>2015</v>
      </c>
      <c r="L76" s="20">
        <v>2018</v>
      </c>
      <c r="M76" s="22">
        <v>24445</v>
      </c>
      <c r="N76" s="21" t="s">
        <v>131</v>
      </c>
      <c r="O76" s="23">
        <f>M76*VLOOKUP(N76,Kurzy!$A$2:$B$11,2,FALSE)</f>
        <v>24445</v>
      </c>
      <c r="P76" s="18"/>
      <c r="Q76" s="24"/>
      <c r="R76" s="18" t="s">
        <v>10079</v>
      </c>
      <c r="S76" s="18"/>
    </row>
    <row r="77" spans="1:19" ht="38.25" x14ac:dyDescent="0.2">
      <c r="A77" s="7" t="s">
        <v>31</v>
      </c>
      <c r="B77" s="4" t="s">
        <v>46</v>
      </c>
      <c r="C77" s="17" t="s">
        <v>1064</v>
      </c>
      <c r="D77" s="17" t="s">
        <v>1065</v>
      </c>
      <c r="E77" s="18" t="s">
        <v>1066</v>
      </c>
      <c r="F77" s="18" t="s">
        <v>1067</v>
      </c>
      <c r="G77" s="18"/>
      <c r="H77" s="18" t="s">
        <v>1068</v>
      </c>
      <c r="I77" s="18">
        <v>45989958</v>
      </c>
      <c r="J77" s="19">
        <v>42248</v>
      </c>
      <c r="K77" s="20">
        <v>2015</v>
      </c>
      <c r="L77" s="20">
        <v>2016</v>
      </c>
      <c r="M77" s="22">
        <v>32640</v>
      </c>
      <c r="N77" s="21" t="s">
        <v>131</v>
      </c>
      <c r="O77" s="23">
        <f>M77*VLOOKUP(N77,Kurzy!$A$2:$B$11,2,FALSE)</f>
        <v>32640</v>
      </c>
      <c r="P77" s="18"/>
      <c r="Q77" s="24"/>
      <c r="R77" s="18" t="s">
        <v>10079</v>
      </c>
      <c r="S77" s="18"/>
    </row>
    <row r="78" spans="1:19" ht="25.5" x14ac:dyDescent="0.2">
      <c r="A78" s="7" t="s">
        <v>31</v>
      </c>
      <c r="B78" s="4" t="s">
        <v>46</v>
      </c>
      <c r="C78" s="17" t="s">
        <v>1069</v>
      </c>
      <c r="D78" s="17" t="s">
        <v>1070</v>
      </c>
      <c r="E78" s="18">
        <v>5000141758</v>
      </c>
      <c r="F78" s="18" t="s">
        <v>1067</v>
      </c>
      <c r="G78" s="18"/>
      <c r="H78" s="18" t="s">
        <v>1071</v>
      </c>
      <c r="I78" s="18">
        <v>36565911</v>
      </c>
      <c r="J78" s="19">
        <v>42433</v>
      </c>
      <c r="K78" s="20">
        <v>2016</v>
      </c>
      <c r="L78" s="20">
        <v>2016</v>
      </c>
      <c r="M78" s="22">
        <v>6000</v>
      </c>
      <c r="N78" s="21" t="s">
        <v>131</v>
      </c>
      <c r="O78" s="23">
        <f>M78*VLOOKUP(N78,Kurzy!$A$2:$B$11,2,FALSE)</f>
        <v>6000</v>
      </c>
      <c r="P78" s="18"/>
      <c r="Q78" s="24"/>
      <c r="R78" s="18" t="s">
        <v>10079</v>
      </c>
      <c r="S78" s="18"/>
    </row>
    <row r="79" spans="1:19" ht="51" x14ac:dyDescent="0.2">
      <c r="A79" s="7" t="s">
        <v>31</v>
      </c>
      <c r="B79" s="4" t="s">
        <v>46</v>
      </c>
      <c r="C79" s="17" t="s">
        <v>1072</v>
      </c>
      <c r="D79" s="17" t="s">
        <v>1065</v>
      </c>
      <c r="E79" s="18"/>
      <c r="F79" s="18" t="s">
        <v>1067</v>
      </c>
      <c r="G79" s="18"/>
      <c r="H79" s="18" t="s">
        <v>1071</v>
      </c>
      <c r="I79" s="18">
        <v>36565911</v>
      </c>
      <c r="J79" s="19">
        <v>42639</v>
      </c>
      <c r="K79" s="20">
        <v>2016</v>
      </c>
      <c r="L79" s="20">
        <v>2016</v>
      </c>
      <c r="M79" s="22">
        <v>5520</v>
      </c>
      <c r="N79" s="21" t="s">
        <v>131</v>
      </c>
      <c r="O79" s="23">
        <f>M79*VLOOKUP(N79,Kurzy!$A$2:$B$11,2,FALSE)</f>
        <v>5520</v>
      </c>
      <c r="P79" s="18"/>
      <c r="Q79" s="24"/>
      <c r="R79" s="18" t="s">
        <v>10079</v>
      </c>
      <c r="S79" s="18"/>
    </row>
    <row r="80" spans="1:19" ht="38.25" x14ac:dyDescent="0.2">
      <c r="A80" s="7" t="s">
        <v>31</v>
      </c>
      <c r="B80" s="4" t="s">
        <v>46</v>
      </c>
      <c r="C80" s="17" t="s">
        <v>1073</v>
      </c>
      <c r="D80" s="17" t="s">
        <v>1065</v>
      </c>
      <c r="E80" s="18" t="s">
        <v>1074</v>
      </c>
      <c r="F80" s="18" t="s">
        <v>1067</v>
      </c>
      <c r="G80" s="18"/>
      <c r="H80" s="18" t="s">
        <v>1068</v>
      </c>
      <c r="I80" s="18">
        <v>45989958</v>
      </c>
      <c r="J80" s="19">
        <v>42685</v>
      </c>
      <c r="K80" s="20">
        <v>2016</v>
      </c>
      <c r="L80" s="20">
        <v>2016</v>
      </c>
      <c r="M80" s="22">
        <v>7200</v>
      </c>
      <c r="N80" s="21" t="s">
        <v>131</v>
      </c>
      <c r="O80" s="23">
        <f>M80*VLOOKUP(N80,Kurzy!$A$2:$B$11,2,FALSE)</f>
        <v>7200</v>
      </c>
      <c r="P80" s="18"/>
      <c r="Q80" s="24"/>
      <c r="R80" s="18" t="s">
        <v>10079</v>
      </c>
      <c r="S80" s="18"/>
    </row>
    <row r="81" spans="1:19" ht="25.5" hidden="1" x14ac:dyDescent="0.2">
      <c r="A81" s="7" t="s">
        <v>31</v>
      </c>
      <c r="B81" s="4" t="s">
        <v>46</v>
      </c>
      <c r="C81" s="17" t="s">
        <v>1075</v>
      </c>
      <c r="D81" s="17" t="s">
        <v>1076</v>
      </c>
      <c r="E81" s="18" t="s">
        <v>1077</v>
      </c>
      <c r="F81" s="18" t="s">
        <v>1067</v>
      </c>
      <c r="G81" s="18"/>
      <c r="H81" s="18" t="s">
        <v>1078</v>
      </c>
      <c r="I81" s="18">
        <v>166618</v>
      </c>
      <c r="J81" s="19">
        <v>42716</v>
      </c>
      <c r="K81" s="20">
        <v>2016</v>
      </c>
      <c r="L81" s="20">
        <v>2016</v>
      </c>
      <c r="M81" s="22">
        <v>1980</v>
      </c>
      <c r="N81" s="21" t="s">
        <v>131</v>
      </c>
      <c r="O81" s="23">
        <f>M81*VLOOKUP(N81,Kurzy!$A$2:$B$11,2,FALSE)</f>
        <v>1980</v>
      </c>
      <c r="P81" s="18"/>
      <c r="Q81" s="24"/>
      <c r="R81" s="18" t="s">
        <v>10078</v>
      </c>
      <c r="S81" s="18" t="s">
        <v>10510</v>
      </c>
    </row>
    <row r="82" spans="1:19" ht="51" x14ac:dyDescent="0.2">
      <c r="A82" s="7" t="s">
        <v>31</v>
      </c>
      <c r="B82" s="4" t="s">
        <v>46</v>
      </c>
      <c r="C82" s="17" t="s">
        <v>1079</v>
      </c>
      <c r="D82" s="17" t="s">
        <v>1080</v>
      </c>
      <c r="E82" s="18">
        <v>18027537</v>
      </c>
      <c r="F82" s="18" t="s">
        <v>1067</v>
      </c>
      <c r="G82" s="18"/>
      <c r="H82" s="18" t="s">
        <v>1081</v>
      </c>
      <c r="I82" s="18">
        <v>36227943</v>
      </c>
      <c r="J82" s="19">
        <v>42723</v>
      </c>
      <c r="K82" s="20">
        <v>2016</v>
      </c>
      <c r="L82" s="20">
        <v>2016</v>
      </c>
      <c r="M82" s="22">
        <v>6000</v>
      </c>
      <c r="N82" s="21" t="s">
        <v>131</v>
      </c>
      <c r="O82" s="23">
        <f>M82*VLOOKUP(N82,Kurzy!$A$2:$B$11,2,FALSE)</f>
        <v>6000</v>
      </c>
      <c r="P82" s="18"/>
      <c r="Q82" s="24"/>
      <c r="R82" s="18" t="s">
        <v>10079</v>
      </c>
      <c r="S82" s="18"/>
    </row>
    <row r="83" spans="1:19" ht="38.25" hidden="1" x14ac:dyDescent="0.2">
      <c r="A83" s="7" t="s">
        <v>31</v>
      </c>
      <c r="B83" s="4" t="s">
        <v>45</v>
      </c>
      <c r="C83" s="17" t="s">
        <v>1082</v>
      </c>
      <c r="D83" s="17" t="s">
        <v>1083</v>
      </c>
      <c r="E83" s="18" t="s">
        <v>1084</v>
      </c>
      <c r="F83" s="18" t="s">
        <v>1085</v>
      </c>
      <c r="G83" s="18"/>
      <c r="H83" s="18" t="s">
        <v>1086</v>
      </c>
      <c r="I83" s="18">
        <v>35914939</v>
      </c>
      <c r="J83" s="19">
        <v>41618</v>
      </c>
      <c r="K83" s="20">
        <v>2014</v>
      </c>
      <c r="L83" s="20">
        <v>2015</v>
      </c>
      <c r="M83" s="22">
        <v>4758</v>
      </c>
      <c r="N83" s="21" t="s">
        <v>131</v>
      </c>
      <c r="O83" s="23">
        <f>M83*VLOOKUP(N83,Kurzy!$A$2:$B$11,2,FALSE)</f>
        <v>4758</v>
      </c>
      <c r="P83" s="18"/>
      <c r="Q83" s="24"/>
      <c r="R83" s="18" t="s">
        <v>10078</v>
      </c>
      <c r="S83" s="18" t="s">
        <v>10510</v>
      </c>
    </row>
    <row r="84" spans="1:19" ht="38.25" x14ac:dyDescent="0.2">
      <c r="A84" s="7" t="s">
        <v>31</v>
      </c>
      <c r="B84" s="4" t="s">
        <v>45</v>
      </c>
      <c r="C84" s="17" t="s">
        <v>1087</v>
      </c>
      <c r="D84" s="17" t="s">
        <v>1088</v>
      </c>
      <c r="E84" s="18" t="s">
        <v>1089</v>
      </c>
      <c r="F84" s="18" t="s">
        <v>1085</v>
      </c>
      <c r="G84" s="18"/>
      <c r="H84" s="18" t="s">
        <v>1090</v>
      </c>
      <c r="I84" s="18">
        <v>31382606</v>
      </c>
      <c r="J84" s="19">
        <v>41718</v>
      </c>
      <c r="K84" s="20">
        <v>2014</v>
      </c>
      <c r="L84" s="20">
        <v>2016</v>
      </c>
      <c r="M84" s="22">
        <v>5216</v>
      </c>
      <c r="N84" s="21" t="s">
        <v>131</v>
      </c>
      <c r="O84" s="23">
        <f>M84*VLOOKUP(N84,Kurzy!$A$2:$B$11,2,FALSE)</f>
        <v>5216</v>
      </c>
      <c r="P84" s="18"/>
      <c r="Q84" s="24"/>
      <c r="R84" s="18" t="s">
        <v>10079</v>
      </c>
      <c r="S84" s="18"/>
    </row>
    <row r="85" spans="1:19" ht="38.25" x14ac:dyDescent="0.2">
      <c r="A85" s="7" t="s">
        <v>31</v>
      </c>
      <c r="B85" s="4" t="s">
        <v>45</v>
      </c>
      <c r="C85" s="17" t="s">
        <v>1091</v>
      </c>
      <c r="D85" s="17" t="s">
        <v>1092</v>
      </c>
      <c r="E85" s="18" t="s">
        <v>1093</v>
      </c>
      <c r="F85" s="18" t="s">
        <v>1085</v>
      </c>
      <c r="G85" s="18"/>
      <c r="H85" s="18" t="s">
        <v>1094</v>
      </c>
      <c r="I85" s="18">
        <v>45481083</v>
      </c>
      <c r="J85" s="19">
        <v>42226</v>
      </c>
      <c r="K85" s="20">
        <v>2015</v>
      </c>
      <c r="L85" s="20">
        <v>2015</v>
      </c>
      <c r="M85" s="22">
        <v>4000</v>
      </c>
      <c r="N85" s="21" t="s">
        <v>131</v>
      </c>
      <c r="O85" s="23">
        <f>M85*VLOOKUP(N85,Kurzy!$A$2:$B$11,2,FALSE)</f>
        <v>4000</v>
      </c>
      <c r="P85" s="18"/>
      <c r="Q85" s="24"/>
      <c r="R85" s="18" t="s">
        <v>10079</v>
      </c>
      <c r="S85" s="18"/>
    </row>
    <row r="86" spans="1:19" ht="38.25" x14ac:dyDescent="0.2">
      <c r="A86" s="7" t="s">
        <v>31</v>
      </c>
      <c r="B86" s="4" t="s">
        <v>45</v>
      </c>
      <c r="C86" s="17" t="s">
        <v>1095</v>
      </c>
      <c r="D86" s="17" t="s">
        <v>1096</v>
      </c>
      <c r="E86" s="18" t="s">
        <v>1097</v>
      </c>
      <c r="F86" s="18" t="s">
        <v>1085</v>
      </c>
      <c r="G86" s="18"/>
      <c r="H86" s="18" t="s">
        <v>1098</v>
      </c>
      <c r="I86" s="18">
        <v>31322034</v>
      </c>
      <c r="J86" s="19">
        <v>42271</v>
      </c>
      <c r="K86" s="20">
        <v>2015</v>
      </c>
      <c r="L86" s="20">
        <v>2018</v>
      </c>
      <c r="M86" s="22">
        <v>21000</v>
      </c>
      <c r="N86" s="21" t="s">
        <v>131</v>
      </c>
      <c r="O86" s="23">
        <f>M86*VLOOKUP(N86,Kurzy!$A$2:$B$11,2,FALSE)</f>
        <v>21000</v>
      </c>
      <c r="P86" s="18"/>
      <c r="Q86" s="24"/>
      <c r="R86" s="18" t="s">
        <v>10079</v>
      </c>
      <c r="S86" s="18"/>
    </row>
    <row r="87" spans="1:19" ht="38.25" x14ac:dyDescent="0.2">
      <c r="A87" s="7" t="s">
        <v>31</v>
      </c>
      <c r="B87" s="4" t="s">
        <v>45</v>
      </c>
      <c r="C87" s="17" t="s">
        <v>1099</v>
      </c>
      <c r="D87" s="17" t="s">
        <v>1100</v>
      </c>
      <c r="E87" s="18" t="s">
        <v>1101</v>
      </c>
      <c r="F87" s="18" t="s">
        <v>1085</v>
      </c>
      <c r="G87" s="18"/>
      <c r="H87" s="18" t="s">
        <v>1102</v>
      </c>
      <c r="I87" s="18">
        <v>44141211</v>
      </c>
      <c r="J87" s="19">
        <v>42277</v>
      </c>
      <c r="K87" s="20">
        <v>2015</v>
      </c>
      <c r="L87" s="20">
        <v>2016</v>
      </c>
      <c r="M87" s="22">
        <v>10400</v>
      </c>
      <c r="N87" s="21" t="s">
        <v>131</v>
      </c>
      <c r="O87" s="23">
        <f>M87*VLOOKUP(N87,Kurzy!$A$2:$B$11,2,FALSE)</f>
        <v>10400</v>
      </c>
      <c r="P87" s="18"/>
      <c r="Q87" s="24"/>
      <c r="R87" s="18" t="s">
        <v>10079</v>
      </c>
      <c r="S87" s="18"/>
    </row>
    <row r="88" spans="1:19" ht="38.25" x14ac:dyDescent="0.2">
      <c r="A88" s="7" t="s">
        <v>31</v>
      </c>
      <c r="B88" s="4" t="s">
        <v>45</v>
      </c>
      <c r="C88" s="17" t="s">
        <v>1103</v>
      </c>
      <c r="D88" s="17" t="s">
        <v>1104</v>
      </c>
      <c r="E88" s="18" t="s">
        <v>1105</v>
      </c>
      <c r="F88" s="18" t="s">
        <v>1085</v>
      </c>
      <c r="G88" s="18"/>
      <c r="H88" s="18" t="s">
        <v>1106</v>
      </c>
      <c r="I88" s="18">
        <v>45442703</v>
      </c>
      <c r="J88" s="19">
        <v>42370</v>
      </c>
      <c r="K88" s="20">
        <v>2016</v>
      </c>
      <c r="L88" s="20">
        <v>2017</v>
      </c>
      <c r="M88" s="22">
        <v>20000</v>
      </c>
      <c r="N88" s="21" t="s">
        <v>131</v>
      </c>
      <c r="O88" s="23">
        <f>M88*VLOOKUP(N88,Kurzy!$A$2:$B$11,2,FALSE)</f>
        <v>20000</v>
      </c>
      <c r="P88" s="18"/>
      <c r="Q88" s="24"/>
      <c r="R88" s="18" t="s">
        <v>10079</v>
      </c>
      <c r="S88" s="18"/>
    </row>
    <row r="89" spans="1:19" ht="38.25" x14ac:dyDescent="0.2">
      <c r="A89" s="7" t="s">
        <v>31</v>
      </c>
      <c r="B89" s="4" t="s">
        <v>45</v>
      </c>
      <c r="C89" s="17" t="s">
        <v>1107</v>
      </c>
      <c r="D89" s="17" t="s">
        <v>1108</v>
      </c>
      <c r="E89" s="18" t="s">
        <v>1109</v>
      </c>
      <c r="F89" s="18" t="s">
        <v>1085</v>
      </c>
      <c r="G89" s="18"/>
      <c r="H89" s="18" t="s">
        <v>1110</v>
      </c>
      <c r="I89" s="18">
        <v>36002828</v>
      </c>
      <c r="J89" s="19">
        <v>42342</v>
      </c>
      <c r="K89" s="20">
        <v>2016</v>
      </c>
      <c r="L89" s="20">
        <v>2016</v>
      </c>
      <c r="M89" s="22">
        <v>3000</v>
      </c>
      <c r="N89" s="21" t="s">
        <v>131</v>
      </c>
      <c r="O89" s="23">
        <f>M89*VLOOKUP(N89,Kurzy!$A$2:$B$11,2,FALSE)</f>
        <v>3000</v>
      </c>
      <c r="P89" s="18"/>
      <c r="Q89" s="24"/>
      <c r="R89" s="18" t="s">
        <v>10079</v>
      </c>
      <c r="S89" s="18"/>
    </row>
    <row r="90" spans="1:19" ht="38.25" x14ac:dyDescent="0.2">
      <c r="A90" s="7" t="s">
        <v>31</v>
      </c>
      <c r="B90" s="4" t="s">
        <v>45</v>
      </c>
      <c r="C90" s="17" t="s">
        <v>1111</v>
      </c>
      <c r="D90" s="17" t="s">
        <v>1112</v>
      </c>
      <c r="E90" s="18" t="s">
        <v>1113</v>
      </c>
      <c r="F90" s="18" t="s">
        <v>1085</v>
      </c>
      <c r="G90" s="18"/>
      <c r="H90" s="18" t="s">
        <v>1114</v>
      </c>
      <c r="I90" s="18">
        <v>36445461</v>
      </c>
      <c r="J90" s="19">
        <v>42377</v>
      </c>
      <c r="K90" s="20">
        <v>2016</v>
      </c>
      <c r="L90" s="20">
        <v>2016</v>
      </c>
      <c r="M90" s="22">
        <v>789</v>
      </c>
      <c r="N90" s="21" t="s">
        <v>131</v>
      </c>
      <c r="O90" s="23">
        <f>M90*VLOOKUP(N90,Kurzy!$A$2:$B$11,2,FALSE)</f>
        <v>789</v>
      </c>
      <c r="P90" s="18"/>
      <c r="Q90" s="24"/>
      <c r="R90" s="18" t="s">
        <v>10079</v>
      </c>
      <c r="S90" s="18"/>
    </row>
    <row r="91" spans="1:19" ht="38.25" x14ac:dyDescent="0.2">
      <c r="A91" s="7" t="s">
        <v>31</v>
      </c>
      <c r="B91" s="4" t="s">
        <v>45</v>
      </c>
      <c r="C91" s="17" t="s">
        <v>1115</v>
      </c>
      <c r="D91" s="17" t="s">
        <v>1116</v>
      </c>
      <c r="E91" s="18" t="s">
        <v>1117</v>
      </c>
      <c r="F91" s="18" t="s">
        <v>1085</v>
      </c>
      <c r="G91" s="18"/>
      <c r="H91" s="18" t="s">
        <v>1114</v>
      </c>
      <c r="I91" s="18">
        <v>36445461</v>
      </c>
      <c r="J91" s="19">
        <v>42394</v>
      </c>
      <c r="K91" s="20">
        <v>2016</v>
      </c>
      <c r="L91" s="20">
        <v>2016</v>
      </c>
      <c r="M91" s="22">
        <v>9500</v>
      </c>
      <c r="N91" s="21" t="s">
        <v>131</v>
      </c>
      <c r="O91" s="23">
        <f>M91*VLOOKUP(N91,Kurzy!$A$2:$B$11,2,FALSE)</f>
        <v>9500</v>
      </c>
      <c r="P91" s="18"/>
      <c r="Q91" s="24"/>
      <c r="R91" s="18" t="s">
        <v>10079</v>
      </c>
      <c r="S91" s="18"/>
    </row>
    <row r="92" spans="1:19" ht="38.25" x14ac:dyDescent="0.2">
      <c r="A92" s="7" t="s">
        <v>31</v>
      </c>
      <c r="B92" s="4" t="s">
        <v>45</v>
      </c>
      <c r="C92" s="17" t="s">
        <v>1118</v>
      </c>
      <c r="D92" s="17" t="s">
        <v>1104</v>
      </c>
      <c r="E92" s="18" t="s">
        <v>1119</v>
      </c>
      <c r="F92" s="18" t="s">
        <v>1085</v>
      </c>
      <c r="G92" s="18"/>
      <c r="H92" s="18" t="s">
        <v>1120</v>
      </c>
      <c r="I92" s="18">
        <v>31376134</v>
      </c>
      <c r="J92" s="19">
        <v>42402</v>
      </c>
      <c r="K92" s="20">
        <v>2016</v>
      </c>
      <c r="L92" s="20">
        <v>2016</v>
      </c>
      <c r="M92" s="22">
        <v>9960</v>
      </c>
      <c r="N92" s="21" t="s">
        <v>131</v>
      </c>
      <c r="O92" s="23">
        <f>M92*VLOOKUP(N92,Kurzy!$A$2:$B$11,2,FALSE)</f>
        <v>9960</v>
      </c>
      <c r="P92" s="18"/>
      <c r="Q92" s="24"/>
      <c r="R92" s="18" t="s">
        <v>10079</v>
      </c>
      <c r="S92" s="18"/>
    </row>
    <row r="93" spans="1:19" ht="38.25" x14ac:dyDescent="0.2">
      <c r="A93" s="7" t="s">
        <v>31</v>
      </c>
      <c r="B93" s="4" t="s">
        <v>45</v>
      </c>
      <c r="C93" s="17" t="s">
        <v>1121</v>
      </c>
      <c r="D93" s="17" t="s">
        <v>1122</v>
      </c>
      <c r="E93" s="18" t="s">
        <v>1123</v>
      </c>
      <c r="F93" s="18" t="s">
        <v>1085</v>
      </c>
      <c r="G93" s="18"/>
      <c r="H93" s="18" t="s">
        <v>1124</v>
      </c>
      <c r="I93" s="18">
        <v>35769840</v>
      </c>
      <c r="J93" s="19">
        <v>42410</v>
      </c>
      <c r="K93" s="20">
        <v>2016</v>
      </c>
      <c r="L93" s="20">
        <v>2016</v>
      </c>
      <c r="M93" s="22">
        <v>3200</v>
      </c>
      <c r="N93" s="21" t="s">
        <v>131</v>
      </c>
      <c r="O93" s="23">
        <f>M93*VLOOKUP(N93,Kurzy!$A$2:$B$11,2,FALSE)</f>
        <v>3200</v>
      </c>
      <c r="P93" s="18"/>
      <c r="Q93" s="24"/>
      <c r="R93" s="18" t="s">
        <v>10079</v>
      </c>
      <c r="S93" s="18"/>
    </row>
    <row r="94" spans="1:19" ht="38.25" x14ac:dyDescent="0.2">
      <c r="A94" s="7" t="s">
        <v>31</v>
      </c>
      <c r="B94" s="4" t="s">
        <v>45</v>
      </c>
      <c r="C94" s="17" t="s">
        <v>1125</v>
      </c>
      <c r="D94" s="17" t="s">
        <v>1126</v>
      </c>
      <c r="E94" s="18" t="s">
        <v>1127</v>
      </c>
      <c r="F94" s="18" t="s">
        <v>1085</v>
      </c>
      <c r="G94" s="18"/>
      <c r="H94" s="18" t="s">
        <v>1128</v>
      </c>
      <c r="I94" s="18">
        <v>45600198</v>
      </c>
      <c r="J94" s="19">
        <v>42433</v>
      </c>
      <c r="K94" s="20">
        <v>2016</v>
      </c>
      <c r="L94" s="20">
        <v>2016</v>
      </c>
      <c r="M94" s="22">
        <v>6350</v>
      </c>
      <c r="N94" s="21" t="s">
        <v>131</v>
      </c>
      <c r="O94" s="23">
        <f>M94*VLOOKUP(N94,Kurzy!$A$2:$B$11,2,FALSE)</f>
        <v>6350</v>
      </c>
      <c r="P94" s="18"/>
      <c r="Q94" s="24"/>
      <c r="R94" s="18" t="s">
        <v>10079</v>
      </c>
      <c r="S94" s="18"/>
    </row>
    <row r="95" spans="1:19" ht="38.25" x14ac:dyDescent="0.2">
      <c r="A95" s="7" t="s">
        <v>31</v>
      </c>
      <c r="B95" s="4" t="s">
        <v>45</v>
      </c>
      <c r="C95" s="17" t="s">
        <v>1129</v>
      </c>
      <c r="D95" s="17" t="s">
        <v>1130</v>
      </c>
      <c r="E95" s="18" t="s">
        <v>1131</v>
      </c>
      <c r="F95" s="18" t="s">
        <v>1085</v>
      </c>
      <c r="G95" s="18"/>
      <c r="H95" s="18" t="s">
        <v>1132</v>
      </c>
      <c r="I95" s="18">
        <v>31563066</v>
      </c>
      <c r="J95" s="19">
        <v>42444</v>
      </c>
      <c r="K95" s="20">
        <v>2016</v>
      </c>
      <c r="L95" s="20">
        <v>2016</v>
      </c>
      <c r="M95" s="22">
        <v>1200</v>
      </c>
      <c r="N95" s="21" t="s">
        <v>131</v>
      </c>
      <c r="O95" s="23">
        <f>M95*VLOOKUP(N95,Kurzy!$A$2:$B$11,2,FALSE)</f>
        <v>1200</v>
      </c>
      <c r="P95" s="18"/>
      <c r="Q95" s="24"/>
      <c r="R95" s="18" t="s">
        <v>10079</v>
      </c>
      <c r="S95" s="18"/>
    </row>
    <row r="96" spans="1:19" ht="38.25" x14ac:dyDescent="0.2">
      <c r="A96" s="7" t="s">
        <v>31</v>
      </c>
      <c r="B96" s="4" t="s">
        <v>45</v>
      </c>
      <c r="C96" s="17" t="s">
        <v>1133</v>
      </c>
      <c r="D96" s="17" t="s">
        <v>1134</v>
      </c>
      <c r="E96" s="18" t="s">
        <v>1135</v>
      </c>
      <c r="F96" s="18" t="s">
        <v>1085</v>
      </c>
      <c r="G96" s="18"/>
      <c r="H96" s="18" t="s">
        <v>1136</v>
      </c>
      <c r="I96" s="18">
        <v>48121886</v>
      </c>
      <c r="J96" s="19">
        <v>42450</v>
      </c>
      <c r="K96" s="20">
        <v>2016</v>
      </c>
      <c r="L96" s="20">
        <v>2016</v>
      </c>
      <c r="M96" s="22">
        <v>1680</v>
      </c>
      <c r="N96" s="21" t="s">
        <v>131</v>
      </c>
      <c r="O96" s="23">
        <f>M96*VLOOKUP(N96,Kurzy!$A$2:$B$11,2,FALSE)</f>
        <v>1680</v>
      </c>
      <c r="P96" s="18"/>
      <c r="Q96" s="24"/>
      <c r="R96" s="18" t="s">
        <v>10079</v>
      </c>
      <c r="S96" s="18"/>
    </row>
    <row r="97" spans="1:19" ht="38.25" x14ac:dyDescent="0.2">
      <c r="A97" s="7" t="s">
        <v>31</v>
      </c>
      <c r="B97" s="4" t="s">
        <v>45</v>
      </c>
      <c r="C97" s="17" t="s">
        <v>1137</v>
      </c>
      <c r="D97" s="17" t="s">
        <v>1138</v>
      </c>
      <c r="E97" s="18" t="s">
        <v>1139</v>
      </c>
      <c r="F97" s="18" t="s">
        <v>1085</v>
      </c>
      <c r="G97" s="18"/>
      <c r="H97" s="18" t="s">
        <v>1140</v>
      </c>
      <c r="I97" s="18">
        <v>45286591</v>
      </c>
      <c r="J97" s="19">
        <v>42466</v>
      </c>
      <c r="K97" s="20">
        <v>2016</v>
      </c>
      <c r="L97" s="20">
        <v>2016</v>
      </c>
      <c r="M97" s="22">
        <v>417</v>
      </c>
      <c r="N97" s="21" t="s">
        <v>131</v>
      </c>
      <c r="O97" s="23">
        <f>M97*VLOOKUP(N97,Kurzy!$A$2:$B$11,2,FALSE)</f>
        <v>417</v>
      </c>
      <c r="P97" s="18"/>
      <c r="Q97" s="24"/>
      <c r="R97" s="18" t="s">
        <v>10079</v>
      </c>
      <c r="S97" s="18"/>
    </row>
    <row r="98" spans="1:19" ht="38.25" x14ac:dyDescent="0.2">
      <c r="A98" s="7" t="s">
        <v>31</v>
      </c>
      <c r="B98" s="4" t="s">
        <v>45</v>
      </c>
      <c r="C98" s="17" t="s">
        <v>1141</v>
      </c>
      <c r="D98" s="17" t="s">
        <v>1142</v>
      </c>
      <c r="E98" s="18" t="s">
        <v>1143</v>
      </c>
      <c r="F98" s="18" t="s">
        <v>1085</v>
      </c>
      <c r="G98" s="18"/>
      <c r="H98" s="18" t="s">
        <v>1144</v>
      </c>
      <c r="I98" s="18">
        <v>46693874</v>
      </c>
      <c r="J98" s="19">
        <v>42492</v>
      </c>
      <c r="K98" s="20">
        <v>2016</v>
      </c>
      <c r="L98" s="20">
        <v>2016</v>
      </c>
      <c r="M98" s="22">
        <v>6500</v>
      </c>
      <c r="N98" s="21" t="s">
        <v>131</v>
      </c>
      <c r="O98" s="23">
        <f>M98*VLOOKUP(N98,Kurzy!$A$2:$B$11,2,FALSE)</f>
        <v>6500</v>
      </c>
      <c r="P98" s="18"/>
      <c r="Q98" s="24"/>
      <c r="R98" s="18" t="s">
        <v>10079</v>
      </c>
      <c r="S98" s="18"/>
    </row>
    <row r="99" spans="1:19" ht="38.25" x14ac:dyDescent="0.2">
      <c r="A99" s="7" t="s">
        <v>31</v>
      </c>
      <c r="B99" s="4" t="s">
        <v>45</v>
      </c>
      <c r="C99" s="17" t="s">
        <v>1145</v>
      </c>
      <c r="D99" s="17" t="s">
        <v>1146</v>
      </c>
      <c r="E99" s="18" t="s">
        <v>1147</v>
      </c>
      <c r="F99" s="18" t="s">
        <v>1085</v>
      </c>
      <c r="G99" s="18"/>
      <c r="H99" s="18" t="s">
        <v>1148</v>
      </c>
      <c r="I99" s="18">
        <v>31322832</v>
      </c>
      <c r="J99" s="19">
        <v>42487</v>
      </c>
      <c r="K99" s="20">
        <v>2016</v>
      </c>
      <c r="L99" s="20">
        <v>2016</v>
      </c>
      <c r="M99" s="22">
        <v>17600</v>
      </c>
      <c r="N99" s="21" t="s">
        <v>131</v>
      </c>
      <c r="O99" s="23">
        <f>M99*VLOOKUP(N99,Kurzy!$A$2:$B$11,2,FALSE)</f>
        <v>17600</v>
      </c>
      <c r="P99" s="18"/>
      <c r="Q99" s="24"/>
      <c r="R99" s="18" t="s">
        <v>10079</v>
      </c>
      <c r="S99" s="18"/>
    </row>
    <row r="100" spans="1:19" ht="38.25" x14ac:dyDescent="0.2">
      <c r="A100" s="7" t="s">
        <v>31</v>
      </c>
      <c r="B100" s="4" t="s">
        <v>45</v>
      </c>
      <c r="C100" s="17" t="s">
        <v>1149</v>
      </c>
      <c r="D100" s="17" t="s">
        <v>1150</v>
      </c>
      <c r="E100" s="18" t="s">
        <v>1151</v>
      </c>
      <c r="F100" s="18" t="s">
        <v>1085</v>
      </c>
      <c r="G100" s="18"/>
      <c r="H100" s="18" t="s">
        <v>1152</v>
      </c>
      <c r="I100" s="18">
        <v>36252484</v>
      </c>
      <c r="J100" s="19">
        <v>42618</v>
      </c>
      <c r="K100" s="20">
        <v>2016</v>
      </c>
      <c r="L100" s="20">
        <v>2016</v>
      </c>
      <c r="M100" s="22">
        <v>4950</v>
      </c>
      <c r="N100" s="21" t="s">
        <v>131</v>
      </c>
      <c r="O100" s="23">
        <f>M100*VLOOKUP(N100,Kurzy!$A$2:$B$11,2,FALSE)</f>
        <v>4950</v>
      </c>
      <c r="P100" s="18"/>
      <c r="Q100" s="24"/>
      <c r="R100" s="18" t="s">
        <v>10079</v>
      </c>
      <c r="S100" s="18"/>
    </row>
    <row r="101" spans="1:19" ht="38.25" x14ac:dyDescent="0.2">
      <c r="A101" s="7" t="s">
        <v>31</v>
      </c>
      <c r="B101" s="4" t="s">
        <v>45</v>
      </c>
      <c r="C101" s="17" t="s">
        <v>1153</v>
      </c>
      <c r="D101" s="17" t="s">
        <v>1154</v>
      </c>
      <c r="E101" s="18" t="s">
        <v>1155</v>
      </c>
      <c r="F101" s="18" t="s">
        <v>1085</v>
      </c>
      <c r="G101" s="18"/>
      <c r="H101" s="18" t="s">
        <v>1156</v>
      </c>
      <c r="I101" s="18">
        <v>31594352</v>
      </c>
      <c r="J101" s="19">
        <v>42612</v>
      </c>
      <c r="K101" s="20">
        <v>2016</v>
      </c>
      <c r="L101" s="20">
        <v>2016</v>
      </c>
      <c r="M101" s="22">
        <v>1965</v>
      </c>
      <c r="N101" s="21" t="s">
        <v>131</v>
      </c>
      <c r="O101" s="23">
        <f>M101*VLOOKUP(N101,Kurzy!$A$2:$B$11,2,FALSE)</f>
        <v>1965</v>
      </c>
      <c r="P101" s="18"/>
      <c r="Q101" s="24"/>
      <c r="R101" s="18" t="s">
        <v>10079</v>
      </c>
      <c r="S101" s="18"/>
    </row>
    <row r="102" spans="1:19" ht="38.25" x14ac:dyDescent="0.2">
      <c r="A102" s="7" t="s">
        <v>31</v>
      </c>
      <c r="B102" s="4" t="s">
        <v>45</v>
      </c>
      <c r="C102" s="17" t="s">
        <v>1157</v>
      </c>
      <c r="D102" s="17" t="s">
        <v>1158</v>
      </c>
      <c r="E102" s="18" t="s">
        <v>1159</v>
      </c>
      <c r="F102" s="18" t="s">
        <v>1085</v>
      </c>
      <c r="G102" s="18"/>
      <c r="H102" s="18" t="s">
        <v>1160</v>
      </c>
      <c r="I102" s="18">
        <v>36241369</v>
      </c>
      <c r="J102" s="19">
        <v>42604</v>
      </c>
      <c r="K102" s="20">
        <v>2016</v>
      </c>
      <c r="L102" s="20">
        <v>2016</v>
      </c>
      <c r="M102" s="22">
        <v>700</v>
      </c>
      <c r="N102" s="21" t="s">
        <v>131</v>
      </c>
      <c r="O102" s="23">
        <f>M102*VLOOKUP(N102,Kurzy!$A$2:$B$11,2,FALSE)</f>
        <v>700</v>
      </c>
      <c r="P102" s="18"/>
      <c r="Q102" s="24"/>
      <c r="R102" s="18" t="s">
        <v>10079</v>
      </c>
      <c r="S102" s="18"/>
    </row>
    <row r="103" spans="1:19" ht="38.25" x14ac:dyDescent="0.2">
      <c r="A103" s="7" t="s">
        <v>31</v>
      </c>
      <c r="B103" s="4" t="s">
        <v>45</v>
      </c>
      <c r="C103" s="17" t="s">
        <v>1161</v>
      </c>
      <c r="D103" s="17" t="s">
        <v>1162</v>
      </c>
      <c r="E103" s="18" t="s">
        <v>1163</v>
      </c>
      <c r="F103" s="18" t="s">
        <v>1085</v>
      </c>
      <c r="G103" s="18"/>
      <c r="H103" s="18" t="s">
        <v>1164</v>
      </c>
      <c r="I103" s="18">
        <v>31637051</v>
      </c>
      <c r="J103" s="19">
        <v>42656</v>
      </c>
      <c r="K103" s="20">
        <v>2016</v>
      </c>
      <c r="L103" s="20">
        <v>2016</v>
      </c>
      <c r="M103" s="22">
        <v>2500</v>
      </c>
      <c r="N103" s="21" t="s">
        <v>131</v>
      </c>
      <c r="O103" s="23">
        <f>M103*VLOOKUP(N103,Kurzy!$A$2:$B$11,2,FALSE)</f>
        <v>2500</v>
      </c>
      <c r="P103" s="18"/>
      <c r="Q103" s="24"/>
      <c r="R103" s="18" t="s">
        <v>10079</v>
      </c>
      <c r="S103" s="18"/>
    </row>
    <row r="104" spans="1:19" ht="38.25" x14ac:dyDescent="0.2">
      <c r="A104" s="7" t="s">
        <v>31</v>
      </c>
      <c r="B104" s="4" t="s">
        <v>45</v>
      </c>
      <c r="C104" s="17" t="s">
        <v>1895</v>
      </c>
      <c r="D104" s="17" t="s">
        <v>1896</v>
      </c>
      <c r="E104" s="18" t="s">
        <v>1897</v>
      </c>
      <c r="F104" s="18" t="s">
        <v>1085</v>
      </c>
      <c r="G104" s="18"/>
      <c r="H104" s="18" t="s">
        <v>1898</v>
      </c>
      <c r="I104" s="18" t="s">
        <v>1899</v>
      </c>
      <c r="J104" s="19">
        <v>42304</v>
      </c>
      <c r="K104" s="20">
        <v>2015</v>
      </c>
      <c r="L104" s="20">
        <v>2016</v>
      </c>
      <c r="M104" s="22">
        <v>4850</v>
      </c>
      <c r="N104" s="21" t="s">
        <v>131</v>
      </c>
      <c r="O104" s="23">
        <f>M104*VLOOKUP(N104,Kurzy!$A$2:$B$11,2,FALSE)</f>
        <v>4850</v>
      </c>
      <c r="P104" s="18"/>
      <c r="Q104" s="24"/>
      <c r="R104" s="18" t="s">
        <v>10079</v>
      </c>
      <c r="S104" s="18" t="s">
        <v>10512</v>
      </c>
    </row>
    <row r="105" spans="1:19" ht="38.25" x14ac:dyDescent="0.2">
      <c r="A105" s="7" t="s">
        <v>31</v>
      </c>
      <c r="B105" s="4" t="s">
        <v>45</v>
      </c>
      <c r="C105" s="17" t="s">
        <v>1905</v>
      </c>
      <c r="D105" s="17" t="s">
        <v>1116</v>
      </c>
      <c r="E105" s="18" t="s">
        <v>1906</v>
      </c>
      <c r="F105" s="18" t="s">
        <v>1085</v>
      </c>
      <c r="G105" s="18"/>
      <c r="H105" s="18" t="s">
        <v>1907</v>
      </c>
      <c r="I105" s="18" t="s">
        <v>1908</v>
      </c>
      <c r="J105" s="19">
        <v>42445</v>
      </c>
      <c r="K105" s="20">
        <v>2016</v>
      </c>
      <c r="L105" s="20">
        <v>2016</v>
      </c>
      <c r="M105" s="22">
        <v>500</v>
      </c>
      <c r="N105" s="21" t="s">
        <v>131</v>
      </c>
      <c r="O105" s="23">
        <f>M105*VLOOKUP(N105,Kurzy!$A$2:$B$11,2,FALSE)</f>
        <v>500</v>
      </c>
      <c r="P105" s="18"/>
      <c r="Q105" s="24"/>
      <c r="R105" s="18" t="s">
        <v>10079</v>
      </c>
      <c r="S105" s="18" t="s">
        <v>10512</v>
      </c>
    </row>
    <row r="106" spans="1:19" ht="38.25" x14ac:dyDescent="0.2">
      <c r="A106" s="7" t="s">
        <v>31</v>
      </c>
      <c r="B106" s="4" t="s">
        <v>45</v>
      </c>
      <c r="C106" s="17" t="s">
        <v>1909</v>
      </c>
      <c r="D106" s="17" t="s">
        <v>1910</v>
      </c>
      <c r="E106" s="18" t="s">
        <v>1911</v>
      </c>
      <c r="F106" s="18" t="s">
        <v>1085</v>
      </c>
      <c r="G106" s="18"/>
      <c r="H106" s="18" t="s">
        <v>1912</v>
      </c>
      <c r="I106" s="18" t="s">
        <v>1899</v>
      </c>
      <c r="J106" s="19">
        <v>42531</v>
      </c>
      <c r="K106" s="20">
        <v>2016</v>
      </c>
      <c r="L106" s="20">
        <v>2016</v>
      </c>
      <c r="M106" s="22">
        <v>1050</v>
      </c>
      <c r="N106" s="21" t="s">
        <v>131</v>
      </c>
      <c r="O106" s="23">
        <f>M106*VLOOKUP(N106,Kurzy!$A$2:$B$11,2,FALSE)</f>
        <v>1050</v>
      </c>
      <c r="P106" s="18"/>
      <c r="Q106" s="24"/>
      <c r="R106" s="18" t="s">
        <v>10079</v>
      </c>
      <c r="S106" s="18" t="s">
        <v>10512</v>
      </c>
    </row>
    <row r="107" spans="1:19" ht="38.25" x14ac:dyDescent="0.2">
      <c r="A107" s="7" t="s">
        <v>31</v>
      </c>
      <c r="B107" s="4" t="s">
        <v>45</v>
      </c>
      <c r="C107" s="17" t="s">
        <v>1913</v>
      </c>
      <c r="D107" s="17" t="s">
        <v>1146</v>
      </c>
      <c r="E107" s="18" t="s">
        <v>1914</v>
      </c>
      <c r="F107" s="18" t="s">
        <v>1085</v>
      </c>
      <c r="G107" s="18"/>
      <c r="H107" s="18" t="s">
        <v>1915</v>
      </c>
      <c r="I107" s="18" t="s">
        <v>1916</v>
      </c>
      <c r="J107" s="19">
        <v>42566</v>
      </c>
      <c r="K107" s="20">
        <v>2016</v>
      </c>
      <c r="L107" s="20">
        <v>2016</v>
      </c>
      <c r="M107" s="22">
        <v>13000</v>
      </c>
      <c r="N107" s="21" t="s">
        <v>131</v>
      </c>
      <c r="O107" s="23">
        <f>M107*VLOOKUP(N107,Kurzy!$A$2:$B$11,2,FALSE)</f>
        <v>13000</v>
      </c>
      <c r="P107" s="18"/>
      <c r="Q107" s="24"/>
      <c r="R107" s="18" t="s">
        <v>10079</v>
      </c>
      <c r="S107" s="18" t="s">
        <v>10512</v>
      </c>
    </row>
    <row r="108" spans="1:19" ht="38.25" x14ac:dyDescent="0.2">
      <c r="A108" s="7" t="s">
        <v>31</v>
      </c>
      <c r="B108" s="4" t="s">
        <v>45</v>
      </c>
      <c r="C108" s="17" t="s">
        <v>1917</v>
      </c>
      <c r="D108" s="17" t="s">
        <v>1154</v>
      </c>
      <c r="E108" s="18" t="s">
        <v>1918</v>
      </c>
      <c r="F108" s="18" t="s">
        <v>1085</v>
      </c>
      <c r="G108" s="18"/>
      <c r="H108" s="18" t="s">
        <v>1919</v>
      </c>
      <c r="I108" s="18" t="s">
        <v>1920</v>
      </c>
      <c r="J108" s="19">
        <v>42647</v>
      </c>
      <c r="K108" s="20">
        <v>2016</v>
      </c>
      <c r="L108" s="20">
        <v>2016</v>
      </c>
      <c r="M108" s="22">
        <v>11102</v>
      </c>
      <c r="N108" s="21" t="s">
        <v>131</v>
      </c>
      <c r="O108" s="23">
        <f>M108*VLOOKUP(N108,Kurzy!$A$2:$B$11,2,FALSE)</f>
        <v>11102</v>
      </c>
      <c r="P108" s="18"/>
      <c r="Q108" s="24"/>
      <c r="R108" s="18" t="s">
        <v>10079</v>
      </c>
      <c r="S108" s="18" t="s">
        <v>10512</v>
      </c>
    </row>
    <row r="109" spans="1:19" ht="38.25" x14ac:dyDescent="0.2">
      <c r="A109" s="7" t="s">
        <v>31</v>
      </c>
      <c r="B109" s="4" t="s">
        <v>45</v>
      </c>
      <c r="C109" s="17" t="s">
        <v>1886</v>
      </c>
      <c r="D109" s="17" t="s">
        <v>1887</v>
      </c>
      <c r="E109" s="18" t="s">
        <v>1888</v>
      </c>
      <c r="F109" s="18" t="s">
        <v>1085</v>
      </c>
      <c r="G109" s="18"/>
      <c r="H109" s="18" t="s">
        <v>1889</v>
      </c>
      <c r="I109" s="18"/>
      <c r="J109" s="19">
        <v>41305</v>
      </c>
      <c r="K109" s="20">
        <v>2013</v>
      </c>
      <c r="L109" s="20">
        <v>2016</v>
      </c>
      <c r="M109" s="22">
        <v>29828</v>
      </c>
      <c r="N109" s="21" t="s">
        <v>131</v>
      </c>
      <c r="O109" s="23">
        <f>M109*VLOOKUP(N109,Kurzy!$A$2:$B$11,2,FALSE)</f>
        <v>29828</v>
      </c>
      <c r="P109" s="18"/>
      <c r="Q109" s="24"/>
      <c r="R109" s="18" t="s">
        <v>10079</v>
      </c>
      <c r="S109" s="18" t="s">
        <v>10512</v>
      </c>
    </row>
    <row r="110" spans="1:19" ht="38.25" x14ac:dyDescent="0.2">
      <c r="A110" s="7" t="s">
        <v>31</v>
      </c>
      <c r="B110" s="4" t="s">
        <v>45</v>
      </c>
      <c r="C110" s="17" t="s">
        <v>1900</v>
      </c>
      <c r="D110" s="17" t="s">
        <v>1901</v>
      </c>
      <c r="E110" s="18" t="s">
        <v>1902</v>
      </c>
      <c r="F110" s="18" t="s">
        <v>1085</v>
      </c>
      <c r="G110" s="18"/>
      <c r="H110" s="18" t="s">
        <v>1903</v>
      </c>
      <c r="I110" s="18" t="s">
        <v>1904</v>
      </c>
      <c r="J110" s="19">
        <v>42390</v>
      </c>
      <c r="K110" s="20">
        <v>2016</v>
      </c>
      <c r="L110" s="20">
        <v>2016</v>
      </c>
      <c r="M110" s="22">
        <v>3000</v>
      </c>
      <c r="N110" s="21" t="s">
        <v>131</v>
      </c>
      <c r="O110" s="23">
        <f>M110*VLOOKUP(N110,Kurzy!$A$2:$B$11,2,FALSE)</f>
        <v>3000</v>
      </c>
      <c r="P110" s="18"/>
      <c r="Q110" s="24"/>
      <c r="R110" s="18" t="s">
        <v>10079</v>
      </c>
      <c r="S110" s="18" t="s">
        <v>10512</v>
      </c>
    </row>
    <row r="111" spans="1:19" ht="38.25" hidden="1" x14ac:dyDescent="0.2">
      <c r="A111" s="7" t="s">
        <v>31</v>
      </c>
      <c r="B111" s="4" t="s">
        <v>83</v>
      </c>
      <c r="C111" s="17" t="s">
        <v>1629</v>
      </c>
      <c r="D111" s="17" t="s">
        <v>1630</v>
      </c>
      <c r="E111" s="18" t="s">
        <v>1631</v>
      </c>
      <c r="F111" s="18" t="s">
        <v>1632</v>
      </c>
      <c r="G111" s="18" t="s">
        <v>1633</v>
      </c>
      <c r="H111" s="18" t="s">
        <v>214</v>
      </c>
      <c r="I111" s="18">
        <v>30857571</v>
      </c>
      <c r="J111" s="19">
        <v>42360</v>
      </c>
      <c r="K111" s="20">
        <v>2016</v>
      </c>
      <c r="L111" s="20">
        <v>2016</v>
      </c>
      <c r="M111" s="22">
        <v>3418</v>
      </c>
      <c r="N111" s="21" t="s">
        <v>131</v>
      </c>
      <c r="O111" s="23">
        <f>M111*VLOOKUP(N111,Kurzy!$A$2:$B$11,2,FALSE)</f>
        <v>3418</v>
      </c>
      <c r="P111" s="18"/>
      <c r="Q111" s="24"/>
      <c r="R111" s="18" t="s">
        <v>10078</v>
      </c>
      <c r="S111" s="18" t="s">
        <v>10492</v>
      </c>
    </row>
    <row r="112" spans="1:19" ht="38.25" hidden="1" x14ac:dyDescent="0.2">
      <c r="A112" s="7" t="s">
        <v>31</v>
      </c>
      <c r="B112" s="4" t="s">
        <v>83</v>
      </c>
      <c r="C112" s="17" t="s">
        <v>1634</v>
      </c>
      <c r="D112" s="17" t="s">
        <v>1635</v>
      </c>
      <c r="E112" s="18" t="s">
        <v>1636</v>
      </c>
      <c r="F112" s="18" t="s">
        <v>1632</v>
      </c>
      <c r="G112" s="18" t="s">
        <v>1633</v>
      </c>
      <c r="H112" s="18" t="s">
        <v>214</v>
      </c>
      <c r="I112" s="18">
        <v>30857571</v>
      </c>
      <c r="J112" s="19">
        <v>42360</v>
      </c>
      <c r="K112" s="20">
        <v>2016</v>
      </c>
      <c r="L112" s="20">
        <v>2016</v>
      </c>
      <c r="M112" s="22">
        <v>5000</v>
      </c>
      <c r="N112" s="21" t="s">
        <v>131</v>
      </c>
      <c r="O112" s="23">
        <f>M112*VLOOKUP(N112,Kurzy!$A$2:$B$11,2,FALSE)</f>
        <v>5000</v>
      </c>
      <c r="P112" s="18"/>
      <c r="Q112" s="24"/>
      <c r="R112" s="18" t="s">
        <v>10078</v>
      </c>
      <c r="S112" s="18" t="s">
        <v>10492</v>
      </c>
    </row>
    <row r="113" spans="1:19" ht="38.25" x14ac:dyDescent="0.2">
      <c r="A113" s="7" t="s">
        <v>31</v>
      </c>
      <c r="B113" s="4" t="s">
        <v>83</v>
      </c>
      <c r="C113" s="17" t="s">
        <v>1637</v>
      </c>
      <c r="D113" s="17" t="s">
        <v>1638</v>
      </c>
      <c r="E113" s="18" t="s">
        <v>1639</v>
      </c>
      <c r="F113" s="18" t="s">
        <v>1632</v>
      </c>
      <c r="G113" s="18" t="s">
        <v>1633</v>
      </c>
      <c r="H113" s="18" t="s">
        <v>214</v>
      </c>
      <c r="I113" s="18">
        <v>30857571</v>
      </c>
      <c r="J113" s="19">
        <v>42360</v>
      </c>
      <c r="K113" s="20">
        <v>2016</v>
      </c>
      <c r="L113" s="20">
        <v>2016</v>
      </c>
      <c r="M113" s="22">
        <v>4590</v>
      </c>
      <c r="N113" s="21" t="s">
        <v>131</v>
      </c>
      <c r="O113" s="23">
        <f>M113*VLOOKUP(N113,Kurzy!$A$2:$B$11,2,FALSE)</f>
        <v>4590</v>
      </c>
      <c r="P113" s="18"/>
      <c r="Q113" s="24"/>
      <c r="R113" s="18" t="s">
        <v>10079</v>
      </c>
      <c r="S113" s="18"/>
    </row>
    <row r="114" spans="1:19" ht="38.25" hidden="1" x14ac:dyDescent="0.2">
      <c r="A114" s="7" t="s">
        <v>31</v>
      </c>
      <c r="B114" s="4" t="s">
        <v>83</v>
      </c>
      <c r="C114" s="17" t="s">
        <v>1640</v>
      </c>
      <c r="D114" s="17" t="s">
        <v>1641</v>
      </c>
      <c r="E114" s="18" t="s">
        <v>1642</v>
      </c>
      <c r="F114" s="18" t="s">
        <v>1642</v>
      </c>
      <c r="G114" s="18"/>
      <c r="H114" s="18" t="s">
        <v>1643</v>
      </c>
      <c r="I114" s="18" t="s">
        <v>1644</v>
      </c>
      <c r="J114" s="19">
        <v>42655</v>
      </c>
      <c r="K114" s="20">
        <v>2016</v>
      </c>
      <c r="L114" s="20">
        <v>2016</v>
      </c>
      <c r="M114" s="22">
        <v>3000</v>
      </c>
      <c r="N114" s="21" t="s">
        <v>131</v>
      </c>
      <c r="O114" s="23">
        <f>M114*VLOOKUP(N114,Kurzy!$A$2:$B$11,2,FALSE)</f>
        <v>3000</v>
      </c>
      <c r="P114" s="18"/>
      <c r="Q114" s="24"/>
      <c r="R114" s="18" t="s">
        <v>10078</v>
      </c>
      <c r="S114" s="18" t="s">
        <v>10490</v>
      </c>
    </row>
    <row r="115" spans="1:19" ht="38.25" hidden="1" x14ac:dyDescent="0.2">
      <c r="A115" s="7" t="s">
        <v>31</v>
      </c>
      <c r="B115" s="4" t="s">
        <v>83</v>
      </c>
      <c r="C115" s="17" t="s">
        <v>1645</v>
      </c>
      <c r="D115" s="17" t="s">
        <v>1641</v>
      </c>
      <c r="E115" s="18" t="s">
        <v>1646</v>
      </c>
      <c r="F115" s="18" t="s">
        <v>1646</v>
      </c>
      <c r="G115" s="18"/>
      <c r="H115" s="18" t="s">
        <v>1647</v>
      </c>
      <c r="I115" s="18" t="s">
        <v>1648</v>
      </c>
      <c r="J115" s="19">
        <v>42495</v>
      </c>
      <c r="K115" s="20">
        <v>2016</v>
      </c>
      <c r="L115" s="20">
        <v>2016</v>
      </c>
      <c r="M115" s="22">
        <v>1500</v>
      </c>
      <c r="N115" s="21" t="s">
        <v>131</v>
      </c>
      <c r="O115" s="23">
        <f>M115*VLOOKUP(N115,Kurzy!$A$2:$B$11,2,FALSE)</f>
        <v>1500</v>
      </c>
      <c r="P115" s="18"/>
      <c r="Q115" s="24"/>
      <c r="R115" s="18" t="s">
        <v>10078</v>
      </c>
      <c r="S115" s="18" t="s">
        <v>10491</v>
      </c>
    </row>
    <row r="116" spans="1:19" ht="38.25" hidden="1" x14ac:dyDescent="0.2">
      <c r="A116" s="7" t="s">
        <v>31</v>
      </c>
      <c r="B116" s="4" t="s">
        <v>83</v>
      </c>
      <c r="C116" s="17" t="s">
        <v>1649</v>
      </c>
      <c r="D116" s="17" t="s">
        <v>1650</v>
      </c>
      <c r="E116" s="18" t="s">
        <v>1651</v>
      </c>
      <c r="F116" s="18" t="s">
        <v>1651</v>
      </c>
      <c r="G116" s="18"/>
      <c r="H116" s="18" t="s">
        <v>1652</v>
      </c>
      <c r="I116" s="18" t="s">
        <v>1653</v>
      </c>
      <c r="J116" s="19">
        <v>42338</v>
      </c>
      <c r="K116" s="20">
        <v>2015</v>
      </c>
      <c r="L116" s="20">
        <v>2016</v>
      </c>
      <c r="M116" s="22">
        <v>3500</v>
      </c>
      <c r="N116" s="21" t="s">
        <v>131</v>
      </c>
      <c r="O116" s="23">
        <f>M116*VLOOKUP(N116,Kurzy!$A$2:$B$11,2,FALSE)</f>
        <v>3500</v>
      </c>
      <c r="P116" s="18"/>
      <c r="Q116" s="24"/>
      <c r="R116" s="18" t="s">
        <v>10078</v>
      </c>
      <c r="S116" s="18" t="s">
        <v>10491</v>
      </c>
    </row>
    <row r="117" spans="1:19" ht="38.25" x14ac:dyDescent="0.2">
      <c r="A117" s="7" t="s">
        <v>31</v>
      </c>
      <c r="B117" s="4" t="s">
        <v>83</v>
      </c>
      <c r="C117" s="17" t="s">
        <v>1654</v>
      </c>
      <c r="D117" s="17" t="s">
        <v>1641</v>
      </c>
      <c r="E117" s="18" t="s">
        <v>1655</v>
      </c>
      <c r="F117" s="18" t="s">
        <v>1655</v>
      </c>
      <c r="G117" s="18"/>
      <c r="H117" s="18" t="s">
        <v>1656</v>
      </c>
      <c r="I117" s="18" t="s">
        <v>1657</v>
      </c>
      <c r="J117" s="19">
        <v>42339</v>
      </c>
      <c r="K117" s="20">
        <v>2016</v>
      </c>
      <c r="L117" s="20">
        <v>2016</v>
      </c>
      <c r="M117" s="22">
        <v>19295</v>
      </c>
      <c r="N117" s="21" t="s">
        <v>131</v>
      </c>
      <c r="O117" s="23">
        <f>M117*VLOOKUP(N117,Kurzy!$A$2:$B$11,2,FALSE)</f>
        <v>19295</v>
      </c>
      <c r="P117" s="18"/>
      <c r="Q117" s="24"/>
      <c r="R117" s="18" t="s">
        <v>10079</v>
      </c>
      <c r="S117" s="18"/>
    </row>
    <row r="118" spans="1:19" ht="38.25" hidden="1" x14ac:dyDescent="0.2">
      <c r="A118" s="7" t="s">
        <v>31</v>
      </c>
      <c r="B118" s="4" t="s">
        <v>83</v>
      </c>
      <c r="C118" s="17" t="s">
        <v>1658</v>
      </c>
      <c r="D118" s="17" t="s">
        <v>1650</v>
      </c>
      <c r="E118" s="18" t="s">
        <v>1659</v>
      </c>
      <c r="F118" s="18" t="s">
        <v>1659</v>
      </c>
      <c r="G118" s="18"/>
      <c r="H118" s="18" t="s">
        <v>1660</v>
      </c>
      <c r="I118" s="18" t="s">
        <v>1661</v>
      </c>
      <c r="J118" s="19">
        <v>42261</v>
      </c>
      <c r="K118" s="20">
        <v>2015</v>
      </c>
      <c r="L118" s="20">
        <v>2016</v>
      </c>
      <c r="M118" s="22">
        <v>21000</v>
      </c>
      <c r="N118" s="21" t="s">
        <v>131</v>
      </c>
      <c r="O118" s="23">
        <f>M118*VLOOKUP(N118,Kurzy!$A$2:$B$11,2,FALSE)</f>
        <v>21000</v>
      </c>
      <c r="P118" s="18"/>
      <c r="Q118" s="24"/>
      <c r="R118" s="18" t="s">
        <v>10078</v>
      </c>
      <c r="S118" s="18" t="s">
        <v>10492</v>
      </c>
    </row>
    <row r="119" spans="1:19" ht="38.25" hidden="1" x14ac:dyDescent="0.2">
      <c r="A119" s="7" t="s">
        <v>31</v>
      </c>
      <c r="B119" s="4" t="s">
        <v>83</v>
      </c>
      <c r="C119" s="17" t="s">
        <v>1662</v>
      </c>
      <c r="D119" s="17" t="s">
        <v>1641</v>
      </c>
      <c r="E119" s="18" t="s">
        <v>1663</v>
      </c>
      <c r="F119" s="18" t="s">
        <v>1663</v>
      </c>
      <c r="G119" s="18"/>
      <c r="H119" s="18" t="s">
        <v>1664</v>
      </c>
      <c r="I119" s="18" t="s">
        <v>1665</v>
      </c>
      <c r="J119" s="19">
        <v>42195</v>
      </c>
      <c r="K119" s="20">
        <v>2015</v>
      </c>
      <c r="L119" s="20">
        <v>2016</v>
      </c>
      <c r="M119" s="22">
        <v>6000</v>
      </c>
      <c r="N119" s="21" t="s">
        <v>131</v>
      </c>
      <c r="O119" s="23">
        <f>M119*VLOOKUP(N119,Kurzy!$A$2:$B$11,2,FALSE)</f>
        <v>6000</v>
      </c>
      <c r="P119" s="18"/>
      <c r="Q119" s="24"/>
      <c r="R119" s="18" t="s">
        <v>10078</v>
      </c>
      <c r="S119" s="18" t="s">
        <v>10510</v>
      </c>
    </row>
    <row r="120" spans="1:19" ht="38.25" hidden="1" x14ac:dyDescent="0.2">
      <c r="A120" s="7" t="s">
        <v>31</v>
      </c>
      <c r="B120" s="4" t="s">
        <v>83</v>
      </c>
      <c r="C120" s="17" t="s">
        <v>1666</v>
      </c>
      <c r="D120" s="17" t="s">
        <v>1641</v>
      </c>
      <c r="E120" s="18" t="s">
        <v>1667</v>
      </c>
      <c r="F120" s="18" t="s">
        <v>1667</v>
      </c>
      <c r="G120" s="18"/>
      <c r="H120" s="18" t="s">
        <v>1668</v>
      </c>
      <c r="I120" s="18" t="s">
        <v>1669</v>
      </c>
      <c r="J120" s="19">
        <v>42551</v>
      </c>
      <c r="K120" s="20">
        <v>2016</v>
      </c>
      <c r="L120" s="20">
        <v>2016</v>
      </c>
      <c r="M120" s="22">
        <v>5500</v>
      </c>
      <c r="N120" s="21" t="s">
        <v>131</v>
      </c>
      <c r="O120" s="23">
        <f>M120*VLOOKUP(N120,Kurzy!$A$2:$B$11,2,FALSE)</f>
        <v>5500</v>
      </c>
      <c r="P120" s="18"/>
      <c r="Q120" s="24"/>
      <c r="R120" s="18" t="s">
        <v>10078</v>
      </c>
      <c r="S120" s="18" t="s">
        <v>10492</v>
      </c>
    </row>
    <row r="121" spans="1:19" ht="38.25" hidden="1" x14ac:dyDescent="0.2">
      <c r="A121" s="7" t="s">
        <v>31</v>
      </c>
      <c r="B121" s="4" t="s">
        <v>83</v>
      </c>
      <c r="C121" s="17" t="s">
        <v>1670</v>
      </c>
      <c r="D121" s="17" t="s">
        <v>1641</v>
      </c>
      <c r="E121" s="18" t="s">
        <v>1671</v>
      </c>
      <c r="F121" s="18" t="s">
        <v>1671</v>
      </c>
      <c r="G121" s="18"/>
      <c r="H121" s="18" t="s">
        <v>1672</v>
      </c>
      <c r="I121" s="18" t="s">
        <v>1673</v>
      </c>
      <c r="J121" s="19">
        <v>42338</v>
      </c>
      <c r="K121" s="20">
        <v>2016</v>
      </c>
      <c r="L121" s="20">
        <v>2016</v>
      </c>
      <c r="M121" s="22">
        <v>14700</v>
      </c>
      <c r="N121" s="21" t="s">
        <v>131</v>
      </c>
      <c r="O121" s="23">
        <f>M121*VLOOKUP(N121,Kurzy!$A$2:$B$11,2,FALSE)</f>
        <v>14700</v>
      </c>
      <c r="P121" s="18"/>
      <c r="Q121" s="24"/>
      <c r="R121" s="18" t="s">
        <v>10078</v>
      </c>
      <c r="S121" s="18" t="s">
        <v>10491</v>
      </c>
    </row>
    <row r="122" spans="1:19" ht="51" x14ac:dyDescent="0.2">
      <c r="A122" s="7" t="s">
        <v>31</v>
      </c>
      <c r="B122" s="4" t="s">
        <v>47</v>
      </c>
      <c r="C122" s="17" t="s">
        <v>1191</v>
      </c>
      <c r="D122" s="17" t="s">
        <v>1192</v>
      </c>
      <c r="E122" s="18" t="s">
        <v>1193</v>
      </c>
      <c r="F122" s="18" t="s">
        <v>1194</v>
      </c>
      <c r="G122" s="18" t="s">
        <v>1195</v>
      </c>
      <c r="H122" s="18" t="s">
        <v>1055</v>
      </c>
      <c r="I122" s="18">
        <v>42137527</v>
      </c>
      <c r="J122" s="19">
        <v>42193</v>
      </c>
      <c r="K122" s="20">
        <v>2015</v>
      </c>
      <c r="L122" s="20">
        <v>2016</v>
      </c>
      <c r="M122" s="22">
        <v>1604</v>
      </c>
      <c r="N122" s="21" t="s">
        <v>131</v>
      </c>
      <c r="O122" s="23">
        <f>M122*VLOOKUP(N122,Kurzy!$A$2:$B$11,2,FALSE)</f>
        <v>1604</v>
      </c>
      <c r="P122" s="18"/>
      <c r="Q122" s="24"/>
      <c r="R122" s="18" t="s">
        <v>10079</v>
      </c>
      <c r="S122" s="18"/>
    </row>
    <row r="123" spans="1:19" ht="51" x14ac:dyDescent="0.2">
      <c r="A123" s="7" t="s">
        <v>31</v>
      </c>
      <c r="B123" s="4" t="s">
        <v>47</v>
      </c>
      <c r="C123" s="17" t="s">
        <v>1196</v>
      </c>
      <c r="D123" s="17" t="s">
        <v>1197</v>
      </c>
      <c r="E123" s="18" t="s">
        <v>1198</v>
      </c>
      <c r="F123" s="18" t="s">
        <v>991</v>
      </c>
      <c r="G123" s="18" t="s">
        <v>1199</v>
      </c>
      <c r="H123" s="18" t="s">
        <v>1200</v>
      </c>
      <c r="I123" s="18">
        <v>35805609</v>
      </c>
      <c r="J123" s="19">
        <v>42277</v>
      </c>
      <c r="K123" s="20">
        <v>2015</v>
      </c>
      <c r="L123" s="20">
        <v>2018</v>
      </c>
      <c r="M123" s="22">
        <v>24445</v>
      </c>
      <c r="N123" s="21" t="s">
        <v>131</v>
      </c>
      <c r="O123" s="23">
        <f>M123*VLOOKUP(N123,Kurzy!$A$2:$B$11,2,FALSE)</f>
        <v>24445</v>
      </c>
      <c r="P123" s="18"/>
      <c r="Q123" s="24"/>
      <c r="R123" s="18" t="s">
        <v>10079</v>
      </c>
      <c r="S123" s="18"/>
    </row>
    <row r="124" spans="1:19" ht="25.5" x14ac:dyDescent="0.2">
      <c r="A124" s="7" t="s">
        <v>31</v>
      </c>
      <c r="B124" s="4" t="s">
        <v>47</v>
      </c>
      <c r="C124" s="17" t="s">
        <v>1201</v>
      </c>
      <c r="D124" s="17" t="s">
        <v>1202</v>
      </c>
      <c r="E124" s="18" t="s">
        <v>1203</v>
      </c>
      <c r="F124" s="18" t="s">
        <v>410</v>
      </c>
      <c r="G124" s="18"/>
      <c r="H124" s="18" t="s">
        <v>1204</v>
      </c>
      <c r="I124" s="18">
        <v>36707341</v>
      </c>
      <c r="J124" s="19">
        <v>42384</v>
      </c>
      <c r="K124" s="20">
        <v>2016</v>
      </c>
      <c r="L124" s="20">
        <v>2016</v>
      </c>
      <c r="M124" s="22">
        <v>29714.54</v>
      </c>
      <c r="N124" s="21" t="s">
        <v>131</v>
      </c>
      <c r="O124" s="23">
        <f>M124*VLOOKUP(N124,Kurzy!$A$2:$B$11,2,FALSE)</f>
        <v>29714.54</v>
      </c>
      <c r="P124" s="18"/>
      <c r="Q124" s="24"/>
      <c r="R124" s="18" t="s">
        <v>10079</v>
      </c>
      <c r="S124" s="18"/>
    </row>
    <row r="125" spans="1:19" ht="25.5" x14ac:dyDescent="0.2">
      <c r="A125" s="7" t="s">
        <v>31</v>
      </c>
      <c r="B125" s="4" t="s">
        <v>47</v>
      </c>
      <c r="C125" s="17" t="s">
        <v>1201</v>
      </c>
      <c r="D125" s="17" t="s">
        <v>1202</v>
      </c>
      <c r="E125" s="18" t="s">
        <v>1034</v>
      </c>
      <c r="F125" s="18" t="s">
        <v>410</v>
      </c>
      <c r="G125" s="18"/>
      <c r="H125" s="18" t="s">
        <v>1205</v>
      </c>
      <c r="I125" s="18">
        <v>45744807</v>
      </c>
      <c r="J125" s="19">
        <v>42387</v>
      </c>
      <c r="K125" s="20">
        <v>2016</v>
      </c>
      <c r="L125" s="20">
        <v>2016</v>
      </c>
      <c r="M125" s="22">
        <v>22064.5</v>
      </c>
      <c r="N125" s="21" t="s">
        <v>131</v>
      </c>
      <c r="O125" s="23">
        <f>M125*VLOOKUP(N125,Kurzy!$A$2:$B$11,2,FALSE)</f>
        <v>22064.5</v>
      </c>
      <c r="P125" s="18"/>
      <c r="Q125" s="24"/>
      <c r="R125" s="18" t="s">
        <v>10079</v>
      </c>
      <c r="S125" s="18"/>
    </row>
    <row r="126" spans="1:19" ht="51" x14ac:dyDescent="0.2">
      <c r="A126" s="7" t="s">
        <v>31</v>
      </c>
      <c r="B126" s="4" t="s">
        <v>47</v>
      </c>
      <c r="C126" s="17" t="s">
        <v>1206</v>
      </c>
      <c r="D126" s="17" t="s">
        <v>1207</v>
      </c>
      <c r="E126" s="18" t="s">
        <v>1208</v>
      </c>
      <c r="F126" s="18" t="s">
        <v>228</v>
      </c>
      <c r="G126" s="18"/>
      <c r="H126" s="18" t="s">
        <v>1209</v>
      </c>
      <c r="I126" s="18">
        <v>43874801</v>
      </c>
      <c r="J126" s="19">
        <v>42373</v>
      </c>
      <c r="K126" s="20">
        <v>2016</v>
      </c>
      <c r="L126" s="20">
        <v>2016</v>
      </c>
      <c r="M126" s="22">
        <v>400</v>
      </c>
      <c r="N126" s="21" t="s">
        <v>131</v>
      </c>
      <c r="O126" s="23">
        <f>M126*VLOOKUP(N126,Kurzy!$A$2:$B$11,2,FALSE)</f>
        <v>400</v>
      </c>
      <c r="P126" s="18"/>
      <c r="Q126" s="24" t="s">
        <v>1716</v>
      </c>
      <c r="R126" s="18" t="s">
        <v>10079</v>
      </c>
      <c r="S126" s="18"/>
    </row>
    <row r="127" spans="1:19" ht="51" x14ac:dyDescent="0.2">
      <c r="A127" s="7" t="s">
        <v>31</v>
      </c>
      <c r="B127" s="4" t="s">
        <v>47</v>
      </c>
      <c r="C127" s="17" t="s">
        <v>1210</v>
      </c>
      <c r="D127" s="17" t="s">
        <v>1211</v>
      </c>
      <c r="E127" s="18" t="s">
        <v>1010</v>
      </c>
      <c r="F127" s="18" t="s">
        <v>228</v>
      </c>
      <c r="G127" s="18"/>
      <c r="H127" s="18" t="s">
        <v>1212</v>
      </c>
      <c r="I127" s="18">
        <v>36565911</v>
      </c>
      <c r="J127" s="19">
        <v>42381</v>
      </c>
      <c r="K127" s="20">
        <v>2016</v>
      </c>
      <c r="L127" s="20">
        <v>2016</v>
      </c>
      <c r="M127" s="22">
        <v>455</v>
      </c>
      <c r="N127" s="21" t="s">
        <v>131</v>
      </c>
      <c r="O127" s="23">
        <f>M127*VLOOKUP(N127,Kurzy!$A$2:$B$11,2,FALSE)</f>
        <v>455</v>
      </c>
      <c r="P127" s="18"/>
      <c r="Q127" s="24" t="s">
        <v>1717</v>
      </c>
      <c r="R127" s="18" t="s">
        <v>10079</v>
      </c>
      <c r="S127" s="18"/>
    </row>
    <row r="128" spans="1:19" ht="25.5" x14ac:dyDescent="0.2">
      <c r="A128" s="7" t="s">
        <v>31</v>
      </c>
      <c r="B128" s="4" t="s">
        <v>47</v>
      </c>
      <c r="C128" s="17" t="s">
        <v>1213</v>
      </c>
      <c r="D128" s="17" t="s">
        <v>1214</v>
      </c>
      <c r="E128" s="18" t="s">
        <v>1215</v>
      </c>
      <c r="F128" s="18" t="s">
        <v>228</v>
      </c>
      <c r="G128" s="18"/>
      <c r="H128" s="18" t="s">
        <v>1216</v>
      </c>
      <c r="I128" s="18">
        <v>34103236</v>
      </c>
      <c r="J128" s="19">
        <v>42382</v>
      </c>
      <c r="K128" s="20">
        <v>2016</v>
      </c>
      <c r="L128" s="20">
        <v>2016</v>
      </c>
      <c r="M128" s="22">
        <v>80</v>
      </c>
      <c r="N128" s="21" t="s">
        <v>131</v>
      </c>
      <c r="O128" s="23">
        <f>M128*VLOOKUP(N128,Kurzy!$A$2:$B$11,2,FALSE)</f>
        <v>80</v>
      </c>
      <c r="P128" s="18"/>
      <c r="Q128" s="24"/>
      <c r="R128" s="18" t="s">
        <v>10079</v>
      </c>
      <c r="S128" s="18"/>
    </row>
    <row r="129" spans="1:19" ht="38.25" x14ac:dyDescent="0.2">
      <c r="A129" s="7" t="s">
        <v>31</v>
      </c>
      <c r="B129" s="4" t="s">
        <v>47</v>
      </c>
      <c r="C129" s="17" t="s">
        <v>1217</v>
      </c>
      <c r="D129" s="17" t="s">
        <v>1218</v>
      </c>
      <c r="E129" s="18" t="s">
        <v>1219</v>
      </c>
      <c r="F129" s="18" t="s">
        <v>228</v>
      </c>
      <c r="G129" s="18"/>
      <c r="H129" s="18" t="s">
        <v>1216</v>
      </c>
      <c r="I129" s="18">
        <v>34103236</v>
      </c>
      <c r="J129" s="19">
        <v>42383</v>
      </c>
      <c r="K129" s="20">
        <v>2016</v>
      </c>
      <c r="L129" s="20">
        <v>2016</v>
      </c>
      <c r="M129" s="22">
        <v>50</v>
      </c>
      <c r="N129" s="21" t="s">
        <v>131</v>
      </c>
      <c r="O129" s="23">
        <f>M129*VLOOKUP(N129,Kurzy!$A$2:$B$11,2,FALSE)</f>
        <v>50</v>
      </c>
      <c r="P129" s="18"/>
      <c r="Q129" s="24" t="s">
        <v>1718</v>
      </c>
      <c r="R129" s="18" t="s">
        <v>10079</v>
      </c>
      <c r="S129" s="18"/>
    </row>
    <row r="130" spans="1:19" ht="25.5" x14ac:dyDescent="0.2">
      <c r="A130" s="7" t="s">
        <v>31</v>
      </c>
      <c r="B130" s="4" t="s">
        <v>47</v>
      </c>
      <c r="C130" s="17" t="s">
        <v>1220</v>
      </c>
      <c r="D130" s="17" t="s">
        <v>1221</v>
      </c>
      <c r="E130" s="18" t="s">
        <v>1222</v>
      </c>
      <c r="F130" s="18" t="s">
        <v>228</v>
      </c>
      <c r="G130" s="18"/>
      <c r="H130" s="18" t="s">
        <v>1223</v>
      </c>
      <c r="I130" s="18">
        <v>35810785</v>
      </c>
      <c r="J130" s="19">
        <v>42381</v>
      </c>
      <c r="K130" s="20">
        <v>2016</v>
      </c>
      <c r="L130" s="20">
        <v>2016</v>
      </c>
      <c r="M130" s="22">
        <v>480</v>
      </c>
      <c r="N130" s="21" t="s">
        <v>131</v>
      </c>
      <c r="O130" s="23">
        <f>M130*VLOOKUP(N130,Kurzy!$A$2:$B$11,2,FALSE)</f>
        <v>480</v>
      </c>
      <c r="P130" s="18"/>
      <c r="Q130" s="24"/>
      <c r="R130" s="18" t="s">
        <v>10079</v>
      </c>
      <c r="S130" s="18"/>
    </row>
    <row r="131" spans="1:19" ht="38.25" x14ac:dyDescent="0.2">
      <c r="A131" s="7" t="s">
        <v>31</v>
      </c>
      <c r="B131" s="4" t="s">
        <v>47</v>
      </c>
      <c r="C131" s="17" t="s">
        <v>1224</v>
      </c>
      <c r="D131" s="17" t="s">
        <v>1225</v>
      </c>
      <c r="E131" s="18" t="s">
        <v>1226</v>
      </c>
      <c r="F131" s="18" t="s">
        <v>228</v>
      </c>
      <c r="G131" s="18"/>
      <c r="H131" s="18" t="s">
        <v>1227</v>
      </c>
      <c r="I131" s="18">
        <v>36821730</v>
      </c>
      <c r="J131" s="19">
        <v>42384</v>
      </c>
      <c r="K131" s="20">
        <v>2016</v>
      </c>
      <c r="L131" s="20">
        <v>2016</v>
      </c>
      <c r="M131" s="22">
        <v>300</v>
      </c>
      <c r="N131" s="21" t="s">
        <v>131</v>
      </c>
      <c r="O131" s="23">
        <f>M131*VLOOKUP(N131,Kurzy!$A$2:$B$11,2,FALSE)</f>
        <v>300</v>
      </c>
      <c r="P131" s="18"/>
      <c r="Q131" s="24" t="s">
        <v>1719</v>
      </c>
      <c r="R131" s="18" t="s">
        <v>10079</v>
      </c>
      <c r="S131" s="18"/>
    </row>
    <row r="132" spans="1:19" ht="25.5" x14ac:dyDescent="0.2">
      <c r="A132" s="7" t="s">
        <v>31</v>
      </c>
      <c r="B132" s="4" t="s">
        <v>47</v>
      </c>
      <c r="C132" s="17" t="s">
        <v>1228</v>
      </c>
      <c r="D132" s="17" t="s">
        <v>1229</v>
      </c>
      <c r="E132" s="18" t="s">
        <v>1230</v>
      </c>
      <c r="F132" s="18" t="s">
        <v>228</v>
      </c>
      <c r="G132" s="18"/>
      <c r="H132" s="18" t="s">
        <v>1231</v>
      </c>
      <c r="I132" s="18">
        <v>36227943</v>
      </c>
      <c r="J132" s="19">
        <v>42382</v>
      </c>
      <c r="K132" s="20">
        <v>2016</v>
      </c>
      <c r="L132" s="20">
        <v>2016</v>
      </c>
      <c r="M132" s="22">
        <v>80</v>
      </c>
      <c r="N132" s="21" t="s">
        <v>131</v>
      </c>
      <c r="O132" s="23">
        <f>M132*VLOOKUP(N132,Kurzy!$A$2:$B$11,2,FALSE)</f>
        <v>80</v>
      </c>
      <c r="P132" s="18"/>
      <c r="Q132" s="24"/>
      <c r="R132" s="18" t="s">
        <v>10079</v>
      </c>
      <c r="S132" s="18"/>
    </row>
    <row r="133" spans="1:19" ht="25.5" x14ac:dyDescent="0.2">
      <c r="A133" s="7" t="s">
        <v>31</v>
      </c>
      <c r="B133" s="4" t="s">
        <v>47</v>
      </c>
      <c r="C133" s="17" t="s">
        <v>1232</v>
      </c>
      <c r="D133" s="17" t="s">
        <v>1233</v>
      </c>
      <c r="E133" s="18" t="s">
        <v>1234</v>
      </c>
      <c r="F133" s="18" t="s">
        <v>228</v>
      </c>
      <c r="G133" s="18"/>
      <c r="H133" s="18" t="s">
        <v>1235</v>
      </c>
      <c r="I133" s="18">
        <v>48169668</v>
      </c>
      <c r="J133" s="19">
        <v>42383</v>
      </c>
      <c r="K133" s="20">
        <v>2016</v>
      </c>
      <c r="L133" s="20">
        <v>2016</v>
      </c>
      <c r="M133" s="22">
        <v>2130</v>
      </c>
      <c r="N133" s="21" t="s">
        <v>131</v>
      </c>
      <c r="O133" s="23">
        <f>M133*VLOOKUP(N133,Kurzy!$A$2:$B$11,2,FALSE)</f>
        <v>2130</v>
      </c>
      <c r="P133" s="18"/>
      <c r="Q133" s="24"/>
      <c r="R133" s="18" t="s">
        <v>10079</v>
      </c>
      <c r="S133" s="18"/>
    </row>
    <row r="134" spans="1:19" ht="25.5" x14ac:dyDescent="0.2">
      <c r="A134" s="7" t="s">
        <v>31</v>
      </c>
      <c r="B134" s="4" t="s">
        <v>47</v>
      </c>
      <c r="C134" s="17" t="s">
        <v>1236</v>
      </c>
      <c r="D134" s="17" t="s">
        <v>1233</v>
      </c>
      <c r="E134" s="18" t="s">
        <v>1237</v>
      </c>
      <c r="F134" s="18" t="s">
        <v>228</v>
      </c>
      <c r="G134" s="18"/>
      <c r="H134" s="18" t="s">
        <v>1235</v>
      </c>
      <c r="I134" s="18">
        <v>48169668</v>
      </c>
      <c r="J134" s="19">
        <v>42384</v>
      </c>
      <c r="K134" s="20">
        <v>2016</v>
      </c>
      <c r="L134" s="20">
        <v>2016</v>
      </c>
      <c r="M134" s="22">
        <v>540</v>
      </c>
      <c r="N134" s="21" t="s">
        <v>131</v>
      </c>
      <c r="O134" s="23">
        <f>M134*VLOOKUP(N134,Kurzy!$A$2:$B$11,2,FALSE)</f>
        <v>540</v>
      </c>
      <c r="P134" s="18"/>
      <c r="Q134" s="24"/>
      <c r="R134" s="18" t="s">
        <v>10079</v>
      </c>
      <c r="S134" s="18"/>
    </row>
    <row r="135" spans="1:19" ht="25.5" x14ac:dyDescent="0.2">
      <c r="A135" s="7" t="s">
        <v>31</v>
      </c>
      <c r="B135" s="4" t="s">
        <v>47</v>
      </c>
      <c r="C135" s="17" t="s">
        <v>1238</v>
      </c>
      <c r="D135" s="17" t="s">
        <v>1239</v>
      </c>
      <c r="E135" s="18" t="s">
        <v>1240</v>
      </c>
      <c r="F135" s="18" t="s">
        <v>228</v>
      </c>
      <c r="G135" s="18"/>
      <c r="H135" s="18" t="s">
        <v>1241</v>
      </c>
      <c r="I135" s="18">
        <v>30998140</v>
      </c>
      <c r="J135" s="19">
        <v>42381</v>
      </c>
      <c r="K135" s="20">
        <v>2016</v>
      </c>
      <c r="L135" s="20">
        <v>2016</v>
      </c>
      <c r="M135" s="22">
        <v>4510</v>
      </c>
      <c r="N135" s="21" t="s">
        <v>131</v>
      </c>
      <c r="O135" s="23">
        <f>M135*VLOOKUP(N135,Kurzy!$A$2:$B$11,2,FALSE)</f>
        <v>4510</v>
      </c>
      <c r="P135" s="18"/>
      <c r="Q135" s="24"/>
      <c r="R135" s="18" t="s">
        <v>10079</v>
      </c>
      <c r="S135" s="18"/>
    </row>
    <row r="136" spans="1:19" ht="25.5" x14ac:dyDescent="0.2">
      <c r="A136" s="7" t="s">
        <v>31</v>
      </c>
      <c r="B136" s="4" t="s">
        <v>47</v>
      </c>
      <c r="C136" s="17" t="s">
        <v>1238</v>
      </c>
      <c r="D136" s="17" t="s">
        <v>1239</v>
      </c>
      <c r="E136" s="18" t="s">
        <v>1242</v>
      </c>
      <c r="F136" s="18" t="s">
        <v>228</v>
      </c>
      <c r="G136" s="18"/>
      <c r="H136" s="18" t="s">
        <v>1241</v>
      </c>
      <c r="I136" s="18">
        <v>30998140</v>
      </c>
      <c r="J136" s="19">
        <v>42389</v>
      </c>
      <c r="K136" s="20">
        <v>2016</v>
      </c>
      <c r="L136" s="20">
        <v>2016</v>
      </c>
      <c r="M136" s="22">
        <v>2550</v>
      </c>
      <c r="N136" s="21" t="s">
        <v>131</v>
      </c>
      <c r="O136" s="23">
        <f>M136*VLOOKUP(N136,Kurzy!$A$2:$B$11,2,FALSE)</f>
        <v>2550</v>
      </c>
      <c r="P136" s="18"/>
      <c r="Q136" s="24"/>
      <c r="R136" s="18" t="s">
        <v>10079</v>
      </c>
      <c r="S136" s="18"/>
    </row>
    <row r="137" spans="1:19" ht="76.5" x14ac:dyDescent="0.2">
      <c r="A137" s="7" t="s">
        <v>31</v>
      </c>
      <c r="B137" s="4" t="s">
        <v>47</v>
      </c>
      <c r="C137" s="17" t="s">
        <v>1243</v>
      </c>
      <c r="D137" s="17" t="s">
        <v>1244</v>
      </c>
      <c r="E137" s="18" t="s">
        <v>1245</v>
      </c>
      <c r="F137" s="18" t="s">
        <v>228</v>
      </c>
      <c r="G137" s="18"/>
      <c r="H137" s="18" t="s">
        <v>1246</v>
      </c>
      <c r="I137" s="18">
        <v>34126520</v>
      </c>
      <c r="J137" s="19">
        <v>42391</v>
      </c>
      <c r="K137" s="20">
        <v>2016</v>
      </c>
      <c r="L137" s="20">
        <v>2016</v>
      </c>
      <c r="M137" s="22">
        <v>681</v>
      </c>
      <c r="N137" s="21" t="s">
        <v>131</v>
      </c>
      <c r="O137" s="23">
        <f>M137*VLOOKUP(N137,Kurzy!$A$2:$B$11,2,FALSE)</f>
        <v>681</v>
      </c>
      <c r="P137" s="18"/>
      <c r="Q137" s="24" t="s">
        <v>1720</v>
      </c>
      <c r="R137" s="18" t="s">
        <v>10079</v>
      </c>
      <c r="S137" s="18"/>
    </row>
    <row r="138" spans="1:19" ht="76.5" x14ac:dyDescent="0.2">
      <c r="A138" s="7" t="s">
        <v>31</v>
      </c>
      <c r="B138" s="4" t="s">
        <v>47</v>
      </c>
      <c r="C138" s="17" t="s">
        <v>1247</v>
      </c>
      <c r="D138" s="17" t="s">
        <v>1244</v>
      </c>
      <c r="E138" s="18" t="s">
        <v>1015</v>
      </c>
      <c r="F138" s="18" t="s">
        <v>228</v>
      </c>
      <c r="G138" s="18"/>
      <c r="H138" s="18" t="s">
        <v>1216</v>
      </c>
      <c r="I138" s="18">
        <v>34103236</v>
      </c>
      <c r="J138" s="19">
        <v>42390</v>
      </c>
      <c r="K138" s="20">
        <v>2016</v>
      </c>
      <c r="L138" s="20">
        <v>2016</v>
      </c>
      <c r="M138" s="22">
        <v>200</v>
      </c>
      <c r="N138" s="21" t="s">
        <v>131</v>
      </c>
      <c r="O138" s="23">
        <f>M138*VLOOKUP(N138,Kurzy!$A$2:$B$11,2,FALSE)</f>
        <v>200</v>
      </c>
      <c r="P138" s="18"/>
      <c r="Q138" s="24" t="s">
        <v>1721</v>
      </c>
      <c r="R138" s="18" t="s">
        <v>10079</v>
      </c>
      <c r="S138" s="18"/>
    </row>
    <row r="139" spans="1:19" ht="38.25" x14ac:dyDescent="0.2">
      <c r="A139" s="7" t="s">
        <v>31</v>
      </c>
      <c r="B139" s="4" t="s">
        <v>47</v>
      </c>
      <c r="C139" s="17" t="s">
        <v>1248</v>
      </c>
      <c r="D139" s="17" t="s">
        <v>1202</v>
      </c>
      <c r="E139" s="18" t="s">
        <v>1249</v>
      </c>
      <c r="F139" s="18" t="s">
        <v>228</v>
      </c>
      <c r="G139" s="18"/>
      <c r="H139" s="18" t="s">
        <v>1250</v>
      </c>
      <c r="I139" s="18">
        <v>35872209</v>
      </c>
      <c r="J139" s="19">
        <v>42395</v>
      </c>
      <c r="K139" s="20">
        <v>2016</v>
      </c>
      <c r="L139" s="20">
        <v>2016</v>
      </c>
      <c r="M139" s="22">
        <v>500</v>
      </c>
      <c r="N139" s="21" t="s">
        <v>131</v>
      </c>
      <c r="O139" s="23">
        <f>M139*VLOOKUP(N139,Kurzy!$A$2:$B$11,2,FALSE)</f>
        <v>500</v>
      </c>
      <c r="P139" s="18"/>
      <c r="Q139" s="24"/>
      <c r="R139" s="18" t="s">
        <v>10079</v>
      </c>
      <c r="S139" s="18"/>
    </row>
    <row r="140" spans="1:19" ht="25.5" x14ac:dyDescent="0.2">
      <c r="A140" s="7" t="s">
        <v>31</v>
      </c>
      <c r="B140" s="4" t="s">
        <v>47</v>
      </c>
      <c r="C140" s="17" t="s">
        <v>1251</v>
      </c>
      <c r="D140" s="17" t="s">
        <v>1252</v>
      </c>
      <c r="E140" s="18" t="s">
        <v>1253</v>
      </c>
      <c r="F140" s="18" t="s">
        <v>228</v>
      </c>
      <c r="G140" s="18"/>
      <c r="H140" s="18" t="s">
        <v>1204</v>
      </c>
      <c r="I140" s="18">
        <v>36707341</v>
      </c>
      <c r="J140" s="19">
        <v>42396</v>
      </c>
      <c r="K140" s="20">
        <v>2016</v>
      </c>
      <c r="L140" s="20">
        <v>2016</v>
      </c>
      <c r="M140" s="22">
        <v>3000</v>
      </c>
      <c r="N140" s="21" t="s">
        <v>131</v>
      </c>
      <c r="O140" s="23">
        <f>M140*VLOOKUP(N140,Kurzy!$A$2:$B$11,2,FALSE)</f>
        <v>3000</v>
      </c>
      <c r="P140" s="18"/>
      <c r="Q140" s="24"/>
      <c r="R140" s="18" t="s">
        <v>10079</v>
      </c>
      <c r="S140" s="18"/>
    </row>
    <row r="141" spans="1:19" ht="25.5" x14ac:dyDescent="0.2">
      <c r="A141" s="7" t="s">
        <v>31</v>
      </c>
      <c r="B141" s="4" t="s">
        <v>47</v>
      </c>
      <c r="C141" s="17" t="s">
        <v>1254</v>
      </c>
      <c r="D141" s="17" t="s">
        <v>1233</v>
      </c>
      <c r="E141" s="18" t="s">
        <v>1255</v>
      </c>
      <c r="F141" s="18" t="s">
        <v>228</v>
      </c>
      <c r="G141" s="18"/>
      <c r="H141" s="18" t="s">
        <v>1256</v>
      </c>
      <c r="I141" s="18">
        <v>36235164</v>
      </c>
      <c r="J141" s="19">
        <v>42396</v>
      </c>
      <c r="K141" s="20">
        <v>2016</v>
      </c>
      <c r="L141" s="20">
        <v>2016</v>
      </c>
      <c r="M141" s="22">
        <v>415</v>
      </c>
      <c r="N141" s="21" t="s">
        <v>131</v>
      </c>
      <c r="O141" s="23">
        <f>M141*VLOOKUP(N141,Kurzy!$A$2:$B$11,2,FALSE)</f>
        <v>415</v>
      </c>
      <c r="P141" s="18"/>
      <c r="Q141" s="24"/>
      <c r="R141" s="18" t="s">
        <v>10079</v>
      </c>
      <c r="S141" s="18"/>
    </row>
    <row r="142" spans="1:19" ht="38.25" x14ac:dyDescent="0.2">
      <c r="A142" s="7" t="s">
        <v>31</v>
      </c>
      <c r="B142" s="4" t="s">
        <v>47</v>
      </c>
      <c r="C142" s="17" t="s">
        <v>1257</v>
      </c>
      <c r="D142" s="17" t="s">
        <v>1202</v>
      </c>
      <c r="E142" s="18" t="s">
        <v>1258</v>
      </c>
      <c r="F142" s="18" t="s">
        <v>228</v>
      </c>
      <c r="G142" s="18"/>
      <c r="H142" s="18" t="s">
        <v>1259</v>
      </c>
      <c r="I142" s="18">
        <v>34113142</v>
      </c>
      <c r="J142" s="19">
        <v>42397</v>
      </c>
      <c r="K142" s="20">
        <v>2016</v>
      </c>
      <c r="L142" s="20">
        <v>2016</v>
      </c>
      <c r="M142" s="22">
        <v>180</v>
      </c>
      <c r="N142" s="21" t="s">
        <v>131</v>
      </c>
      <c r="O142" s="23">
        <f>M142*VLOOKUP(N142,Kurzy!$A$2:$B$11,2,FALSE)</f>
        <v>180</v>
      </c>
      <c r="P142" s="18"/>
      <c r="Q142" s="24"/>
      <c r="R142" s="18" t="s">
        <v>10079</v>
      </c>
      <c r="S142" s="18"/>
    </row>
    <row r="143" spans="1:19" ht="102" x14ac:dyDescent="0.2">
      <c r="A143" s="7" t="s">
        <v>31</v>
      </c>
      <c r="B143" s="4" t="s">
        <v>47</v>
      </c>
      <c r="C143" s="17" t="s">
        <v>1260</v>
      </c>
      <c r="D143" s="17" t="s">
        <v>1261</v>
      </c>
      <c r="E143" s="18" t="s">
        <v>1262</v>
      </c>
      <c r="F143" s="18" t="s">
        <v>228</v>
      </c>
      <c r="G143" s="18"/>
      <c r="H143" s="18" t="s">
        <v>1263</v>
      </c>
      <c r="I143" s="18">
        <v>36187933</v>
      </c>
      <c r="J143" s="19">
        <v>42403</v>
      </c>
      <c r="K143" s="20">
        <v>2016</v>
      </c>
      <c r="L143" s="20">
        <v>2016</v>
      </c>
      <c r="M143" s="22">
        <v>2520</v>
      </c>
      <c r="N143" s="21" t="s">
        <v>131</v>
      </c>
      <c r="O143" s="23">
        <f>M143*VLOOKUP(N143,Kurzy!$A$2:$B$11,2,FALSE)</f>
        <v>2520</v>
      </c>
      <c r="P143" s="18"/>
      <c r="Q143" s="24" t="s">
        <v>1722</v>
      </c>
      <c r="R143" s="18" t="s">
        <v>10079</v>
      </c>
      <c r="S143" s="18"/>
    </row>
    <row r="144" spans="1:19" ht="25.5" x14ac:dyDescent="0.2">
      <c r="A144" s="7" t="s">
        <v>31</v>
      </c>
      <c r="B144" s="4" t="s">
        <v>47</v>
      </c>
      <c r="C144" s="17" t="s">
        <v>1264</v>
      </c>
      <c r="D144" s="17" t="s">
        <v>1202</v>
      </c>
      <c r="E144" s="18" t="s">
        <v>1265</v>
      </c>
      <c r="F144" s="18" t="s">
        <v>228</v>
      </c>
      <c r="G144" s="18"/>
      <c r="H144" s="18" t="s">
        <v>1266</v>
      </c>
      <c r="I144" s="18">
        <v>36004391</v>
      </c>
      <c r="J144" s="19">
        <v>42405</v>
      </c>
      <c r="K144" s="20">
        <v>2016</v>
      </c>
      <c r="L144" s="20">
        <v>2016</v>
      </c>
      <c r="M144" s="22">
        <v>253</v>
      </c>
      <c r="N144" s="21" t="s">
        <v>131</v>
      </c>
      <c r="O144" s="23">
        <f>M144*VLOOKUP(N144,Kurzy!$A$2:$B$11,2,FALSE)</f>
        <v>253</v>
      </c>
      <c r="P144" s="18"/>
      <c r="Q144" s="24"/>
      <c r="R144" s="18" t="s">
        <v>10079</v>
      </c>
      <c r="S144" s="18"/>
    </row>
    <row r="145" spans="1:19" ht="38.25" x14ac:dyDescent="0.2">
      <c r="A145" s="7" t="s">
        <v>31</v>
      </c>
      <c r="B145" s="4" t="s">
        <v>47</v>
      </c>
      <c r="C145" s="17" t="s">
        <v>1248</v>
      </c>
      <c r="D145" s="17" t="s">
        <v>1202</v>
      </c>
      <c r="E145" s="18" t="s">
        <v>1267</v>
      </c>
      <c r="F145" s="18" t="s">
        <v>228</v>
      </c>
      <c r="G145" s="18"/>
      <c r="H145" s="18" t="s">
        <v>1250</v>
      </c>
      <c r="I145" s="18">
        <v>35872209</v>
      </c>
      <c r="J145" s="19">
        <v>42408</v>
      </c>
      <c r="K145" s="20">
        <v>2016</v>
      </c>
      <c r="L145" s="20">
        <v>2016</v>
      </c>
      <c r="M145" s="22">
        <v>420</v>
      </c>
      <c r="N145" s="21" t="s">
        <v>131</v>
      </c>
      <c r="O145" s="23">
        <f>M145*VLOOKUP(N145,Kurzy!$A$2:$B$11,2,FALSE)</f>
        <v>420</v>
      </c>
      <c r="P145" s="18"/>
      <c r="Q145" s="24"/>
      <c r="R145" s="18" t="s">
        <v>10079</v>
      </c>
      <c r="S145" s="18"/>
    </row>
    <row r="146" spans="1:19" ht="25.5" x14ac:dyDescent="0.2">
      <c r="A146" s="7" t="s">
        <v>31</v>
      </c>
      <c r="B146" s="4" t="s">
        <v>47</v>
      </c>
      <c r="C146" s="17" t="s">
        <v>1268</v>
      </c>
      <c r="D146" s="17" t="s">
        <v>1233</v>
      </c>
      <c r="E146" s="18" t="s">
        <v>1019</v>
      </c>
      <c r="F146" s="18" t="s">
        <v>228</v>
      </c>
      <c r="G146" s="18"/>
      <c r="H146" s="18" t="s">
        <v>1269</v>
      </c>
      <c r="I146" s="18">
        <v>44808321</v>
      </c>
      <c r="J146" s="19">
        <v>42410</v>
      </c>
      <c r="K146" s="20">
        <v>2016</v>
      </c>
      <c r="L146" s="20">
        <v>2016</v>
      </c>
      <c r="M146" s="22">
        <v>196</v>
      </c>
      <c r="N146" s="21" t="s">
        <v>131</v>
      </c>
      <c r="O146" s="23">
        <f>M146*VLOOKUP(N146,Kurzy!$A$2:$B$11,2,FALSE)</f>
        <v>196</v>
      </c>
      <c r="P146" s="18"/>
      <c r="Q146" s="24"/>
      <c r="R146" s="18" t="s">
        <v>10079</v>
      </c>
      <c r="S146" s="18"/>
    </row>
    <row r="147" spans="1:19" ht="38.25" x14ac:dyDescent="0.2">
      <c r="A147" s="7" t="s">
        <v>31</v>
      </c>
      <c r="B147" s="4" t="s">
        <v>47</v>
      </c>
      <c r="C147" s="17" t="s">
        <v>1270</v>
      </c>
      <c r="D147" s="17" t="s">
        <v>1211</v>
      </c>
      <c r="E147" s="18" t="s">
        <v>1025</v>
      </c>
      <c r="F147" s="18" t="s">
        <v>228</v>
      </c>
      <c r="G147" s="18"/>
      <c r="H147" s="18" t="s">
        <v>1256</v>
      </c>
      <c r="I147" s="18">
        <v>36235164</v>
      </c>
      <c r="J147" s="19">
        <v>42412</v>
      </c>
      <c r="K147" s="20">
        <v>2016</v>
      </c>
      <c r="L147" s="20">
        <v>2016</v>
      </c>
      <c r="M147" s="22">
        <v>2070</v>
      </c>
      <c r="N147" s="21" t="s">
        <v>131</v>
      </c>
      <c r="O147" s="23">
        <f>M147*VLOOKUP(N147,Kurzy!$A$2:$B$11,2,FALSE)</f>
        <v>2070</v>
      </c>
      <c r="P147" s="18"/>
      <c r="Q147" s="24" t="s">
        <v>1723</v>
      </c>
      <c r="R147" s="18" t="s">
        <v>10079</v>
      </c>
      <c r="S147" s="18"/>
    </row>
    <row r="148" spans="1:19" ht="63.75" x14ac:dyDescent="0.2">
      <c r="A148" s="7" t="s">
        <v>31</v>
      </c>
      <c r="B148" s="4" t="s">
        <v>47</v>
      </c>
      <c r="C148" s="17" t="s">
        <v>1271</v>
      </c>
      <c r="D148" s="17" t="s">
        <v>1272</v>
      </c>
      <c r="E148" s="18" t="s">
        <v>1021</v>
      </c>
      <c r="F148" s="18" t="s">
        <v>228</v>
      </c>
      <c r="G148" s="18"/>
      <c r="H148" s="18" t="s">
        <v>1273</v>
      </c>
      <c r="I148" s="18">
        <v>47239255</v>
      </c>
      <c r="J148" s="19">
        <v>42415</v>
      </c>
      <c r="K148" s="20">
        <v>2016</v>
      </c>
      <c r="L148" s="20">
        <v>2016</v>
      </c>
      <c r="M148" s="22">
        <v>200</v>
      </c>
      <c r="N148" s="21" t="s">
        <v>131</v>
      </c>
      <c r="O148" s="23">
        <f>M148*VLOOKUP(N148,Kurzy!$A$2:$B$11,2,FALSE)</f>
        <v>200</v>
      </c>
      <c r="P148" s="18"/>
      <c r="Q148" s="24" t="s">
        <v>1724</v>
      </c>
      <c r="R148" s="18" t="s">
        <v>10079</v>
      </c>
      <c r="S148" s="18"/>
    </row>
    <row r="149" spans="1:19" ht="51" x14ac:dyDescent="0.2">
      <c r="A149" s="7" t="s">
        <v>31</v>
      </c>
      <c r="B149" s="4" t="s">
        <v>47</v>
      </c>
      <c r="C149" s="17" t="s">
        <v>1274</v>
      </c>
      <c r="D149" s="17" t="s">
        <v>1272</v>
      </c>
      <c r="E149" s="18" t="s">
        <v>1275</v>
      </c>
      <c r="F149" s="18" t="s">
        <v>228</v>
      </c>
      <c r="G149" s="18"/>
      <c r="H149" s="18" t="s">
        <v>1276</v>
      </c>
      <c r="I149" s="18">
        <v>31449557</v>
      </c>
      <c r="J149" s="19">
        <v>42416</v>
      </c>
      <c r="K149" s="20">
        <v>2016</v>
      </c>
      <c r="L149" s="20">
        <v>2016</v>
      </c>
      <c r="M149" s="22">
        <v>270</v>
      </c>
      <c r="N149" s="21" t="s">
        <v>131</v>
      </c>
      <c r="O149" s="23">
        <f>M149*VLOOKUP(N149,Kurzy!$A$2:$B$11,2,FALSE)</f>
        <v>270</v>
      </c>
      <c r="P149" s="18"/>
      <c r="Q149" s="24" t="s">
        <v>1725</v>
      </c>
      <c r="R149" s="18" t="s">
        <v>10079</v>
      </c>
      <c r="S149" s="18"/>
    </row>
    <row r="150" spans="1:19" ht="38.25" x14ac:dyDescent="0.2">
      <c r="A150" s="7" t="s">
        <v>31</v>
      </c>
      <c r="B150" s="4" t="s">
        <v>47</v>
      </c>
      <c r="C150" s="17" t="s">
        <v>1277</v>
      </c>
      <c r="D150" s="17" t="s">
        <v>1278</v>
      </c>
      <c r="E150" s="18" t="s">
        <v>1279</v>
      </c>
      <c r="F150" s="18" t="s">
        <v>228</v>
      </c>
      <c r="G150" s="18"/>
      <c r="H150" s="18" t="s">
        <v>1280</v>
      </c>
      <c r="I150" s="18">
        <v>46154744</v>
      </c>
      <c r="J150" s="19">
        <v>42417</v>
      </c>
      <c r="K150" s="20">
        <v>2016</v>
      </c>
      <c r="L150" s="20">
        <v>2016</v>
      </c>
      <c r="M150" s="22">
        <v>305</v>
      </c>
      <c r="N150" s="21" t="s">
        <v>131</v>
      </c>
      <c r="O150" s="23">
        <f>M150*VLOOKUP(N150,Kurzy!$A$2:$B$11,2,FALSE)</f>
        <v>305</v>
      </c>
      <c r="P150" s="18"/>
      <c r="Q150" s="24" t="s">
        <v>1726</v>
      </c>
      <c r="R150" s="18" t="s">
        <v>10079</v>
      </c>
      <c r="S150" s="18"/>
    </row>
    <row r="151" spans="1:19" ht="89.25" x14ac:dyDescent="0.2">
      <c r="A151" s="7" t="s">
        <v>31</v>
      </c>
      <c r="B151" s="4" t="s">
        <v>47</v>
      </c>
      <c r="C151" s="17" t="s">
        <v>1281</v>
      </c>
      <c r="D151" s="17" t="s">
        <v>1244</v>
      </c>
      <c r="E151" s="18" t="s">
        <v>1282</v>
      </c>
      <c r="F151" s="18" t="s">
        <v>228</v>
      </c>
      <c r="G151" s="18"/>
      <c r="H151" s="18" t="s">
        <v>1283</v>
      </c>
      <c r="I151" s="18">
        <v>31423230</v>
      </c>
      <c r="J151" s="19">
        <v>42418</v>
      </c>
      <c r="K151" s="20">
        <v>2016</v>
      </c>
      <c r="L151" s="20">
        <v>2016</v>
      </c>
      <c r="M151" s="22">
        <v>407</v>
      </c>
      <c r="N151" s="21" t="s">
        <v>131</v>
      </c>
      <c r="O151" s="23">
        <f>M151*VLOOKUP(N151,Kurzy!$A$2:$B$11,2,FALSE)</f>
        <v>407</v>
      </c>
      <c r="P151" s="18"/>
      <c r="Q151" s="24" t="s">
        <v>1727</v>
      </c>
      <c r="R151" s="18" t="s">
        <v>10079</v>
      </c>
      <c r="S151" s="18"/>
    </row>
    <row r="152" spans="1:19" ht="102" x14ac:dyDescent="0.2">
      <c r="A152" s="7" t="s">
        <v>31</v>
      </c>
      <c r="B152" s="4" t="s">
        <v>47</v>
      </c>
      <c r="C152" s="17" t="s">
        <v>1284</v>
      </c>
      <c r="D152" s="17" t="s">
        <v>1244</v>
      </c>
      <c r="E152" s="18" t="s">
        <v>1285</v>
      </c>
      <c r="F152" s="18" t="s">
        <v>228</v>
      </c>
      <c r="G152" s="18"/>
      <c r="H152" s="18" t="s">
        <v>1212</v>
      </c>
      <c r="I152" s="18">
        <v>36565911</v>
      </c>
      <c r="J152" s="19">
        <v>42423</v>
      </c>
      <c r="K152" s="20">
        <v>2016</v>
      </c>
      <c r="L152" s="20">
        <v>2016</v>
      </c>
      <c r="M152" s="22">
        <v>1440</v>
      </c>
      <c r="N152" s="21" t="s">
        <v>131</v>
      </c>
      <c r="O152" s="23">
        <f>M152*VLOOKUP(N152,Kurzy!$A$2:$B$11,2,FALSE)</f>
        <v>1440</v>
      </c>
      <c r="P152" s="18"/>
      <c r="Q152" s="24" t="s">
        <v>1728</v>
      </c>
      <c r="R152" s="18" t="s">
        <v>10079</v>
      </c>
      <c r="S152" s="18"/>
    </row>
    <row r="153" spans="1:19" ht="25.5" x14ac:dyDescent="0.2">
      <c r="A153" s="7" t="s">
        <v>31</v>
      </c>
      <c r="B153" s="4" t="s">
        <v>47</v>
      </c>
      <c r="C153" s="17" t="s">
        <v>1286</v>
      </c>
      <c r="D153" s="17" t="s">
        <v>1233</v>
      </c>
      <c r="E153" s="18" t="s">
        <v>1287</v>
      </c>
      <c r="F153" s="18" t="s">
        <v>228</v>
      </c>
      <c r="G153" s="18"/>
      <c r="H153" s="18" t="s">
        <v>1288</v>
      </c>
      <c r="I153" s="18">
        <v>44307535</v>
      </c>
      <c r="J153" s="19">
        <v>42426</v>
      </c>
      <c r="K153" s="20">
        <v>2016</v>
      </c>
      <c r="L153" s="20">
        <v>2016</v>
      </c>
      <c r="M153" s="22">
        <v>1040</v>
      </c>
      <c r="N153" s="21" t="s">
        <v>131</v>
      </c>
      <c r="O153" s="23">
        <f>M153*VLOOKUP(N153,Kurzy!$A$2:$B$11,2,FALSE)</f>
        <v>1040</v>
      </c>
      <c r="P153" s="18"/>
      <c r="Q153" s="24"/>
      <c r="R153" s="18" t="s">
        <v>10079</v>
      </c>
      <c r="S153" s="18"/>
    </row>
    <row r="154" spans="1:19" ht="38.25" x14ac:dyDescent="0.2">
      <c r="A154" s="7" t="s">
        <v>31</v>
      </c>
      <c r="B154" s="4" t="s">
        <v>47</v>
      </c>
      <c r="C154" s="17" t="s">
        <v>1289</v>
      </c>
      <c r="D154" s="17" t="s">
        <v>1202</v>
      </c>
      <c r="E154" s="18" t="s">
        <v>1290</v>
      </c>
      <c r="F154" s="18" t="s">
        <v>228</v>
      </c>
      <c r="G154" s="18"/>
      <c r="H154" s="18" t="s">
        <v>1291</v>
      </c>
      <c r="I154" s="18">
        <v>36300781</v>
      </c>
      <c r="J154" s="19">
        <v>42426</v>
      </c>
      <c r="K154" s="20">
        <v>2016</v>
      </c>
      <c r="L154" s="20">
        <v>2016</v>
      </c>
      <c r="M154" s="22">
        <v>185</v>
      </c>
      <c r="N154" s="21" t="s">
        <v>131</v>
      </c>
      <c r="O154" s="23">
        <f>M154*VLOOKUP(N154,Kurzy!$A$2:$B$11,2,FALSE)</f>
        <v>185</v>
      </c>
      <c r="P154" s="18"/>
      <c r="Q154" s="24"/>
      <c r="R154" s="18" t="s">
        <v>10079</v>
      </c>
      <c r="S154" s="18"/>
    </row>
    <row r="155" spans="1:19" ht="25.5" x14ac:dyDescent="0.2">
      <c r="A155" s="7" t="s">
        <v>31</v>
      </c>
      <c r="B155" s="4" t="s">
        <v>47</v>
      </c>
      <c r="C155" s="17" t="s">
        <v>1292</v>
      </c>
      <c r="D155" s="17" t="s">
        <v>1202</v>
      </c>
      <c r="E155" s="18" t="s">
        <v>1293</v>
      </c>
      <c r="F155" s="18" t="s">
        <v>228</v>
      </c>
      <c r="G155" s="18"/>
      <c r="H155" s="18" t="s">
        <v>1250</v>
      </c>
      <c r="I155" s="18">
        <v>35872209</v>
      </c>
      <c r="J155" s="19">
        <v>42429</v>
      </c>
      <c r="K155" s="20">
        <v>2016</v>
      </c>
      <c r="L155" s="20">
        <v>2016</v>
      </c>
      <c r="M155" s="22">
        <v>260</v>
      </c>
      <c r="N155" s="21" t="s">
        <v>131</v>
      </c>
      <c r="O155" s="23">
        <f>M155*VLOOKUP(N155,Kurzy!$A$2:$B$11,2,FALSE)</f>
        <v>260</v>
      </c>
      <c r="P155" s="18"/>
      <c r="Q155" s="24"/>
      <c r="R155" s="18" t="s">
        <v>10079</v>
      </c>
      <c r="S155" s="18"/>
    </row>
    <row r="156" spans="1:19" ht="25.5" x14ac:dyDescent="0.2">
      <c r="A156" s="7" t="s">
        <v>31</v>
      </c>
      <c r="B156" s="4" t="s">
        <v>47</v>
      </c>
      <c r="C156" s="17" t="s">
        <v>1294</v>
      </c>
      <c r="D156" s="17" t="s">
        <v>1202</v>
      </c>
      <c r="E156" s="18" t="s">
        <v>1295</v>
      </c>
      <c r="F156" s="18" t="s">
        <v>228</v>
      </c>
      <c r="G156" s="18"/>
      <c r="H156" s="18" t="s">
        <v>1296</v>
      </c>
      <c r="I156" s="18">
        <v>36285757</v>
      </c>
      <c r="J156" s="19">
        <v>42432</v>
      </c>
      <c r="K156" s="20">
        <v>2016</v>
      </c>
      <c r="L156" s="20">
        <v>2016</v>
      </c>
      <c r="M156" s="22">
        <v>400</v>
      </c>
      <c r="N156" s="21" t="s">
        <v>131</v>
      </c>
      <c r="O156" s="23">
        <f>M156*VLOOKUP(N156,Kurzy!$A$2:$B$11,2,FALSE)</f>
        <v>400</v>
      </c>
      <c r="P156" s="18"/>
      <c r="Q156" s="24"/>
      <c r="R156" s="18" t="s">
        <v>10079</v>
      </c>
      <c r="S156" s="18"/>
    </row>
    <row r="157" spans="1:19" ht="38.25" x14ac:dyDescent="0.2">
      <c r="A157" s="7" t="s">
        <v>31</v>
      </c>
      <c r="B157" s="4" t="s">
        <v>47</v>
      </c>
      <c r="C157" s="17" t="s">
        <v>1297</v>
      </c>
      <c r="D157" s="17" t="s">
        <v>1211</v>
      </c>
      <c r="E157" s="18" t="s">
        <v>1298</v>
      </c>
      <c r="F157" s="18" t="s">
        <v>228</v>
      </c>
      <c r="G157" s="18"/>
      <c r="H157" s="18" t="s">
        <v>1283</v>
      </c>
      <c r="I157" s="18">
        <v>31423230</v>
      </c>
      <c r="J157" s="19">
        <v>42433</v>
      </c>
      <c r="K157" s="20">
        <v>2016</v>
      </c>
      <c r="L157" s="20">
        <v>2016</v>
      </c>
      <c r="M157" s="22">
        <v>150</v>
      </c>
      <c r="N157" s="21" t="s">
        <v>131</v>
      </c>
      <c r="O157" s="23">
        <f>M157*VLOOKUP(N157,Kurzy!$A$2:$B$11,2,FALSE)</f>
        <v>150</v>
      </c>
      <c r="P157" s="18"/>
      <c r="Q157" s="24" t="s">
        <v>1729</v>
      </c>
      <c r="R157" s="18" t="s">
        <v>10079</v>
      </c>
      <c r="S157" s="18"/>
    </row>
    <row r="158" spans="1:19" ht="25.5" x14ac:dyDescent="0.2">
      <c r="A158" s="7" t="s">
        <v>31</v>
      </c>
      <c r="B158" s="4" t="s">
        <v>47</v>
      </c>
      <c r="C158" s="17" t="s">
        <v>1299</v>
      </c>
      <c r="D158" s="17" t="s">
        <v>1300</v>
      </c>
      <c r="E158" s="18" t="s">
        <v>1301</v>
      </c>
      <c r="F158" s="18" t="s">
        <v>228</v>
      </c>
      <c r="G158" s="18"/>
      <c r="H158" s="18" t="s">
        <v>1302</v>
      </c>
      <c r="I158" s="18">
        <v>35755598</v>
      </c>
      <c r="J158" s="19">
        <v>42438</v>
      </c>
      <c r="K158" s="20">
        <v>2016</v>
      </c>
      <c r="L158" s="20">
        <v>2016</v>
      </c>
      <c r="M158" s="22">
        <v>316</v>
      </c>
      <c r="N158" s="21" t="s">
        <v>131</v>
      </c>
      <c r="O158" s="23">
        <f>M158*VLOOKUP(N158,Kurzy!$A$2:$B$11,2,FALSE)</f>
        <v>316</v>
      </c>
      <c r="P158" s="18"/>
      <c r="Q158" s="24"/>
      <c r="R158" s="18" t="s">
        <v>10079</v>
      </c>
      <c r="S158" s="18"/>
    </row>
    <row r="159" spans="1:19" ht="51" x14ac:dyDescent="0.2">
      <c r="A159" s="7" t="s">
        <v>31</v>
      </c>
      <c r="B159" s="4" t="s">
        <v>47</v>
      </c>
      <c r="C159" s="17" t="s">
        <v>1303</v>
      </c>
      <c r="D159" s="17" t="s">
        <v>1229</v>
      </c>
      <c r="E159" s="18" t="s">
        <v>1304</v>
      </c>
      <c r="F159" s="18" t="s">
        <v>228</v>
      </c>
      <c r="G159" s="18"/>
      <c r="H159" s="18" t="s">
        <v>1296</v>
      </c>
      <c r="I159" s="18">
        <v>36285757</v>
      </c>
      <c r="J159" s="19">
        <v>42439</v>
      </c>
      <c r="K159" s="20">
        <v>2016</v>
      </c>
      <c r="L159" s="20">
        <v>2016</v>
      </c>
      <c r="M159" s="22">
        <v>270</v>
      </c>
      <c r="N159" s="21" t="s">
        <v>131</v>
      </c>
      <c r="O159" s="23">
        <f>M159*VLOOKUP(N159,Kurzy!$A$2:$B$11,2,FALSE)</f>
        <v>270</v>
      </c>
      <c r="P159" s="18"/>
      <c r="Q159" s="24" t="s">
        <v>1730</v>
      </c>
      <c r="R159" s="18" t="s">
        <v>10079</v>
      </c>
      <c r="S159" s="18"/>
    </row>
    <row r="160" spans="1:19" ht="25.5" x14ac:dyDescent="0.2">
      <c r="A160" s="7" t="s">
        <v>31</v>
      </c>
      <c r="B160" s="4" t="s">
        <v>47</v>
      </c>
      <c r="C160" s="17" t="s">
        <v>1238</v>
      </c>
      <c r="D160" s="17" t="s">
        <v>1239</v>
      </c>
      <c r="E160" s="18" t="s">
        <v>1305</v>
      </c>
      <c r="F160" s="18" t="s">
        <v>228</v>
      </c>
      <c r="G160" s="18"/>
      <c r="H160" s="18" t="s">
        <v>1241</v>
      </c>
      <c r="I160" s="18">
        <v>30998140</v>
      </c>
      <c r="J160" s="19">
        <v>42444</v>
      </c>
      <c r="K160" s="20">
        <v>2016</v>
      </c>
      <c r="L160" s="20">
        <v>2016</v>
      </c>
      <c r="M160" s="22">
        <v>2550</v>
      </c>
      <c r="N160" s="21" t="s">
        <v>131</v>
      </c>
      <c r="O160" s="23">
        <f>M160*VLOOKUP(N160,Kurzy!$A$2:$B$11,2,FALSE)</f>
        <v>2550</v>
      </c>
      <c r="P160" s="18"/>
      <c r="Q160" s="24"/>
      <c r="R160" s="18" t="s">
        <v>10079</v>
      </c>
      <c r="S160" s="18"/>
    </row>
    <row r="161" spans="1:19" ht="63.75" x14ac:dyDescent="0.2">
      <c r="A161" s="7" t="s">
        <v>31</v>
      </c>
      <c r="B161" s="4" t="s">
        <v>47</v>
      </c>
      <c r="C161" s="17" t="s">
        <v>1306</v>
      </c>
      <c r="D161" s="17" t="s">
        <v>1202</v>
      </c>
      <c r="E161" s="18" t="s">
        <v>1307</v>
      </c>
      <c r="F161" s="18" t="s">
        <v>228</v>
      </c>
      <c r="G161" s="18"/>
      <c r="H161" s="18" t="s">
        <v>1216</v>
      </c>
      <c r="I161" s="18">
        <v>34103236</v>
      </c>
      <c r="J161" s="19">
        <v>42445</v>
      </c>
      <c r="K161" s="20">
        <v>2016</v>
      </c>
      <c r="L161" s="20">
        <v>2016</v>
      </c>
      <c r="M161" s="22">
        <v>80</v>
      </c>
      <c r="N161" s="21" t="s">
        <v>131</v>
      </c>
      <c r="O161" s="23">
        <f>M161*VLOOKUP(N161,Kurzy!$A$2:$B$11,2,FALSE)</f>
        <v>80</v>
      </c>
      <c r="P161" s="18"/>
      <c r="Q161" s="24" t="s">
        <v>1731</v>
      </c>
      <c r="R161" s="18" t="s">
        <v>10079</v>
      </c>
      <c r="S161" s="18"/>
    </row>
    <row r="162" spans="1:19" ht="38.25" x14ac:dyDescent="0.2">
      <c r="A162" s="7" t="s">
        <v>31</v>
      </c>
      <c r="B162" s="4" t="s">
        <v>47</v>
      </c>
      <c r="C162" s="17" t="s">
        <v>1308</v>
      </c>
      <c r="D162" s="17" t="s">
        <v>1211</v>
      </c>
      <c r="E162" s="18" t="s">
        <v>1309</v>
      </c>
      <c r="F162" s="18" t="s">
        <v>228</v>
      </c>
      <c r="G162" s="18"/>
      <c r="H162" s="18" t="s">
        <v>1256</v>
      </c>
      <c r="I162" s="18">
        <v>36235164</v>
      </c>
      <c r="J162" s="19">
        <v>42446</v>
      </c>
      <c r="K162" s="20">
        <v>2016</v>
      </c>
      <c r="L162" s="20">
        <v>2016</v>
      </c>
      <c r="M162" s="22">
        <v>605</v>
      </c>
      <c r="N162" s="21" t="s">
        <v>131</v>
      </c>
      <c r="O162" s="23">
        <f>M162*VLOOKUP(N162,Kurzy!$A$2:$B$11,2,FALSE)</f>
        <v>605</v>
      </c>
      <c r="P162" s="18"/>
      <c r="Q162" s="24" t="s">
        <v>1732</v>
      </c>
      <c r="R162" s="18" t="s">
        <v>10079</v>
      </c>
      <c r="S162" s="18"/>
    </row>
    <row r="163" spans="1:19" ht="89.25" x14ac:dyDescent="0.2">
      <c r="A163" s="7" t="s">
        <v>31</v>
      </c>
      <c r="B163" s="4" t="s">
        <v>47</v>
      </c>
      <c r="C163" s="17" t="s">
        <v>1310</v>
      </c>
      <c r="D163" s="17" t="s">
        <v>1311</v>
      </c>
      <c r="E163" s="18" t="s">
        <v>1312</v>
      </c>
      <c r="F163" s="18" t="s">
        <v>228</v>
      </c>
      <c r="G163" s="18"/>
      <c r="H163" s="18" t="s">
        <v>1313</v>
      </c>
      <c r="I163" s="18">
        <v>34125591</v>
      </c>
      <c r="J163" s="19">
        <v>42447</v>
      </c>
      <c r="K163" s="20">
        <v>2016</v>
      </c>
      <c r="L163" s="20">
        <v>2016</v>
      </c>
      <c r="M163" s="22">
        <v>96</v>
      </c>
      <c r="N163" s="21" t="s">
        <v>131</v>
      </c>
      <c r="O163" s="23">
        <f>M163*VLOOKUP(N163,Kurzy!$A$2:$B$11,2,FALSE)</f>
        <v>96</v>
      </c>
      <c r="P163" s="18"/>
      <c r="Q163" s="24" t="s">
        <v>1733</v>
      </c>
      <c r="R163" s="18" t="s">
        <v>10079</v>
      </c>
      <c r="S163" s="18"/>
    </row>
    <row r="164" spans="1:19" ht="38.25" x14ac:dyDescent="0.2">
      <c r="A164" s="7" t="s">
        <v>31</v>
      </c>
      <c r="B164" s="4" t="s">
        <v>47</v>
      </c>
      <c r="C164" s="17" t="s">
        <v>1314</v>
      </c>
      <c r="D164" s="17" t="s">
        <v>1214</v>
      </c>
      <c r="E164" s="18" t="s">
        <v>1315</v>
      </c>
      <c r="F164" s="18" t="s">
        <v>228</v>
      </c>
      <c r="G164" s="18"/>
      <c r="H164" s="18" t="s">
        <v>1216</v>
      </c>
      <c r="I164" s="18">
        <v>34103236</v>
      </c>
      <c r="J164" s="19">
        <v>42450</v>
      </c>
      <c r="K164" s="20">
        <v>2016</v>
      </c>
      <c r="L164" s="20">
        <v>2016</v>
      </c>
      <c r="M164" s="22">
        <v>80</v>
      </c>
      <c r="N164" s="21" t="s">
        <v>131</v>
      </c>
      <c r="O164" s="23">
        <f>M164*VLOOKUP(N164,Kurzy!$A$2:$B$11,2,FALSE)</f>
        <v>80</v>
      </c>
      <c r="P164" s="18"/>
      <c r="Q164" s="24"/>
      <c r="R164" s="18" t="s">
        <v>10079</v>
      </c>
      <c r="S164" s="18"/>
    </row>
    <row r="165" spans="1:19" ht="25.5" x14ac:dyDescent="0.2">
      <c r="A165" s="7" t="s">
        <v>31</v>
      </c>
      <c r="B165" s="4" t="s">
        <v>47</v>
      </c>
      <c r="C165" s="17" t="s">
        <v>1316</v>
      </c>
      <c r="D165" s="17" t="s">
        <v>1202</v>
      </c>
      <c r="E165" s="18" t="s">
        <v>1039</v>
      </c>
      <c r="F165" s="18" t="s">
        <v>228</v>
      </c>
      <c r="G165" s="18"/>
      <c r="H165" s="18" t="s">
        <v>1296</v>
      </c>
      <c r="I165" s="18">
        <v>36285757</v>
      </c>
      <c r="J165" s="19">
        <v>42451</v>
      </c>
      <c r="K165" s="20">
        <v>2016</v>
      </c>
      <c r="L165" s="20">
        <v>2016</v>
      </c>
      <c r="M165" s="22">
        <v>125</v>
      </c>
      <c r="N165" s="21" t="s">
        <v>131</v>
      </c>
      <c r="O165" s="23">
        <f>M165*VLOOKUP(N165,Kurzy!$A$2:$B$11,2,FALSE)</f>
        <v>125</v>
      </c>
      <c r="P165" s="18"/>
      <c r="Q165" s="24"/>
      <c r="R165" s="18" t="s">
        <v>10079</v>
      </c>
      <c r="S165" s="18"/>
    </row>
    <row r="166" spans="1:19" ht="51" x14ac:dyDescent="0.2">
      <c r="A166" s="7" t="s">
        <v>31</v>
      </c>
      <c r="B166" s="4" t="s">
        <v>47</v>
      </c>
      <c r="C166" s="17" t="s">
        <v>1317</v>
      </c>
      <c r="D166" s="17" t="s">
        <v>1207</v>
      </c>
      <c r="E166" s="18" t="s">
        <v>1318</v>
      </c>
      <c r="F166" s="18" t="s">
        <v>228</v>
      </c>
      <c r="G166" s="18"/>
      <c r="H166" s="18" t="s">
        <v>1319</v>
      </c>
      <c r="I166" s="18">
        <v>75074141</v>
      </c>
      <c r="J166" s="19">
        <v>42437</v>
      </c>
      <c r="K166" s="20">
        <v>2016</v>
      </c>
      <c r="L166" s="20">
        <v>2016</v>
      </c>
      <c r="M166" s="22">
        <v>3240</v>
      </c>
      <c r="N166" s="21" t="s">
        <v>131</v>
      </c>
      <c r="O166" s="23">
        <f>M166*VLOOKUP(N166,Kurzy!$A$2:$B$11,2,FALSE)</f>
        <v>3240</v>
      </c>
      <c r="P166" s="18"/>
      <c r="Q166" s="24" t="s">
        <v>1734</v>
      </c>
      <c r="R166" s="18" t="s">
        <v>10079</v>
      </c>
      <c r="S166" s="18"/>
    </row>
    <row r="167" spans="1:19" ht="25.5" x14ac:dyDescent="0.2">
      <c r="A167" s="7" t="s">
        <v>31</v>
      </c>
      <c r="B167" s="4" t="s">
        <v>47</v>
      </c>
      <c r="C167" s="17" t="s">
        <v>1320</v>
      </c>
      <c r="D167" s="17" t="s">
        <v>1233</v>
      </c>
      <c r="E167" s="18" t="s">
        <v>1321</v>
      </c>
      <c r="F167" s="18" t="s">
        <v>228</v>
      </c>
      <c r="G167" s="18"/>
      <c r="H167" s="18" t="s">
        <v>1322</v>
      </c>
      <c r="I167" s="18">
        <v>34102230</v>
      </c>
      <c r="J167" s="19">
        <v>42465</v>
      </c>
      <c r="K167" s="20">
        <v>2016</v>
      </c>
      <c r="L167" s="20">
        <v>2016</v>
      </c>
      <c r="M167" s="22">
        <v>505</v>
      </c>
      <c r="N167" s="21" t="s">
        <v>131</v>
      </c>
      <c r="O167" s="23">
        <f>M167*VLOOKUP(N167,Kurzy!$A$2:$B$11,2,FALSE)</f>
        <v>505</v>
      </c>
      <c r="P167" s="18"/>
      <c r="Q167" s="24"/>
      <c r="R167" s="18" t="s">
        <v>10079</v>
      </c>
      <c r="S167" s="18"/>
    </row>
    <row r="168" spans="1:19" ht="63.75" x14ac:dyDescent="0.2">
      <c r="A168" s="7" t="s">
        <v>31</v>
      </c>
      <c r="B168" s="4" t="s">
        <v>47</v>
      </c>
      <c r="C168" s="17" t="s">
        <v>1323</v>
      </c>
      <c r="D168" s="17" t="s">
        <v>1324</v>
      </c>
      <c r="E168" s="18" t="s">
        <v>1325</v>
      </c>
      <c r="F168" s="18" t="s">
        <v>228</v>
      </c>
      <c r="G168" s="18"/>
      <c r="H168" s="18" t="s">
        <v>1326</v>
      </c>
      <c r="I168" s="18">
        <v>31450474</v>
      </c>
      <c r="J168" s="19">
        <v>42492</v>
      </c>
      <c r="K168" s="20">
        <v>2016</v>
      </c>
      <c r="L168" s="20">
        <v>2016</v>
      </c>
      <c r="M168" s="22">
        <v>2950</v>
      </c>
      <c r="N168" s="21" t="s">
        <v>131</v>
      </c>
      <c r="O168" s="23">
        <f>M168*VLOOKUP(N168,Kurzy!$A$2:$B$11,2,FALSE)</f>
        <v>2950</v>
      </c>
      <c r="P168" s="18"/>
      <c r="Q168" s="24" t="s">
        <v>1735</v>
      </c>
      <c r="R168" s="18" t="s">
        <v>10079</v>
      </c>
      <c r="S168" s="18"/>
    </row>
    <row r="169" spans="1:19" ht="51" x14ac:dyDescent="0.2">
      <c r="A169" s="7" t="s">
        <v>31</v>
      </c>
      <c r="B169" s="4" t="s">
        <v>47</v>
      </c>
      <c r="C169" s="17" t="s">
        <v>1274</v>
      </c>
      <c r="D169" s="17" t="s">
        <v>1272</v>
      </c>
      <c r="E169" s="18" t="s">
        <v>1327</v>
      </c>
      <c r="F169" s="18" t="s">
        <v>228</v>
      </c>
      <c r="G169" s="18"/>
      <c r="H169" s="18" t="s">
        <v>1276</v>
      </c>
      <c r="I169" s="18">
        <v>31449557</v>
      </c>
      <c r="J169" s="19">
        <v>42458</v>
      </c>
      <c r="K169" s="20">
        <v>2016</v>
      </c>
      <c r="L169" s="20">
        <v>2016</v>
      </c>
      <c r="M169" s="22">
        <v>400</v>
      </c>
      <c r="N169" s="21" t="s">
        <v>131</v>
      </c>
      <c r="O169" s="23">
        <f>M169*VLOOKUP(N169,Kurzy!$A$2:$B$11,2,FALSE)</f>
        <v>400</v>
      </c>
      <c r="P169" s="18"/>
      <c r="Q169" s="24" t="s">
        <v>1736</v>
      </c>
      <c r="R169" s="18" t="s">
        <v>10079</v>
      </c>
      <c r="S169" s="18"/>
    </row>
    <row r="170" spans="1:19" ht="25.5" x14ac:dyDescent="0.2">
      <c r="A170" s="7" t="s">
        <v>31</v>
      </c>
      <c r="B170" s="4" t="s">
        <v>47</v>
      </c>
      <c r="C170" s="17" t="s">
        <v>1328</v>
      </c>
      <c r="D170" s="17" t="s">
        <v>1214</v>
      </c>
      <c r="E170" s="18" t="s">
        <v>1329</v>
      </c>
      <c r="F170" s="18" t="s">
        <v>228</v>
      </c>
      <c r="G170" s="18"/>
      <c r="H170" s="18" t="s">
        <v>1204</v>
      </c>
      <c r="I170" s="18">
        <v>36707341</v>
      </c>
      <c r="J170" s="19">
        <v>42459</v>
      </c>
      <c r="K170" s="20">
        <v>2016</v>
      </c>
      <c r="L170" s="20">
        <v>2016</v>
      </c>
      <c r="M170" s="22">
        <v>140</v>
      </c>
      <c r="N170" s="21" t="s">
        <v>131</v>
      </c>
      <c r="O170" s="23">
        <f>M170*VLOOKUP(N170,Kurzy!$A$2:$B$11,2,FALSE)</f>
        <v>140</v>
      </c>
      <c r="P170" s="18"/>
      <c r="Q170" s="24"/>
      <c r="R170" s="18" t="s">
        <v>10079</v>
      </c>
      <c r="S170" s="18"/>
    </row>
    <row r="171" spans="1:19" ht="25.5" x14ac:dyDescent="0.2">
      <c r="A171" s="7" t="s">
        <v>31</v>
      </c>
      <c r="B171" s="4" t="s">
        <v>47</v>
      </c>
      <c r="C171" s="17" t="s">
        <v>1330</v>
      </c>
      <c r="D171" s="17" t="s">
        <v>1202</v>
      </c>
      <c r="E171" s="18" t="s">
        <v>1331</v>
      </c>
      <c r="F171" s="18" t="s">
        <v>228</v>
      </c>
      <c r="G171" s="18"/>
      <c r="H171" s="18" t="s">
        <v>1266</v>
      </c>
      <c r="I171" s="18">
        <v>36004391</v>
      </c>
      <c r="J171" s="19">
        <v>42467</v>
      </c>
      <c r="K171" s="20">
        <v>2016</v>
      </c>
      <c r="L171" s="20">
        <v>2016</v>
      </c>
      <c r="M171" s="22">
        <v>180</v>
      </c>
      <c r="N171" s="21" t="s">
        <v>131</v>
      </c>
      <c r="O171" s="23">
        <f>M171*VLOOKUP(N171,Kurzy!$A$2:$B$11,2,FALSE)</f>
        <v>180</v>
      </c>
      <c r="P171" s="18"/>
      <c r="Q171" s="24"/>
      <c r="R171" s="18" t="s">
        <v>10079</v>
      </c>
      <c r="S171" s="18"/>
    </row>
    <row r="172" spans="1:19" ht="25.5" x14ac:dyDescent="0.2">
      <c r="A172" s="7" t="s">
        <v>31</v>
      </c>
      <c r="B172" s="4" t="s">
        <v>47</v>
      </c>
      <c r="C172" s="17" t="s">
        <v>1332</v>
      </c>
      <c r="D172" s="17" t="s">
        <v>1218</v>
      </c>
      <c r="E172" s="18" t="s">
        <v>1333</v>
      </c>
      <c r="F172" s="18" t="s">
        <v>228</v>
      </c>
      <c r="G172" s="18"/>
      <c r="H172" s="18" t="s">
        <v>1283</v>
      </c>
      <c r="I172" s="18">
        <v>31423230</v>
      </c>
      <c r="J172" s="19">
        <v>42468</v>
      </c>
      <c r="K172" s="20">
        <v>2016</v>
      </c>
      <c r="L172" s="20">
        <v>2016</v>
      </c>
      <c r="M172" s="22">
        <v>180</v>
      </c>
      <c r="N172" s="21" t="s">
        <v>131</v>
      </c>
      <c r="O172" s="23">
        <f>M172*VLOOKUP(N172,Kurzy!$A$2:$B$11,2,FALSE)</f>
        <v>180</v>
      </c>
      <c r="P172" s="18"/>
      <c r="Q172" s="24" t="s">
        <v>1737</v>
      </c>
      <c r="R172" s="18" t="s">
        <v>10079</v>
      </c>
      <c r="S172" s="18"/>
    </row>
    <row r="173" spans="1:19" ht="25.5" x14ac:dyDescent="0.2">
      <c r="A173" s="7" t="s">
        <v>31</v>
      </c>
      <c r="B173" s="4" t="s">
        <v>47</v>
      </c>
      <c r="C173" s="17" t="s">
        <v>1334</v>
      </c>
      <c r="D173" s="17" t="s">
        <v>1335</v>
      </c>
      <c r="E173" s="18" t="s">
        <v>1336</v>
      </c>
      <c r="F173" s="18" t="s">
        <v>228</v>
      </c>
      <c r="G173" s="18"/>
      <c r="H173" s="18" t="s">
        <v>1337</v>
      </c>
      <c r="I173" s="18">
        <v>36322300</v>
      </c>
      <c r="J173" s="19">
        <v>42471</v>
      </c>
      <c r="K173" s="20">
        <v>2016</v>
      </c>
      <c r="L173" s="20">
        <v>2016</v>
      </c>
      <c r="M173" s="22">
        <v>600</v>
      </c>
      <c r="N173" s="21" t="s">
        <v>131</v>
      </c>
      <c r="O173" s="23">
        <f>M173*VLOOKUP(N173,Kurzy!$A$2:$B$11,2,FALSE)</f>
        <v>600</v>
      </c>
      <c r="P173" s="18"/>
      <c r="Q173" s="24"/>
      <c r="R173" s="18" t="s">
        <v>10079</v>
      </c>
      <c r="S173" s="18"/>
    </row>
    <row r="174" spans="1:19" ht="38.25" x14ac:dyDescent="0.2">
      <c r="A174" s="7" t="s">
        <v>31</v>
      </c>
      <c r="B174" s="4" t="s">
        <v>47</v>
      </c>
      <c r="C174" s="17" t="s">
        <v>1338</v>
      </c>
      <c r="D174" s="17" t="s">
        <v>1272</v>
      </c>
      <c r="E174" s="18" t="s">
        <v>1339</v>
      </c>
      <c r="F174" s="18" t="s">
        <v>228</v>
      </c>
      <c r="G174" s="18"/>
      <c r="H174" s="18" t="s">
        <v>1216</v>
      </c>
      <c r="I174" s="18">
        <v>34103236</v>
      </c>
      <c r="J174" s="19">
        <v>42471</v>
      </c>
      <c r="K174" s="20">
        <v>2016</v>
      </c>
      <c r="L174" s="20">
        <v>2016</v>
      </c>
      <c r="M174" s="22">
        <v>150</v>
      </c>
      <c r="N174" s="21" t="s">
        <v>131</v>
      </c>
      <c r="O174" s="23">
        <f>M174*VLOOKUP(N174,Kurzy!$A$2:$B$11,2,FALSE)</f>
        <v>150</v>
      </c>
      <c r="P174" s="18"/>
      <c r="Q174" s="24" t="s">
        <v>1738</v>
      </c>
      <c r="R174" s="18" t="s">
        <v>10079</v>
      </c>
      <c r="S174" s="18"/>
    </row>
    <row r="175" spans="1:19" ht="38.25" x14ac:dyDescent="0.2">
      <c r="A175" s="7" t="s">
        <v>31</v>
      </c>
      <c r="B175" s="4" t="s">
        <v>47</v>
      </c>
      <c r="C175" s="17" t="s">
        <v>1224</v>
      </c>
      <c r="D175" s="17" t="s">
        <v>1225</v>
      </c>
      <c r="E175" s="18" t="s">
        <v>1340</v>
      </c>
      <c r="F175" s="18" t="s">
        <v>228</v>
      </c>
      <c r="G175" s="18"/>
      <c r="H175" s="18" t="s">
        <v>1227</v>
      </c>
      <c r="I175" s="18">
        <v>36821730</v>
      </c>
      <c r="J175" s="19">
        <v>42472</v>
      </c>
      <c r="K175" s="20">
        <v>2016</v>
      </c>
      <c r="L175" s="20">
        <v>2016</v>
      </c>
      <c r="M175" s="22">
        <v>400</v>
      </c>
      <c r="N175" s="21" t="s">
        <v>131</v>
      </c>
      <c r="O175" s="23">
        <f>M175*VLOOKUP(N175,Kurzy!$A$2:$B$11,2,FALSE)</f>
        <v>400</v>
      </c>
      <c r="P175" s="18"/>
      <c r="Q175" s="24" t="s">
        <v>1719</v>
      </c>
      <c r="R175" s="18" t="s">
        <v>10079</v>
      </c>
      <c r="S175" s="18"/>
    </row>
    <row r="176" spans="1:19" ht="25.5" x14ac:dyDescent="0.2">
      <c r="A176" s="7" t="s">
        <v>31</v>
      </c>
      <c r="B176" s="4" t="s">
        <v>47</v>
      </c>
      <c r="C176" s="17" t="s">
        <v>1238</v>
      </c>
      <c r="D176" s="17" t="s">
        <v>1239</v>
      </c>
      <c r="E176" s="18" t="s">
        <v>1341</v>
      </c>
      <c r="F176" s="18" t="s">
        <v>228</v>
      </c>
      <c r="G176" s="18"/>
      <c r="H176" s="18" t="s">
        <v>1241</v>
      </c>
      <c r="I176" s="18">
        <v>30998140</v>
      </c>
      <c r="J176" s="19">
        <v>42473</v>
      </c>
      <c r="K176" s="20">
        <v>2016</v>
      </c>
      <c r="L176" s="20">
        <v>2016</v>
      </c>
      <c r="M176" s="22">
        <v>3590</v>
      </c>
      <c r="N176" s="21" t="s">
        <v>131</v>
      </c>
      <c r="O176" s="23">
        <f>M176*VLOOKUP(N176,Kurzy!$A$2:$B$11,2,FALSE)</f>
        <v>3590</v>
      </c>
      <c r="P176" s="18"/>
      <c r="Q176" s="24"/>
      <c r="R176" s="18" t="s">
        <v>10079</v>
      </c>
      <c r="S176" s="18"/>
    </row>
    <row r="177" spans="1:19" ht="25.5" x14ac:dyDescent="0.2">
      <c r="A177" s="7" t="s">
        <v>31</v>
      </c>
      <c r="B177" s="4" t="s">
        <v>47</v>
      </c>
      <c r="C177" s="17" t="s">
        <v>1332</v>
      </c>
      <c r="D177" s="17" t="s">
        <v>1218</v>
      </c>
      <c r="E177" s="18" t="s">
        <v>1342</v>
      </c>
      <c r="F177" s="18" t="s">
        <v>228</v>
      </c>
      <c r="G177" s="18"/>
      <c r="H177" s="18" t="s">
        <v>1283</v>
      </c>
      <c r="I177" s="18">
        <v>31423230</v>
      </c>
      <c r="J177" s="19">
        <v>42474</v>
      </c>
      <c r="K177" s="20">
        <v>2016</v>
      </c>
      <c r="L177" s="20">
        <v>2016</v>
      </c>
      <c r="M177" s="22">
        <v>240</v>
      </c>
      <c r="N177" s="21" t="s">
        <v>131</v>
      </c>
      <c r="O177" s="23">
        <f>M177*VLOOKUP(N177,Kurzy!$A$2:$B$11,2,FALSE)</f>
        <v>240</v>
      </c>
      <c r="P177" s="18"/>
      <c r="Q177" s="24" t="s">
        <v>1737</v>
      </c>
      <c r="R177" s="18" t="s">
        <v>10079</v>
      </c>
      <c r="S177" s="18"/>
    </row>
    <row r="178" spans="1:19" ht="51" x14ac:dyDescent="0.2">
      <c r="A178" s="7" t="s">
        <v>31</v>
      </c>
      <c r="B178" s="4" t="s">
        <v>47</v>
      </c>
      <c r="C178" s="17" t="s">
        <v>1343</v>
      </c>
      <c r="D178" s="17" t="s">
        <v>1218</v>
      </c>
      <c r="E178" s="18" t="s">
        <v>1344</v>
      </c>
      <c r="F178" s="18" t="s">
        <v>228</v>
      </c>
      <c r="G178" s="18"/>
      <c r="H178" s="18" t="s">
        <v>1283</v>
      </c>
      <c r="I178" s="18">
        <v>31423230</v>
      </c>
      <c r="J178" s="19">
        <v>42475</v>
      </c>
      <c r="K178" s="20">
        <v>2016</v>
      </c>
      <c r="L178" s="20">
        <v>2016</v>
      </c>
      <c r="M178" s="22">
        <v>200</v>
      </c>
      <c r="N178" s="21" t="s">
        <v>131</v>
      </c>
      <c r="O178" s="23">
        <f>M178*VLOOKUP(N178,Kurzy!$A$2:$B$11,2,FALSE)</f>
        <v>200</v>
      </c>
      <c r="P178" s="18"/>
      <c r="Q178" s="24" t="s">
        <v>1739</v>
      </c>
      <c r="R178" s="18" t="s">
        <v>10079</v>
      </c>
      <c r="S178" s="18"/>
    </row>
    <row r="179" spans="1:19" ht="63.75" x14ac:dyDescent="0.2">
      <c r="A179" s="7" t="s">
        <v>31</v>
      </c>
      <c r="B179" s="4" t="s">
        <v>47</v>
      </c>
      <c r="C179" s="17" t="s">
        <v>1345</v>
      </c>
      <c r="D179" s="17" t="s">
        <v>1311</v>
      </c>
      <c r="E179" s="18" t="s">
        <v>1346</v>
      </c>
      <c r="F179" s="18" t="s">
        <v>228</v>
      </c>
      <c r="G179" s="18"/>
      <c r="H179" s="18" t="s">
        <v>1347</v>
      </c>
      <c r="I179" s="18">
        <v>36785237</v>
      </c>
      <c r="J179" s="19">
        <v>42485</v>
      </c>
      <c r="K179" s="20">
        <v>2016</v>
      </c>
      <c r="L179" s="20">
        <v>2016</v>
      </c>
      <c r="M179" s="22">
        <v>104</v>
      </c>
      <c r="N179" s="21" t="s">
        <v>131</v>
      </c>
      <c r="O179" s="23">
        <f>M179*VLOOKUP(N179,Kurzy!$A$2:$B$11,2,FALSE)</f>
        <v>104</v>
      </c>
      <c r="P179" s="18"/>
      <c r="Q179" s="24" t="s">
        <v>1740</v>
      </c>
      <c r="R179" s="18" t="s">
        <v>10079</v>
      </c>
      <c r="S179" s="18"/>
    </row>
    <row r="180" spans="1:19" ht="38.25" x14ac:dyDescent="0.2">
      <c r="A180" s="7" t="s">
        <v>31</v>
      </c>
      <c r="B180" s="4" t="s">
        <v>47</v>
      </c>
      <c r="C180" s="17" t="s">
        <v>1348</v>
      </c>
      <c r="D180" s="17" t="s">
        <v>1202</v>
      </c>
      <c r="E180" s="18" t="s">
        <v>1349</v>
      </c>
      <c r="F180" s="18" t="s">
        <v>228</v>
      </c>
      <c r="G180" s="18"/>
      <c r="H180" s="18" t="s">
        <v>1350</v>
      </c>
      <c r="I180" s="18">
        <v>31417361</v>
      </c>
      <c r="J180" s="19">
        <v>42487</v>
      </c>
      <c r="K180" s="20">
        <v>2016</v>
      </c>
      <c r="L180" s="20">
        <v>2016</v>
      </c>
      <c r="M180" s="22">
        <v>300</v>
      </c>
      <c r="N180" s="21" t="s">
        <v>131</v>
      </c>
      <c r="O180" s="23">
        <f>M180*VLOOKUP(N180,Kurzy!$A$2:$B$11,2,FALSE)</f>
        <v>300</v>
      </c>
      <c r="P180" s="18"/>
      <c r="Q180" s="24"/>
      <c r="R180" s="18" t="s">
        <v>10079</v>
      </c>
      <c r="S180" s="18"/>
    </row>
    <row r="181" spans="1:19" ht="38.25" x14ac:dyDescent="0.2">
      <c r="A181" s="7" t="s">
        <v>31</v>
      </c>
      <c r="B181" s="4" t="s">
        <v>47</v>
      </c>
      <c r="C181" s="17" t="s">
        <v>1351</v>
      </c>
      <c r="D181" s="17" t="s">
        <v>1352</v>
      </c>
      <c r="E181" s="18" t="s">
        <v>1353</v>
      </c>
      <c r="F181" s="18" t="s">
        <v>228</v>
      </c>
      <c r="G181" s="18"/>
      <c r="H181" s="18" t="s">
        <v>1354</v>
      </c>
      <c r="I181" s="18">
        <v>36533947</v>
      </c>
      <c r="J181" s="19">
        <v>42488</v>
      </c>
      <c r="K181" s="20">
        <v>2016</v>
      </c>
      <c r="L181" s="20">
        <v>2016</v>
      </c>
      <c r="M181" s="22">
        <v>200</v>
      </c>
      <c r="N181" s="21" t="s">
        <v>131</v>
      </c>
      <c r="O181" s="23">
        <f>M181*VLOOKUP(N181,Kurzy!$A$2:$B$11,2,FALSE)</f>
        <v>200</v>
      </c>
      <c r="P181" s="18"/>
      <c r="Q181" s="24"/>
      <c r="R181" s="18" t="s">
        <v>10079</v>
      </c>
      <c r="S181" s="18"/>
    </row>
    <row r="182" spans="1:19" ht="38.25" x14ac:dyDescent="0.2">
      <c r="A182" s="7" t="s">
        <v>31</v>
      </c>
      <c r="B182" s="4" t="s">
        <v>47</v>
      </c>
      <c r="C182" s="17" t="s">
        <v>1355</v>
      </c>
      <c r="D182" s="17" t="s">
        <v>1356</v>
      </c>
      <c r="E182" s="18" t="s">
        <v>1357</v>
      </c>
      <c r="F182" s="18" t="s">
        <v>228</v>
      </c>
      <c r="G182" s="18"/>
      <c r="H182" s="18" t="s">
        <v>1358</v>
      </c>
      <c r="I182" s="18">
        <v>31687580</v>
      </c>
      <c r="J182" s="19">
        <v>42489</v>
      </c>
      <c r="K182" s="20">
        <v>2016</v>
      </c>
      <c r="L182" s="20">
        <v>2016</v>
      </c>
      <c r="M182" s="22">
        <v>280</v>
      </c>
      <c r="N182" s="21" t="s">
        <v>131</v>
      </c>
      <c r="O182" s="23">
        <f>M182*VLOOKUP(N182,Kurzy!$A$2:$B$11,2,FALSE)</f>
        <v>280</v>
      </c>
      <c r="P182" s="18"/>
      <c r="Q182" s="24" t="s">
        <v>1741</v>
      </c>
      <c r="R182" s="18" t="s">
        <v>10079</v>
      </c>
      <c r="S182" s="18"/>
    </row>
    <row r="183" spans="1:19" ht="76.5" x14ac:dyDescent="0.2">
      <c r="A183" s="7" t="s">
        <v>31</v>
      </c>
      <c r="B183" s="4" t="s">
        <v>47</v>
      </c>
      <c r="C183" s="17" t="s">
        <v>1359</v>
      </c>
      <c r="D183" s="17" t="s">
        <v>1311</v>
      </c>
      <c r="E183" s="18" t="s">
        <v>1360</v>
      </c>
      <c r="F183" s="18" t="s">
        <v>228</v>
      </c>
      <c r="G183" s="18"/>
      <c r="H183" s="18" t="s">
        <v>1256</v>
      </c>
      <c r="I183" s="18">
        <v>36235164</v>
      </c>
      <c r="J183" s="19">
        <v>42493</v>
      </c>
      <c r="K183" s="20">
        <v>2016</v>
      </c>
      <c r="L183" s="20">
        <v>2016</v>
      </c>
      <c r="M183" s="22">
        <v>200</v>
      </c>
      <c r="N183" s="21" t="s">
        <v>131</v>
      </c>
      <c r="O183" s="23">
        <f>M183*VLOOKUP(N183,Kurzy!$A$2:$B$11,2,FALSE)</f>
        <v>200</v>
      </c>
      <c r="P183" s="18"/>
      <c r="Q183" s="24" t="s">
        <v>1742</v>
      </c>
      <c r="R183" s="18" t="s">
        <v>10079</v>
      </c>
      <c r="S183" s="18"/>
    </row>
    <row r="184" spans="1:19" ht="38.25" x14ac:dyDescent="0.2">
      <c r="A184" s="7" t="s">
        <v>31</v>
      </c>
      <c r="B184" s="4" t="s">
        <v>47</v>
      </c>
      <c r="C184" s="17" t="s">
        <v>1224</v>
      </c>
      <c r="D184" s="17" t="s">
        <v>1225</v>
      </c>
      <c r="E184" s="18" t="s">
        <v>1361</v>
      </c>
      <c r="F184" s="18" t="s">
        <v>228</v>
      </c>
      <c r="G184" s="18"/>
      <c r="H184" s="18" t="s">
        <v>1227</v>
      </c>
      <c r="I184" s="18">
        <v>36821730</v>
      </c>
      <c r="J184" s="19">
        <v>42499</v>
      </c>
      <c r="K184" s="20">
        <v>2016</v>
      </c>
      <c r="L184" s="20">
        <v>2016</v>
      </c>
      <c r="M184" s="22">
        <v>400</v>
      </c>
      <c r="N184" s="21" t="s">
        <v>131</v>
      </c>
      <c r="O184" s="23">
        <f>M184*VLOOKUP(N184,Kurzy!$A$2:$B$11,2,FALSE)</f>
        <v>400</v>
      </c>
      <c r="P184" s="18"/>
      <c r="Q184" s="24" t="s">
        <v>1743</v>
      </c>
      <c r="R184" s="18" t="s">
        <v>10079</v>
      </c>
      <c r="S184" s="18"/>
    </row>
    <row r="185" spans="1:19" ht="38.25" x14ac:dyDescent="0.2">
      <c r="A185" s="7" t="s">
        <v>31</v>
      </c>
      <c r="B185" s="4" t="s">
        <v>47</v>
      </c>
      <c r="C185" s="17" t="s">
        <v>1362</v>
      </c>
      <c r="D185" s="17" t="s">
        <v>1211</v>
      </c>
      <c r="E185" s="18" t="s">
        <v>1363</v>
      </c>
      <c r="F185" s="18" t="s">
        <v>228</v>
      </c>
      <c r="G185" s="18"/>
      <c r="H185" s="18" t="s">
        <v>1364</v>
      </c>
      <c r="I185" s="18">
        <v>36282332</v>
      </c>
      <c r="J185" s="19">
        <v>42500</v>
      </c>
      <c r="K185" s="20">
        <v>2016</v>
      </c>
      <c r="L185" s="20">
        <v>2016</v>
      </c>
      <c r="M185" s="22">
        <v>1705</v>
      </c>
      <c r="N185" s="21" t="s">
        <v>131</v>
      </c>
      <c r="O185" s="23">
        <f>M185*VLOOKUP(N185,Kurzy!$A$2:$B$11,2,FALSE)</f>
        <v>1705</v>
      </c>
      <c r="P185" s="18"/>
      <c r="Q185" s="24" t="s">
        <v>1744</v>
      </c>
      <c r="R185" s="18" t="s">
        <v>10079</v>
      </c>
      <c r="S185" s="18"/>
    </row>
    <row r="186" spans="1:19" ht="25.5" x14ac:dyDescent="0.2">
      <c r="A186" s="7" t="s">
        <v>31</v>
      </c>
      <c r="B186" s="4" t="s">
        <v>47</v>
      </c>
      <c r="C186" s="17" t="s">
        <v>1365</v>
      </c>
      <c r="D186" s="17" t="s">
        <v>1239</v>
      </c>
      <c r="E186" s="18" t="s">
        <v>1366</v>
      </c>
      <c r="F186" s="18" t="s">
        <v>228</v>
      </c>
      <c r="G186" s="18"/>
      <c r="H186" s="18" t="s">
        <v>1367</v>
      </c>
      <c r="I186" s="18">
        <v>17772672</v>
      </c>
      <c r="J186" s="19">
        <v>42501</v>
      </c>
      <c r="K186" s="20">
        <v>2016</v>
      </c>
      <c r="L186" s="20">
        <v>2016</v>
      </c>
      <c r="M186" s="22">
        <v>555</v>
      </c>
      <c r="N186" s="21" t="s">
        <v>131</v>
      </c>
      <c r="O186" s="23">
        <f>M186*VLOOKUP(N186,Kurzy!$A$2:$B$11,2,FALSE)</f>
        <v>555</v>
      </c>
      <c r="P186" s="18"/>
      <c r="Q186" s="24" t="s">
        <v>1745</v>
      </c>
      <c r="R186" s="18" t="s">
        <v>10079</v>
      </c>
      <c r="S186" s="18"/>
    </row>
    <row r="187" spans="1:19" ht="51" x14ac:dyDescent="0.2">
      <c r="A187" s="7" t="s">
        <v>31</v>
      </c>
      <c r="B187" s="4" t="s">
        <v>47</v>
      </c>
      <c r="C187" s="17" t="s">
        <v>1368</v>
      </c>
      <c r="D187" s="17" t="s">
        <v>1218</v>
      </c>
      <c r="E187" s="18" t="s">
        <v>1369</v>
      </c>
      <c r="F187" s="18" t="s">
        <v>228</v>
      </c>
      <c r="G187" s="18"/>
      <c r="H187" s="18" t="s">
        <v>1256</v>
      </c>
      <c r="I187" s="18">
        <v>36235164</v>
      </c>
      <c r="J187" s="19">
        <v>42502</v>
      </c>
      <c r="K187" s="20">
        <v>2016</v>
      </c>
      <c r="L187" s="20">
        <v>2016</v>
      </c>
      <c r="M187" s="22">
        <v>918</v>
      </c>
      <c r="N187" s="21" t="s">
        <v>131</v>
      </c>
      <c r="O187" s="23">
        <f>M187*VLOOKUP(N187,Kurzy!$A$2:$B$11,2,FALSE)</f>
        <v>918</v>
      </c>
      <c r="P187" s="18"/>
      <c r="Q187" s="24" t="s">
        <v>1746</v>
      </c>
      <c r="R187" s="18" t="s">
        <v>10079</v>
      </c>
      <c r="S187" s="18"/>
    </row>
    <row r="188" spans="1:19" ht="25.5" x14ac:dyDescent="0.2">
      <c r="A188" s="7" t="s">
        <v>31</v>
      </c>
      <c r="B188" s="4" t="s">
        <v>47</v>
      </c>
      <c r="C188" s="17" t="s">
        <v>1238</v>
      </c>
      <c r="D188" s="17" t="s">
        <v>1239</v>
      </c>
      <c r="E188" s="18" t="s">
        <v>1370</v>
      </c>
      <c r="F188" s="18" t="s">
        <v>228</v>
      </c>
      <c r="G188" s="18"/>
      <c r="H188" s="18" t="s">
        <v>1241</v>
      </c>
      <c r="I188" s="18">
        <v>30998140</v>
      </c>
      <c r="J188" s="19">
        <v>42503</v>
      </c>
      <c r="K188" s="20">
        <v>2016</v>
      </c>
      <c r="L188" s="20">
        <v>2016</v>
      </c>
      <c r="M188" s="22">
        <v>6140</v>
      </c>
      <c r="N188" s="21" t="s">
        <v>131</v>
      </c>
      <c r="O188" s="23">
        <f>M188*VLOOKUP(N188,Kurzy!$A$2:$B$11,2,FALSE)</f>
        <v>6140</v>
      </c>
      <c r="P188" s="18"/>
      <c r="Q188" s="24"/>
      <c r="R188" s="18" t="s">
        <v>10079</v>
      </c>
      <c r="S188" s="18"/>
    </row>
    <row r="189" spans="1:19" ht="38.25" x14ac:dyDescent="0.2">
      <c r="A189" s="7" t="s">
        <v>31</v>
      </c>
      <c r="B189" s="4" t="s">
        <v>47</v>
      </c>
      <c r="C189" s="17" t="s">
        <v>1371</v>
      </c>
      <c r="D189" s="17" t="s">
        <v>1211</v>
      </c>
      <c r="E189" s="18" t="s">
        <v>1372</v>
      </c>
      <c r="F189" s="18" t="s">
        <v>228</v>
      </c>
      <c r="G189" s="18"/>
      <c r="H189" s="18" t="s">
        <v>1256</v>
      </c>
      <c r="I189" s="18">
        <v>36235164</v>
      </c>
      <c r="J189" s="19">
        <v>42506</v>
      </c>
      <c r="K189" s="20">
        <v>2016</v>
      </c>
      <c r="L189" s="20">
        <v>2016</v>
      </c>
      <c r="M189" s="22">
        <v>110</v>
      </c>
      <c r="N189" s="21" t="s">
        <v>131</v>
      </c>
      <c r="O189" s="23">
        <f>M189*VLOOKUP(N189,Kurzy!$A$2:$B$11,2,FALSE)</f>
        <v>110</v>
      </c>
      <c r="P189" s="18"/>
      <c r="Q189" s="24" t="s">
        <v>1747</v>
      </c>
      <c r="R189" s="18" t="s">
        <v>10079</v>
      </c>
      <c r="S189" s="18"/>
    </row>
    <row r="190" spans="1:19" ht="38.25" x14ac:dyDescent="0.2">
      <c r="A190" s="7" t="s">
        <v>31</v>
      </c>
      <c r="B190" s="4" t="s">
        <v>47</v>
      </c>
      <c r="C190" s="17" t="s">
        <v>1373</v>
      </c>
      <c r="D190" s="17" t="s">
        <v>1207</v>
      </c>
      <c r="E190" s="18" t="s">
        <v>1374</v>
      </c>
      <c r="F190" s="18" t="s">
        <v>228</v>
      </c>
      <c r="G190" s="18"/>
      <c r="H190" s="18" t="s">
        <v>1375</v>
      </c>
      <c r="I190" s="18" t="s">
        <v>1376</v>
      </c>
      <c r="J190" s="19">
        <v>42494</v>
      </c>
      <c r="K190" s="20">
        <v>2016</v>
      </c>
      <c r="L190" s="20">
        <v>2016</v>
      </c>
      <c r="M190" s="22">
        <v>300</v>
      </c>
      <c r="N190" s="21" t="s">
        <v>131</v>
      </c>
      <c r="O190" s="23">
        <f>M190*VLOOKUP(N190,Kurzy!$A$2:$B$11,2,FALSE)</f>
        <v>300</v>
      </c>
      <c r="P190" s="18"/>
      <c r="Q190" s="24" t="s">
        <v>1748</v>
      </c>
      <c r="R190" s="18" t="s">
        <v>10079</v>
      </c>
      <c r="S190" s="18"/>
    </row>
    <row r="191" spans="1:19" ht="38.25" x14ac:dyDescent="0.2">
      <c r="A191" s="7" t="s">
        <v>31</v>
      </c>
      <c r="B191" s="4" t="s">
        <v>47</v>
      </c>
      <c r="C191" s="17" t="s">
        <v>1377</v>
      </c>
      <c r="D191" s="17" t="s">
        <v>1202</v>
      </c>
      <c r="E191" s="18" t="s">
        <v>1378</v>
      </c>
      <c r="F191" s="18" t="s">
        <v>228</v>
      </c>
      <c r="G191" s="18"/>
      <c r="H191" s="18" t="s">
        <v>1250</v>
      </c>
      <c r="I191" s="18">
        <v>35872209</v>
      </c>
      <c r="J191" s="19">
        <v>42509</v>
      </c>
      <c r="K191" s="20">
        <v>2016</v>
      </c>
      <c r="L191" s="20">
        <v>2016</v>
      </c>
      <c r="M191" s="22">
        <v>260</v>
      </c>
      <c r="N191" s="21" t="s">
        <v>131</v>
      </c>
      <c r="O191" s="23">
        <f>M191*VLOOKUP(N191,Kurzy!$A$2:$B$11,2,FALSE)</f>
        <v>260</v>
      </c>
      <c r="P191" s="18"/>
      <c r="Q191" s="24"/>
      <c r="R191" s="18" t="s">
        <v>10079</v>
      </c>
      <c r="S191" s="18"/>
    </row>
    <row r="192" spans="1:19" ht="25.5" x14ac:dyDescent="0.2">
      <c r="A192" s="7" t="s">
        <v>31</v>
      </c>
      <c r="B192" s="4" t="s">
        <v>47</v>
      </c>
      <c r="C192" s="17" t="s">
        <v>1379</v>
      </c>
      <c r="D192" s="17" t="s">
        <v>1202</v>
      </c>
      <c r="E192" s="18" t="s">
        <v>1380</v>
      </c>
      <c r="F192" s="18" t="s">
        <v>228</v>
      </c>
      <c r="G192" s="18"/>
      <c r="H192" s="18" t="s">
        <v>1296</v>
      </c>
      <c r="I192" s="18">
        <v>36285757</v>
      </c>
      <c r="J192" s="19">
        <v>42510</v>
      </c>
      <c r="K192" s="20">
        <v>2016</v>
      </c>
      <c r="L192" s="20">
        <v>2016</v>
      </c>
      <c r="M192" s="22">
        <v>900</v>
      </c>
      <c r="N192" s="21" t="s">
        <v>131</v>
      </c>
      <c r="O192" s="23">
        <f>M192*VLOOKUP(N192,Kurzy!$A$2:$B$11,2,FALSE)</f>
        <v>900</v>
      </c>
      <c r="P192" s="18"/>
      <c r="Q192" s="24"/>
      <c r="R192" s="18" t="s">
        <v>10079</v>
      </c>
      <c r="S192" s="18"/>
    </row>
    <row r="193" spans="1:19" ht="25.5" x14ac:dyDescent="0.2">
      <c r="A193" s="7" t="s">
        <v>31</v>
      </c>
      <c r="B193" s="4" t="s">
        <v>47</v>
      </c>
      <c r="C193" s="17" t="s">
        <v>1381</v>
      </c>
      <c r="D193" s="17" t="s">
        <v>1352</v>
      </c>
      <c r="E193" s="18" t="s">
        <v>1382</v>
      </c>
      <c r="F193" s="18" t="s">
        <v>228</v>
      </c>
      <c r="G193" s="18"/>
      <c r="H193" s="18" t="s">
        <v>1383</v>
      </c>
      <c r="I193" s="18">
        <v>36244660</v>
      </c>
      <c r="J193" s="19">
        <v>42515</v>
      </c>
      <c r="K193" s="20">
        <v>2016</v>
      </c>
      <c r="L193" s="20">
        <v>2016</v>
      </c>
      <c r="M193" s="22">
        <v>75</v>
      </c>
      <c r="N193" s="21" t="s">
        <v>131</v>
      </c>
      <c r="O193" s="23">
        <f>M193*VLOOKUP(N193,Kurzy!$A$2:$B$11,2,FALSE)</f>
        <v>75</v>
      </c>
      <c r="P193" s="18"/>
      <c r="Q193" s="24"/>
      <c r="R193" s="18" t="s">
        <v>10079</v>
      </c>
      <c r="S193" s="18"/>
    </row>
    <row r="194" spans="1:19" ht="25.5" x14ac:dyDescent="0.2">
      <c r="A194" s="7" t="s">
        <v>31</v>
      </c>
      <c r="B194" s="4" t="s">
        <v>47</v>
      </c>
      <c r="C194" s="17" t="s">
        <v>1384</v>
      </c>
      <c r="D194" s="17" t="s">
        <v>1385</v>
      </c>
      <c r="E194" s="18" t="s">
        <v>1386</v>
      </c>
      <c r="F194" s="18" t="s">
        <v>228</v>
      </c>
      <c r="G194" s="18"/>
      <c r="H194" s="18" t="s">
        <v>1387</v>
      </c>
      <c r="I194" s="18">
        <v>36684597</v>
      </c>
      <c r="J194" s="19">
        <v>42516</v>
      </c>
      <c r="K194" s="20">
        <v>2016</v>
      </c>
      <c r="L194" s="20">
        <v>2016</v>
      </c>
      <c r="M194" s="22">
        <v>320</v>
      </c>
      <c r="N194" s="21" t="s">
        <v>131</v>
      </c>
      <c r="O194" s="23">
        <f>M194*VLOOKUP(N194,Kurzy!$A$2:$B$11,2,FALSE)</f>
        <v>320</v>
      </c>
      <c r="P194" s="18"/>
      <c r="Q194" s="24"/>
      <c r="R194" s="18" t="s">
        <v>10079</v>
      </c>
      <c r="S194" s="18"/>
    </row>
    <row r="195" spans="1:19" ht="25.5" x14ac:dyDescent="0.2">
      <c r="A195" s="7" t="s">
        <v>31</v>
      </c>
      <c r="B195" s="4" t="s">
        <v>47</v>
      </c>
      <c r="C195" s="17" t="s">
        <v>1299</v>
      </c>
      <c r="D195" s="17" t="s">
        <v>1300</v>
      </c>
      <c r="E195" s="18" t="s">
        <v>1388</v>
      </c>
      <c r="F195" s="18" t="s">
        <v>228</v>
      </c>
      <c r="G195" s="18"/>
      <c r="H195" s="18" t="s">
        <v>1389</v>
      </c>
      <c r="I195" s="18">
        <v>35755598</v>
      </c>
      <c r="J195" s="19">
        <v>42517</v>
      </c>
      <c r="K195" s="20">
        <v>2016</v>
      </c>
      <c r="L195" s="20">
        <v>2016</v>
      </c>
      <c r="M195" s="22">
        <v>152</v>
      </c>
      <c r="N195" s="21" t="s">
        <v>131</v>
      </c>
      <c r="O195" s="23">
        <f>M195*VLOOKUP(N195,Kurzy!$A$2:$B$11,2,FALSE)</f>
        <v>152</v>
      </c>
      <c r="P195" s="18"/>
      <c r="Q195" s="24"/>
      <c r="R195" s="18" t="s">
        <v>10079</v>
      </c>
      <c r="S195" s="18"/>
    </row>
    <row r="196" spans="1:19" ht="25.5" x14ac:dyDescent="0.2">
      <c r="A196" s="7" t="s">
        <v>31</v>
      </c>
      <c r="B196" s="4" t="s">
        <v>47</v>
      </c>
      <c r="C196" s="17" t="s">
        <v>1365</v>
      </c>
      <c r="D196" s="17" t="s">
        <v>1239</v>
      </c>
      <c r="E196" s="18" t="s">
        <v>1390</v>
      </c>
      <c r="F196" s="18" t="s">
        <v>228</v>
      </c>
      <c r="G196" s="18"/>
      <c r="H196" s="18" t="s">
        <v>1367</v>
      </c>
      <c r="I196" s="18">
        <v>17772672</v>
      </c>
      <c r="J196" s="19">
        <v>42517</v>
      </c>
      <c r="K196" s="20">
        <v>2016</v>
      </c>
      <c r="L196" s="20">
        <v>2016</v>
      </c>
      <c r="M196" s="22">
        <v>500</v>
      </c>
      <c r="N196" s="21" t="s">
        <v>131</v>
      </c>
      <c r="O196" s="23">
        <f>M196*VLOOKUP(N196,Kurzy!$A$2:$B$11,2,FALSE)</f>
        <v>500</v>
      </c>
      <c r="P196" s="18"/>
      <c r="Q196" s="24" t="s">
        <v>1749</v>
      </c>
      <c r="R196" s="18" t="s">
        <v>10079</v>
      </c>
      <c r="S196" s="18"/>
    </row>
    <row r="197" spans="1:19" ht="63.75" x14ac:dyDescent="0.2">
      <c r="A197" s="7" t="s">
        <v>31</v>
      </c>
      <c r="B197" s="4" t="s">
        <v>47</v>
      </c>
      <c r="C197" s="17" t="s">
        <v>1391</v>
      </c>
      <c r="D197" s="17" t="s">
        <v>1244</v>
      </c>
      <c r="E197" s="18" t="s">
        <v>1392</v>
      </c>
      <c r="F197" s="18" t="s">
        <v>228</v>
      </c>
      <c r="G197" s="18"/>
      <c r="H197" s="18" t="s">
        <v>1393</v>
      </c>
      <c r="I197" s="18">
        <v>35962623</v>
      </c>
      <c r="J197" s="19">
        <v>42520</v>
      </c>
      <c r="K197" s="20">
        <v>2016</v>
      </c>
      <c r="L197" s="20">
        <v>2016</v>
      </c>
      <c r="M197" s="22">
        <v>310</v>
      </c>
      <c r="N197" s="21" t="s">
        <v>131</v>
      </c>
      <c r="O197" s="23">
        <f>M197*VLOOKUP(N197,Kurzy!$A$2:$B$11,2,FALSE)</f>
        <v>310</v>
      </c>
      <c r="P197" s="18"/>
      <c r="Q197" s="24" t="s">
        <v>1750</v>
      </c>
      <c r="R197" s="18" t="s">
        <v>10079</v>
      </c>
      <c r="S197" s="18"/>
    </row>
    <row r="198" spans="1:19" ht="38.25" x14ac:dyDescent="0.2">
      <c r="A198" s="7" t="s">
        <v>31</v>
      </c>
      <c r="B198" s="4" t="s">
        <v>47</v>
      </c>
      <c r="C198" s="17" t="s">
        <v>1394</v>
      </c>
      <c r="D198" s="17" t="s">
        <v>1272</v>
      </c>
      <c r="E198" s="18" t="s">
        <v>1395</v>
      </c>
      <c r="F198" s="18" t="s">
        <v>228</v>
      </c>
      <c r="G198" s="18"/>
      <c r="H198" s="18" t="s">
        <v>1396</v>
      </c>
      <c r="I198" s="18">
        <v>47370408</v>
      </c>
      <c r="J198" s="19">
        <v>42524</v>
      </c>
      <c r="K198" s="20">
        <v>2016</v>
      </c>
      <c r="L198" s="20">
        <v>2016</v>
      </c>
      <c r="M198" s="22">
        <v>390</v>
      </c>
      <c r="N198" s="21" t="s">
        <v>131</v>
      </c>
      <c r="O198" s="23">
        <f>M198*VLOOKUP(N198,Kurzy!$A$2:$B$11,2,FALSE)</f>
        <v>390</v>
      </c>
      <c r="P198" s="18"/>
      <c r="Q198" s="24" t="s">
        <v>1751</v>
      </c>
      <c r="R198" s="18" t="s">
        <v>10079</v>
      </c>
      <c r="S198" s="18"/>
    </row>
    <row r="199" spans="1:19" ht="63.75" x14ac:dyDescent="0.2">
      <c r="A199" s="7" t="s">
        <v>31</v>
      </c>
      <c r="B199" s="4" t="s">
        <v>47</v>
      </c>
      <c r="C199" s="17" t="s">
        <v>1397</v>
      </c>
      <c r="D199" s="17" t="s">
        <v>1244</v>
      </c>
      <c r="E199" s="18" t="s">
        <v>1398</v>
      </c>
      <c r="F199" s="18" t="s">
        <v>228</v>
      </c>
      <c r="G199" s="18"/>
      <c r="H199" s="18" t="s">
        <v>1212</v>
      </c>
      <c r="I199" s="18">
        <v>36565911</v>
      </c>
      <c r="J199" s="19">
        <v>42527</v>
      </c>
      <c r="K199" s="20">
        <v>2016</v>
      </c>
      <c r="L199" s="20">
        <v>2016</v>
      </c>
      <c r="M199" s="22">
        <v>1680</v>
      </c>
      <c r="N199" s="21" t="s">
        <v>131</v>
      </c>
      <c r="O199" s="23">
        <f>M199*VLOOKUP(N199,Kurzy!$A$2:$B$11,2,FALSE)</f>
        <v>1680</v>
      </c>
      <c r="P199" s="18"/>
      <c r="Q199" s="24" t="s">
        <v>1752</v>
      </c>
      <c r="R199" s="18" t="s">
        <v>10079</v>
      </c>
      <c r="S199" s="18"/>
    </row>
    <row r="200" spans="1:19" ht="25.5" x14ac:dyDescent="0.2">
      <c r="A200" s="7" t="s">
        <v>31</v>
      </c>
      <c r="B200" s="4" t="s">
        <v>47</v>
      </c>
      <c r="C200" s="17" t="s">
        <v>1399</v>
      </c>
      <c r="D200" s="17" t="s">
        <v>1214</v>
      </c>
      <c r="E200" s="18" t="s">
        <v>1400</v>
      </c>
      <c r="F200" s="18" t="s">
        <v>228</v>
      </c>
      <c r="G200" s="18"/>
      <c r="H200" s="18" t="s">
        <v>1216</v>
      </c>
      <c r="I200" s="18">
        <v>34103236</v>
      </c>
      <c r="J200" s="19">
        <v>42530</v>
      </c>
      <c r="K200" s="20">
        <v>2016</v>
      </c>
      <c r="L200" s="20">
        <v>2016</v>
      </c>
      <c r="M200" s="22">
        <v>90</v>
      </c>
      <c r="N200" s="21" t="s">
        <v>131</v>
      </c>
      <c r="O200" s="23">
        <f>M200*VLOOKUP(N200,Kurzy!$A$2:$B$11,2,FALSE)</f>
        <v>90</v>
      </c>
      <c r="P200" s="18"/>
      <c r="Q200" s="24"/>
      <c r="R200" s="18" t="s">
        <v>10079</v>
      </c>
      <c r="S200" s="18"/>
    </row>
    <row r="201" spans="1:19" ht="25.5" x14ac:dyDescent="0.2">
      <c r="A201" s="7" t="s">
        <v>31</v>
      </c>
      <c r="B201" s="4" t="s">
        <v>47</v>
      </c>
      <c r="C201" s="17" t="s">
        <v>1401</v>
      </c>
      <c r="D201" s="17" t="s">
        <v>1233</v>
      </c>
      <c r="E201" s="18" t="s">
        <v>1402</v>
      </c>
      <c r="F201" s="18" t="s">
        <v>228</v>
      </c>
      <c r="G201" s="18"/>
      <c r="H201" s="18" t="s">
        <v>1403</v>
      </c>
      <c r="I201" s="18">
        <v>35901772</v>
      </c>
      <c r="J201" s="19">
        <v>42530</v>
      </c>
      <c r="K201" s="20">
        <v>2016</v>
      </c>
      <c r="L201" s="20">
        <v>2016</v>
      </c>
      <c r="M201" s="22">
        <v>125</v>
      </c>
      <c r="N201" s="21" t="s">
        <v>131</v>
      </c>
      <c r="O201" s="23">
        <f>M201*VLOOKUP(N201,Kurzy!$A$2:$B$11,2,FALSE)</f>
        <v>125</v>
      </c>
      <c r="P201" s="18"/>
      <c r="Q201" s="24"/>
      <c r="R201" s="18" t="s">
        <v>10079</v>
      </c>
      <c r="S201" s="18"/>
    </row>
    <row r="202" spans="1:19" ht="51" x14ac:dyDescent="0.2">
      <c r="A202" s="7" t="s">
        <v>31</v>
      </c>
      <c r="B202" s="4" t="s">
        <v>47</v>
      </c>
      <c r="C202" s="17" t="s">
        <v>1404</v>
      </c>
      <c r="D202" s="17" t="s">
        <v>1244</v>
      </c>
      <c r="E202" s="18" t="s">
        <v>1405</v>
      </c>
      <c r="F202" s="18" t="s">
        <v>228</v>
      </c>
      <c r="G202" s="18"/>
      <c r="H202" s="18" t="s">
        <v>1406</v>
      </c>
      <c r="I202" s="18">
        <v>34126520</v>
      </c>
      <c r="J202" s="19">
        <v>42534</v>
      </c>
      <c r="K202" s="20">
        <v>2016</v>
      </c>
      <c r="L202" s="20">
        <v>2016</v>
      </c>
      <c r="M202" s="22">
        <v>280</v>
      </c>
      <c r="N202" s="21" t="s">
        <v>131</v>
      </c>
      <c r="O202" s="23">
        <f>M202*VLOOKUP(N202,Kurzy!$A$2:$B$11,2,FALSE)</f>
        <v>280</v>
      </c>
      <c r="P202" s="18"/>
      <c r="Q202" s="24" t="s">
        <v>1753</v>
      </c>
      <c r="R202" s="18" t="s">
        <v>10079</v>
      </c>
      <c r="S202" s="18"/>
    </row>
    <row r="203" spans="1:19" ht="51" x14ac:dyDescent="0.2">
      <c r="A203" s="7" t="s">
        <v>31</v>
      </c>
      <c r="B203" s="4" t="s">
        <v>47</v>
      </c>
      <c r="C203" s="17" t="s">
        <v>1303</v>
      </c>
      <c r="D203" s="17" t="s">
        <v>1229</v>
      </c>
      <c r="E203" s="18" t="s">
        <v>1407</v>
      </c>
      <c r="F203" s="18" t="s">
        <v>228</v>
      </c>
      <c r="G203" s="18"/>
      <c r="H203" s="18" t="s">
        <v>1296</v>
      </c>
      <c r="I203" s="18">
        <v>36285757</v>
      </c>
      <c r="J203" s="19">
        <v>42536</v>
      </c>
      <c r="K203" s="20">
        <v>2016</v>
      </c>
      <c r="L203" s="20">
        <v>2016</v>
      </c>
      <c r="M203" s="22">
        <v>270</v>
      </c>
      <c r="N203" s="21" t="s">
        <v>131</v>
      </c>
      <c r="O203" s="23">
        <f>M203*VLOOKUP(N203,Kurzy!$A$2:$B$11,2,FALSE)</f>
        <v>270</v>
      </c>
      <c r="P203" s="18"/>
      <c r="Q203" s="24" t="s">
        <v>1754</v>
      </c>
      <c r="R203" s="18" t="s">
        <v>10079</v>
      </c>
      <c r="S203" s="18"/>
    </row>
    <row r="204" spans="1:19" ht="38.25" x14ac:dyDescent="0.2">
      <c r="A204" s="7" t="s">
        <v>31</v>
      </c>
      <c r="B204" s="4" t="s">
        <v>47</v>
      </c>
      <c r="C204" s="17" t="s">
        <v>1408</v>
      </c>
      <c r="D204" s="17" t="s">
        <v>1202</v>
      </c>
      <c r="E204" s="18" t="s">
        <v>1409</v>
      </c>
      <c r="F204" s="18" t="s">
        <v>228</v>
      </c>
      <c r="G204" s="18"/>
      <c r="H204" s="18" t="s">
        <v>1296</v>
      </c>
      <c r="I204" s="18">
        <v>36285757</v>
      </c>
      <c r="J204" s="19">
        <v>42536</v>
      </c>
      <c r="K204" s="20">
        <v>2016</v>
      </c>
      <c r="L204" s="20">
        <v>2016</v>
      </c>
      <c r="M204" s="22">
        <v>375</v>
      </c>
      <c r="N204" s="21" t="s">
        <v>131</v>
      </c>
      <c r="O204" s="23">
        <f>M204*VLOOKUP(N204,Kurzy!$A$2:$B$11,2,FALSE)</f>
        <v>375</v>
      </c>
      <c r="P204" s="18"/>
      <c r="Q204" s="24"/>
      <c r="R204" s="18" t="s">
        <v>10079</v>
      </c>
      <c r="S204" s="18"/>
    </row>
    <row r="205" spans="1:19" ht="25.5" x14ac:dyDescent="0.2">
      <c r="A205" s="7" t="s">
        <v>31</v>
      </c>
      <c r="B205" s="4" t="s">
        <v>47</v>
      </c>
      <c r="C205" s="17" t="s">
        <v>1410</v>
      </c>
      <c r="D205" s="17" t="s">
        <v>1202</v>
      </c>
      <c r="E205" s="18" t="s">
        <v>1411</v>
      </c>
      <c r="F205" s="18" t="s">
        <v>228</v>
      </c>
      <c r="G205" s="18"/>
      <c r="H205" s="18" t="s">
        <v>1412</v>
      </c>
      <c r="I205" s="18">
        <v>36234052</v>
      </c>
      <c r="J205" s="19">
        <v>42537</v>
      </c>
      <c r="K205" s="20">
        <v>2016</v>
      </c>
      <c r="L205" s="20">
        <v>2016</v>
      </c>
      <c r="M205" s="22">
        <v>390</v>
      </c>
      <c r="N205" s="21" t="s">
        <v>131</v>
      </c>
      <c r="O205" s="23">
        <f>M205*VLOOKUP(N205,Kurzy!$A$2:$B$11,2,FALSE)</f>
        <v>390</v>
      </c>
      <c r="P205" s="18"/>
      <c r="Q205" s="24"/>
      <c r="R205" s="18" t="s">
        <v>10079</v>
      </c>
      <c r="S205" s="18"/>
    </row>
    <row r="206" spans="1:19" ht="25.5" x14ac:dyDescent="0.2">
      <c r="A206" s="7" t="s">
        <v>31</v>
      </c>
      <c r="B206" s="4" t="s">
        <v>47</v>
      </c>
      <c r="C206" s="17" t="s">
        <v>1413</v>
      </c>
      <c r="D206" s="17" t="s">
        <v>1239</v>
      </c>
      <c r="E206" s="18" t="s">
        <v>1414</v>
      </c>
      <c r="F206" s="18" t="s">
        <v>228</v>
      </c>
      <c r="G206" s="18"/>
      <c r="H206" s="18" t="s">
        <v>1241</v>
      </c>
      <c r="I206" s="18">
        <v>30998140</v>
      </c>
      <c r="J206" s="19">
        <v>42538</v>
      </c>
      <c r="K206" s="20">
        <v>2016</v>
      </c>
      <c r="L206" s="20">
        <v>2016</v>
      </c>
      <c r="M206" s="22">
        <v>6200</v>
      </c>
      <c r="N206" s="21" t="s">
        <v>131</v>
      </c>
      <c r="O206" s="23">
        <f>M206*VLOOKUP(N206,Kurzy!$A$2:$B$11,2,FALSE)</f>
        <v>6200</v>
      </c>
      <c r="P206" s="18"/>
      <c r="Q206" s="24"/>
      <c r="R206" s="18" t="s">
        <v>10079</v>
      </c>
      <c r="S206" s="18"/>
    </row>
    <row r="207" spans="1:19" ht="51" x14ac:dyDescent="0.2">
      <c r="A207" s="7" t="s">
        <v>31</v>
      </c>
      <c r="B207" s="4" t="s">
        <v>47</v>
      </c>
      <c r="C207" s="17" t="s">
        <v>1415</v>
      </c>
      <c r="D207" s="17" t="s">
        <v>1272</v>
      </c>
      <c r="E207" s="18" t="s">
        <v>1416</v>
      </c>
      <c r="F207" s="18" t="s">
        <v>228</v>
      </c>
      <c r="G207" s="18"/>
      <c r="H207" s="18" t="s">
        <v>1212</v>
      </c>
      <c r="I207" s="18">
        <v>36565911</v>
      </c>
      <c r="J207" s="19">
        <v>42544</v>
      </c>
      <c r="K207" s="20">
        <v>2016</v>
      </c>
      <c r="L207" s="20">
        <v>2016</v>
      </c>
      <c r="M207" s="22">
        <v>180</v>
      </c>
      <c r="N207" s="21" t="s">
        <v>131</v>
      </c>
      <c r="O207" s="23">
        <f>M207*VLOOKUP(N207,Kurzy!$A$2:$B$11,2,FALSE)</f>
        <v>180</v>
      </c>
      <c r="P207" s="18"/>
      <c r="Q207" s="24" t="s">
        <v>1755</v>
      </c>
      <c r="R207" s="18" t="s">
        <v>10079</v>
      </c>
      <c r="S207" s="18"/>
    </row>
    <row r="208" spans="1:19" ht="38.25" x14ac:dyDescent="0.2">
      <c r="A208" s="7" t="s">
        <v>31</v>
      </c>
      <c r="B208" s="4" t="s">
        <v>47</v>
      </c>
      <c r="C208" s="17" t="s">
        <v>1417</v>
      </c>
      <c r="D208" s="17" t="s">
        <v>1218</v>
      </c>
      <c r="E208" s="18" t="s">
        <v>1418</v>
      </c>
      <c r="F208" s="18" t="s">
        <v>228</v>
      </c>
      <c r="G208" s="18"/>
      <c r="H208" s="18" t="s">
        <v>1256</v>
      </c>
      <c r="I208" s="18">
        <v>36235164</v>
      </c>
      <c r="J208" s="19">
        <v>42541</v>
      </c>
      <c r="K208" s="20">
        <v>2016</v>
      </c>
      <c r="L208" s="20">
        <v>2016</v>
      </c>
      <c r="M208" s="22">
        <v>103</v>
      </c>
      <c r="N208" s="21" t="s">
        <v>131</v>
      </c>
      <c r="O208" s="23">
        <f>M208*VLOOKUP(N208,Kurzy!$A$2:$B$11,2,FALSE)</f>
        <v>103</v>
      </c>
      <c r="P208" s="18"/>
      <c r="Q208" s="24" t="s">
        <v>1756</v>
      </c>
      <c r="R208" s="18" t="s">
        <v>10079</v>
      </c>
      <c r="S208" s="18"/>
    </row>
    <row r="209" spans="1:19" ht="25.5" x14ac:dyDescent="0.2">
      <c r="A209" s="7" t="s">
        <v>31</v>
      </c>
      <c r="B209" s="4" t="s">
        <v>47</v>
      </c>
      <c r="C209" s="17" t="s">
        <v>1419</v>
      </c>
      <c r="D209" s="17" t="s">
        <v>1218</v>
      </c>
      <c r="E209" s="18" t="s">
        <v>1420</v>
      </c>
      <c r="F209" s="18" t="s">
        <v>228</v>
      </c>
      <c r="G209" s="18"/>
      <c r="H209" s="18" t="s">
        <v>1256</v>
      </c>
      <c r="I209" s="18">
        <v>36235164</v>
      </c>
      <c r="J209" s="19">
        <v>42542</v>
      </c>
      <c r="K209" s="20">
        <v>2016</v>
      </c>
      <c r="L209" s="20">
        <v>2016</v>
      </c>
      <c r="M209" s="22">
        <v>295</v>
      </c>
      <c r="N209" s="21" t="s">
        <v>131</v>
      </c>
      <c r="O209" s="23">
        <f>M209*VLOOKUP(N209,Kurzy!$A$2:$B$11,2,FALSE)</f>
        <v>295</v>
      </c>
      <c r="P209" s="18"/>
      <c r="Q209" s="24" t="s">
        <v>1757</v>
      </c>
      <c r="R209" s="18" t="s">
        <v>10079</v>
      </c>
      <c r="S209" s="18"/>
    </row>
    <row r="210" spans="1:19" ht="38.25" x14ac:dyDescent="0.2">
      <c r="A210" s="7" t="s">
        <v>31</v>
      </c>
      <c r="B210" s="4" t="s">
        <v>47</v>
      </c>
      <c r="C210" s="17" t="s">
        <v>1421</v>
      </c>
      <c r="D210" s="17" t="s">
        <v>1218</v>
      </c>
      <c r="E210" s="18" t="s">
        <v>1422</v>
      </c>
      <c r="F210" s="18" t="s">
        <v>228</v>
      </c>
      <c r="G210" s="18"/>
      <c r="H210" s="18" t="s">
        <v>1256</v>
      </c>
      <c r="I210" s="18">
        <v>36235164</v>
      </c>
      <c r="J210" s="19">
        <v>42543</v>
      </c>
      <c r="K210" s="20">
        <v>2016</v>
      </c>
      <c r="L210" s="20">
        <v>2016</v>
      </c>
      <c r="M210" s="22">
        <v>346</v>
      </c>
      <c r="N210" s="21" t="s">
        <v>131</v>
      </c>
      <c r="O210" s="23">
        <f>M210*VLOOKUP(N210,Kurzy!$A$2:$B$11,2,FALSE)</f>
        <v>346</v>
      </c>
      <c r="P210" s="18"/>
      <c r="Q210" s="24" t="s">
        <v>1758</v>
      </c>
      <c r="R210" s="18" t="s">
        <v>10079</v>
      </c>
      <c r="S210" s="18"/>
    </row>
    <row r="211" spans="1:19" ht="51" x14ac:dyDescent="0.2">
      <c r="A211" s="7" t="s">
        <v>31</v>
      </c>
      <c r="B211" s="4" t="s">
        <v>47</v>
      </c>
      <c r="C211" s="17" t="s">
        <v>1423</v>
      </c>
      <c r="D211" s="17" t="s">
        <v>1244</v>
      </c>
      <c r="E211" s="18" t="s">
        <v>1424</v>
      </c>
      <c r="F211" s="18" t="s">
        <v>228</v>
      </c>
      <c r="G211" s="18"/>
      <c r="H211" s="18" t="s">
        <v>1425</v>
      </c>
      <c r="I211" s="18">
        <v>17641322</v>
      </c>
      <c r="J211" s="19">
        <v>42545</v>
      </c>
      <c r="K211" s="20">
        <v>2016</v>
      </c>
      <c r="L211" s="20">
        <v>2016</v>
      </c>
      <c r="M211" s="22">
        <v>123</v>
      </c>
      <c r="N211" s="21" t="s">
        <v>131</v>
      </c>
      <c r="O211" s="23">
        <f>M211*VLOOKUP(N211,Kurzy!$A$2:$B$11,2,FALSE)</f>
        <v>123</v>
      </c>
      <c r="P211" s="18"/>
      <c r="Q211" s="24" t="s">
        <v>1759</v>
      </c>
      <c r="R211" s="18" t="s">
        <v>10079</v>
      </c>
      <c r="S211" s="18"/>
    </row>
    <row r="212" spans="1:19" ht="63.75" x14ac:dyDescent="0.2">
      <c r="A212" s="7" t="s">
        <v>31</v>
      </c>
      <c r="B212" s="4" t="s">
        <v>47</v>
      </c>
      <c r="C212" s="17" t="s">
        <v>1426</v>
      </c>
      <c r="D212" s="17" t="s">
        <v>1272</v>
      </c>
      <c r="E212" s="18" t="s">
        <v>1427</v>
      </c>
      <c r="F212" s="18" t="s">
        <v>228</v>
      </c>
      <c r="G212" s="18"/>
      <c r="H212" s="18" t="s">
        <v>1412</v>
      </c>
      <c r="I212" s="18">
        <v>36234052</v>
      </c>
      <c r="J212" s="19">
        <v>42548</v>
      </c>
      <c r="K212" s="20">
        <v>2016</v>
      </c>
      <c r="L212" s="20">
        <v>2016</v>
      </c>
      <c r="M212" s="22">
        <v>350</v>
      </c>
      <c r="N212" s="21" t="s">
        <v>131</v>
      </c>
      <c r="O212" s="23">
        <f>M212*VLOOKUP(N212,Kurzy!$A$2:$B$11,2,FALSE)</f>
        <v>350</v>
      </c>
      <c r="P212" s="18"/>
      <c r="Q212" s="24" t="s">
        <v>1760</v>
      </c>
      <c r="R212" s="18" t="s">
        <v>10079</v>
      </c>
      <c r="S212" s="18"/>
    </row>
    <row r="213" spans="1:19" ht="25.5" x14ac:dyDescent="0.2">
      <c r="A213" s="7" t="s">
        <v>31</v>
      </c>
      <c r="B213" s="4" t="s">
        <v>47</v>
      </c>
      <c r="C213" s="17" t="s">
        <v>1428</v>
      </c>
      <c r="D213" s="17" t="s">
        <v>1239</v>
      </c>
      <c r="E213" s="18" t="s">
        <v>1429</v>
      </c>
      <c r="F213" s="18" t="s">
        <v>228</v>
      </c>
      <c r="G213" s="18"/>
      <c r="H213" s="18" t="s">
        <v>1430</v>
      </c>
      <c r="I213" s="18">
        <v>36211541</v>
      </c>
      <c r="J213" s="19">
        <v>42549</v>
      </c>
      <c r="K213" s="20">
        <v>2016</v>
      </c>
      <c r="L213" s="20">
        <v>2016</v>
      </c>
      <c r="M213" s="22">
        <v>200</v>
      </c>
      <c r="N213" s="21" t="s">
        <v>131</v>
      </c>
      <c r="O213" s="23">
        <f>M213*VLOOKUP(N213,Kurzy!$A$2:$B$11,2,FALSE)</f>
        <v>200</v>
      </c>
      <c r="P213" s="18"/>
      <c r="Q213" s="24"/>
      <c r="R213" s="18" t="s">
        <v>10079</v>
      </c>
      <c r="S213" s="18"/>
    </row>
    <row r="214" spans="1:19" ht="25.5" x14ac:dyDescent="0.2">
      <c r="A214" s="7" t="s">
        <v>31</v>
      </c>
      <c r="B214" s="4" t="s">
        <v>47</v>
      </c>
      <c r="C214" s="17" t="s">
        <v>1431</v>
      </c>
      <c r="D214" s="17" t="s">
        <v>1218</v>
      </c>
      <c r="E214" s="18" t="s">
        <v>1432</v>
      </c>
      <c r="F214" s="18" t="s">
        <v>228</v>
      </c>
      <c r="G214" s="18"/>
      <c r="H214" s="18" t="s">
        <v>1256</v>
      </c>
      <c r="I214" s="18">
        <v>36235164</v>
      </c>
      <c r="J214" s="19">
        <v>42550</v>
      </c>
      <c r="K214" s="20">
        <v>2016</v>
      </c>
      <c r="L214" s="20">
        <v>2016</v>
      </c>
      <c r="M214" s="22">
        <v>994</v>
      </c>
      <c r="N214" s="21" t="s">
        <v>131</v>
      </c>
      <c r="O214" s="23">
        <f>M214*VLOOKUP(N214,Kurzy!$A$2:$B$11,2,FALSE)</f>
        <v>994</v>
      </c>
      <c r="P214" s="18"/>
      <c r="Q214" s="24" t="s">
        <v>1761</v>
      </c>
      <c r="R214" s="18" t="s">
        <v>10079</v>
      </c>
      <c r="S214" s="18"/>
    </row>
    <row r="215" spans="1:19" ht="38.25" x14ac:dyDescent="0.2">
      <c r="A215" s="7" t="s">
        <v>31</v>
      </c>
      <c r="B215" s="4" t="s">
        <v>47</v>
      </c>
      <c r="C215" s="17" t="s">
        <v>1433</v>
      </c>
      <c r="D215" s="17" t="s">
        <v>1218</v>
      </c>
      <c r="E215" s="18" t="s">
        <v>1434</v>
      </c>
      <c r="F215" s="18" t="s">
        <v>228</v>
      </c>
      <c r="G215" s="18"/>
      <c r="H215" s="18" t="s">
        <v>1256</v>
      </c>
      <c r="I215" s="18">
        <v>36235164</v>
      </c>
      <c r="J215" s="19">
        <v>42551</v>
      </c>
      <c r="K215" s="20">
        <v>2016</v>
      </c>
      <c r="L215" s="20">
        <v>2016</v>
      </c>
      <c r="M215" s="22">
        <v>612</v>
      </c>
      <c r="N215" s="21" t="s">
        <v>131</v>
      </c>
      <c r="O215" s="23">
        <f>M215*VLOOKUP(N215,Kurzy!$A$2:$B$11,2,FALSE)</f>
        <v>612</v>
      </c>
      <c r="P215" s="18"/>
      <c r="Q215" s="24" t="s">
        <v>1762</v>
      </c>
      <c r="R215" s="18" t="s">
        <v>10079</v>
      </c>
      <c r="S215" s="18"/>
    </row>
    <row r="216" spans="1:19" ht="51" x14ac:dyDescent="0.2">
      <c r="A216" s="7" t="s">
        <v>31</v>
      </c>
      <c r="B216" s="4" t="s">
        <v>47</v>
      </c>
      <c r="C216" s="17" t="s">
        <v>1435</v>
      </c>
      <c r="D216" s="17" t="s">
        <v>1229</v>
      </c>
      <c r="E216" s="18" t="s">
        <v>1436</v>
      </c>
      <c r="F216" s="18" t="s">
        <v>228</v>
      </c>
      <c r="G216" s="18"/>
      <c r="H216" s="18" t="s">
        <v>1296</v>
      </c>
      <c r="I216" s="18">
        <v>36285757</v>
      </c>
      <c r="J216" s="19">
        <v>42558</v>
      </c>
      <c r="K216" s="20">
        <v>2016</v>
      </c>
      <c r="L216" s="20">
        <v>2016</v>
      </c>
      <c r="M216" s="22">
        <v>270</v>
      </c>
      <c r="N216" s="21" t="s">
        <v>131</v>
      </c>
      <c r="O216" s="23">
        <f>M216*VLOOKUP(N216,Kurzy!$A$2:$B$11,2,FALSE)</f>
        <v>270</v>
      </c>
      <c r="P216" s="18"/>
      <c r="Q216" s="24" t="s">
        <v>1763</v>
      </c>
      <c r="R216" s="18" t="s">
        <v>10079</v>
      </c>
      <c r="S216" s="18"/>
    </row>
    <row r="217" spans="1:19" ht="25.5" x14ac:dyDescent="0.2">
      <c r="A217" s="7" t="s">
        <v>31</v>
      </c>
      <c r="B217" s="4" t="s">
        <v>47</v>
      </c>
      <c r="C217" s="17" t="s">
        <v>1437</v>
      </c>
      <c r="D217" s="17" t="s">
        <v>1438</v>
      </c>
      <c r="E217" s="18" t="s">
        <v>1439</v>
      </c>
      <c r="F217" s="18" t="s">
        <v>228</v>
      </c>
      <c r="G217" s="18"/>
      <c r="H217" s="18" t="s">
        <v>1440</v>
      </c>
      <c r="I217" s="18">
        <v>17761816</v>
      </c>
      <c r="J217" s="19">
        <v>42555</v>
      </c>
      <c r="K217" s="20">
        <v>2016</v>
      </c>
      <c r="L217" s="20">
        <v>2016</v>
      </c>
      <c r="M217" s="22">
        <v>80</v>
      </c>
      <c r="N217" s="21" t="s">
        <v>131</v>
      </c>
      <c r="O217" s="23">
        <f>M217*VLOOKUP(N217,Kurzy!$A$2:$B$11,2,FALSE)</f>
        <v>80</v>
      </c>
      <c r="P217" s="18"/>
      <c r="Q217" s="24" t="s">
        <v>1764</v>
      </c>
      <c r="R217" s="18" t="s">
        <v>10079</v>
      </c>
      <c r="S217" s="18"/>
    </row>
    <row r="218" spans="1:19" ht="38.25" x14ac:dyDescent="0.2">
      <c r="A218" s="7" t="s">
        <v>31</v>
      </c>
      <c r="B218" s="4" t="s">
        <v>47</v>
      </c>
      <c r="C218" s="17" t="s">
        <v>1441</v>
      </c>
      <c r="D218" s="17" t="s">
        <v>1207</v>
      </c>
      <c r="E218" s="18" t="s">
        <v>1442</v>
      </c>
      <c r="F218" s="18" t="s">
        <v>228</v>
      </c>
      <c r="G218" s="18"/>
      <c r="H218" s="18" t="s">
        <v>1319</v>
      </c>
      <c r="I218" s="18">
        <v>75074141</v>
      </c>
      <c r="J218" s="19">
        <v>42618</v>
      </c>
      <c r="K218" s="20">
        <v>2016</v>
      </c>
      <c r="L218" s="20">
        <v>2016</v>
      </c>
      <c r="M218" s="22">
        <v>3240</v>
      </c>
      <c r="N218" s="21" t="s">
        <v>131</v>
      </c>
      <c r="O218" s="23">
        <f>M218*VLOOKUP(N218,Kurzy!$A$2:$B$11,2,FALSE)</f>
        <v>3240</v>
      </c>
      <c r="P218" s="18"/>
      <c r="Q218" s="24"/>
      <c r="R218" s="18" t="s">
        <v>10079</v>
      </c>
      <c r="S218" s="18"/>
    </row>
    <row r="219" spans="1:19" ht="25.5" x14ac:dyDescent="0.2">
      <c r="A219" s="7" t="s">
        <v>31</v>
      </c>
      <c r="B219" s="4" t="s">
        <v>47</v>
      </c>
      <c r="C219" s="17" t="s">
        <v>1238</v>
      </c>
      <c r="D219" s="17" t="s">
        <v>1239</v>
      </c>
      <c r="E219" s="18" t="s">
        <v>1443</v>
      </c>
      <c r="F219" s="18" t="s">
        <v>228</v>
      </c>
      <c r="G219" s="18"/>
      <c r="H219" s="18" t="s">
        <v>1241</v>
      </c>
      <c r="I219" s="18">
        <v>30998140</v>
      </c>
      <c r="J219" s="19">
        <v>42557</v>
      </c>
      <c r="K219" s="20">
        <v>2016</v>
      </c>
      <c r="L219" s="20">
        <v>2016</v>
      </c>
      <c r="M219" s="22">
        <v>7560</v>
      </c>
      <c r="N219" s="21" t="s">
        <v>131</v>
      </c>
      <c r="O219" s="23">
        <f>M219*VLOOKUP(N219,Kurzy!$A$2:$B$11,2,FALSE)</f>
        <v>7560</v>
      </c>
      <c r="P219" s="18"/>
      <c r="Q219" s="24"/>
      <c r="R219" s="18" t="s">
        <v>10079</v>
      </c>
      <c r="S219" s="18"/>
    </row>
    <row r="220" spans="1:19" ht="25.5" x14ac:dyDescent="0.2">
      <c r="A220" s="7" t="s">
        <v>31</v>
      </c>
      <c r="B220" s="4" t="s">
        <v>47</v>
      </c>
      <c r="C220" s="17" t="s">
        <v>1444</v>
      </c>
      <c r="D220" s="17" t="s">
        <v>1233</v>
      </c>
      <c r="E220" s="18" t="s">
        <v>1445</v>
      </c>
      <c r="F220" s="18" t="s">
        <v>228</v>
      </c>
      <c r="G220" s="18"/>
      <c r="H220" s="18" t="s">
        <v>1446</v>
      </c>
      <c r="I220" s="18">
        <v>26756102</v>
      </c>
      <c r="J220" s="19">
        <v>42559</v>
      </c>
      <c r="K220" s="20">
        <v>2016</v>
      </c>
      <c r="L220" s="20">
        <v>2016</v>
      </c>
      <c r="M220" s="22">
        <v>380</v>
      </c>
      <c r="N220" s="21" t="s">
        <v>131</v>
      </c>
      <c r="O220" s="23">
        <f>M220*VLOOKUP(N220,Kurzy!$A$2:$B$11,2,FALSE)</f>
        <v>380</v>
      </c>
      <c r="P220" s="18"/>
      <c r="Q220" s="24"/>
      <c r="R220" s="18" t="s">
        <v>10079</v>
      </c>
      <c r="S220" s="18"/>
    </row>
    <row r="221" spans="1:19" ht="25.5" x14ac:dyDescent="0.2">
      <c r="A221" s="7" t="s">
        <v>31</v>
      </c>
      <c r="B221" s="4" t="s">
        <v>47</v>
      </c>
      <c r="C221" s="17" t="s">
        <v>1447</v>
      </c>
      <c r="D221" s="17" t="s">
        <v>1261</v>
      </c>
      <c r="E221" s="18" t="s">
        <v>1448</v>
      </c>
      <c r="F221" s="18" t="s">
        <v>228</v>
      </c>
      <c r="G221" s="18"/>
      <c r="H221" s="18" t="s">
        <v>1449</v>
      </c>
      <c r="I221" s="18" t="s">
        <v>1450</v>
      </c>
      <c r="J221" s="19">
        <v>42558</v>
      </c>
      <c r="K221" s="20">
        <v>2016</v>
      </c>
      <c r="L221" s="20">
        <v>2016</v>
      </c>
      <c r="M221" s="22">
        <v>3000</v>
      </c>
      <c r="N221" s="21" t="s">
        <v>131</v>
      </c>
      <c r="O221" s="23">
        <f>M221*VLOOKUP(N221,Kurzy!$A$2:$B$11,2,FALSE)</f>
        <v>3000</v>
      </c>
      <c r="P221" s="18"/>
      <c r="Q221" s="24"/>
      <c r="R221" s="18" t="s">
        <v>10079</v>
      </c>
      <c r="S221" s="18"/>
    </row>
    <row r="222" spans="1:19" ht="51" x14ac:dyDescent="0.2">
      <c r="A222" s="7" t="s">
        <v>31</v>
      </c>
      <c r="B222" s="4" t="s">
        <v>47</v>
      </c>
      <c r="C222" s="17" t="s">
        <v>1451</v>
      </c>
      <c r="D222" s="17" t="s">
        <v>1244</v>
      </c>
      <c r="E222" s="18" t="s">
        <v>1452</v>
      </c>
      <c r="F222" s="18" t="s">
        <v>228</v>
      </c>
      <c r="G222" s="18"/>
      <c r="H222" s="18" t="s">
        <v>1453</v>
      </c>
      <c r="I222" s="18">
        <v>47719311</v>
      </c>
      <c r="J222" s="19">
        <v>42559</v>
      </c>
      <c r="K222" s="20">
        <v>2016</v>
      </c>
      <c r="L222" s="20">
        <v>2016</v>
      </c>
      <c r="M222" s="22">
        <v>498</v>
      </c>
      <c r="N222" s="21" t="s">
        <v>131</v>
      </c>
      <c r="O222" s="23">
        <f>M222*VLOOKUP(N222,Kurzy!$A$2:$B$11,2,FALSE)</f>
        <v>498</v>
      </c>
      <c r="P222" s="18"/>
      <c r="Q222" s="24" t="s">
        <v>1765</v>
      </c>
      <c r="R222" s="18" t="s">
        <v>10079</v>
      </c>
      <c r="S222" s="18"/>
    </row>
    <row r="223" spans="1:19" ht="102" x14ac:dyDescent="0.2">
      <c r="A223" s="7" t="s">
        <v>31</v>
      </c>
      <c r="B223" s="4" t="s">
        <v>47</v>
      </c>
      <c r="C223" s="17" t="s">
        <v>1454</v>
      </c>
      <c r="D223" s="17" t="s">
        <v>1244</v>
      </c>
      <c r="E223" s="18" t="s">
        <v>1455</v>
      </c>
      <c r="F223" s="18" t="s">
        <v>228</v>
      </c>
      <c r="G223" s="18"/>
      <c r="H223" s="18" t="s">
        <v>1212</v>
      </c>
      <c r="I223" s="18">
        <v>36565911</v>
      </c>
      <c r="J223" s="19">
        <v>42573</v>
      </c>
      <c r="K223" s="20">
        <v>2016</v>
      </c>
      <c r="L223" s="20">
        <v>2016</v>
      </c>
      <c r="M223" s="22">
        <v>480</v>
      </c>
      <c r="N223" s="21" t="s">
        <v>131</v>
      </c>
      <c r="O223" s="23">
        <f>M223*VLOOKUP(N223,Kurzy!$A$2:$B$11,2,FALSE)</f>
        <v>480</v>
      </c>
      <c r="P223" s="18"/>
      <c r="Q223" s="24" t="s">
        <v>1728</v>
      </c>
      <c r="R223" s="18" t="s">
        <v>10079</v>
      </c>
      <c r="S223" s="18"/>
    </row>
    <row r="224" spans="1:19" ht="25.5" x14ac:dyDescent="0.2">
      <c r="A224" s="7" t="s">
        <v>31</v>
      </c>
      <c r="B224" s="4" t="s">
        <v>47</v>
      </c>
      <c r="C224" s="17" t="s">
        <v>1456</v>
      </c>
      <c r="D224" s="17" t="s">
        <v>1233</v>
      </c>
      <c r="E224" s="18" t="s">
        <v>1457</v>
      </c>
      <c r="F224" s="18" t="s">
        <v>228</v>
      </c>
      <c r="G224" s="18"/>
      <c r="H224" s="18" t="s">
        <v>1458</v>
      </c>
      <c r="I224" s="18">
        <v>45309698</v>
      </c>
      <c r="J224" s="19">
        <v>42572</v>
      </c>
      <c r="K224" s="20">
        <v>2016</v>
      </c>
      <c r="L224" s="20">
        <v>2016</v>
      </c>
      <c r="M224" s="22">
        <v>2800</v>
      </c>
      <c r="N224" s="21" t="s">
        <v>131</v>
      </c>
      <c r="O224" s="23">
        <f>M224*VLOOKUP(N224,Kurzy!$A$2:$B$11,2,FALSE)</f>
        <v>2800</v>
      </c>
      <c r="P224" s="18"/>
      <c r="Q224" s="24"/>
      <c r="R224" s="18" t="s">
        <v>10079</v>
      </c>
      <c r="S224" s="18"/>
    </row>
    <row r="225" spans="1:19" ht="38.25" x14ac:dyDescent="0.2">
      <c r="A225" s="7" t="s">
        <v>31</v>
      </c>
      <c r="B225" s="4" t="s">
        <v>47</v>
      </c>
      <c r="C225" s="17" t="s">
        <v>1459</v>
      </c>
      <c r="D225" s="17" t="s">
        <v>1460</v>
      </c>
      <c r="E225" s="18" t="s">
        <v>1461</v>
      </c>
      <c r="F225" s="18" t="s">
        <v>228</v>
      </c>
      <c r="G225" s="18"/>
      <c r="H225" s="18" t="s">
        <v>1462</v>
      </c>
      <c r="I225" s="18">
        <v>36042480</v>
      </c>
      <c r="J225" s="19">
        <v>42576</v>
      </c>
      <c r="K225" s="20">
        <v>2016</v>
      </c>
      <c r="L225" s="20">
        <v>2016</v>
      </c>
      <c r="M225" s="22">
        <v>250</v>
      </c>
      <c r="N225" s="21" t="s">
        <v>131</v>
      </c>
      <c r="O225" s="23">
        <f>M225*VLOOKUP(N225,Kurzy!$A$2:$B$11,2,FALSE)</f>
        <v>250</v>
      </c>
      <c r="P225" s="18"/>
      <c r="Q225" s="24" t="s">
        <v>1766</v>
      </c>
      <c r="R225" s="18" t="s">
        <v>10079</v>
      </c>
      <c r="S225" s="18"/>
    </row>
    <row r="226" spans="1:19" ht="25.5" x14ac:dyDescent="0.2">
      <c r="A226" s="7" t="s">
        <v>31</v>
      </c>
      <c r="B226" s="4" t="s">
        <v>47</v>
      </c>
      <c r="C226" s="17" t="s">
        <v>1463</v>
      </c>
      <c r="D226" s="17" t="s">
        <v>1202</v>
      </c>
      <c r="E226" s="18" t="s">
        <v>1464</v>
      </c>
      <c r="F226" s="18" t="s">
        <v>228</v>
      </c>
      <c r="G226" s="18"/>
      <c r="H226" s="18" t="s">
        <v>1296</v>
      </c>
      <c r="I226" s="18">
        <v>36285757</v>
      </c>
      <c r="J226" s="19">
        <v>42590</v>
      </c>
      <c r="K226" s="20">
        <v>2016</v>
      </c>
      <c r="L226" s="20">
        <v>2016</v>
      </c>
      <c r="M226" s="22">
        <v>300</v>
      </c>
      <c r="N226" s="21" t="s">
        <v>131</v>
      </c>
      <c r="O226" s="23">
        <f>M226*VLOOKUP(N226,Kurzy!$A$2:$B$11,2,FALSE)</f>
        <v>300</v>
      </c>
      <c r="P226" s="18"/>
      <c r="Q226" s="24"/>
      <c r="R226" s="18" t="s">
        <v>10079</v>
      </c>
      <c r="S226" s="18"/>
    </row>
    <row r="227" spans="1:19" ht="25.5" x14ac:dyDescent="0.2">
      <c r="A227" s="7" t="s">
        <v>31</v>
      </c>
      <c r="B227" s="4" t="s">
        <v>47</v>
      </c>
      <c r="C227" s="17" t="s">
        <v>1465</v>
      </c>
      <c r="D227" s="17" t="s">
        <v>1221</v>
      </c>
      <c r="E227" s="18" t="s">
        <v>1466</v>
      </c>
      <c r="F227" s="18" t="s">
        <v>228</v>
      </c>
      <c r="G227" s="18"/>
      <c r="H227" s="18" t="s">
        <v>1467</v>
      </c>
      <c r="I227" s="18">
        <v>36333191</v>
      </c>
      <c r="J227" s="19">
        <v>42590</v>
      </c>
      <c r="K227" s="20">
        <v>2016</v>
      </c>
      <c r="L227" s="20">
        <v>2016</v>
      </c>
      <c r="M227" s="22">
        <v>410</v>
      </c>
      <c r="N227" s="21" t="s">
        <v>131</v>
      </c>
      <c r="O227" s="23">
        <f>M227*VLOOKUP(N227,Kurzy!$A$2:$B$11,2,FALSE)</f>
        <v>410</v>
      </c>
      <c r="P227" s="18"/>
      <c r="Q227" s="24"/>
      <c r="R227" s="18" t="s">
        <v>10079</v>
      </c>
      <c r="S227" s="18"/>
    </row>
    <row r="228" spans="1:19" ht="51" x14ac:dyDescent="0.2">
      <c r="A228" s="7" t="s">
        <v>31</v>
      </c>
      <c r="B228" s="4" t="s">
        <v>47</v>
      </c>
      <c r="C228" s="17" t="s">
        <v>1343</v>
      </c>
      <c r="D228" s="17" t="s">
        <v>1218</v>
      </c>
      <c r="E228" s="18" t="s">
        <v>1468</v>
      </c>
      <c r="F228" s="18" t="s">
        <v>228</v>
      </c>
      <c r="G228" s="18"/>
      <c r="H228" s="18" t="s">
        <v>1283</v>
      </c>
      <c r="I228" s="18">
        <v>31423230</v>
      </c>
      <c r="J228" s="19">
        <v>42578</v>
      </c>
      <c r="K228" s="20">
        <v>2016</v>
      </c>
      <c r="L228" s="20">
        <v>2016</v>
      </c>
      <c r="M228" s="22">
        <v>200</v>
      </c>
      <c r="N228" s="21" t="s">
        <v>131</v>
      </c>
      <c r="O228" s="23">
        <f>M228*VLOOKUP(N228,Kurzy!$A$2:$B$11,2,FALSE)</f>
        <v>200</v>
      </c>
      <c r="P228" s="18"/>
      <c r="Q228" s="24" t="s">
        <v>1767</v>
      </c>
      <c r="R228" s="18" t="s">
        <v>10079</v>
      </c>
      <c r="S228" s="18"/>
    </row>
    <row r="229" spans="1:19" ht="38.25" x14ac:dyDescent="0.2">
      <c r="A229" s="7" t="s">
        <v>31</v>
      </c>
      <c r="B229" s="4" t="s">
        <v>47</v>
      </c>
      <c r="C229" s="17" t="s">
        <v>1469</v>
      </c>
      <c r="D229" s="17" t="s">
        <v>1252</v>
      </c>
      <c r="E229" s="18" t="s">
        <v>1470</v>
      </c>
      <c r="F229" s="18" t="s">
        <v>228</v>
      </c>
      <c r="G229" s="18"/>
      <c r="H229" s="18" t="s">
        <v>1204</v>
      </c>
      <c r="I229" s="18">
        <v>36707341</v>
      </c>
      <c r="J229" s="19">
        <v>42591</v>
      </c>
      <c r="K229" s="20">
        <v>2016</v>
      </c>
      <c r="L229" s="20">
        <v>2016</v>
      </c>
      <c r="M229" s="22">
        <v>2083.5</v>
      </c>
      <c r="N229" s="21" t="s">
        <v>131</v>
      </c>
      <c r="O229" s="23">
        <f>M229*VLOOKUP(N229,Kurzy!$A$2:$B$11,2,FALSE)</f>
        <v>2083.5</v>
      </c>
      <c r="P229" s="18"/>
      <c r="Q229" s="24" t="s">
        <v>1768</v>
      </c>
      <c r="R229" s="18" t="s">
        <v>10079</v>
      </c>
      <c r="S229" s="18"/>
    </row>
    <row r="230" spans="1:19" ht="38.25" x14ac:dyDescent="0.2">
      <c r="A230" s="7" t="s">
        <v>31</v>
      </c>
      <c r="B230" s="4" t="s">
        <v>47</v>
      </c>
      <c r="C230" s="17" t="s">
        <v>1471</v>
      </c>
      <c r="D230" s="17" t="s">
        <v>1272</v>
      </c>
      <c r="E230" s="18" t="s">
        <v>1472</v>
      </c>
      <c r="F230" s="18" t="s">
        <v>228</v>
      </c>
      <c r="G230" s="18"/>
      <c r="H230" s="18" t="s">
        <v>1473</v>
      </c>
      <c r="I230" s="18">
        <v>47239255</v>
      </c>
      <c r="J230" s="19">
        <v>42579</v>
      </c>
      <c r="K230" s="20">
        <v>2016</v>
      </c>
      <c r="L230" s="20">
        <v>2016</v>
      </c>
      <c r="M230" s="22">
        <v>80</v>
      </c>
      <c r="N230" s="21" t="s">
        <v>131</v>
      </c>
      <c r="O230" s="23">
        <f>M230*VLOOKUP(N230,Kurzy!$A$2:$B$11,2,FALSE)</f>
        <v>80</v>
      </c>
      <c r="P230" s="18"/>
      <c r="Q230" s="24" t="s">
        <v>1769</v>
      </c>
      <c r="R230" s="18" t="s">
        <v>10079</v>
      </c>
      <c r="S230" s="18"/>
    </row>
    <row r="231" spans="1:19" ht="25.5" x14ac:dyDescent="0.2">
      <c r="A231" s="7" t="s">
        <v>31</v>
      </c>
      <c r="B231" s="4" t="s">
        <v>47</v>
      </c>
      <c r="C231" s="17" t="s">
        <v>1474</v>
      </c>
      <c r="D231" s="17" t="s">
        <v>1218</v>
      </c>
      <c r="E231" s="18" t="s">
        <v>1475</v>
      </c>
      <c r="F231" s="18" t="s">
        <v>228</v>
      </c>
      <c r="G231" s="18"/>
      <c r="H231" s="18" t="s">
        <v>1283</v>
      </c>
      <c r="I231" s="18">
        <v>31423230</v>
      </c>
      <c r="J231" s="19">
        <v>42597</v>
      </c>
      <c r="K231" s="20">
        <v>2016</v>
      </c>
      <c r="L231" s="20">
        <v>2016</v>
      </c>
      <c r="M231" s="22">
        <v>120</v>
      </c>
      <c r="N231" s="21" t="s">
        <v>131</v>
      </c>
      <c r="O231" s="23">
        <f>M231*VLOOKUP(N231,Kurzy!$A$2:$B$11,2,FALSE)</f>
        <v>120</v>
      </c>
      <c r="P231" s="18"/>
      <c r="Q231" s="24" t="s">
        <v>1737</v>
      </c>
      <c r="R231" s="18" t="s">
        <v>10079</v>
      </c>
      <c r="S231" s="18"/>
    </row>
    <row r="232" spans="1:19" ht="25.5" x14ac:dyDescent="0.2">
      <c r="A232" s="7" t="s">
        <v>31</v>
      </c>
      <c r="B232" s="4" t="s">
        <v>47</v>
      </c>
      <c r="C232" s="17" t="s">
        <v>1476</v>
      </c>
      <c r="D232" s="17" t="s">
        <v>1352</v>
      </c>
      <c r="E232" s="18" t="s">
        <v>1477</v>
      </c>
      <c r="F232" s="18" t="s">
        <v>228</v>
      </c>
      <c r="G232" s="18"/>
      <c r="H232" s="18" t="s">
        <v>1478</v>
      </c>
      <c r="I232" s="18">
        <v>44276907</v>
      </c>
      <c r="J232" s="19">
        <v>42593</v>
      </c>
      <c r="K232" s="20">
        <v>2016</v>
      </c>
      <c r="L232" s="20">
        <v>2016</v>
      </c>
      <c r="M232" s="22">
        <v>200</v>
      </c>
      <c r="N232" s="21" t="s">
        <v>131</v>
      </c>
      <c r="O232" s="23">
        <f>M232*VLOOKUP(N232,Kurzy!$A$2:$B$11,2,FALSE)</f>
        <v>200</v>
      </c>
      <c r="P232" s="18"/>
      <c r="Q232" s="24"/>
      <c r="R232" s="18" t="s">
        <v>10079</v>
      </c>
      <c r="S232" s="18"/>
    </row>
    <row r="233" spans="1:19" ht="25.5" x14ac:dyDescent="0.2">
      <c r="A233" s="7" t="s">
        <v>31</v>
      </c>
      <c r="B233" s="4" t="s">
        <v>47</v>
      </c>
      <c r="C233" s="17" t="s">
        <v>1238</v>
      </c>
      <c r="D233" s="17" t="s">
        <v>1239</v>
      </c>
      <c r="E233" s="18" t="s">
        <v>1479</v>
      </c>
      <c r="F233" s="18" t="s">
        <v>228</v>
      </c>
      <c r="G233" s="18"/>
      <c r="H233" s="18" t="s">
        <v>1241</v>
      </c>
      <c r="I233" s="18">
        <v>30998140</v>
      </c>
      <c r="J233" s="19">
        <v>42590</v>
      </c>
      <c r="K233" s="20">
        <v>2016</v>
      </c>
      <c r="L233" s="20">
        <v>2016</v>
      </c>
      <c r="M233" s="22">
        <v>6410</v>
      </c>
      <c r="N233" s="21" t="s">
        <v>131</v>
      </c>
      <c r="O233" s="23">
        <f>M233*VLOOKUP(N233,Kurzy!$A$2:$B$11,2,FALSE)</f>
        <v>6410</v>
      </c>
      <c r="P233" s="18"/>
      <c r="Q233" s="24"/>
      <c r="R233" s="18" t="s">
        <v>10079</v>
      </c>
      <c r="S233" s="18"/>
    </row>
    <row r="234" spans="1:19" ht="25.5" x14ac:dyDescent="0.2">
      <c r="A234" s="7" t="s">
        <v>31</v>
      </c>
      <c r="B234" s="4" t="s">
        <v>47</v>
      </c>
      <c r="C234" s="17" t="s">
        <v>1480</v>
      </c>
      <c r="D234" s="17" t="s">
        <v>1202</v>
      </c>
      <c r="E234" s="18" t="s">
        <v>1481</v>
      </c>
      <c r="F234" s="18" t="s">
        <v>228</v>
      </c>
      <c r="G234" s="18"/>
      <c r="H234" s="18" t="s">
        <v>1296</v>
      </c>
      <c r="I234" s="18">
        <v>36285757</v>
      </c>
      <c r="J234" s="19">
        <v>42599</v>
      </c>
      <c r="K234" s="20">
        <v>2016</v>
      </c>
      <c r="L234" s="20">
        <v>2016</v>
      </c>
      <c r="M234" s="22">
        <v>100</v>
      </c>
      <c r="N234" s="21" t="s">
        <v>131</v>
      </c>
      <c r="O234" s="23">
        <f>M234*VLOOKUP(N234,Kurzy!$A$2:$B$11,2,FALSE)</f>
        <v>100</v>
      </c>
      <c r="P234" s="18"/>
      <c r="Q234" s="24"/>
      <c r="R234" s="18" t="s">
        <v>10079</v>
      </c>
      <c r="S234" s="18"/>
    </row>
    <row r="235" spans="1:19" ht="25.5" x14ac:dyDescent="0.2">
      <c r="A235" s="7" t="s">
        <v>31</v>
      </c>
      <c r="B235" s="4" t="s">
        <v>47</v>
      </c>
      <c r="C235" s="17" t="s">
        <v>1482</v>
      </c>
      <c r="D235" s="17" t="s">
        <v>1218</v>
      </c>
      <c r="E235" s="18" t="s">
        <v>1483</v>
      </c>
      <c r="F235" s="18" t="s">
        <v>228</v>
      </c>
      <c r="G235" s="18"/>
      <c r="H235" s="18" t="s">
        <v>1256</v>
      </c>
      <c r="I235" s="18">
        <v>36235164</v>
      </c>
      <c r="J235" s="19">
        <v>42600</v>
      </c>
      <c r="K235" s="20">
        <v>2016</v>
      </c>
      <c r="L235" s="20">
        <v>2016</v>
      </c>
      <c r="M235" s="22">
        <v>138</v>
      </c>
      <c r="N235" s="21" t="s">
        <v>131</v>
      </c>
      <c r="O235" s="23">
        <f>M235*VLOOKUP(N235,Kurzy!$A$2:$B$11,2,FALSE)</f>
        <v>138</v>
      </c>
      <c r="P235" s="18"/>
      <c r="Q235" s="24" t="s">
        <v>1770</v>
      </c>
      <c r="R235" s="18" t="s">
        <v>10079</v>
      </c>
      <c r="S235" s="18"/>
    </row>
    <row r="236" spans="1:19" ht="25.5" x14ac:dyDescent="0.2">
      <c r="A236" s="7" t="s">
        <v>31</v>
      </c>
      <c r="B236" s="4" t="s">
        <v>47</v>
      </c>
      <c r="C236" s="17" t="s">
        <v>1484</v>
      </c>
      <c r="D236" s="17" t="s">
        <v>1211</v>
      </c>
      <c r="E236" s="18" t="s">
        <v>1485</v>
      </c>
      <c r="F236" s="18" t="s">
        <v>228</v>
      </c>
      <c r="G236" s="18"/>
      <c r="H236" s="18" t="s">
        <v>1283</v>
      </c>
      <c r="I236" s="18">
        <v>31423230</v>
      </c>
      <c r="J236" s="19">
        <v>42604</v>
      </c>
      <c r="K236" s="20">
        <v>2016</v>
      </c>
      <c r="L236" s="20">
        <v>2016</v>
      </c>
      <c r="M236" s="22">
        <v>3660</v>
      </c>
      <c r="N236" s="21" t="s">
        <v>131</v>
      </c>
      <c r="O236" s="23">
        <f>M236*VLOOKUP(N236,Kurzy!$A$2:$B$11,2,FALSE)</f>
        <v>3660</v>
      </c>
      <c r="P236" s="18"/>
      <c r="Q236" s="24" t="s">
        <v>1771</v>
      </c>
      <c r="R236" s="18" t="s">
        <v>10079</v>
      </c>
      <c r="S236" s="18"/>
    </row>
    <row r="237" spans="1:19" ht="38.25" x14ac:dyDescent="0.2">
      <c r="A237" s="7" t="s">
        <v>31</v>
      </c>
      <c r="B237" s="4" t="s">
        <v>47</v>
      </c>
      <c r="C237" s="17" t="s">
        <v>1486</v>
      </c>
      <c r="D237" s="17" t="s">
        <v>1211</v>
      </c>
      <c r="E237" s="18" t="s">
        <v>1487</v>
      </c>
      <c r="F237" s="18" t="s">
        <v>228</v>
      </c>
      <c r="G237" s="18"/>
      <c r="H237" s="18" t="s">
        <v>1283</v>
      </c>
      <c r="I237" s="18">
        <v>31423230</v>
      </c>
      <c r="J237" s="19">
        <v>42633</v>
      </c>
      <c r="K237" s="20">
        <v>2016</v>
      </c>
      <c r="L237" s="20">
        <v>2016</v>
      </c>
      <c r="M237" s="22">
        <v>1965</v>
      </c>
      <c r="N237" s="21" t="s">
        <v>131</v>
      </c>
      <c r="O237" s="23">
        <f>M237*VLOOKUP(N237,Kurzy!$A$2:$B$11,2,FALSE)</f>
        <v>1965</v>
      </c>
      <c r="P237" s="18"/>
      <c r="Q237" s="24" t="s">
        <v>1772</v>
      </c>
      <c r="R237" s="18" t="s">
        <v>10079</v>
      </c>
      <c r="S237" s="18"/>
    </row>
    <row r="238" spans="1:19" ht="25.5" hidden="1" x14ac:dyDescent="0.2">
      <c r="A238" s="7" t="s">
        <v>31</v>
      </c>
      <c r="B238" s="4" t="s">
        <v>47</v>
      </c>
      <c r="C238" s="17" t="s">
        <v>1488</v>
      </c>
      <c r="D238" s="17" t="s">
        <v>1489</v>
      </c>
      <c r="E238" s="18" t="s">
        <v>1490</v>
      </c>
      <c r="F238" s="18" t="s">
        <v>410</v>
      </c>
      <c r="G238" s="18"/>
      <c r="H238" s="18" t="s">
        <v>1491</v>
      </c>
      <c r="I238" s="18">
        <v>35946024</v>
      </c>
      <c r="J238" s="19">
        <v>42615</v>
      </c>
      <c r="K238" s="20">
        <v>2016</v>
      </c>
      <c r="L238" s="20">
        <v>2016</v>
      </c>
      <c r="M238" s="22">
        <v>9500</v>
      </c>
      <c r="N238" s="21" t="s">
        <v>131</v>
      </c>
      <c r="O238" s="23">
        <f>M238*VLOOKUP(N238,Kurzy!$A$2:$B$11,2,FALSE)</f>
        <v>9500</v>
      </c>
      <c r="P238" s="18"/>
      <c r="Q238" s="24" t="s">
        <v>1773</v>
      </c>
      <c r="R238" s="18" t="s">
        <v>10078</v>
      </c>
      <c r="S238" s="18" t="s">
        <v>10510</v>
      </c>
    </row>
    <row r="239" spans="1:19" ht="25.5" x14ac:dyDescent="0.2">
      <c r="A239" s="7" t="s">
        <v>31</v>
      </c>
      <c r="B239" s="4" t="s">
        <v>47</v>
      </c>
      <c r="C239" s="17" t="s">
        <v>1238</v>
      </c>
      <c r="D239" s="17" t="s">
        <v>1239</v>
      </c>
      <c r="E239" s="18" t="s">
        <v>1492</v>
      </c>
      <c r="F239" s="18" t="s">
        <v>228</v>
      </c>
      <c r="G239" s="18"/>
      <c r="H239" s="18" t="s">
        <v>1493</v>
      </c>
      <c r="I239" s="18">
        <v>30998140</v>
      </c>
      <c r="J239" s="19">
        <v>42620</v>
      </c>
      <c r="K239" s="20">
        <v>2016</v>
      </c>
      <c r="L239" s="20">
        <v>2016</v>
      </c>
      <c r="M239" s="22">
        <v>2680</v>
      </c>
      <c r="N239" s="21" t="s">
        <v>131</v>
      </c>
      <c r="O239" s="23">
        <f>M239*VLOOKUP(N239,Kurzy!$A$2:$B$11,2,FALSE)</f>
        <v>2680</v>
      </c>
      <c r="P239" s="18"/>
      <c r="Q239" s="24"/>
      <c r="R239" s="18" t="s">
        <v>10079</v>
      </c>
      <c r="S239" s="18"/>
    </row>
    <row r="240" spans="1:19" ht="51" x14ac:dyDescent="0.2">
      <c r="A240" s="7" t="s">
        <v>31</v>
      </c>
      <c r="B240" s="4" t="s">
        <v>47</v>
      </c>
      <c r="C240" s="17" t="s">
        <v>1494</v>
      </c>
      <c r="D240" s="17" t="s">
        <v>1244</v>
      </c>
      <c r="E240" s="18" t="s">
        <v>1495</v>
      </c>
      <c r="F240" s="18" t="s">
        <v>228</v>
      </c>
      <c r="G240" s="18"/>
      <c r="H240" s="18" t="s">
        <v>1496</v>
      </c>
      <c r="I240" s="18">
        <v>36565911</v>
      </c>
      <c r="J240" s="19">
        <v>42622</v>
      </c>
      <c r="K240" s="20">
        <v>2016</v>
      </c>
      <c r="L240" s="20">
        <v>2016</v>
      </c>
      <c r="M240" s="22">
        <v>3200</v>
      </c>
      <c r="N240" s="21" t="s">
        <v>131</v>
      </c>
      <c r="O240" s="23">
        <f>M240*VLOOKUP(N240,Kurzy!$A$2:$B$11,2,FALSE)</f>
        <v>3200</v>
      </c>
      <c r="P240" s="18"/>
      <c r="Q240" s="24" t="s">
        <v>1774</v>
      </c>
      <c r="R240" s="18" t="s">
        <v>10079</v>
      </c>
      <c r="S240" s="18"/>
    </row>
    <row r="241" spans="1:19" ht="51" x14ac:dyDescent="0.2">
      <c r="A241" s="7" t="s">
        <v>31</v>
      </c>
      <c r="B241" s="4" t="s">
        <v>47</v>
      </c>
      <c r="C241" s="17" t="s">
        <v>1497</v>
      </c>
      <c r="D241" s="17" t="s">
        <v>1244</v>
      </c>
      <c r="E241" s="18" t="s">
        <v>1498</v>
      </c>
      <c r="F241" s="18" t="s">
        <v>228</v>
      </c>
      <c r="G241" s="18"/>
      <c r="H241" s="18" t="s">
        <v>1499</v>
      </c>
      <c r="I241" s="18">
        <v>44517751</v>
      </c>
      <c r="J241" s="19">
        <v>42634</v>
      </c>
      <c r="K241" s="20">
        <v>2016</v>
      </c>
      <c r="L241" s="20">
        <v>2016</v>
      </c>
      <c r="M241" s="22">
        <v>1000</v>
      </c>
      <c r="N241" s="21" t="s">
        <v>131</v>
      </c>
      <c r="O241" s="23">
        <f>M241*VLOOKUP(N241,Kurzy!$A$2:$B$11,2,FALSE)</f>
        <v>1000</v>
      </c>
      <c r="P241" s="18"/>
      <c r="Q241" s="24" t="s">
        <v>1775</v>
      </c>
      <c r="R241" s="18" t="s">
        <v>10079</v>
      </c>
      <c r="S241" s="18"/>
    </row>
    <row r="242" spans="1:19" ht="25.5" x14ac:dyDescent="0.2">
      <c r="A242" s="7" t="s">
        <v>31</v>
      </c>
      <c r="B242" s="4" t="s">
        <v>47</v>
      </c>
      <c r="C242" s="17" t="s">
        <v>1500</v>
      </c>
      <c r="D242" s="17" t="s">
        <v>1221</v>
      </c>
      <c r="E242" s="18" t="s">
        <v>1501</v>
      </c>
      <c r="F242" s="18" t="s">
        <v>228</v>
      </c>
      <c r="G242" s="18"/>
      <c r="H242" s="18" t="s">
        <v>1502</v>
      </c>
      <c r="I242" s="18">
        <v>48169668</v>
      </c>
      <c r="J242" s="19">
        <v>42633</v>
      </c>
      <c r="K242" s="20">
        <v>2016</v>
      </c>
      <c r="L242" s="20">
        <v>2016</v>
      </c>
      <c r="M242" s="22">
        <v>154</v>
      </c>
      <c r="N242" s="21" t="s">
        <v>131</v>
      </c>
      <c r="O242" s="23">
        <f>M242*VLOOKUP(N242,Kurzy!$A$2:$B$11,2,FALSE)</f>
        <v>154</v>
      </c>
      <c r="P242" s="18"/>
      <c r="Q242" s="24"/>
      <c r="R242" s="18" t="s">
        <v>10079</v>
      </c>
      <c r="S242" s="18"/>
    </row>
    <row r="243" spans="1:19" ht="38.25" x14ac:dyDescent="0.2">
      <c r="A243" s="7" t="s">
        <v>31</v>
      </c>
      <c r="B243" s="4" t="s">
        <v>47</v>
      </c>
      <c r="C243" s="17" t="s">
        <v>1503</v>
      </c>
      <c r="D243" s="17" t="s">
        <v>1207</v>
      </c>
      <c r="E243" s="18" t="s">
        <v>1504</v>
      </c>
      <c r="F243" s="18" t="s">
        <v>228</v>
      </c>
      <c r="G243" s="18"/>
      <c r="H243" s="18" t="s">
        <v>1505</v>
      </c>
      <c r="I243" s="18">
        <v>36042161</v>
      </c>
      <c r="J243" s="19">
        <v>42619</v>
      </c>
      <c r="K243" s="20">
        <v>2016</v>
      </c>
      <c r="L243" s="20">
        <v>2016</v>
      </c>
      <c r="M243" s="22">
        <v>1400</v>
      </c>
      <c r="N243" s="21" t="s">
        <v>131</v>
      </c>
      <c r="O243" s="23">
        <f>M243*VLOOKUP(N243,Kurzy!$A$2:$B$11,2,FALSE)</f>
        <v>1400</v>
      </c>
      <c r="P243" s="18"/>
      <c r="Q243" s="24" t="s">
        <v>1776</v>
      </c>
      <c r="R243" s="18" t="s">
        <v>10079</v>
      </c>
      <c r="S243" s="18"/>
    </row>
    <row r="244" spans="1:19" ht="51" x14ac:dyDescent="0.2">
      <c r="A244" s="7" t="s">
        <v>31</v>
      </c>
      <c r="B244" s="4" t="s">
        <v>47</v>
      </c>
      <c r="C244" s="17" t="s">
        <v>1343</v>
      </c>
      <c r="D244" s="17" t="s">
        <v>1218</v>
      </c>
      <c r="E244" s="18" t="s">
        <v>1506</v>
      </c>
      <c r="F244" s="18" t="s">
        <v>228</v>
      </c>
      <c r="G244" s="18"/>
      <c r="H244" s="18" t="s">
        <v>1283</v>
      </c>
      <c r="I244" s="18">
        <v>31423230</v>
      </c>
      <c r="J244" s="19">
        <v>42635</v>
      </c>
      <c r="K244" s="20">
        <v>2016</v>
      </c>
      <c r="L244" s="20">
        <v>2016</v>
      </c>
      <c r="M244" s="22">
        <v>100</v>
      </c>
      <c r="N244" s="21" t="s">
        <v>131</v>
      </c>
      <c r="O244" s="23">
        <f>M244*VLOOKUP(N244,Kurzy!$A$2:$B$11,2,FALSE)</f>
        <v>100</v>
      </c>
      <c r="P244" s="18"/>
      <c r="Q244" s="24" t="s">
        <v>1739</v>
      </c>
      <c r="R244" s="18" t="s">
        <v>10079</v>
      </c>
      <c r="S244" s="18"/>
    </row>
    <row r="245" spans="1:19" ht="38.25" x14ac:dyDescent="0.2">
      <c r="A245" s="7" t="s">
        <v>31</v>
      </c>
      <c r="B245" s="4" t="s">
        <v>47</v>
      </c>
      <c r="C245" s="17" t="s">
        <v>1507</v>
      </c>
      <c r="D245" s="17" t="s">
        <v>1218</v>
      </c>
      <c r="E245" s="18" t="s">
        <v>1508</v>
      </c>
      <c r="F245" s="18" t="s">
        <v>228</v>
      </c>
      <c r="G245" s="18"/>
      <c r="H245" s="18" t="s">
        <v>1256</v>
      </c>
      <c r="I245" s="18">
        <v>36235164</v>
      </c>
      <c r="J245" s="19">
        <v>42636</v>
      </c>
      <c r="K245" s="20">
        <v>2016</v>
      </c>
      <c r="L245" s="20">
        <v>2016</v>
      </c>
      <c r="M245" s="22">
        <v>579</v>
      </c>
      <c r="N245" s="21" t="s">
        <v>131</v>
      </c>
      <c r="O245" s="23">
        <f>M245*VLOOKUP(N245,Kurzy!$A$2:$B$11,2,FALSE)</f>
        <v>579</v>
      </c>
      <c r="P245" s="18"/>
      <c r="Q245" s="24" t="s">
        <v>1777</v>
      </c>
      <c r="R245" s="18" t="s">
        <v>10079</v>
      </c>
      <c r="S245" s="18"/>
    </row>
    <row r="246" spans="1:19" ht="25.5" x14ac:dyDescent="0.2">
      <c r="A246" s="7" t="s">
        <v>31</v>
      </c>
      <c r="B246" s="4" t="s">
        <v>47</v>
      </c>
      <c r="C246" s="17" t="s">
        <v>1509</v>
      </c>
      <c r="D246" s="17" t="s">
        <v>1202</v>
      </c>
      <c r="E246" s="18" t="s">
        <v>1510</v>
      </c>
      <c r="F246" s="18" t="s">
        <v>228</v>
      </c>
      <c r="G246" s="18"/>
      <c r="H246" s="18" t="s">
        <v>1296</v>
      </c>
      <c r="I246" s="18">
        <v>36285757</v>
      </c>
      <c r="J246" s="19">
        <v>42639</v>
      </c>
      <c r="K246" s="20">
        <v>2016</v>
      </c>
      <c r="L246" s="20">
        <v>2016</v>
      </c>
      <c r="M246" s="22">
        <v>725</v>
      </c>
      <c r="N246" s="21" t="s">
        <v>131</v>
      </c>
      <c r="O246" s="23">
        <f>M246*VLOOKUP(N246,Kurzy!$A$2:$B$11,2,FALSE)</f>
        <v>725</v>
      </c>
      <c r="P246" s="18"/>
      <c r="Q246" s="24"/>
      <c r="R246" s="18" t="s">
        <v>10079</v>
      </c>
      <c r="S246" s="18"/>
    </row>
    <row r="247" spans="1:19" ht="38.25" x14ac:dyDescent="0.2">
      <c r="A247" s="7" t="s">
        <v>31</v>
      </c>
      <c r="B247" s="4" t="s">
        <v>47</v>
      </c>
      <c r="C247" s="17" t="s">
        <v>1482</v>
      </c>
      <c r="D247" s="17" t="s">
        <v>1218</v>
      </c>
      <c r="E247" s="18" t="s">
        <v>1511</v>
      </c>
      <c r="F247" s="18" t="s">
        <v>228</v>
      </c>
      <c r="G247" s="18"/>
      <c r="H247" s="18" t="s">
        <v>1256</v>
      </c>
      <c r="I247" s="18">
        <v>36235164</v>
      </c>
      <c r="J247" s="19">
        <v>42640</v>
      </c>
      <c r="K247" s="20">
        <v>2016</v>
      </c>
      <c r="L247" s="20">
        <v>2016</v>
      </c>
      <c r="M247" s="22">
        <v>586</v>
      </c>
      <c r="N247" s="21" t="s">
        <v>131</v>
      </c>
      <c r="O247" s="23">
        <f>M247*VLOOKUP(N247,Kurzy!$A$2:$B$11,2,FALSE)</f>
        <v>586</v>
      </c>
      <c r="P247" s="18"/>
      <c r="Q247" s="24" t="s">
        <v>1778</v>
      </c>
      <c r="R247" s="18" t="s">
        <v>10079</v>
      </c>
      <c r="S247" s="18"/>
    </row>
    <row r="248" spans="1:19" ht="38.25" x14ac:dyDescent="0.2">
      <c r="A248" s="7" t="s">
        <v>31</v>
      </c>
      <c r="B248" s="4" t="s">
        <v>47</v>
      </c>
      <c r="C248" s="17" t="s">
        <v>1482</v>
      </c>
      <c r="D248" s="17" t="s">
        <v>1218</v>
      </c>
      <c r="E248" s="18" t="s">
        <v>1512</v>
      </c>
      <c r="F248" s="18" t="s">
        <v>228</v>
      </c>
      <c r="G248" s="18"/>
      <c r="H248" s="18" t="s">
        <v>1256</v>
      </c>
      <c r="I248" s="18">
        <v>36235164</v>
      </c>
      <c r="J248" s="19">
        <v>42641</v>
      </c>
      <c r="K248" s="20">
        <v>2016</v>
      </c>
      <c r="L248" s="20">
        <v>2016</v>
      </c>
      <c r="M248" s="22">
        <v>579</v>
      </c>
      <c r="N248" s="21" t="s">
        <v>131</v>
      </c>
      <c r="O248" s="23">
        <f>M248*VLOOKUP(N248,Kurzy!$A$2:$B$11,2,FALSE)</f>
        <v>579</v>
      </c>
      <c r="P248" s="18"/>
      <c r="Q248" s="24" t="s">
        <v>1778</v>
      </c>
      <c r="R248" s="18" t="s">
        <v>10079</v>
      </c>
      <c r="S248" s="18"/>
    </row>
    <row r="249" spans="1:19" ht="38.25" x14ac:dyDescent="0.2">
      <c r="A249" s="7" t="s">
        <v>31</v>
      </c>
      <c r="B249" s="4" t="s">
        <v>47</v>
      </c>
      <c r="C249" s="17" t="s">
        <v>1513</v>
      </c>
      <c r="D249" s="17" t="s">
        <v>1207</v>
      </c>
      <c r="E249" s="18" t="s">
        <v>1514</v>
      </c>
      <c r="F249" s="18" t="s">
        <v>228</v>
      </c>
      <c r="G249" s="18"/>
      <c r="H249" s="18" t="s">
        <v>1515</v>
      </c>
      <c r="I249" s="18" t="s">
        <v>1376</v>
      </c>
      <c r="J249" s="19">
        <v>42625</v>
      </c>
      <c r="K249" s="20">
        <v>2016</v>
      </c>
      <c r="L249" s="20">
        <v>2016</v>
      </c>
      <c r="M249" s="22">
        <v>1000</v>
      </c>
      <c r="N249" s="21" t="s">
        <v>131</v>
      </c>
      <c r="O249" s="23">
        <f>M249*VLOOKUP(N249,Kurzy!$A$2:$B$11,2,FALSE)</f>
        <v>1000</v>
      </c>
      <c r="P249" s="18"/>
      <c r="Q249" s="24" t="s">
        <v>1779</v>
      </c>
      <c r="R249" s="18" t="s">
        <v>10079</v>
      </c>
      <c r="S249" s="18"/>
    </row>
    <row r="250" spans="1:19" ht="25.5" hidden="1" x14ac:dyDescent="0.2">
      <c r="A250" s="7" t="s">
        <v>31</v>
      </c>
      <c r="B250" s="4" t="s">
        <v>47</v>
      </c>
      <c r="C250" s="17" t="s">
        <v>1516</v>
      </c>
      <c r="D250" s="17" t="s">
        <v>1261</v>
      </c>
      <c r="E250" s="18" t="s">
        <v>1517</v>
      </c>
      <c r="F250" s="18" t="s">
        <v>228</v>
      </c>
      <c r="G250" s="18"/>
      <c r="H250" s="18" t="s">
        <v>1518</v>
      </c>
      <c r="I250" s="18">
        <v>397687</v>
      </c>
      <c r="J250" s="19">
        <v>42648</v>
      </c>
      <c r="K250" s="20">
        <v>2016</v>
      </c>
      <c r="L250" s="20">
        <v>2016</v>
      </c>
      <c r="M250" s="22">
        <v>1000</v>
      </c>
      <c r="N250" s="21" t="s">
        <v>131</v>
      </c>
      <c r="O250" s="23">
        <f>M250*VLOOKUP(N250,Kurzy!$A$2:$B$11,2,FALSE)</f>
        <v>1000</v>
      </c>
      <c r="P250" s="18"/>
      <c r="Q250" s="24"/>
      <c r="R250" s="18" t="s">
        <v>10078</v>
      </c>
      <c r="S250" s="18" t="s">
        <v>10510</v>
      </c>
    </row>
    <row r="251" spans="1:19" ht="63.75" hidden="1" x14ac:dyDescent="0.2">
      <c r="A251" s="7" t="s">
        <v>31</v>
      </c>
      <c r="B251" s="4" t="s">
        <v>47</v>
      </c>
      <c r="C251" s="17" t="s">
        <v>1519</v>
      </c>
      <c r="D251" s="17" t="s">
        <v>1520</v>
      </c>
      <c r="E251" s="18" t="s">
        <v>1521</v>
      </c>
      <c r="F251" s="18" t="s">
        <v>228</v>
      </c>
      <c r="G251" s="18"/>
      <c r="H251" s="18" t="s">
        <v>1522</v>
      </c>
      <c r="I251" s="18">
        <v>31578896</v>
      </c>
      <c r="J251" s="19">
        <v>42650</v>
      </c>
      <c r="K251" s="20">
        <v>2016</v>
      </c>
      <c r="L251" s="20">
        <v>2016</v>
      </c>
      <c r="M251" s="22">
        <v>0</v>
      </c>
      <c r="N251" s="21" t="s">
        <v>131</v>
      </c>
      <c r="O251" s="23">
        <f>M251*VLOOKUP(N251,Kurzy!$A$2:$B$11,2,FALSE)</f>
        <v>0</v>
      </c>
      <c r="P251" s="18"/>
      <c r="Q251" s="24" t="s">
        <v>1780</v>
      </c>
      <c r="R251" s="18" t="s">
        <v>10078</v>
      </c>
      <c r="S251" s="18" t="s">
        <v>10656</v>
      </c>
    </row>
    <row r="252" spans="1:19" ht="38.25" x14ac:dyDescent="0.2">
      <c r="A252" s="7" t="s">
        <v>31</v>
      </c>
      <c r="B252" s="4" t="s">
        <v>47</v>
      </c>
      <c r="C252" s="17" t="s">
        <v>1523</v>
      </c>
      <c r="D252" s="17" t="s">
        <v>1202</v>
      </c>
      <c r="E252" s="18" t="s">
        <v>1524</v>
      </c>
      <c r="F252" s="18" t="s">
        <v>228</v>
      </c>
      <c r="G252" s="18"/>
      <c r="H252" s="18" t="s">
        <v>1296</v>
      </c>
      <c r="I252" s="18">
        <v>36285757</v>
      </c>
      <c r="J252" s="19">
        <v>42650</v>
      </c>
      <c r="K252" s="20">
        <v>2016</v>
      </c>
      <c r="L252" s="20">
        <v>2016</v>
      </c>
      <c r="M252" s="22">
        <v>1063</v>
      </c>
      <c r="N252" s="21" t="s">
        <v>131</v>
      </c>
      <c r="O252" s="23">
        <f>M252*VLOOKUP(N252,Kurzy!$A$2:$B$11,2,FALSE)</f>
        <v>1063</v>
      </c>
      <c r="P252" s="18"/>
      <c r="Q252" s="24"/>
      <c r="R252" s="18" t="s">
        <v>10079</v>
      </c>
      <c r="S252" s="18"/>
    </row>
    <row r="253" spans="1:19" ht="38.25" x14ac:dyDescent="0.2">
      <c r="A253" s="7" t="s">
        <v>31</v>
      </c>
      <c r="B253" s="4" t="s">
        <v>47</v>
      </c>
      <c r="C253" s="17" t="s">
        <v>1525</v>
      </c>
      <c r="D253" s="17" t="s">
        <v>1218</v>
      </c>
      <c r="E253" s="18" t="s">
        <v>1526</v>
      </c>
      <c r="F253" s="18" t="s">
        <v>228</v>
      </c>
      <c r="G253" s="18"/>
      <c r="H253" s="18" t="s">
        <v>1283</v>
      </c>
      <c r="I253" s="18">
        <v>31423230</v>
      </c>
      <c r="J253" s="19">
        <v>42653</v>
      </c>
      <c r="K253" s="20">
        <v>2016</v>
      </c>
      <c r="L253" s="20">
        <v>2016</v>
      </c>
      <c r="M253" s="22">
        <v>1472</v>
      </c>
      <c r="N253" s="21" t="s">
        <v>131</v>
      </c>
      <c r="O253" s="23">
        <f>M253*VLOOKUP(N253,Kurzy!$A$2:$B$11,2,FALSE)</f>
        <v>1472</v>
      </c>
      <c r="P253" s="18"/>
      <c r="Q253" s="24" t="s">
        <v>1781</v>
      </c>
      <c r="R253" s="18" t="s">
        <v>10079</v>
      </c>
      <c r="S253" s="18"/>
    </row>
    <row r="254" spans="1:19" ht="51" x14ac:dyDescent="0.2">
      <c r="A254" s="7" t="s">
        <v>31</v>
      </c>
      <c r="B254" s="4" t="s">
        <v>47</v>
      </c>
      <c r="C254" s="17" t="s">
        <v>1527</v>
      </c>
      <c r="D254" s="17" t="s">
        <v>1239</v>
      </c>
      <c r="E254" s="18" t="s">
        <v>1528</v>
      </c>
      <c r="F254" s="18" t="s">
        <v>228</v>
      </c>
      <c r="G254" s="18"/>
      <c r="H254" s="18" t="s">
        <v>1283</v>
      </c>
      <c r="I254" s="18">
        <v>31423230</v>
      </c>
      <c r="J254" s="19">
        <v>42655</v>
      </c>
      <c r="K254" s="20">
        <v>2016</v>
      </c>
      <c r="L254" s="20">
        <v>2016</v>
      </c>
      <c r="M254" s="22">
        <v>350</v>
      </c>
      <c r="N254" s="21" t="s">
        <v>131</v>
      </c>
      <c r="O254" s="23">
        <f>M254*VLOOKUP(N254,Kurzy!$A$2:$B$11,2,FALSE)</f>
        <v>350</v>
      </c>
      <c r="P254" s="18"/>
      <c r="Q254" s="24" t="s">
        <v>1782</v>
      </c>
      <c r="R254" s="18" t="s">
        <v>10079</v>
      </c>
      <c r="S254" s="18"/>
    </row>
    <row r="255" spans="1:19" ht="25.5" hidden="1" x14ac:dyDescent="0.2">
      <c r="A255" s="7" t="s">
        <v>31</v>
      </c>
      <c r="B255" s="4" t="s">
        <v>47</v>
      </c>
      <c r="C255" s="17" t="s">
        <v>1529</v>
      </c>
      <c r="D255" s="17" t="s">
        <v>1261</v>
      </c>
      <c r="E255" s="18" t="s">
        <v>1530</v>
      </c>
      <c r="F255" s="18" t="s">
        <v>228</v>
      </c>
      <c r="G255" s="18"/>
      <c r="H255" s="18" t="s">
        <v>1518</v>
      </c>
      <c r="I255" s="18">
        <v>397687</v>
      </c>
      <c r="J255" s="19">
        <v>42660</v>
      </c>
      <c r="K255" s="20">
        <v>2016</v>
      </c>
      <c r="L255" s="20">
        <v>2016</v>
      </c>
      <c r="M255" s="22">
        <v>500</v>
      </c>
      <c r="N255" s="21" t="s">
        <v>131</v>
      </c>
      <c r="O255" s="23">
        <f>M255*VLOOKUP(N255,Kurzy!$A$2:$B$11,2,FALSE)</f>
        <v>500</v>
      </c>
      <c r="P255" s="18"/>
      <c r="Q255" s="24"/>
      <c r="R255" s="18" t="s">
        <v>10078</v>
      </c>
      <c r="S255" s="18" t="s">
        <v>10510</v>
      </c>
    </row>
    <row r="256" spans="1:19" ht="25.5" x14ac:dyDescent="0.2">
      <c r="A256" s="7" t="s">
        <v>31</v>
      </c>
      <c r="B256" s="4" t="s">
        <v>47</v>
      </c>
      <c r="C256" s="17" t="s">
        <v>1238</v>
      </c>
      <c r="D256" s="17" t="s">
        <v>1239</v>
      </c>
      <c r="E256" s="18" t="s">
        <v>1531</v>
      </c>
      <c r="F256" s="18" t="s">
        <v>228</v>
      </c>
      <c r="G256" s="18"/>
      <c r="H256" s="18" t="s">
        <v>1493</v>
      </c>
      <c r="I256" s="18">
        <v>30998140</v>
      </c>
      <c r="J256" s="19">
        <v>42654</v>
      </c>
      <c r="K256" s="20">
        <v>2016</v>
      </c>
      <c r="L256" s="20">
        <v>2016</v>
      </c>
      <c r="M256" s="22">
        <v>3505</v>
      </c>
      <c r="N256" s="21" t="s">
        <v>131</v>
      </c>
      <c r="O256" s="23">
        <f>M256*VLOOKUP(N256,Kurzy!$A$2:$B$11,2,FALSE)</f>
        <v>3505</v>
      </c>
      <c r="P256" s="18"/>
      <c r="Q256" s="24"/>
      <c r="R256" s="18" t="s">
        <v>10079</v>
      </c>
      <c r="S256" s="18"/>
    </row>
    <row r="257" spans="1:19" ht="38.25" x14ac:dyDescent="0.2">
      <c r="A257" s="7" t="s">
        <v>31</v>
      </c>
      <c r="B257" s="4" t="s">
        <v>47</v>
      </c>
      <c r="C257" s="17" t="s">
        <v>1532</v>
      </c>
      <c r="D257" s="17" t="s">
        <v>1211</v>
      </c>
      <c r="E257" s="18" t="s">
        <v>1533</v>
      </c>
      <c r="F257" s="18" t="s">
        <v>228</v>
      </c>
      <c r="G257" s="18"/>
      <c r="H257" s="18" t="s">
        <v>1283</v>
      </c>
      <c r="I257" s="18">
        <v>31423230</v>
      </c>
      <c r="J257" s="19">
        <v>42661</v>
      </c>
      <c r="K257" s="20">
        <v>2016</v>
      </c>
      <c r="L257" s="20">
        <v>2016</v>
      </c>
      <c r="M257" s="22">
        <v>910</v>
      </c>
      <c r="N257" s="21" t="s">
        <v>131</v>
      </c>
      <c r="O257" s="23">
        <f>M257*VLOOKUP(N257,Kurzy!$A$2:$B$11,2,FALSE)</f>
        <v>910</v>
      </c>
      <c r="P257" s="18"/>
      <c r="Q257" s="24" t="s">
        <v>1783</v>
      </c>
      <c r="R257" s="18" t="s">
        <v>10079</v>
      </c>
      <c r="S257" s="18"/>
    </row>
    <row r="258" spans="1:19" ht="25.5" x14ac:dyDescent="0.2">
      <c r="A258" s="7" t="s">
        <v>31</v>
      </c>
      <c r="B258" s="4" t="s">
        <v>47</v>
      </c>
      <c r="C258" s="17" t="s">
        <v>1534</v>
      </c>
      <c r="D258" s="17" t="s">
        <v>1239</v>
      </c>
      <c r="E258" s="18" t="s">
        <v>1535</v>
      </c>
      <c r="F258" s="18" t="s">
        <v>228</v>
      </c>
      <c r="G258" s="18"/>
      <c r="H258" s="18" t="s">
        <v>1536</v>
      </c>
      <c r="I258" s="18">
        <v>31626599</v>
      </c>
      <c r="J258" s="19">
        <v>42663</v>
      </c>
      <c r="K258" s="20">
        <v>2016</v>
      </c>
      <c r="L258" s="20">
        <v>2016</v>
      </c>
      <c r="M258" s="22">
        <v>770</v>
      </c>
      <c r="N258" s="21" t="s">
        <v>131</v>
      </c>
      <c r="O258" s="23">
        <f>M258*VLOOKUP(N258,Kurzy!$A$2:$B$11,2,FALSE)</f>
        <v>770</v>
      </c>
      <c r="P258" s="18"/>
      <c r="Q258" s="24"/>
      <c r="R258" s="18" t="s">
        <v>10079</v>
      </c>
      <c r="S258" s="18"/>
    </row>
    <row r="259" spans="1:19" ht="38.25" x14ac:dyDescent="0.2">
      <c r="A259" s="7" t="s">
        <v>31</v>
      </c>
      <c r="B259" s="4" t="s">
        <v>47</v>
      </c>
      <c r="C259" s="17" t="s">
        <v>1537</v>
      </c>
      <c r="D259" s="17" t="s">
        <v>1356</v>
      </c>
      <c r="E259" s="18" t="s">
        <v>1538</v>
      </c>
      <c r="F259" s="18" t="s">
        <v>228</v>
      </c>
      <c r="G259" s="18"/>
      <c r="H259" s="18" t="s">
        <v>1539</v>
      </c>
      <c r="I259" s="18">
        <v>35962623</v>
      </c>
      <c r="J259" s="19">
        <v>42664</v>
      </c>
      <c r="K259" s="20">
        <v>2016</v>
      </c>
      <c r="L259" s="20">
        <v>2016</v>
      </c>
      <c r="M259" s="22">
        <v>500</v>
      </c>
      <c r="N259" s="21" t="s">
        <v>131</v>
      </c>
      <c r="O259" s="23">
        <f>M259*VLOOKUP(N259,Kurzy!$A$2:$B$11,2,FALSE)</f>
        <v>500</v>
      </c>
      <c r="P259" s="18"/>
      <c r="Q259" s="24" t="s">
        <v>1741</v>
      </c>
      <c r="R259" s="18" t="s">
        <v>10079</v>
      </c>
      <c r="S259" s="18"/>
    </row>
    <row r="260" spans="1:19" ht="38.25" x14ac:dyDescent="0.2">
      <c r="A260" s="7" t="s">
        <v>31</v>
      </c>
      <c r="B260" s="4" t="s">
        <v>47</v>
      </c>
      <c r="C260" s="17" t="s">
        <v>1537</v>
      </c>
      <c r="D260" s="17" t="s">
        <v>1356</v>
      </c>
      <c r="E260" s="18" t="s">
        <v>1540</v>
      </c>
      <c r="F260" s="18" t="s">
        <v>228</v>
      </c>
      <c r="G260" s="18"/>
      <c r="H260" s="18" t="s">
        <v>1541</v>
      </c>
      <c r="I260" s="18">
        <v>31643019</v>
      </c>
      <c r="J260" s="19">
        <v>42667</v>
      </c>
      <c r="K260" s="20">
        <v>2016</v>
      </c>
      <c r="L260" s="20">
        <v>2016</v>
      </c>
      <c r="M260" s="22">
        <v>100</v>
      </c>
      <c r="N260" s="21" t="s">
        <v>131</v>
      </c>
      <c r="O260" s="23">
        <f>M260*VLOOKUP(N260,Kurzy!$A$2:$B$11,2,FALSE)</f>
        <v>100</v>
      </c>
      <c r="P260" s="18"/>
      <c r="Q260" s="24" t="s">
        <v>1741</v>
      </c>
      <c r="R260" s="18" t="s">
        <v>10079</v>
      </c>
      <c r="S260" s="18"/>
    </row>
    <row r="261" spans="1:19" ht="25.5" x14ac:dyDescent="0.2">
      <c r="A261" s="7" t="s">
        <v>31</v>
      </c>
      <c r="B261" s="4" t="s">
        <v>47</v>
      </c>
      <c r="C261" s="17" t="s">
        <v>1542</v>
      </c>
      <c r="D261" s="17" t="s">
        <v>1218</v>
      </c>
      <c r="E261" s="18" t="s">
        <v>1543</v>
      </c>
      <c r="F261" s="18" t="s">
        <v>228</v>
      </c>
      <c r="G261" s="18"/>
      <c r="H261" s="18" t="s">
        <v>1283</v>
      </c>
      <c r="I261" s="18">
        <v>31423230</v>
      </c>
      <c r="J261" s="19">
        <v>42668</v>
      </c>
      <c r="K261" s="20">
        <v>2016</v>
      </c>
      <c r="L261" s="20">
        <v>2016</v>
      </c>
      <c r="M261" s="22">
        <v>100</v>
      </c>
      <c r="N261" s="21" t="s">
        <v>131</v>
      </c>
      <c r="O261" s="23">
        <f>M261*VLOOKUP(N261,Kurzy!$A$2:$B$11,2,FALSE)</f>
        <v>100</v>
      </c>
      <c r="P261" s="18"/>
      <c r="Q261" s="24" t="s">
        <v>1784</v>
      </c>
      <c r="R261" s="18" t="s">
        <v>10079</v>
      </c>
      <c r="S261" s="18"/>
    </row>
    <row r="262" spans="1:19" ht="51" x14ac:dyDescent="0.2">
      <c r="A262" s="7" t="s">
        <v>31</v>
      </c>
      <c r="B262" s="4" t="s">
        <v>47</v>
      </c>
      <c r="C262" s="17" t="s">
        <v>1544</v>
      </c>
      <c r="D262" s="17" t="s">
        <v>1225</v>
      </c>
      <c r="E262" s="18" t="s">
        <v>1545</v>
      </c>
      <c r="F262" s="18" t="s">
        <v>228</v>
      </c>
      <c r="G262" s="18"/>
      <c r="H262" s="18" t="s">
        <v>1546</v>
      </c>
      <c r="I262" s="18">
        <v>36821730</v>
      </c>
      <c r="J262" s="19">
        <v>42669</v>
      </c>
      <c r="K262" s="20">
        <v>2016</v>
      </c>
      <c r="L262" s="20">
        <v>2016</v>
      </c>
      <c r="M262" s="22">
        <v>400</v>
      </c>
      <c r="N262" s="21" t="s">
        <v>131</v>
      </c>
      <c r="O262" s="23">
        <f>M262*VLOOKUP(N262,Kurzy!$A$2:$B$11,2,FALSE)</f>
        <v>400</v>
      </c>
      <c r="P262" s="18"/>
      <c r="Q262" s="24" t="s">
        <v>1785</v>
      </c>
      <c r="R262" s="18" t="s">
        <v>10079</v>
      </c>
      <c r="S262" s="18"/>
    </row>
    <row r="263" spans="1:19" ht="25.5" x14ac:dyDescent="0.2">
      <c r="A263" s="7" t="s">
        <v>31</v>
      </c>
      <c r="B263" s="4" t="s">
        <v>47</v>
      </c>
      <c r="C263" s="17" t="s">
        <v>1547</v>
      </c>
      <c r="D263" s="17" t="s">
        <v>1548</v>
      </c>
      <c r="E263" s="18" t="s">
        <v>1549</v>
      </c>
      <c r="F263" s="18" t="s">
        <v>228</v>
      </c>
      <c r="G263" s="18"/>
      <c r="H263" s="18" t="s">
        <v>1550</v>
      </c>
      <c r="I263" s="18">
        <v>50516973</v>
      </c>
      <c r="J263" s="19">
        <v>42671</v>
      </c>
      <c r="K263" s="20">
        <v>2016</v>
      </c>
      <c r="L263" s="20">
        <v>2016</v>
      </c>
      <c r="M263" s="22">
        <v>635</v>
      </c>
      <c r="N263" s="21" t="s">
        <v>131</v>
      </c>
      <c r="O263" s="23">
        <f>M263*VLOOKUP(N263,Kurzy!$A$2:$B$11,2,FALSE)</f>
        <v>635</v>
      </c>
      <c r="P263" s="18"/>
      <c r="Q263" s="24"/>
      <c r="R263" s="18" t="s">
        <v>10079</v>
      </c>
      <c r="S263" s="18"/>
    </row>
    <row r="264" spans="1:19" ht="38.25" x14ac:dyDescent="0.2">
      <c r="A264" s="7" t="s">
        <v>31</v>
      </c>
      <c r="B264" s="4" t="s">
        <v>47</v>
      </c>
      <c r="C264" s="17" t="s">
        <v>1551</v>
      </c>
      <c r="D264" s="17" t="s">
        <v>1218</v>
      </c>
      <c r="E264" s="18" t="s">
        <v>1552</v>
      </c>
      <c r="F264" s="18" t="s">
        <v>228</v>
      </c>
      <c r="G264" s="18"/>
      <c r="H264" s="18" t="s">
        <v>1283</v>
      </c>
      <c r="I264" s="18">
        <v>31423230</v>
      </c>
      <c r="J264" s="19">
        <v>42671</v>
      </c>
      <c r="K264" s="20">
        <v>2016</v>
      </c>
      <c r="L264" s="20">
        <v>2016</v>
      </c>
      <c r="M264" s="22">
        <v>406</v>
      </c>
      <c r="N264" s="21" t="s">
        <v>131</v>
      </c>
      <c r="O264" s="23">
        <f>M264*VLOOKUP(N264,Kurzy!$A$2:$B$11,2,FALSE)</f>
        <v>406</v>
      </c>
      <c r="P264" s="18"/>
      <c r="Q264" s="24" t="s">
        <v>1786</v>
      </c>
      <c r="R264" s="18" t="s">
        <v>10079</v>
      </c>
      <c r="S264" s="18"/>
    </row>
    <row r="265" spans="1:19" ht="38.25" x14ac:dyDescent="0.2">
      <c r="A265" s="7" t="s">
        <v>31</v>
      </c>
      <c r="B265" s="4" t="s">
        <v>47</v>
      </c>
      <c r="C265" s="17" t="s">
        <v>1553</v>
      </c>
      <c r="D265" s="17" t="s">
        <v>1211</v>
      </c>
      <c r="E265" s="18" t="s">
        <v>1554</v>
      </c>
      <c r="F265" s="18" t="s">
        <v>228</v>
      </c>
      <c r="G265" s="18"/>
      <c r="H265" s="18" t="s">
        <v>1283</v>
      </c>
      <c r="I265" s="18">
        <v>31423230</v>
      </c>
      <c r="J265" s="19">
        <v>42674</v>
      </c>
      <c r="K265" s="20">
        <v>2016</v>
      </c>
      <c r="L265" s="20">
        <v>2016</v>
      </c>
      <c r="M265" s="22">
        <v>420</v>
      </c>
      <c r="N265" s="21" t="s">
        <v>131</v>
      </c>
      <c r="O265" s="23">
        <f>M265*VLOOKUP(N265,Kurzy!$A$2:$B$11,2,FALSE)</f>
        <v>420</v>
      </c>
      <c r="P265" s="18"/>
      <c r="Q265" s="24" t="s">
        <v>1787</v>
      </c>
      <c r="R265" s="18" t="s">
        <v>10079</v>
      </c>
      <c r="S265" s="18"/>
    </row>
    <row r="266" spans="1:19" ht="25.5" x14ac:dyDescent="0.2">
      <c r="A266" s="7" t="s">
        <v>31</v>
      </c>
      <c r="B266" s="4" t="s">
        <v>47</v>
      </c>
      <c r="C266" s="17" t="s">
        <v>1555</v>
      </c>
      <c r="D266" s="17" t="s">
        <v>1556</v>
      </c>
      <c r="E266" s="18" t="s">
        <v>1557</v>
      </c>
      <c r="F266" s="18" t="s">
        <v>228</v>
      </c>
      <c r="G266" s="18"/>
      <c r="H266" s="18" t="s">
        <v>1558</v>
      </c>
      <c r="I266" s="18">
        <v>36553671</v>
      </c>
      <c r="J266" s="19">
        <v>42667</v>
      </c>
      <c r="K266" s="20">
        <v>2016</v>
      </c>
      <c r="L266" s="20">
        <v>2016</v>
      </c>
      <c r="M266" s="22">
        <v>300</v>
      </c>
      <c r="N266" s="21" t="s">
        <v>131</v>
      </c>
      <c r="O266" s="23">
        <f>M266*VLOOKUP(N266,Kurzy!$A$2:$B$11,2,FALSE)</f>
        <v>300</v>
      </c>
      <c r="P266" s="18"/>
      <c r="Q266" s="24" t="s">
        <v>1788</v>
      </c>
      <c r="R266" s="18" t="s">
        <v>10079</v>
      </c>
      <c r="S266" s="18"/>
    </row>
    <row r="267" spans="1:19" ht="25.5" x14ac:dyDescent="0.2">
      <c r="A267" s="7" t="s">
        <v>31</v>
      </c>
      <c r="B267" s="4" t="s">
        <v>47</v>
      </c>
      <c r="C267" s="17" t="s">
        <v>1559</v>
      </c>
      <c r="D267" s="17" t="s">
        <v>1202</v>
      </c>
      <c r="E267" s="18" t="s">
        <v>1560</v>
      </c>
      <c r="F267" s="18" t="s">
        <v>228</v>
      </c>
      <c r="G267" s="18"/>
      <c r="H267" s="18" t="s">
        <v>1296</v>
      </c>
      <c r="I267" s="18">
        <v>36285757</v>
      </c>
      <c r="J267" s="19">
        <v>42678</v>
      </c>
      <c r="K267" s="20">
        <v>2016</v>
      </c>
      <c r="L267" s="20">
        <v>2016</v>
      </c>
      <c r="M267" s="22">
        <v>375</v>
      </c>
      <c r="N267" s="21" t="s">
        <v>131</v>
      </c>
      <c r="O267" s="23">
        <f>M267*VLOOKUP(N267,Kurzy!$A$2:$B$11,2,FALSE)</f>
        <v>375</v>
      </c>
      <c r="P267" s="18"/>
      <c r="Q267" s="24"/>
      <c r="R267" s="18" t="s">
        <v>10079</v>
      </c>
      <c r="S267" s="18"/>
    </row>
    <row r="268" spans="1:19" ht="25.5" hidden="1" x14ac:dyDescent="0.2">
      <c r="A268" s="7" t="s">
        <v>31</v>
      </c>
      <c r="B268" s="4" t="s">
        <v>47</v>
      </c>
      <c r="C268" s="17" t="s">
        <v>1561</v>
      </c>
      <c r="D268" s="17" t="s">
        <v>1214</v>
      </c>
      <c r="E268" s="18" t="s">
        <v>1562</v>
      </c>
      <c r="F268" s="18" t="s">
        <v>228</v>
      </c>
      <c r="G268" s="18"/>
      <c r="H268" s="18" t="s">
        <v>1563</v>
      </c>
      <c r="I268" s="18">
        <v>490750</v>
      </c>
      <c r="J268" s="19">
        <v>42683</v>
      </c>
      <c r="K268" s="20">
        <v>2016</v>
      </c>
      <c r="L268" s="20">
        <v>2016</v>
      </c>
      <c r="M268" s="22">
        <v>1650</v>
      </c>
      <c r="N268" s="21" t="s">
        <v>131</v>
      </c>
      <c r="O268" s="23">
        <f>M268*VLOOKUP(N268,Kurzy!$A$2:$B$11,2,FALSE)</f>
        <v>1650</v>
      </c>
      <c r="P268" s="18"/>
      <c r="Q268" s="24"/>
      <c r="R268" s="18" t="s">
        <v>10078</v>
      </c>
      <c r="S268" s="18" t="s">
        <v>10510</v>
      </c>
    </row>
    <row r="269" spans="1:19" ht="51" x14ac:dyDescent="0.2">
      <c r="A269" s="7" t="s">
        <v>31</v>
      </c>
      <c r="B269" s="4" t="s">
        <v>47</v>
      </c>
      <c r="C269" s="17" t="s">
        <v>1482</v>
      </c>
      <c r="D269" s="17" t="s">
        <v>1356</v>
      </c>
      <c r="E269" s="18" t="s">
        <v>1564</v>
      </c>
      <c r="F269" s="18" t="s">
        <v>228</v>
      </c>
      <c r="G269" s="18"/>
      <c r="H269" s="18" t="s">
        <v>1565</v>
      </c>
      <c r="I269" s="18">
        <v>35901772</v>
      </c>
      <c r="J269" s="19">
        <v>42682</v>
      </c>
      <c r="K269" s="20">
        <v>2016</v>
      </c>
      <c r="L269" s="20">
        <v>2016</v>
      </c>
      <c r="M269" s="22">
        <v>166</v>
      </c>
      <c r="N269" s="21" t="s">
        <v>131</v>
      </c>
      <c r="O269" s="23">
        <f>M269*VLOOKUP(N269,Kurzy!$A$2:$B$11,2,FALSE)</f>
        <v>166</v>
      </c>
      <c r="P269" s="18"/>
      <c r="Q269" s="24" t="s">
        <v>1789</v>
      </c>
      <c r="R269" s="18" t="s">
        <v>10079</v>
      </c>
      <c r="S269" s="18"/>
    </row>
    <row r="270" spans="1:19" ht="25.5" x14ac:dyDescent="0.2">
      <c r="A270" s="7" t="s">
        <v>31</v>
      </c>
      <c r="B270" s="4" t="s">
        <v>47</v>
      </c>
      <c r="C270" s="17" t="s">
        <v>1238</v>
      </c>
      <c r="D270" s="17" t="s">
        <v>1239</v>
      </c>
      <c r="E270" s="18" t="s">
        <v>1566</v>
      </c>
      <c r="F270" s="18" t="s">
        <v>228</v>
      </c>
      <c r="G270" s="18"/>
      <c r="H270" s="18" t="s">
        <v>1493</v>
      </c>
      <c r="I270" s="18">
        <v>30998140</v>
      </c>
      <c r="J270" s="19">
        <v>42684</v>
      </c>
      <c r="K270" s="20">
        <v>2016</v>
      </c>
      <c r="L270" s="20">
        <v>2016</v>
      </c>
      <c r="M270" s="22">
        <v>3400</v>
      </c>
      <c r="N270" s="21" t="s">
        <v>131</v>
      </c>
      <c r="O270" s="23">
        <f>M270*VLOOKUP(N270,Kurzy!$A$2:$B$11,2,FALSE)</f>
        <v>3400</v>
      </c>
      <c r="P270" s="18"/>
      <c r="Q270" s="24"/>
      <c r="R270" s="18" t="s">
        <v>10079</v>
      </c>
      <c r="S270" s="18"/>
    </row>
    <row r="271" spans="1:19" ht="51" x14ac:dyDescent="0.2">
      <c r="A271" s="7" t="s">
        <v>31</v>
      </c>
      <c r="B271" s="4" t="s">
        <v>47</v>
      </c>
      <c r="C271" s="17" t="s">
        <v>1567</v>
      </c>
      <c r="D271" s="17" t="s">
        <v>1272</v>
      </c>
      <c r="E271" s="18" t="s">
        <v>1568</v>
      </c>
      <c r="F271" s="18" t="s">
        <v>228</v>
      </c>
      <c r="G271" s="18"/>
      <c r="H271" s="18" t="s">
        <v>1569</v>
      </c>
      <c r="I271" s="18">
        <v>31449557</v>
      </c>
      <c r="J271" s="19">
        <v>42688</v>
      </c>
      <c r="K271" s="20">
        <v>2016</v>
      </c>
      <c r="L271" s="20">
        <v>2016</v>
      </c>
      <c r="M271" s="22">
        <v>390</v>
      </c>
      <c r="N271" s="21" t="s">
        <v>131</v>
      </c>
      <c r="O271" s="23">
        <f>M271*VLOOKUP(N271,Kurzy!$A$2:$B$11,2,FALSE)</f>
        <v>390</v>
      </c>
      <c r="P271" s="18"/>
      <c r="Q271" s="24" t="s">
        <v>1790</v>
      </c>
      <c r="R271" s="18" t="s">
        <v>10079</v>
      </c>
      <c r="S271" s="18"/>
    </row>
    <row r="272" spans="1:19" ht="25.5" x14ac:dyDescent="0.2">
      <c r="A272" s="7" t="s">
        <v>31</v>
      </c>
      <c r="B272" s="4" t="s">
        <v>47</v>
      </c>
      <c r="C272" s="17" t="s">
        <v>1570</v>
      </c>
      <c r="D272" s="17" t="s">
        <v>1352</v>
      </c>
      <c r="E272" s="18" t="s">
        <v>1571</v>
      </c>
      <c r="F272" s="18" t="s">
        <v>228</v>
      </c>
      <c r="G272" s="18"/>
      <c r="H272" s="18" t="s">
        <v>1572</v>
      </c>
      <c r="I272" s="18">
        <v>167550</v>
      </c>
      <c r="J272" s="19">
        <v>42692</v>
      </c>
      <c r="K272" s="20">
        <v>2016</v>
      </c>
      <c r="L272" s="20">
        <v>2016</v>
      </c>
      <c r="M272" s="22">
        <v>200</v>
      </c>
      <c r="N272" s="21" t="s">
        <v>131</v>
      </c>
      <c r="O272" s="23">
        <f>M272*VLOOKUP(N272,Kurzy!$A$2:$B$11,2,FALSE)</f>
        <v>200</v>
      </c>
      <c r="P272" s="18"/>
      <c r="Q272" s="24"/>
      <c r="R272" s="18" t="s">
        <v>10079</v>
      </c>
      <c r="S272" s="18"/>
    </row>
    <row r="273" spans="1:19" ht="38.25" x14ac:dyDescent="0.2">
      <c r="A273" s="7" t="s">
        <v>31</v>
      </c>
      <c r="B273" s="4" t="s">
        <v>47</v>
      </c>
      <c r="C273" s="17" t="s">
        <v>1573</v>
      </c>
      <c r="D273" s="17" t="s">
        <v>1574</v>
      </c>
      <c r="E273" s="18" t="s">
        <v>1575</v>
      </c>
      <c r="F273" s="18" t="s">
        <v>228</v>
      </c>
      <c r="G273" s="18"/>
      <c r="H273" s="18" t="s">
        <v>1576</v>
      </c>
      <c r="I273" s="18">
        <v>36263508</v>
      </c>
      <c r="J273" s="19">
        <v>42690</v>
      </c>
      <c r="K273" s="20">
        <v>2016</v>
      </c>
      <c r="L273" s="20">
        <v>2016</v>
      </c>
      <c r="M273" s="22">
        <v>200</v>
      </c>
      <c r="N273" s="21" t="s">
        <v>131</v>
      </c>
      <c r="O273" s="23">
        <f>M273*VLOOKUP(N273,Kurzy!$A$2:$B$11,2,FALSE)</f>
        <v>200</v>
      </c>
      <c r="P273" s="18"/>
      <c r="Q273" s="24" t="s">
        <v>1791</v>
      </c>
      <c r="R273" s="18" t="s">
        <v>10079</v>
      </c>
      <c r="S273" s="18"/>
    </row>
    <row r="274" spans="1:19" ht="25.5" x14ac:dyDescent="0.2">
      <c r="A274" s="7" t="s">
        <v>31</v>
      </c>
      <c r="B274" s="4" t="s">
        <v>47</v>
      </c>
      <c r="C274" s="17" t="s">
        <v>1577</v>
      </c>
      <c r="D274" s="17" t="s">
        <v>1300</v>
      </c>
      <c r="E274" s="18" t="s">
        <v>1578</v>
      </c>
      <c r="F274" s="18" t="s">
        <v>228</v>
      </c>
      <c r="G274" s="18"/>
      <c r="H274" s="18" t="s">
        <v>1389</v>
      </c>
      <c r="I274" s="18">
        <v>35755598</v>
      </c>
      <c r="J274" s="19">
        <v>42697</v>
      </c>
      <c r="K274" s="20">
        <v>2016</v>
      </c>
      <c r="L274" s="20">
        <v>2016</v>
      </c>
      <c r="M274" s="22">
        <v>238</v>
      </c>
      <c r="N274" s="21" t="s">
        <v>131</v>
      </c>
      <c r="O274" s="23">
        <f>M274*VLOOKUP(N274,Kurzy!$A$2:$B$11,2,FALSE)</f>
        <v>238</v>
      </c>
      <c r="P274" s="18"/>
      <c r="Q274" s="24"/>
      <c r="R274" s="18" t="s">
        <v>10079</v>
      </c>
      <c r="S274" s="18"/>
    </row>
    <row r="275" spans="1:19" ht="25.5" x14ac:dyDescent="0.2">
      <c r="A275" s="7" t="s">
        <v>31</v>
      </c>
      <c r="B275" s="4" t="s">
        <v>47</v>
      </c>
      <c r="C275" s="17" t="s">
        <v>1579</v>
      </c>
      <c r="D275" s="17" t="s">
        <v>1233</v>
      </c>
      <c r="E275" s="18" t="s">
        <v>1580</v>
      </c>
      <c r="F275" s="18" t="s">
        <v>228</v>
      </c>
      <c r="G275" s="18"/>
      <c r="H275" s="18" t="s">
        <v>1256</v>
      </c>
      <c r="I275" s="18">
        <v>36235164</v>
      </c>
      <c r="J275" s="19">
        <v>42698</v>
      </c>
      <c r="K275" s="20">
        <v>2016</v>
      </c>
      <c r="L275" s="20">
        <v>2016</v>
      </c>
      <c r="M275" s="22">
        <v>770</v>
      </c>
      <c r="N275" s="21" t="s">
        <v>131</v>
      </c>
      <c r="O275" s="23">
        <f>M275*VLOOKUP(N275,Kurzy!$A$2:$B$11,2,FALSE)</f>
        <v>770</v>
      </c>
      <c r="P275" s="18"/>
      <c r="Q275" s="24"/>
      <c r="R275" s="18" t="s">
        <v>10079</v>
      </c>
      <c r="S275" s="18"/>
    </row>
    <row r="276" spans="1:19" ht="51" hidden="1" x14ac:dyDescent="0.2">
      <c r="A276" s="7" t="s">
        <v>31</v>
      </c>
      <c r="B276" s="4" t="s">
        <v>47</v>
      </c>
      <c r="C276" s="17" t="s">
        <v>1581</v>
      </c>
      <c r="D276" s="17" t="s">
        <v>1582</v>
      </c>
      <c r="E276" s="18" t="s">
        <v>1583</v>
      </c>
      <c r="F276" s="18" t="s">
        <v>228</v>
      </c>
      <c r="G276" s="18"/>
      <c r="H276" s="18" t="s">
        <v>1584</v>
      </c>
      <c r="I276" s="18">
        <v>397687</v>
      </c>
      <c r="J276" s="19">
        <v>42697</v>
      </c>
      <c r="K276" s="20">
        <v>2016</v>
      </c>
      <c r="L276" s="20">
        <v>2016</v>
      </c>
      <c r="M276" s="22">
        <v>833</v>
      </c>
      <c r="N276" s="21" t="s">
        <v>131</v>
      </c>
      <c r="O276" s="23">
        <f>M276*VLOOKUP(N276,Kurzy!$A$2:$B$11,2,FALSE)</f>
        <v>833</v>
      </c>
      <c r="P276" s="18"/>
      <c r="Q276" s="24" t="s">
        <v>1792</v>
      </c>
      <c r="R276" s="18" t="s">
        <v>10078</v>
      </c>
      <c r="S276" s="18" t="s">
        <v>10510</v>
      </c>
    </row>
    <row r="277" spans="1:19" ht="38.25" hidden="1" x14ac:dyDescent="0.2">
      <c r="A277" s="7" t="s">
        <v>31</v>
      </c>
      <c r="B277" s="4" t="s">
        <v>47</v>
      </c>
      <c r="C277" s="17" t="s">
        <v>1585</v>
      </c>
      <c r="D277" s="17" t="s">
        <v>1239</v>
      </c>
      <c r="E277" s="18" t="s">
        <v>1586</v>
      </c>
      <c r="F277" s="18" t="s">
        <v>228</v>
      </c>
      <c r="G277" s="18"/>
      <c r="H277" s="18" t="s">
        <v>1587</v>
      </c>
      <c r="I277" s="18">
        <v>397687</v>
      </c>
      <c r="J277" s="19">
        <v>42699</v>
      </c>
      <c r="K277" s="20">
        <v>2016</v>
      </c>
      <c r="L277" s="20">
        <v>2016</v>
      </c>
      <c r="M277" s="22">
        <v>800</v>
      </c>
      <c r="N277" s="21" t="s">
        <v>131</v>
      </c>
      <c r="O277" s="23">
        <f>M277*VLOOKUP(N277,Kurzy!$A$2:$B$11,2,FALSE)</f>
        <v>800</v>
      </c>
      <c r="P277" s="18"/>
      <c r="Q277" s="24" t="s">
        <v>1793</v>
      </c>
      <c r="R277" s="18" t="s">
        <v>10078</v>
      </c>
      <c r="S277" s="18" t="s">
        <v>10510</v>
      </c>
    </row>
    <row r="278" spans="1:19" ht="38.25" hidden="1" x14ac:dyDescent="0.2">
      <c r="A278" s="7" t="s">
        <v>31</v>
      </c>
      <c r="B278" s="4" t="s">
        <v>47</v>
      </c>
      <c r="C278" s="17" t="s">
        <v>1588</v>
      </c>
      <c r="D278" s="17" t="s">
        <v>1239</v>
      </c>
      <c r="E278" s="18" t="s">
        <v>1589</v>
      </c>
      <c r="F278" s="18" t="s">
        <v>228</v>
      </c>
      <c r="G278" s="18"/>
      <c r="H278" s="18" t="s">
        <v>802</v>
      </c>
      <c r="I278" s="18">
        <v>397865</v>
      </c>
      <c r="J278" s="19">
        <v>42695</v>
      </c>
      <c r="K278" s="20">
        <v>2016</v>
      </c>
      <c r="L278" s="20">
        <v>2016</v>
      </c>
      <c r="M278" s="22">
        <v>333</v>
      </c>
      <c r="N278" s="21" t="s">
        <v>131</v>
      </c>
      <c r="O278" s="23">
        <f>M278*VLOOKUP(N278,Kurzy!$A$2:$B$11,2,FALSE)</f>
        <v>333</v>
      </c>
      <c r="P278" s="18"/>
      <c r="Q278" s="24" t="s">
        <v>1794</v>
      </c>
      <c r="R278" s="18" t="s">
        <v>10078</v>
      </c>
      <c r="S278" s="18" t="s">
        <v>10510</v>
      </c>
    </row>
    <row r="279" spans="1:19" ht="25.5" x14ac:dyDescent="0.2">
      <c r="A279" s="7" t="s">
        <v>31</v>
      </c>
      <c r="B279" s="4" t="s">
        <v>47</v>
      </c>
      <c r="C279" s="17" t="s">
        <v>1590</v>
      </c>
      <c r="D279" s="17" t="s">
        <v>1202</v>
      </c>
      <c r="E279" s="18" t="s">
        <v>1591</v>
      </c>
      <c r="F279" s="18" t="s">
        <v>228</v>
      </c>
      <c r="G279" s="18"/>
      <c r="H279" s="18" t="s">
        <v>1592</v>
      </c>
      <c r="I279" s="18">
        <v>33205841</v>
      </c>
      <c r="J279" s="19">
        <v>42704</v>
      </c>
      <c r="K279" s="20">
        <v>2016</v>
      </c>
      <c r="L279" s="20">
        <v>2016</v>
      </c>
      <c r="M279" s="22">
        <v>350</v>
      </c>
      <c r="N279" s="21" t="s">
        <v>131</v>
      </c>
      <c r="O279" s="23">
        <f>M279*VLOOKUP(N279,Kurzy!$A$2:$B$11,2,FALSE)</f>
        <v>350</v>
      </c>
      <c r="P279" s="18"/>
      <c r="Q279" s="24"/>
      <c r="R279" s="18" t="s">
        <v>10079</v>
      </c>
      <c r="S279" s="18"/>
    </row>
    <row r="280" spans="1:19" ht="38.25" x14ac:dyDescent="0.2">
      <c r="A280" s="7" t="s">
        <v>31</v>
      </c>
      <c r="B280" s="4" t="s">
        <v>47</v>
      </c>
      <c r="C280" s="17" t="s">
        <v>1593</v>
      </c>
      <c r="D280" s="17" t="s">
        <v>1202</v>
      </c>
      <c r="E280" s="18" t="s">
        <v>1594</v>
      </c>
      <c r="F280" s="18" t="s">
        <v>228</v>
      </c>
      <c r="G280" s="18"/>
      <c r="H280" s="18" t="s">
        <v>1296</v>
      </c>
      <c r="I280" s="18">
        <v>36285757</v>
      </c>
      <c r="J280" s="19">
        <v>42711</v>
      </c>
      <c r="K280" s="20">
        <v>2016</v>
      </c>
      <c r="L280" s="20">
        <v>2016</v>
      </c>
      <c r="M280" s="22">
        <v>1350</v>
      </c>
      <c r="N280" s="21" t="s">
        <v>131</v>
      </c>
      <c r="O280" s="23">
        <f>M280*VLOOKUP(N280,Kurzy!$A$2:$B$11,2,FALSE)</f>
        <v>1350</v>
      </c>
      <c r="P280" s="18"/>
      <c r="Q280" s="24"/>
      <c r="R280" s="18" t="s">
        <v>10079</v>
      </c>
      <c r="S280" s="18"/>
    </row>
    <row r="281" spans="1:19" ht="25.5" x14ac:dyDescent="0.2">
      <c r="A281" s="7" t="s">
        <v>31</v>
      </c>
      <c r="B281" s="4" t="s">
        <v>47</v>
      </c>
      <c r="C281" s="17" t="s">
        <v>1595</v>
      </c>
      <c r="D281" s="17" t="s">
        <v>1596</v>
      </c>
      <c r="E281" s="18" t="s">
        <v>1597</v>
      </c>
      <c r="F281" s="18" t="s">
        <v>228</v>
      </c>
      <c r="G281" s="18"/>
      <c r="H281" s="18" t="s">
        <v>1283</v>
      </c>
      <c r="I281" s="18">
        <v>31423230</v>
      </c>
      <c r="J281" s="19">
        <v>42709</v>
      </c>
      <c r="K281" s="20">
        <v>2016</v>
      </c>
      <c r="L281" s="20">
        <v>2016</v>
      </c>
      <c r="M281" s="22">
        <v>120</v>
      </c>
      <c r="N281" s="21" t="s">
        <v>131</v>
      </c>
      <c r="O281" s="23">
        <f>M281*VLOOKUP(N281,Kurzy!$A$2:$B$11,2,FALSE)</f>
        <v>120</v>
      </c>
      <c r="P281" s="18"/>
      <c r="Q281" s="24"/>
      <c r="R281" s="18" t="s">
        <v>10079</v>
      </c>
      <c r="S281" s="18"/>
    </row>
    <row r="282" spans="1:19" ht="38.25" x14ac:dyDescent="0.2">
      <c r="A282" s="7" t="s">
        <v>31</v>
      </c>
      <c r="B282" s="4" t="s">
        <v>47</v>
      </c>
      <c r="C282" s="17" t="s">
        <v>1598</v>
      </c>
      <c r="D282" s="17" t="s">
        <v>1202</v>
      </c>
      <c r="E282" s="18" t="s">
        <v>1599</v>
      </c>
      <c r="F282" s="18" t="s">
        <v>228</v>
      </c>
      <c r="G282" s="18"/>
      <c r="H282" s="18" t="s">
        <v>1296</v>
      </c>
      <c r="I282" s="18">
        <v>36285757</v>
      </c>
      <c r="J282" s="19">
        <v>42716</v>
      </c>
      <c r="K282" s="20">
        <v>2016</v>
      </c>
      <c r="L282" s="20">
        <v>2016</v>
      </c>
      <c r="M282" s="22">
        <v>1300</v>
      </c>
      <c r="N282" s="21" t="s">
        <v>131</v>
      </c>
      <c r="O282" s="23">
        <f>M282*VLOOKUP(N282,Kurzy!$A$2:$B$11,2,FALSE)</f>
        <v>1300</v>
      </c>
      <c r="P282" s="18"/>
      <c r="Q282" s="24"/>
      <c r="R282" s="18" t="s">
        <v>10079</v>
      </c>
      <c r="S282" s="18"/>
    </row>
    <row r="283" spans="1:19" ht="38.25" x14ac:dyDescent="0.2">
      <c r="A283" s="7" t="s">
        <v>31</v>
      </c>
      <c r="B283" s="4" t="s">
        <v>47</v>
      </c>
      <c r="C283" s="17" t="s">
        <v>1600</v>
      </c>
      <c r="D283" s="17" t="s">
        <v>1202</v>
      </c>
      <c r="E283" s="18" t="s">
        <v>1601</v>
      </c>
      <c r="F283" s="18" t="s">
        <v>228</v>
      </c>
      <c r="G283" s="18"/>
      <c r="H283" s="18" t="s">
        <v>1296</v>
      </c>
      <c r="I283" s="18">
        <v>36285757</v>
      </c>
      <c r="J283" s="19">
        <v>42719</v>
      </c>
      <c r="K283" s="20">
        <v>2016</v>
      </c>
      <c r="L283" s="20">
        <v>2016</v>
      </c>
      <c r="M283" s="22">
        <v>675</v>
      </c>
      <c r="N283" s="21" t="s">
        <v>131</v>
      </c>
      <c r="O283" s="23">
        <f>M283*VLOOKUP(N283,Kurzy!$A$2:$B$11,2,FALSE)</f>
        <v>675</v>
      </c>
      <c r="P283" s="18"/>
      <c r="Q283" s="24"/>
      <c r="R283" s="18" t="s">
        <v>10079</v>
      </c>
      <c r="S283" s="18"/>
    </row>
    <row r="284" spans="1:19" ht="38.25" x14ac:dyDescent="0.2">
      <c r="A284" s="7" t="s">
        <v>31</v>
      </c>
      <c r="B284" s="4" t="s">
        <v>47</v>
      </c>
      <c r="C284" s="17" t="s">
        <v>1602</v>
      </c>
      <c r="D284" s="17" t="s">
        <v>1352</v>
      </c>
      <c r="E284" s="18" t="s">
        <v>1603</v>
      </c>
      <c r="F284" s="18" t="s">
        <v>228</v>
      </c>
      <c r="G284" s="18"/>
      <c r="H284" s="18" t="s">
        <v>1604</v>
      </c>
      <c r="I284" s="18">
        <v>46391932</v>
      </c>
      <c r="J284" s="19">
        <v>42712</v>
      </c>
      <c r="K284" s="20">
        <v>2016</v>
      </c>
      <c r="L284" s="20">
        <v>2016</v>
      </c>
      <c r="M284" s="22">
        <v>240</v>
      </c>
      <c r="N284" s="21" t="s">
        <v>131</v>
      </c>
      <c r="O284" s="23">
        <f>M284*VLOOKUP(N284,Kurzy!$A$2:$B$11,2,FALSE)</f>
        <v>240</v>
      </c>
      <c r="P284" s="18"/>
      <c r="Q284" s="24"/>
      <c r="R284" s="18" t="s">
        <v>10079</v>
      </c>
      <c r="S284" s="18"/>
    </row>
    <row r="285" spans="1:19" ht="25.5" x14ac:dyDescent="0.2">
      <c r="A285" s="7" t="s">
        <v>31</v>
      </c>
      <c r="B285" s="4" t="s">
        <v>47</v>
      </c>
      <c r="C285" s="17" t="s">
        <v>1605</v>
      </c>
      <c r="D285" s="17" t="s">
        <v>1233</v>
      </c>
      <c r="E285" s="18" t="s">
        <v>1606</v>
      </c>
      <c r="F285" s="18" t="s">
        <v>228</v>
      </c>
      <c r="G285" s="18"/>
      <c r="H285" s="18" t="s">
        <v>1607</v>
      </c>
      <c r="I285" s="18">
        <v>31636977</v>
      </c>
      <c r="J285" s="19">
        <v>42716</v>
      </c>
      <c r="K285" s="20">
        <v>2016</v>
      </c>
      <c r="L285" s="20">
        <v>2016</v>
      </c>
      <c r="M285" s="22">
        <v>560</v>
      </c>
      <c r="N285" s="21" t="s">
        <v>131</v>
      </c>
      <c r="O285" s="23">
        <f>M285*VLOOKUP(N285,Kurzy!$A$2:$B$11,2,FALSE)</f>
        <v>560</v>
      </c>
      <c r="P285" s="18"/>
      <c r="Q285" s="24"/>
      <c r="R285" s="18" t="s">
        <v>10079</v>
      </c>
      <c r="S285" s="18"/>
    </row>
    <row r="286" spans="1:19" ht="25.5" x14ac:dyDescent="0.2">
      <c r="A286" s="7" t="s">
        <v>31</v>
      </c>
      <c r="B286" s="4" t="s">
        <v>47</v>
      </c>
      <c r="C286" s="17" t="s">
        <v>1238</v>
      </c>
      <c r="D286" s="17" t="s">
        <v>1239</v>
      </c>
      <c r="E286" s="18" t="s">
        <v>1608</v>
      </c>
      <c r="F286" s="18" t="s">
        <v>228</v>
      </c>
      <c r="G286" s="18"/>
      <c r="H286" s="18" t="s">
        <v>1493</v>
      </c>
      <c r="I286" s="18">
        <v>30998140</v>
      </c>
      <c r="J286" s="19">
        <v>42713</v>
      </c>
      <c r="K286" s="20">
        <v>2016</v>
      </c>
      <c r="L286" s="20">
        <v>2016</v>
      </c>
      <c r="M286" s="22">
        <v>3720</v>
      </c>
      <c r="N286" s="21" t="s">
        <v>131</v>
      </c>
      <c r="O286" s="23">
        <f>M286*VLOOKUP(N286,Kurzy!$A$2:$B$11,2,FALSE)</f>
        <v>3720</v>
      </c>
      <c r="P286" s="18"/>
      <c r="Q286" s="24"/>
      <c r="R286" s="18" t="s">
        <v>10079</v>
      </c>
      <c r="S286" s="18"/>
    </row>
    <row r="287" spans="1:19" ht="51" x14ac:dyDescent="0.2">
      <c r="A287" s="7" t="s">
        <v>31</v>
      </c>
      <c r="B287" s="4" t="s">
        <v>47</v>
      </c>
      <c r="C287" s="17" t="s">
        <v>1609</v>
      </c>
      <c r="D287" s="17" t="s">
        <v>1244</v>
      </c>
      <c r="E287" s="18" t="s">
        <v>1610</v>
      </c>
      <c r="F287" s="18" t="s">
        <v>228</v>
      </c>
      <c r="G287" s="18"/>
      <c r="H287" s="18" t="s">
        <v>1212</v>
      </c>
      <c r="I287" s="18">
        <v>36565911</v>
      </c>
      <c r="J287" s="19">
        <v>42717</v>
      </c>
      <c r="K287" s="20">
        <v>2016</v>
      </c>
      <c r="L287" s="20">
        <v>2016</v>
      </c>
      <c r="M287" s="22">
        <v>344</v>
      </c>
      <c r="N287" s="21" t="s">
        <v>131</v>
      </c>
      <c r="O287" s="23">
        <f>M287*VLOOKUP(N287,Kurzy!$A$2:$B$11,2,FALSE)</f>
        <v>344</v>
      </c>
      <c r="P287" s="18"/>
      <c r="Q287" s="24" t="s">
        <v>1795</v>
      </c>
      <c r="R287" s="18" t="s">
        <v>10079</v>
      </c>
      <c r="S287" s="18"/>
    </row>
    <row r="288" spans="1:19" ht="25.5" x14ac:dyDescent="0.2">
      <c r="A288" s="7" t="s">
        <v>31</v>
      </c>
      <c r="B288" s="4" t="s">
        <v>47</v>
      </c>
      <c r="C288" s="17" t="s">
        <v>1611</v>
      </c>
      <c r="D288" s="17" t="s">
        <v>1233</v>
      </c>
      <c r="E288" s="18" t="s">
        <v>1612</v>
      </c>
      <c r="F288" s="18" t="s">
        <v>228</v>
      </c>
      <c r="G288" s="18"/>
      <c r="H288" s="18" t="s">
        <v>1493</v>
      </c>
      <c r="I288" s="18">
        <v>30998140</v>
      </c>
      <c r="J288" s="19">
        <v>42717</v>
      </c>
      <c r="K288" s="20">
        <v>2016</v>
      </c>
      <c r="L288" s="20">
        <v>2016</v>
      </c>
      <c r="M288" s="22">
        <v>390</v>
      </c>
      <c r="N288" s="21" t="s">
        <v>131</v>
      </c>
      <c r="O288" s="23">
        <f>M288*VLOOKUP(N288,Kurzy!$A$2:$B$11,2,FALSE)</f>
        <v>390</v>
      </c>
      <c r="P288" s="18"/>
      <c r="Q288" s="24"/>
      <c r="R288" s="18" t="s">
        <v>10079</v>
      </c>
      <c r="S288" s="18"/>
    </row>
    <row r="289" spans="1:19" ht="25.5" x14ac:dyDescent="0.2">
      <c r="A289" s="7" t="s">
        <v>31</v>
      </c>
      <c r="B289" s="4" t="s">
        <v>47</v>
      </c>
      <c r="C289" s="17" t="s">
        <v>1613</v>
      </c>
      <c r="D289" s="17" t="s">
        <v>1233</v>
      </c>
      <c r="E289" s="18" t="s">
        <v>1614</v>
      </c>
      <c r="F289" s="18" t="s">
        <v>228</v>
      </c>
      <c r="G289" s="18"/>
      <c r="H289" s="18" t="s">
        <v>1615</v>
      </c>
      <c r="I289" s="18" t="s">
        <v>1616</v>
      </c>
      <c r="J289" s="19">
        <v>42718</v>
      </c>
      <c r="K289" s="20">
        <v>2016</v>
      </c>
      <c r="L289" s="20">
        <v>2016</v>
      </c>
      <c r="M289" s="22">
        <v>595</v>
      </c>
      <c r="N289" s="21" t="s">
        <v>131</v>
      </c>
      <c r="O289" s="23">
        <f>M289*VLOOKUP(N289,Kurzy!$A$2:$B$11,2,FALSE)</f>
        <v>595</v>
      </c>
      <c r="P289" s="18"/>
      <c r="Q289" s="24"/>
      <c r="R289" s="18" t="s">
        <v>10079</v>
      </c>
      <c r="S289" s="18"/>
    </row>
    <row r="290" spans="1:19" ht="38.25" x14ac:dyDescent="0.2">
      <c r="A290" s="7" t="s">
        <v>31</v>
      </c>
      <c r="B290" s="4" t="s">
        <v>47</v>
      </c>
      <c r="C290" s="17" t="s">
        <v>1617</v>
      </c>
      <c r="D290" s="17" t="s">
        <v>1618</v>
      </c>
      <c r="E290" s="18" t="s">
        <v>1619</v>
      </c>
      <c r="F290" s="18" t="s">
        <v>228</v>
      </c>
      <c r="G290" s="18"/>
      <c r="H290" s="18" t="s">
        <v>1620</v>
      </c>
      <c r="I290" s="18">
        <v>47239255</v>
      </c>
      <c r="J290" s="19">
        <v>42723</v>
      </c>
      <c r="K290" s="20">
        <v>2016</v>
      </c>
      <c r="L290" s="20">
        <v>2016</v>
      </c>
      <c r="M290" s="22">
        <v>120</v>
      </c>
      <c r="N290" s="21" t="s">
        <v>131</v>
      </c>
      <c r="O290" s="23">
        <f>M290*VLOOKUP(N290,Kurzy!$A$2:$B$11,2,FALSE)</f>
        <v>120</v>
      </c>
      <c r="P290" s="18"/>
      <c r="Q290" s="24"/>
      <c r="R290" s="18" t="s">
        <v>10079</v>
      </c>
      <c r="S290" s="18"/>
    </row>
    <row r="291" spans="1:19" ht="38.25" x14ac:dyDescent="0.2">
      <c r="A291" s="7" t="s">
        <v>31</v>
      </c>
      <c r="B291" s="4" t="s">
        <v>47</v>
      </c>
      <c r="C291" s="17" t="s">
        <v>1621</v>
      </c>
      <c r="D291" s="17" t="s">
        <v>1489</v>
      </c>
      <c r="E291" s="18" t="s">
        <v>1622</v>
      </c>
      <c r="F291" s="18" t="s">
        <v>228</v>
      </c>
      <c r="G291" s="18"/>
      <c r="H291" s="18" t="s">
        <v>1623</v>
      </c>
      <c r="I291" s="18">
        <v>35829052</v>
      </c>
      <c r="J291" s="19" t="s">
        <v>1624</v>
      </c>
      <c r="K291" s="20">
        <v>2016</v>
      </c>
      <c r="L291" s="20">
        <v>2016</v>
      </c>
      <c r="M291" s="22">
        <v>6650</v>
      </c>
      <c r="N291" s="21" t="s">
        <v>131</v>
      </c>
      <c r="O291" s="23">
        <f>M291*VLOOKUP(N291,Kurzy!$A$2:$B$11,2,FALSE)</f>
        <v>6650</v>
      </c>
      <c r="P291" s="18"/>
      <c r="Q291" s="24" t="s">
        <v>1796</v>
      </c>
      <c r="R291" s="18" t="s">
        <v>10079</v>
      </c>
      <c r="S291" s="18"/>
    </row>
    <row r="292" spans="1:19" ht="76.5" x14ac:dyDescent="0.2">
      <c r="A292" s="7" t="s">
        <v>31</v>
      </c>
      <c r="B292" s="4" t="s">
        <v>47</v>
      </c>
      <c r="C292" s="17" t="s">
        <v>1625</v>
      </c>
      <c r="D292" s="17" t="s">
        <v>1324</v>
      </c>
      <c r="E292" s="18" t="s">
        <v>1626</v>
      </c>
      <c r="F292" s="18" t="s">
        <v>410</v>
      </c>
      <c r="G292" s="18"/>
      <c r="H292" s="18" t="s">
        <v>1326</v>
      </c>
      <c r="I292" s="18">
        <v>31450474</v>
      </c>
      <c r="J292" s="19">
        <v>42646</v>
      </c>
      <c r="K292" s="20">
        <v>2016</v>
      </c>
      <c r="L292" s="20">
        <v>2016</v>
      </c>
      <c r="M292" s="22">
        <v>5880</v>
      </c>
      <c r="N292" s="21" t="s">
        <v>131</v>
      </c>
      <c r="O292" s="23">
        <f>M292*VLOOKUP(N292,Kurzy!$A$2:$B$11,2,FALSE)</f>
        <v>5880</v>
      </c>
      <c r="P292" s="18"/>
      <c r="Q292" s="24" t="s">
        <v>1797</v>
      </c>
      <c r="R292" s="18" t="s">
        <v>10079</v>
      </c>
      <c r="S292" s="18"/>
    </row>
    <row r="293" spans="1:19" ht="127.5" x14ac:dyDescent="0.2">
      <c r="A293" s="7" t="s">
        <v>31</v>
      </c>
      <c r="B293" s="4" t="s">
        <v>47</v>
      </c>
      <c r="C293" s="17" t="s">
        <v>1627</v>
      </c>
      <c r="D293" s="17" t="s">
        <v>1324</v>
      </c>
      <c r="E293" s="18" t="s">
        <v>1628</v>
      </c>
      <c r="F293" s="18" t="s">
        <v>228</v>
      </c>
      <c r="G293" s="18"/>
      <c r="H293" s="18" t="s">
        <v>1256</v>
      </c>
      <c r="I293" s="18">
        <v>36235164</v>
      </c>
      <c r="J293" s="19">
        <v>42341</v>
      </c>
      <c r="K293" s="20">
        <v>2015</v>
      </c>
      <c r="L293" s="20">
        <v>2015</v>
      </c>
      <c r="M293" s="22">
        <v>5950</v>
      </c>
      <c r="N293" s="21" t="s">
        <v>131</v>
      </c>
      <c r="O293" s="23">
        <f>M293*VLOOKUP(N293,Kurzy!$A$2:$B$11,2,FALSE)</f>
        <v>5950</v>
      </c>
      <c r="P293" s="18"/>
      <c r="Q293" s="24" t="s">
        <v>1798</v>
      </c>
      <c r="R293" s="18" t="s">
        <v>10079</v>
      </c>
      <c r="S293" s="18"/>
    </row>
    <row r="294" spans="1:19" ht="25.5" x14ac:dyDescent="0.2">
      <c r="A294" s="7" t="s">
        <v>31</v>
      </c>
      <c r="B294" s="4" t="s">
        <v>47</v>
      </c>
      <c r="C294" s="17" t="s">
        <v>1926</v>
      </c>
      <c r="D294" s="17" t="s">
        <v>1927</v>
      </c>
      <c r="E294" s="18" t="s">
        <v>1928</v>
      </c>
      <c r="F294" s="18"/>
      <c r="G294" s="18" t="s">
        <v>222</v>
      </c>
      <c r="H294" s="18" t="s">
        <v>1929</v>
      </c>
      <c r="I294" s="18">
        <v>405388536</v>
      </c>
      <c r="J294" s="19">
        <v>41904</v>
      </c>
      <c r="K294" s="20">
        <v>2014</v>
      </c>
      <c r="L294" s="20">
        <v>2018</v>
      </c>
      <c r="M294" s="22">
        <v>10200</v>
      </c>
      <c r="N294" s="21" t="s">
        <v>131</v>
      </c>
      <c r="O294" s="23">
        <f>M294*VLOOKUP(N294,Kurzy!$A$2:$B$11,2,FALSE)</f>
        <v>10200</v>
      </c>
      <c r="P294" s="18"/>
      <c r="Q294" s="24"/>
      <c r="R294" s="18" t="s">
        <v>10079</v>
      </c>
      <c r="S294" s="18" t="s">
        <v>10512</v>
      </c>
    </row>
    <row r="295" spans="1:19" ht="25.5" x14ac:dyDescent="0.2">
      <c r="A295" s="7" t="s">
        <v>31</v>
      </c>
      <c r="B295" s="4" t="s">
        <v>48</v>
      </c>
      <c r="C295" s="17" t="s">
        <v>893</v>
      </c>
      <c r="D295" s="17" t="s">
        <v>894</v>
      </c>
      <c r="E295" s="18" t="s">
        <v>895</v>
      </c>
      <c r="F295" s="18" t="s">
        <v>228</v>
      </c>
      <c r="G295" s="18"/>
      <c r="H295" s="18" t="s">
        <v>896</v>
      </c>
      <c r="I295" s="18">
        <v>36401391</v>
      </c>
      <c r="J295" s="19">
        <v>42261</v>
      </c>
      <c r="K295" s="19">
        <v>42356</v>
      </c>
      <c r="L295" s="19">
        <v>42391</v>
      </c>
      <c r="M295" s="22">
        <v>5880</v>
      </c>
      <c r="N295" s="21" t="s">
        <v>131</v>
      </c>
      <c r="O295" s="23">
        <f>M295*VLOOKUP(N295,Kurzy!$A$2:$B$11,2,FALSE)</f>
        <v>5880</v>
      </c>
      <c r="P295" s="18" t="s">
        <v>1679</v>
      </c>
      <c r="Q295" s="24"/>
      <c r="R295" s="18" t="s">
        <v>10079</v>
      </c>
      <c r="S295" s="18"/>
    </row>
    <row r="296" spans="1:19" ht="51" x14ac:dyDescent="0.2">
      <c r="A296" s="7" t="s">
        <v>31</v>
      </c>
      <c r="B296" s="4" t="s">
        <v>48</v>
      </c>
      <c r="C296" s="17" t="s">
        <v>897</v>
      </c>
      <c r="D296" s="17" t="s">
        <v>898</v>
      </c>
      <c r="E296" s="18" t="s">
        <v>899</v>
      </c>
      <c r="F296" s="18" t="s">
        <v>900</v>
      </c>
      <c r="G296" s="18"/>
      <c r="H296" s="18" t="s">
        <v>901</v>
      </c>
      <c r="I296" s="18">
        <v>679844</v>
      </c>
      <c r="J296" s="19">
        <v>42292</v>
      </c>
      <c r="K296" s="19">
        <v>42373</v>
      </c>
      <c r="L296" s="19">
        <v>42735</v>
      </c>
      <c r="M296" s="22">
        <v>1080</v>
      </c>
      <c r="N296" s="21" t="s">
        <v>131</v>
      </c>
      <c r="O296" s="23">
        <f>M296*VLOOKUP(N296,Kurzy!$A$2:$B$11,2,FALSE)</f>
        <v>1080</v>
      </c>
      <c r="P296" s="18" t="s">
        <v>1680</v>
      </c>
      <c r="Q296" s="24"/>
      <c r="R296" s="18" t="s">
        <v>10079</v>
      </c>
      <c r="S296" s="18"/>
    </row>
    <row r="297" spans="1:19" ht="76.5" x14ac:dyDescent="0.2">
      <c r="A297" s="7" t="s">
        <v>31</v>
      </c>
      <c r="B297" s="4" t="s">
        <v>48</v>
      </c>
      <c r="C297" s="17" t="s">
        <v>902</v>
      </c>
      <c r="D297" s="17" t="s">
        <v>903</v>
      </c>
      <c r="E297" s="18" t="s">
        <v>904</v>
      </c>
      <c r="F297" s="18" t="s">
        <v>905</v>
      </c>
      <c r="G297" s="18"/>
      <c r="H297" s="18" t="s">
        <v>906</v>
      </c>
      <c r="I297" s="18">
        <v>35814497</v>
      </c>
      <c r="J297" s="19">
        <v>42322</v>
      </c>
      <c r="K297" s="19">
        <v>42374</v>
      </c>
      <c r="L297" s="19">
        <v>42415</v>
      </c>
      <c r="M297" s="22">
        <v>1920</v>
      </c>
      <c r="N297" s="21" t="s">
        <v>131</v>
      </c>
      <c r="O297" s="23">
        <f>M297*VLOOKUP(N297,Kurzy!$A$2:$B$11,2,FALSE)</f>
        <v>1920</v>
      </c>
      <c r="P297" s="18" t="s">
        <v>1681</v>
      </c>
      <c r="Q297" s="24"/>
      <c r="R297" s="18" t="s">
        <v>10079</v>
      </c>
      <c r="S297" s="18"/>
    </row>
    <row r="298" spans="1:19" ht="76.5" x14ac:dyDescent="0.2">
      <c r="A298" s="7" t="s">
        <v>31</v>
      </c>
      <c r="B298" s="4" t="s">
        <v>48</v>
      </c>
      <c r="C298" s="17" t="s">
        <v>907</v>
      </c>
      <c r="D298" s="17" t="s">
        <v>908</v>
      </c>
      <c r="E298" s="18" t="s">
        <v>909</v>
      </c>
      <c r="F298" s="18" t="s">
        <v>905</v>
      </c>
      <c r="G298" s="18"/>
      <c r="H298" s="18" t="s">
        <v>910</v>
      </c>
      <c r="I298" s="18">
        <v>35844221</v>
      </c>
      <c r="J298" s="19">
        <v>42374</v>
      </c>
      <c r="K298" s="19">
        <v>42385</v>
      </c>
      <c r="L298" s="19">
        <v>42416</v>
      </c>
      <c r="M298" s="22">
        <v>480</v>
      </c>
      <c r="N298" s="21" t="s">
        <v>131</v>
      </c>
      <c r="O298" s="23">
        <f>M298*VLOOKUP(N298,Kurzy!$A$2:$B$11,2,FALSE)</f>
        <v>480</v>
      </c>
      <c r="P298" s="18" t="s">
        <v>1682</v>
      </c>
      <c r="Q298" s="24"/>
      <c r="R298" s="18" t="s">
        <v>10079</v>
      </c>
      <c r="S298" s="18"/>
    </row>
    <row r="299" spans="1:19" ht="38.25" x14ac:dyDescent="0.2">
      <c r="A299" s="7" t="s">
        <v>31</v>
      </c>
      <c r="B299" s="4" t="s">
        <v>48</v>
      </c>
      <c r="C299" s="17" t="s">
        <v>911</v>
      </c>
      <c r="D299" s="17" t="s">
        <v>912</v>
      </c>
      <c r="E299" s="18" t="s">
        <v>913</v>
      </c>
      <c r="F299" s="18" t="s">
        <v>914</v>
      </c>
      <c r="G299" s="18"/>
      <c r="H299" s="18" t="s">
        <v>915</v>
      </c>
      <c r="I299" s="18">
        <v>31398570</v>
      </c>
      <c r="J299" s="19">
        <v>42329</v>
      </c>
      <c r="K299" s="19">
        <v>42340</v>
      </c>
      <c r="L299" s="19">
        <v>42376</v>
      </c>
      <c r="M299" s="22">
        <v>3600</v>
      </c>
      <c r="N299" s="21" t="s">
        <v>131</v>
      </c>
      <c r="O299" s="23">
        <f>M299*VLOOKUP(N299,Kurzy!$A$2:$B$11,2,FALSE)</f>
        <v>3600</v>
      </c>
      <c r="P299" s="18" t="s">
        <v>1683</v>
      </c>
      <c r="Q299" s="24"/>
      <c r="R299" s="18" t="s">
        <v>10079</v>
      </c>
      <c r="S299" s="18"/>
    </row>
    <row r="300" spans="1:19" ht="38.25" x14ac:dyDescent="0.2">
      <c r="A300" s="7" t="s">
        <v>31</v>
      </c>
      <c r="B300" s="4" t="s">
        <v>48</v>
      </c>
      <c r="C300" s="17" t="s">
        <v>916</v>
      </c>
      <c r="D300" s="17" t="s">
        <v>917</v>
      </c>
      <c r="E300" s="18" t="s">
        <v>918</v>
      </c>
      <c r="F300" s="18" t="s">
        <v>228</v>
      </c>
      <c r="G300" s="18"/>
      <c r="H300" s="18" t="s">
        <v>919</v>
      </c>
      <c r="I300" s="18">
        <v>36401391</v>
      </c>
      <c r="J300" s="19">
        <v>42385</v>
      </c>
      <c r="K300" s="19">
        <v>42456</v>
      </c>
      <c r="L300" s="19">
        <v>42490</v>
      </c>
      <c r="M300" s="22">
        <v>4680</v>
      </c>
      <c r="N300" s="21" t="s">
        <v>131</v>
      </c>
      <c r="O300" s="23">
        <f>M300*VLOOKUP(N300,Kurzy!$A$2:$B$11,2,FALSE)</f>
        <v>4680</v>
      </c>
      <c r="P300" s="18" t="s">
        <v>1684</v>
      </c>
      <c r="Q300" s="24"/>
      <c r="R300" s="18" t="s">
        <v>10079</v>
      </c>
      <c r="S300" s="18"/>
    </row>
    <row r="301" spans="1:19" ht="153" x14ac:dyDescent="0.2">
      <c r="A301" s="7" t="s">
        <v>31</v>
      </c>
      <c r="B301" s="4" t="s">
        <v>48</v>
      </c>
      <c r="C301" s="17" t="s">
        <v>920</v>
      </c>
      <c r="D301" s="17" t="s">
        <v>921</v>
      </c>
      <c r="E301" s="18" t="s">
        <v>922</v>
      </c>
      <c r="F301" s="18" t="s">
        <v>923</v>
      </c>
      <c r="G301" s="18"/>
      <c r="H301" s="18" t="s">
        <v>924</v>
      </c>
      <c r="I301" s="18">
        <v>47507446</v>
      </c>
      <c r="J301" s="19">
        <v>42507</v>
      </c>
      <c r="K301" s="19">
        <v>42534</v>
      </c>
      <c r="L301" s="19">
        <v>42600</v>
      </c>
      <c r="M301" s="22">
        <v>2500</v>
      </c>
      <c r="N301" s="21" t="s">
        <v>131</v>
      </c>
      <c r="O301" s="23">
        <f>M301*VLOOKUP(N301,Kurzy!$A$2:$B$11,2,FALSE)</f>
        <v>2500</v>
      </c>
      <c r="P301" s="18" t="s">
        <v>1685</v>
      </c>
      <c r="Q301" s="24"/>
      <c r="R301" s="18" t="s">
        <v>10079</v>
      </c>
      <c r="S301" s="18"/>
    </row>
    <row r="302" spans="1:19" ht="114.75" x14ac:dyDescent="0.2">
      <c r="A302" s="7" t="s">
        <v>31</v>
      </c>
      <c r="B302" s="4" t="s">
        <v>48</v>
      </c>
      <c r="C302" s="17" t="s">
        <v>925</v>
      </c>
      <c r="D302" s="17" t="s">
        <v>926</v>
      </c>
      <c r="E302" s="18" t="s">
        <v>927</v>
      </c>
      <c r="F302" s="18" t="s">
        <v>923</v>
      </c>
      <c r="G302" s="18"/>
      <c r="H302" s="18" t="s">
        <v>924</v>
      </c>
      <c r="I302" s="18">
        <v>47507446</v>
      </c>
      <c r="J302" s="19">
        <v>42470</v>
      </c>
      <c r="K302" s="19">
        <v>42505</v>
      </c>
      <c r="L302" s="19">
        <v>42531</v>
      </c>
      <c r="M302" s="22">
        <v>2500</v>
      </c>
      <c r="N302" s="21" t="s">
        <v>131</v>
      </c>
      <c r="O302" s="23">
        <f>M302*VLOOKUP(N302,Kurzy!$A$2:$B$11,2,FALSE)</f>
        <v>2500</v>
      </c>
      <c r="P302" s="18" t="s">
        <v>1686</v>
      </c>
      <c r="Q302" s="24"/>
      <c r="R302" s="18" t="s">
        <v>10079</v>
      </c>
      <c r="S302" s="18"/>
    </row>
    <row r="303" spans="1:19" ht="51" x14ac:dyDescent="0.2">
      <c r="A303" s="7" t="s">
        <v>31</v>
      </c>
      <c r="B303" s="4" t="s">
        <v>48</v>
      </c>
      <c r="C303" s="17" t="s">
        <v>928</v>
      </c>
      <c r="D303" s="17" t="s">
        <v>929</v>
      </c>
      <c r="E303" s="18" t="s">
        <v>930</v>
      </c>
      <c r="F303" s="18" t="s">
        <v>905</v>
      </c>
      <c r="G303" s="18"/>
      <c r="H303" s="18" t="s">
        <v>931</v>
      </c>
      <c r="I303" s="18">
        <v>35897112</v>
      </c>
      <c r="J303" s="19">
        <v>42613</v>
      </c>
      <c r="K303" s="19">
        <v>42632</v>
      </c>
      <c r="L303" s="19">
        <v>42685</v>
      </c>
      <c r="M303" s="22">
        <v>4300</v>
      </c>
      <c r="N303" s="21" t="s">
        <v>131</v>
      </c>
      <c r="O303" s="23">
        <f>M303*VLOOKUP(N303,Kurzy!$A$2:$B$11,2,FALSE)</f>
        <v>4300</v>
      </c>
      <c r="P303" s="18" t="s">
        <v>1687</v>
      </c>
      <c r="Q303" s="24"/>
      <c r="R303" s="18" t="s">
        <v>10079</v>
      </c>
      <c r="S303" s="18"/>
    </row>
    <row r="304" spans="1:19" ht="76.5" x14ac:dyDescent="0.2">
      <c r="A304" s="7" t="s">
        <v>31</v>
      </c>
      <c r="B304" s="4" t="s">
        <v>48</v>
      </c>
      <c r="C304" s="17" t="s">
        <v>932</v>
      </c>
      <c r="D304" s="17" t="s">
        <v>933</v>
      </c>
      <c r="E304" s="18" t="s">
        <v>934</v>
      </c>
      <c r="F304" s="18" t="s">
        <v>905</v>
      </c>
      <c r="G304" s="18"/>
      <c r="H304" s="18" t="s">
        <v>935</v>
      </c>
      <c r="I304" s="18">
        <v>44376308</v>
      </c>
      <c r="J304" s="19">
        <v>42646</v>
      </c>
      <c r="K304" s="19">
        <v>42659</v>
      </c>
      <c r="L304" s="19">
        <v>42682</v>
      </c>
      <c r="M304" s="22">
        <v>8520</v>
      </c>
      <c r="N304" s="21" t="s">
        <v>131</v>
      </c>
      <c r="O304" s="23">
        <f>M304*VLOOKUP(N304,Kurzy!$A$2:$B$11,2,FALSE)</f>
        <v>8520</v>
      </c>
      <c r="P304" s="18" t="s">
        <v>1688</v>
      </c>
      <c r="Q304" s="24"/>
      <c r="R304" s="18" t="s">
        <v>10079</v>
      </c>
      <c r="S304" s="18"/>
    </row>
    <row r="305" spans="1:19" ht="102" x14ac:dyDescent="0.2">
      <c r="A305" s="7" t="s">
        <v>31</v>
      </c>
      <c r="B305" s="4" t="s">
        <v>48</v>
      </c>
      <c r="C305" s="17" t="s">
        <v>936</v>
      </c>
      <c r="D305" s="17" t="s">
        <v>937</v>
      </c>
      <c r="E305" s="18" t="s">
        <v>938</v>
      </c>
      <c r="F305" s="18" t="s">
        <v>939</v>
      </c>
      <c r="G305" s="18"/>
      <c r="H305" s="18" t="s">
        <v>940</v>
      </c>
      <c r="I305" s="18">
        <v>36297542</v>
      </c>
      <c r="J305" s="19">
        <v>42641</v>
      </c>
      <c r="K305" s="19">
        <v>42645</v>
      </c>
      <c r="L305" s="19">
        <v>42735</v>
      </c>
      <c r="M305" s="22">
        <v>5760</v>
      </c>
      <c r="N305" s="21" t="s">
        <v>131</v>
      </c>
      <c r="O305" s="23">
        <f>M305*VLOOKUP(N305,Kurzy!$A$2:$B$11,2,FALSE)</f>
        <v>5760</v>
      </c>
      <c r="P305" s="18" t="s">
        <v>1689</v>
      </c>
      <c r="Q305" s="24"/>
      <c r="R305" s="18" t="s">
        <v>10079</v>
      </c>
      <c r="S305" s="18"/>
    </row>
    <row r="306" spans="1:19" ht="38.25" x14ac:dyDescent="0.2">
      <c r="A306" s="7" t="s">
        <v>31</v>
      </c>
      <c r="B306" s="4" t="s">
        <v>48</v>
      </c>
      <c r="C306" s="17" t="s">
        <v>941</v>
      </c>
      <c r="D306" s="17" t="s">
        <v>912</v>
      </c>
      <c r="E306" s="18" t="s">
        <v>942</v>
      </c>
      <c r="F306" s="18" t="s">
        <v>914</v>
      </c>
      <c r="G306" s="18"/>
      <c r="H306" s="18" t="s">
        <v>915</v>
      </c>
      <c r="I306" s="18">
        <v>31398570</v>
      </c>
      <c r="J306" s="19">
        <v>42597</v>
      </c>
      <c r="K306" s="19">
        <v>42630</v>
      </c>
      <c r="L306" s="19">
        <v>42645</v>
      </c>
      <c r="M306" s="22">
        <v>3600</v>
      </c>
      <c r="N306" s="21" t="s">
        <v>131</v>
      </c>
      <c r="O306" s="23">
        <f>M306*VLOOKUP(N306,Kurzy!$A$2:$B$11,2,FALSE)</f>
        <v>3600</v>
      </c>
      <c r="P306" s="18" t="s">
        <v>1690</v>
      </c>
      <c r="Q306" s="24"/>
      <c r="R306" s="18" t="s">
        <v>10079</v>
      </c>
      <c r="S306" s="18"/>
    </row>
    <row r="307" spans="1:19" ht="51" x14ac:dyDescent="0.2">
      <c r="A307" s="7" t="s">
        <v>31</v>
      </c>
      <c r="B307" s="4" t="s">
        <v>48</v>
      </c>
      <c r="C307" s="17" t="s">
        <v>943</v>
      </c>
      <c r="D307" s="17" t="s">
        <v>912</v>
      </c>
      <c r="E307" s="18" t="s">
        <v>944</v>
      </c>
      <c r="F307" s="18" t="s">
        <v>914</v>
      </c>
      <c r="G307" s="18"/>
      <c r="H307" s="18" t="s">
        <v>945</v>
      </c>
      <c r="I307" s="18">
        <v>35900733</v>
      </c>
      <c r="J307" s="19">
        <v>42510</v>
      </c>
      <c r="K307" s="19">
        <v>42526</v>
      </c>
      <c r="L307" s="19">
        <v>42563</v>
      </c>
      <c r="M307" s="22">
        <v>3552</v>
      </c>
      <c r="N307" s="21" t="s">
        <v>131</v>
      </c>
      <c r="O307" s="23">
        <f>M307*VLOOKUP(N307,Kurzy!$A$2:$B$11,2,FALSE)</f>
        <v>3552</v>
      </c>
      <c r="P307" s="18" t="s">
        <v>1691</v>
      </c>
      <c r="Q307" s="24"/>
      <c r="R307" s="18" t="s">
        <v>10079</v>
      </c>
      <c r="S307" s="18"/>
    </row>
    <row r="308" spans="1:19" ht="63.75" x14ac:dyDescent="0.2">
      <c r="A308" s="7" t="s">
        <v>31</v>
      </c>
      <c r="B308" s="4" t="s">
        <v>48</v>
      </c>
      <c r="C308" s="17" t="s">
        <v>946</v>
      </c>
      <c r="D308" s="17" t="s">
        <v>947</v>
      </c>
      <c r="E308" s="18" t="s">
        <v>948</v>
      </c>
      <c r="F308" s="18" t="s">
        <v>228</v>
      </c>
      <c r="G308" s="18"/>
      <c r="H308" s="18" t="s">
        <v>949</v>
      </c>
      <c r="I308" s="18">
        <v>43860125</v>
      </c>
      <c r="J308" s="19">
        <v>42646</v>
      </c>
      <c r="K308" s="19">
        <v>42695</v>
      </c>
      <c r="L308" s="19">
        <v>42706</v>
      </c>
      <c r="M308" s="22">
        <v>2400</v>
      </c>
      <c r="N308" s="21" t="s">
        <v>131</v>
      </c>
      <c r="O308" s="23">
        <f>M308*VLOOKUP(N308,Kurzy!$A$2:$B$11,2,FALSE)</f>
        <v>2400</v>
      </c>
      <c r="P308" s="18" t="s">
        <v>1692</v>
      </c>
      <c r="Q308" s="24"/>
      <c r="R308" s="18" t="s">
        <v>10079</v>
      </c>
      <c r="S308" s="18"/>
    </row>
    <row r="309" spans="1:19" ht="89.25" x14ac:dyDescent="0.2">
      <c r="A309" s="7" t="s">
        <v>31</v>
      </c>
      <c r="B309" s="4" t="s">
        <v>48</v>
      </c>
      <c r="C309" s="17" t="s">
        <v>950</v>
      </c>
      <c r="D309" s="17" t="s">
        <v>951</v>
      </c>
      <c r="E309" s="18" t="s">
        <v>952</v>
      </c>
      <c r="F309" s="18" t="s">
        <v>953</v>
      </c>
      <c r="G309" s="18"/>
      <c r="H309" s="18" t="s">
        <v>954</v>
      </c>
      <c r="I309" s="18">
        <v>30775442</v>
      </c>
      <c r="J309" s="19">
        <v>42651</v>
      </c>
      <c r="K309" s="19">
        <v>42690</v>
      </c>
      <c r="L309" s="19">
        <v>42735</v>
      </c>
      <c r="M309" s="22">
        <v>780</v>
      </c>
      <c r="N309" s="21" t="s">
        <v>131</v>
      </c>
      <c r="O309" s="23">
        <f>M309*VLOOKUP(N309,Kurzy!$A$2:$B$11,2,FALSE)</f>
        <v>780</v>
      </c>
      <c r="P309" s="18" t="s">
        <v>1693</v>
      </c>
      <c r="Q309" s="24"/>
      <c r="R309" s="18" t="s">
        <v>10079</v>
      </c>
      <c r="S309" s="18"/>
    </row>
    <row r="310" spans="1:19" ht="318.75" x14ac:dyDescent="0.2">
      <c r="A310" s="7" t="s">
        <v>31</v>
      </c>
      <c r="B310" s="4" t="s">
        <v>48</v>
      </c>
      <c r="C310" s="17" t="s">
        <v>955</v>
      </c>
      <c r="D310" s="17" t="s">
        <v>956</v>
      </c>
      <c r="E310" s="18" t="s">
        <v>957</v>
      </c>
      <c r="F310" s="18" t="s">
        <v>958</v>
      </c>
      <c r="G310" s="18"/>
      <c r="H310" s="18" t="s">
        <v>959</v>
      </c>
      <c r="I310" s="18">
        <v>35892170</v>
      </c>
      <c r="J310" s="19">
        <v>42627</v>
      </c>
      <c r="K310" s="19">
        <v>42705</v>
      </c>
      <c r="L310" s="19">
        <v>42735</v>
      </c>
      <c r="M310" s="22">
        <v>44400</v>
      </c>
      <c r="N310" s="21" t="s">
        <v>131</v>
      </c>
      <c r="O310" s="23">
        <f>M310*VLOOKUP(N310,Kurzy!$A$2:$B$11,2,FALSE)</f>
        <v>44400</v>
      </c>
      <c r="P310" s="18" t="s">
        <v>1694</v>
      </c>
      <c r="Q310" s="24" t="s">
        <v>1695</v>
      </c>
      <c r="R310" s="18" t="s">
        <v>10079</v>
      </c>
      <c r="S310" s="18"/>
    </row>
    <row r="311" spans="1:19" ht="38.25" x14ac:dyDescent="0.2">
      <c r="A311" s="7" t="s">
        <v>31</v>
      </c>
      <c r="B311" s="4" t="s">
        <v>48</v>
      </c>
      <c r="C311" s="17" t="s">
        <v>960</v>
      </c>
      <c r="D311" s="17" t="s">
        <v>961</v>
      </c>
      <c r="E311" s="18" t="s">
        <v>962</v>
      </c>
      <c r="F311" s="18" t="s">
        <v>228</v>
      </c>
      <c r="G311" s="18"/>
      <c r="H311" s="18" t="s">
        <v>963</v>
      </c>
      <c r="I311" s="18">
        <v>31355161</v>
      </c>
      <c r="J311" s="19">
        <v>42305</v>
      </c>
      <c r="K311" s="19">
        <v>42345</v>
      </c>
      <c r="L311" s="19">
        <v>42387</v>
      </c>
      <c r="M311" s="22">
        <v>11760</v>
      </c>
      <c r="N311" s="21" t="s">
        <v>131</v>
      </c>
      <c r="O311" s="23">
        <f>M311*VLOOKUP(N311,Kurzy!$A$2:$B$11,2,FALSE)</f>
        <v>11760</v>
      </c>
      <c r="P311" s="18" t="s">
        <v>1696</v>
      </c>
      <c r="Q311" s="24"/>
      <c r="R311" s="18" t="s">
        <v>10079</v>
      </c>
      <c r="S311" s="18"/>
    </row>
    <row r="312" spans="1:19" ht="76.5" x14ac:dyDescent="0.2">
      <c r="A312" s="7" t="s">
        <v>31</v>
      </c>
      <c r="B312" s="4" t="s">
        <v>48</v>
      </c>
      <c r="C312" s="17" t="s">
        <v>964</v>
      </c>
      <c r="D312" s="17" t="s">
        <v>929</v>
      </c>
      <c r="E312" s="18" t="s">
        <v>965</v>
      </c>
      <c r="F312" s="18" t="s">
        <v>228</v>
      </c>
      <c r="G312" s="18"/>
      <c r="H312" s="18" t="s">
        <v>966</v>
      </c>
      <c r="I312" s="18">
        <v>35729023</v>
      </c>
      <c r="J312" s="19">
        <v>42644</v>
      </c>
      <c r="K312" s="19">
        <v>42669</v>
      </c>
      <c r="L312" s="19">
        <v>42735</v>
      </c>
      <c r="M312" s="22">
        <v>23450</v>
      </c>
      <c r="N312" s="21" t="s">
        <v>131</v>
      </c>
      <c r="O312" s="23">
        <f>M312*VLOOKUP(N312,Kurzy!$A$2:$B$11,2,FALSE)</f>
        <v>23450</v>
      </c>
      <c r="P312" s="18" t="s">
        <v>1697</v>
      </c>
      <c r="Q312" s="24"/>
      <c r="R312" s="18" t="s">
        <v>10079</v>
      </c>
      <c r="S312" s="18"/>
    </row>
    <row r="313" spans="1:19" ht="25.5" x14ac:dyDescent="0.2">
      <c r="A313" s="7" t="s">
        <v>31</v>
      </c>
      <c r="B313" s="4" t="s">
        <v>48</v>
      </c>
      <c r="C313" s="17" t="s">
        <v>967</v>
      </c>
      <c r="D313" s="17" t="s">
        <v>961</v>
      </c>
      <c r="E313" s="18" t="s">
        <v>968</v>
      </c>
      <c r="F313" s="18" t="s">
        <v>410</v>
      </c>
      <c r="G313" s="18"/>
      <c r="H313" s="18" t="s">
        <v>969</v>
      </c>
      <c r="I313" s="18">
        <v>31412173</v>
      </c>
      <c r="J313" s="19">
        <v>42657</v>
      </c>
      <c r="K313" s="19">
        <v>42681</v>
      </c>
      <c r="L313" s="19">
        <v>42735</v>
      </c>
      <c r="M313" s="22">
        <v>11760</v>
      </c>
      <c r="N313" s="21" t="s">
        <v>131</v>
      </c>
      <c r="O313" s="23">
        <f>M313*VLOOKUP(N313,Kurzy!$A$2:$B$11,2,FALSE)</f>
        <v>11760</v>
      </c>
      <c r="P313" s="18" t="s">
        <v>1698</v>
      </c>
      <c r="Q313" s="24"/>
      <c r="R313" s="18" t="s">
        <v>10079</v>
      </c>
      <c r="S313" s="18"/>
    </row>
    <row r="314" spans="1:19" ht="127.5" x14ac:dyDescent="0.2">
      <c r="A314" s="7" t="s">
        <v>31</v>
      </c>
      <c r="B314" s="4" t="s">
        <v>48</v>
      </c>
      <c r="C314" s="17" t="s">
        <v>970</v>
      </c>
      <c r="D314" s="17" t="s">
        <v>971</v>
      </c>
      <c r="E314" s="18" t="s">
        <v>972</v>
      </c>
      <c r="F314" s="18" t="s">
        <v>973</v>
      </c>
      <c r="G314" s="18"/>
      <c r="H314" s="18" t="s">
        <v>974</v>
      </c>
      <c r="I314" s="18">
        <v>35910712</v>
      </c>
      <c r="J314" s="19">
        <v>42490</v>
      </c>
      <c r="K314" s="19">
        <v>42499</v>
      </c>
      <c r="L314" s="19">
        <v>42653</v>
      </c>
      <c r="M314" s="22">
        <v>7692</v>
      </c>
      <c r="N314" s="21" t="s">
        <v>131</v>
      </c>
      <c r="O314" s="23">
        <f>M314*VLOOKUP(N314,Kurzy!$A$2:$B$11,2,FALSE)</f>
        <v>7692</v>
      </c>
      <c r="P314" s="18" t="s">
        <v>1699</v>
      </c>
      <c r="Q314" s="24"/>
      <c r="R314" s="18" t="s">
        <v>10079</v>
      </c>
      <c r="S314" s="18"/>
    </row>
    <row r="315" spans="1:19" ht="127.5" x14ac:dyDescent="0.2">
      <c r="A315" s="7" t="s">
        <v>31</v>
      </c>
      <c r="B315" s="4" t="s">
        <v>48</v>
      </c>
      <c r="C315" s="17" t="s">
        <v>975</v>
      </c>
      <c r="D315" s="17" t="s">
        <v>976</v>
      </c>
      <c r="E315" s="18" t="s">
        <v>977</v>
      </c>
      <c r="F315" s="18" t="s">
        <v>228</v>
      </c>
      <c r="G315" s="18"/>
      <c r="H315" s="18" t="s">
        <v>978</v>
      </c>
      <c r="I315" s="18">
        <v>36259233</v>
      </c>
      <c r="J315" s="19">
        <v>42590</v>
      </c>
      <c r="K315" s="19">
        <v>42683</v>
      </c>
      <c r="L315" s="19">
        <v>42716</v>
      </c>
      <c r="M315" s="22">
        <v>7200</v>
      </c>
      <c r="N315" s="21" t="s">
        <v>131</v>
      </c>
      <c r="O315" s="23">
        <f>M315*VLOOKUP(N315,Kurzy!$A$2:$B$11,2,FALSE)</f>
        <v>7200</v>
      </c>
      <c r="P315" s="18" t="s">
        <v>1700</v>
      </c>
      <c r="Q315" s="24"/>
      <c r="R315" s="18" t="s">
        <v>10079</v>
      </c>
      <c r="S315" s="18"/>
    </row>
    <row r="316" spans="1:19" ht="63.75" x14ac:dyDescent="0.2">
      <c r="A316" s="7" t="s">
        <v>31</v>
      </c>
      <c r="B316" s="4" t="s">
        <v>48</v>
      </c>
      <c r="C316" s="17" t="s">
        <v>764</v>
      </c>
      <c r="D316" s="17" t="s">
        <v>750</v>
      </c>
      <c r="E316" s="18" t="s">
        <v>765</v>
      </c>
      <c r="F316" s="18" t="s">
        <v>766</v>
      </c>
      <c r="G316" s="18"/>
      <c r="H316" s="18" t="s">
        <v>767</v>
      </c>
      <c r="I316" s="18">
        <v>31365701</v>
      </c>
      <c r="J316" s="19">
        <v>42201</v>
      </c>
      <c r="K316" s="19">
        <v>42400</v>
      </c>
      <c r="L316" s="19">
        <v>42732</v>
      </c>
      <c r="M316" s="22">
        <v>75240</v>
      </c>
      <c r="N316" s="21" t="s">
        <v>131</v>
      </c>
      <c r="O316" s="23">
        <f>M316*VLOOKUP(N316,Kurzy!$A$2:$B$11,2,FALSE)</f>
        <v>75240</v>
      </c>
      <c r="P316" s="18" t="s">
        <v>768</v>
      </c>
      <c r="Q316" s="24"/>
      <c r="R316" s="18" t="s">
        <v>10079</v>
      </c>
      <c r="S316" s="18" t="s">
        <v>10511</v>
      </c>
    </row>
    <row r="317" spans="1:19" ht="51" x14ac:dyDescent="0.2">
      <c r="A317" s="7" t="s">
        <v>31</v>
      </c>
      <c r="B317" s="4" t="s">
        <v>48</v>
      </c>
      <c r="C317" s="17" t="s">
        <v>785</v>
      </c>
      <c r="D317" s="17" t="s">
        <v>786</v>
      </c>
      <c r="E317" s="18" t="s">
        <v>787</v>
      </c>
      <c r="F317" s="18" t="s">
        <v>788</v>
      </c>
      <c r="G317" s="18"/>
      <c r="H317" s="18" t="s">
        <v>789</v>
      </c>
      <c r="I317" s="18">
        <v>36022047</v>
      </c>
      <c r="J317" s="19">
        <v>42215</v>
      </c>
      <c r="K317" s="19">
        <v>42356</v>
      </c>
      <c r="L317" s="19">
        <v>42384</v>
      </c>
      <c r="M317" s="22">
        <v>15840</v>
      </c>
      <c r="N317" s="21" t="s">
        <v>131</v>
      </c>
      <c r="O317" s="23">
        <f>M317*VLOOKUP(N317,Kurzy!$A$2:$B$11,2,FALSE)</f>
        <v>15840</v>
      </c>
      <c r="P317" s="18" t="s">
        <v>790</v>
      </c>
      <c r="Q317" s="24"/>
      <c r="R317" s="18" t="s">
        <v>10079</v>
      </c>
      <c r="S317" s="18" t="s">
        <v>10511</v>
      </c>
    </row>
    <row r="318" spans="1:19" ht="51" x14ac:dyDescent="0.2">
      <c r="A318" s="7" t="s">
        <v>31</v>
      </c>
      <c r="B318" s="4" t="s">
        <v>48</v>
      </c>
      <c r="C318" s="17" t="s">
        <v>791</v>
      </c>
      <c r="D318" s="17" t="s">
        <v>786</v>
      </c>
      <c r="E318" s="18" t="s">
        <v>792</v>
      </c>
      <c r="F318" s="18" t="s">
        <v>793</v>
      </c>
      <c r="G318" s="18"/>
      <c r="H318" s="18" t="s">
        <v>789</v>
      </c>
      <c r="I318" s="18">
        <v>36022047</v>
      </c>
      <c r="J318" s="19">
        <v>42215</v>
      </c>
      <c r="K318" s="19">
        <v>42356</v>
      </c>
      <c r="L318" s="19">
        <v>42389</v>
      </c>
      <c r="M318" s="22">
        <v>23810</v>
      </c>
      <c r="N318" s="21" t="s">
        <v>131</v>
      </c>
      <c r="O318" s="23">
        <f>M318*VLOOKUP(N318,Kurzy!$A$2:$B$11,2,FALSE)</f>
        <v>23810</v>
      </c>
      <c r="P318" s="18" t="s">
        <v>790</v>
      </c>
      <c r="Q318" s="24"/>
      <c r="R318" s="18" t="s">
        <v>10079</v>
      </c>
      <c r="S318" s="18" t="s">
        <v>10511</v>
      </c>
    </row>
    <row r="319" spans="1:19" ht="25.5" hidden="1" x14ac:dyDescent="0.2">
      <c r="A319" s="7" t="s">
        <v>31</v>
      </c>
      <c r="B319" s="4" t="s">
        <v>44</v>
      </c>
      <c r="C319" s="17" t="s">
        <v>979</v>
      </c>
      <c r="D319" s="17" t="s">
        <v>980</v>
      </c>
      <c r="E319" s="18" t="s">
        <v>981</v>
      </c>
      <c r="F319" s="18" t="s">
        <v>359</v>
      </c>
      <c r="G319" s="18" t="s">
        <v>797</v>
      </c>
      <c r="H319" s="18" t="s">
        <v>982</v>
      </c>
      <c r="I319" s="18">
        <v>37954521</v>
      </c>
      <c r="J319" s="19">
        <v>42587</v>
      </c>
      <c r="K319" s="20">
        <v>2016</v>
      </c>
      <c r="L319" s="20">
        <v>2018</v>
      </c>
      <c r="M319" s="22">
        <v>8399</v>
      </c>
      <c r="N319" s="21" t="s">
        <v>131</v>
      </c>
      <c r="O319" s="23">
        <f>M319*VLOOKUP(N319,Kurzy!$A$2:$B$11,2,FALSE)</f>
        <v>8399</v>
      </c>
      <c r="P319" s="18"/>
      <c r="Q319" s="24"/>
      <c r="R319" s="4" t="s">
        <v>10078</v>
      </c>
      <c r="S319" s="4" t="s">
        <v>10082</v>
      </c>
    </row>
    <row r="320" spans="1:19" ht="25.5" hidden="1" x14ac:dyDescent="0.2">
      <c r="A320" s="7" t="s">
        <v>31</v>
      </c>
      <c r="B320" s="4" t="s">
        <v>44</v>
      </c>
      <c r="C320" s="17" t="s">
        <v>983</v>
      </c>
      <c r="D320" s="17" t="s">
        <v>984</v>
      </c>
      <c r="E320" s="18" t="s">
        <v>985</v>
      </c>
      <c r="F320" s="18" t="s">
        <v>359</v>
      </c>
      <c r="G320" s="18" t="s">
        <v>797</v>
      </c>
      <c r="H320" s="18" t="s">
        <v>986</v>
      </c>
      <c r="I320" s="18" t="s">
        <v>987</v>
      </c>
      <c r="J320" s="19">
        <v>42640</v>
      </c>
      <c r="K320" s="20">
        <v>2016</v>
      </c>
      <c r="L320" s="20">
        <v>2019</v>
      </c>
      <c r="M320" s="22">
        <v>6165</v>
      </c>
      <c r="N320" s="21" t="s">
        <v>131</v>
      </c>
      <c r="O320" s="23">
        <f>M320*VLOOKUP(N320,Kurzy!$A$2:$B$11,2,FALSE)</f>
        <v>6165</v>
      </c>
      <c r="P320" s="18"/>
      <c r="Q320" s="24"/>
      <c r="R320" s="4" t="s">
        <v>10078</v>
      </c>
      <c r="S320" s="4" t="s">
        <v>10082</v>
      </c>
    </row>
    <row r="321" spans="1:19" ht="38.25" x14ac:dyDescent="0.2">
      <c r="A321" s="7" t="s">
        <v>31</v>
      </c>
      <c r="B321" s="4" t="s">
        <v>44</v>
      </c>
      <c r="C321" s="17" t="s">
        <v>988</v>
      </c>
      <c r="D321" s="17" t="s">
        <v>800</v>
      </c>
      <c r="E321" s="18" t="s">
        <v>989</v>
      </c>
      <c r="F321" s="18" t="s">
        <v>990</v>
      </c>
      <c r="G321" s="18" t="s">
        <v>991</v>
      </c>
      <c r="H321" s="18" t="s">
        <v>992</v>
      </c>
      <c r="I321" s="18">
        <v>603015</v>
      </c>
      <c r="J321" s="19">
        <v>42261</v>
      </c>
      <c r="K321" s="20">
        <v>2015</v>
      </c>
      <c r="L321" s="20">
        <v>2018</v>
      </c>
      <c r="M321" s="22">
        <v>39400</v>
      </c>
      <c r="N321" s="21" t="s">
        <v>131</v>
      </c>
      <c r="O321" s="23">
        <f>M321*VLOOKUP(N321,Kurzy!$A$2:$B$11,2,FALSE)</f>
        <v>39400</v>
      </c>
      <c r="P321" s="18"/>
      <c r="Q321" s="24"/>
      <c r="R321" s="18" t="s">
        <v>10079</v>
      </c>
      <c r="S321" s="18"/>
    </row>
    <row r="322" spans="1:19" ht="63.75" x14ac:dyDescent="0.2">
      <c r="A322" s="7" t="s">
        <v>31</v>
      </c>
      <c r="B322" s="4" t="s">
        <v>44</v>
      </c>
      <c r="C322" s="17" t="s">
        <v>993</v>
      </c>
      <c r="D322" s="17" t="s">
        <v>800</v>
      </c>
      <c r="E322" s="18" t="s">
        <v>994</v>
      </c>
      <c r="F322" s="18" t="s">
        <v>228</v>
      </c>
      <c r="G322" s="18"/>
      <c r="H322" s="18" t="s">
        <v>995</v>
      </c>
      <c r="I322" s="18"/>
      <c r="J322" s="19"/>
      <c r="K322" s="20">
        <v>2015</v>
      </c>
      <c r="L322" s="20">
        <v>2015</v>
      </c>
      <c r="M322" s="22">
        <v>6000</v>
      </c>
      <c r="N322" s="21" t="s">
        <v>131</v>
      </c>
      <c r="O322" s="23">
        <f>M322*VLOOKUP(N322,Kurzy!$A$2:$B$11,2,FALSE)</f>
        <v>6000</v>
      </c>
      <c r="P322" s="18" t="s">
        <v>10598</v>
      </c>
      <c r="Q322" s="68" t="s">
        <v>1701</v>
      </c>
      <c r="R322" s="18" t="s">
        <v>10079</v>
      </c>
      <c r="S322" s="18" t="s">
        <v>10608</v>
      </c>
    </row>
    <row r="323" spans="1:19" ht="51" x14ac:dyDescent="0.2">
      <c r="A323" s="7" t="s">
        <v>31</v>
      </c>
      <c r="B323" s="4" t="s">
        <v>44</v>
      </c>
      <c r="C323" s="17" t="s">
        <v>996</v>
      </c>
      <c r="D323" s="17" t="s">
        <v>800</v>
      </c>
      <c r="E323" s="18" t="s">
        <v>997</v>
      </c>
      <c r="F323" s="18" t="s">
        <v>228</v>
      </c>
      <c r="G323" s="18"/>
      <c r="H323" s="18" t="s">
        <v>998</v>
      </c>
      <c r="I323" s="18" t="s">
        <v>999</v>
      </c>
      <c r="J323" s="19"/>
      <c r="K323" s="20">
        <v>2015</v>
      </c>
      <c r="L323" s="20">
        <v>2015</v>
      </c>
      <c r="M323" s="22">
        <v>936</v>
      </c>
      <c r="N323" s="21" t="s">
        <v>131</v>
      </c>
      <c r="O323" s="23">
        <f>M323*VLOOKUP(N323,Kurzy!$A$2:$B$11,2,FALSE)</f>
        <v>936</v>
      </c>
      <c r="P323" s="18"/>
      <c r="Q323" s="24" t="s">
        <v>1702</v>
      </c>
      <c r="R323" s="18" t="s">
        <v>10079</v>
      </c>
      <c r="S323" s="18"/>
    </row>
    <row r="324" spans="1:19" ht="242.25" x14ac:dyDescent="0.2">
      <c r="A324" s="7" t="s">
        <v>31</v>
      </c>
      <c r="B324" s="4" t="s">
        <v>44</v>
      </c>
      <c r="C324" s="17" t="s">
        <v>1000</v>
      </c>
      <c r="D324" s="17" t="s">
        <v>1001</v>
      </c>
      <c r="E324" s="18" t="s">
        <v>1002</v>
      </c>
      <c r="F324" s="18" t="s">
        <v>228</v>
      </c>
      <c r="G324" s="18"/>
      <c r="H324" s="18" t="s">
        <v>1003</v>
      </c>
      <c r="I324" s="18"/>
      <c r="J324" s="19"/>
      <c r="K324" s="20">
        <v>2015</v>
      </c>
      <c r="L324" s="20">
        <v>2015</v>
      </c>
      <c r="M324" s="22">
        <v>6900</v>
      </c>
      <c r="N324" s="21" t="s">
        <v>131</v>
      </c>
      <c r="O324" s="23">
        <f>M324*VLOOKUP(N324,Kurzy!$A$2:$B$11,2,FALSE)</f>
        <v>6900</v>
      </c>
      <c r="P324" s="18"/>
      <c r="Q324" s="24" t="s">
        <v>1703</v>
      </c>
      <c r="R324" s="18" t="s">
        <v>10079</v>
      </c>
      <c r="S324" s="18"/>
    </row>
    <row r="325" spans="1:19" ht="242.25" x14ac:dyDescent="0.2">
      <c r="A325" s="7" t="s">
        <v>31</v>
      </c>
      <c r="B325" s="4" t="s">
        <v>44</v>
      </c>
      <c r="C325" s="17" t="s">
        <v>1004</v>
      </c>
      <c r="D325" s="17" t="s">
        <v>1005</v>
      </c>
      <c r="E325" s="18" t="s">
        <v>1006</v>
      </c>
      <c r="F325" s="18" t="s">
        <v>228</v>
      </c>
      <c r="G325" s="18"/>
      <c r="H325" s="18" t="s">
        <v>1007</v>
      </c>
      <c r="I325" s="18" t="s">
        <v>999</v>
      </c>
      <c r="J325" s="19"/>
      <c r="K325" s="20">
        <v>2015</v>
      </c>
      <c r="L325" s="20">
        <v>2016</v>
      </c>
      <c r="M325" s="22">
        <v>37344</v>
      </c>
      <c r="N325" s="21" t="s">
        <v>131</v>
      </c>
      <c r="O325" s="23">
        <f>M325*VLOOKUP(N325,Kurzy!$A$2:$B$11,2,FALSE)</f>
        <v>37344</v>
      </c>
      <c r="P325" s="18"/>
      <c r="Q325" s="24" t="s">
        <v>1704</v>
      </c>
      <c r="R325" s="18" t="s">
        <v>10079</v>
      </c>
      <c r="S325" s="18"/>
    </row>
    <row r="326" spans="1:19" ht="25.5" x14ac:dyDescent="0.2">
      <c r="A326" s="7" t="s">
        <v>31</v>
      </c>
      <c r="B326" s="4" t="s">
        <v>44</v>
      </c>
      <c r="C326" s="17" t="s">
        <v>1008</v>
      </c>
      <c r="D326" s="17" t="s">
        <v>1009</v>
      </c>
      <c r="E326" s="18" t="s">
        <v>1010</v>
      </c>
      <c r="F326" s="18" t="s">
        <v>228</v>
      </c>
      <c r="G326" s="18"/>
      <c r="H326" s="18" t="s">
        <v>1011</v>
      </c>
      <c r="I326" s="18" t="s">
        <v>1012</v>
      </c>
      <c r="J326" s="19"/>
      <c r="K326" s="20">
        <v>2016</v>
      </c>
      <c r="L326" s="20">
        <v>2016</v>
      </c>
      <c r="M326" s="22">
        <v>7200</v>
      </c>
      <c r="N326" s="21" t="s">
        <v>131</v>
      </c>
      <c r="O326" s="23">
        <f>M326*VLOOKUP(N326,Kurzy!$A$2:$B$11,2,FALSE)</f>
        <v>7200</v>
      </c>
      <c r="P326" s="18"/>
      <c r="Q326" s="24" t="s">
        <v>1705</v>
      </c>
      <c r="R326" s="18" t="s">
        <v>10079</v>
      </c>
      <c r="S326" s="18"/>
    </row>
    <row r="327" spans="1:19" ht="25.5" x14ac:dyDescent="0.2">
      <c r="A327" s="7" t="s">
        <v>31</v>
      </c>
      <c r="B327" s="4" t="s">
        <v>44</v>
      </c>
      <c r="C327" s="17" t="s">
        <v>1013</v>
      </c>
      <c r="D327" s="17" t="s">
        <v>1014</v>
      </c>
      <c r="E327" s="18" t="s">
        <v>1015</v>
      </c>
      <c r="F327" s="18" t="s">
        <v>228</v>
      </c>
      <c r="G327" s="18"/>
      <c r="H327" s="18" t="s">
        <v>1016</v>
      </c>
      <c r="I327" s="18" t="s">
        <v>1017</v>
      </c>
      <c r="J327" s="19"/>
      <c r="K327" s="20">
        <v>2016</v>
      </c>
      <c r="L327" s="20">
        <v>2016</v>
      </c>
      <c r="M327" s="22">
        <v>552</v>
      </c>
      <c r="N327" s="21" t="s">
        <v>131</v>
      </c>
      <c r="O327" s="23">
        <f>M327*VLOOKUP(N327,Kurzy!$A$2:$B$11,2,FALSE)</f>
        <v>552</v>
      </c>
      <c r="P327" s="18"/>
      <c r="Q327" s="24" t="s">
        <v>1706</v>
      </c>
      <c r="R327" s="18" t="s">
        <v>10079</v>
      </c>
      <c r="S327" s="18"/>
    </row>
    <row r="328" spans="1:19" ht="25.5" x14ac:dyDescent="0.2">
      <c r="A328" s="7" t="s">
        <v>31</v>
      </c>
      <c r="B328" s="4" t="s">
        <v>44</v>
      </c>
      <c r="C328" s="17" t="s">
        <v>1018</v>
      </c>
      <c r="D328" s="17" t="s">
        <v>1014</v>
      </c>
      <c r="E328" s="18" t="s">
        <v>1019</v>
      </c>
      <c r="F328" s="18" t="s">
        <v>228</v>
      </c>
      <c r="G328" s="18"/>
      <c r="H328" s="18" t="s">
        <v>1016</v>
      </c>
      <c r="I328" s="18" t="s">
        <v>1017</v>
      </c>
      <c r="J328" s="19"/>
      <c r="K328" s="20">
        <v>2016</v>
      </c>
      <c r="L328" s="20">
        <v>2016</v>
      </c>
      <c r="M328" s="22">
        <v>666</v>
      </c>
      <c r="N328" s="21" t="s">
        <v>131</v>
      </c>
      <c r="O328" s="23">
        <f>M328*VLOOKUP(N328,Kurzy!$A$2:$B$11,2,FALSE)</f>
        <v>666</v>
      </c>
      <c r="P328" s="18"/>
      <c r="Q328" s="24" t="s">
        <v>1706</v>
      </c>
      <c r="R328" s="18" t="s">
        <v>10079</v>
      </c>
      <c r="S328" s="18"/>
    </row>
    <row r="329" spans="1:19" ht="242.25" x14ac:dyDescent="0.2">
      <c r="A329" s="7" t="s">
        <v>31</v>
      </c>
      <c r="B329" s="4" t="s">
        <v>44</v>
      </c>
      <c r="C329" s="17" t="s">
        <v>1020</v>
      </c>
      <c r="D329" s="17" t="s">
        <v>1005</v>
      </c>
      <c r="E329" s="18" t="s">
        <v>1021</v>
      </c>
      <c r="F329" s="18" t="s">
        <v>228</v>
      </c>
      <c r="G329" s="18"/>
      <c r="H329" s="18" t="s">
        <v>1022</v>
      </c>
      <c r="I329" s="18" t="s">
        <v>1023</v>
      </c>
      <c r="J329" s="19"/>
      <c r="K329" s="20">
        <v>2016</v>
      </c>
      <c r="L329" s="20">
        <v>2016</v>
      </c>
      <c r="M329" s="22">
        <v>6000</v>
      </c>
      <c r="N329" s="21" t="s">
        <v>131</v>
      </c>
      <c r="O329" s="23">
        <f>M329*VLOOKUP(N329,Kurzy!$A$2:$B$11,2,FALSE)</f>
        <v>6000</v>
      </c>
      <c r="P329" s="18"/>
      <c r="Q329" s="24" t="s">
        <v>1707</v>
      </c>
      <c r="R329" s="18" t="s">
        <v>10079</v>
      </c>
      <c r="S329" s="18"/>
    </row>
    <row r="330" spans="1:19" ht="63.75" x14ac:dyDescent="0.2">
      <c r="A330" s="7" t="s">
        <v>31</v>
      </c>
      <c r="B330" s="4" t="s">
        <v>45</v>
      </c>
      <c r="C330" s="17" t="s">
        <v>1890</v>
      </c>
      <c r="D330" s="17" t="s">
        <v>1891</v>
      </c>
      <c r="E330" s="18" t="s">
        <v>1892</v>
      </c>
      <c r="F330" s="18" t="s">
        <v>1085</v>
      </c>
      <c r="G330" s="18"/>
      <c r="H330" s="18" t="s">
        <v>1893</v>
      </c>
      <c r="I330" s="18" t="s">
        <v>1894</v>
      </c>
      <c r="J330" s="19">
        <v>42409</v>
      </c>
      <c r="K330" s="20">
        <v>2014</v>
      </c>
      <c r="L330" s="20">
        <v>2016</v>
      </c>
      <c r="M330" s="22">
        <v>35000</v>
      </c>
      <c r="N330" s="21" t="s">
        <v>131</v>
      </c>
      <c r="O330" s="23">
        <f>M330*VLOOKUP(N330,Kurzy!$A$2:$B$11,2,FALSE)</f>
        <v>35000</v>
      </c>
      <c r="P330" s="18"/>
      <c r="Q330" s="24"/>
      <c r="R330" s="18" t="s">
        <v>10079</v>
      </c>
      <c r="S330" s="18" t="s">
        <v>10639</v>
      </c>
    </row>
    <row r="331" spans="1:19" ht="38.25" x14ac:dyDescent="0.2">
      <c r="A331" s="7" t="s">
        <v>31</v>
      </c>
      <c r="B331" s="4" t="s">
        <v>44</v>
      </c>
      <c r="C331" s="17" t="s">
        <v>1024</v>
      </c>
      <c r="D331" s="17" t="s">
        <v>1009</v>
      </c>
      <c r="E331" s="18" t="s">
        <v>1025</v>
      </c>
      <c r="F331" s="18" t="s">
        <v>228</v>
      </c>
      <c r="G331" s="18"/>
      <c r="H331" s="18" t="s">
        <v>1026</v>
      </c>
      <c r="I331" s="18" t="s">
        <v>1027</v>
      </c>
      <c r="J331" s="19"/>
      <c r="K331" s="20">
        <v>2016</v>
      </c>
      <c r="L331" s="20">
        <v>2016</v>
      </c>
      <c r="M331" s="22">
        <v>2400</v>
      </c>
      <c r="N331" s="21" t="s">
        <v>131</v>
      </c>
      <c r="O331" s="23">
        <f>M331*VLOOKUP(N331,Kurzy!$A$2:$B$11,2,FALSE)</f>
        <v>2400</v>
      </c>
      <c r="P331" s="18"/>
      <c r="Q331" s="24" t="s">
        <v>1708</v>
      </c>
      <c r="R331" s="18" t="s">
        <v>10079</v>
      </c>
      <c r="S331" s="18"/>
    </row>
    <row r="332" spans="1:19" ht="25.5" x14ac:dyDescent="0.2">
      <c r="A332" s="7" t="s">
        <v>31</v>
      </c>
      <c r="B332" s="4" t="s">
        <v>44</v>
      </c>
      <c r="C332" s="17" t="s">
        <v>1028</v>
      </c>
      <c r="D332" s="17" t="s">
        <v>1029</v>
      </c>
      <c r="E332" s="18" t="s">
        <v>1030</v>
      </c>
      <c r="F332" s="18" t="s">
        <v>228</v>
      </c>
      <c r="G332" s="18"/>
      <c r="H332" s="18" t="s">
        <v>1031</v>
      </c>
      <c r="I332" s="18" t="s">
        <v>1032</v>
      </c>
      <c r="J332" s="19"/>
      <c r="K332" s="20">
        <v>2016</v>
      </c>
      <c r="L332" s="20">
        <v>2016</v>
      </c>
      <c r="M332" s="22">
        <v>8436</v>
      </c>
      <c r="N332" s="21" t="s">
        <v>131</v>
      </c>
      <c r="O332" s="23">
        <f>M332*VLOOKUP(N332,Kurzy!$A$2:$B$11,2,FALSE)</f>
        <v>8436</v>
      </c>
      <c r="P332" s="18"/>
      <c r="Q332" s="24"/>
      <c r="R332" s="18" t="s">
        <v>10079</v>
      </c>
      <c r="S332" s="18"/>
    </row>
    <row r="333" spans="1:19" ht="38.25" x14ac:dyDescent="0.2">
      <c r="A333" s="7" t="s">
        <v>31</v>
      </c>
      <c r="B333" s="4" t="s">
        <v>44</v>
      </c>
      <c r="C333" s="17" t="s">
        <v>1033</v>
      </c>
      <c r="D333" s="17" t="s">
        <v>1014</v>
      </c>
      <c r="E333" s="18" t="s">
        <v>1034</v>
      </c>
      <c r="F333" s="18" t="s">
        <v>228</v>
      </c>
      <c r="G333" s="18"/>
      <c r="H333" s="18" t="s">
        <v>1035</v>
      </c>
      <c r="I333" s="18" t="s">
        <v>1036</v>
      </c>
      <c r="J333" s="19"/>
      <c r="K333" s="20">
        <v>2016</v>
      </c>
      <c r="L333" s="20">
        <v>2016</v>
      </c>
      <c r="M333" s="22">
        <v>900</v>
      </c>
      <c r="N333" s="21" t="s">
        <v>131</v>
      </c>
      <c r="O333" s="23">
        <f>M333*VLOOKUP(N333,Kurzy!$A$2:$B$11,2,FALSE)</f>
        <v>900</v>
      </c>
      <c r="P333" s="18"/>
      <c r="Q333" s="24" t="s">
        <v>1709</v>
      </c>
      <c r="R333" s="18" t="s">
        <v>10079</v>
      </c>
      <c r="S333" s="18"/>
    </row>
    <row r="334" spans="1:19" ht="38.25" hidden="1" x14ac:dyDescent="0.2">
      <c r="A334" s="7" t="s">
        <v>31</v>
      </c>
      <c r="B334" s="4" t="s">
        <v>44</v>
      </c>
      <c r="C334" s="17" t="s">
        <v>1037</v>
      </c>
      <c r="D334" s="17" t="s">
        <v>1038</v>
      </c>
      <c r="E334" s="18" t="s">
        <v>1039</v>
      </c>
      <c r="F334" s="18" t="s">
        <v>228</v>
      </c>
      <c r="G334" s="18"/>
      <c r="H334" s="18" t="s">
        <v>1040</v>
      </c>
      <c r="I334" s="18" t="s">
        <v>1041</v>
      </c>
      <c r="J334" s="19"/>
      <c r="K334" s="20">
        <v>2016</v>
      </c>
      <c r="L334" s="20">
        <v>2016</v>
      </c>
      <c r="M334" s="22">
        <v>5460</v>
      </c>
      <c r="N334" s="21" t="s">
        <v>131</v>
      </c>
      <c r="O334" s="23">
        <f>M334*VLOOKUP(N334,Kurzy!$A$2:$B$11,2,FALSE)</f>
        <v>5460</v>
      </c>
      <c r="P334" s="18"/>
      <c r="Q334" s="24" t="s">
        <v>1710</v>
      </c>
      <c r="R334" s="18" t="s">
        <v>10078</v>
      </c>
      <c r="S334" s="18" t="s">
        <v>10510</v>
      </c>
    </row>
    <row r="335" spans="1:19" ht="38.25" x14ac:dyDescent="0.2">
      <c r="A335" s="7" t="s">
        <v>31</v>
      </c>
      <c r="B335" s="4" t="s">
        <v>44</v>
      </c>
      <c r="C335" s="17" t="s">
        <v>1042</v>
      </c>
      <c r="D335" s="17" t="s">
        <v>800</v>
      </c>
      <c r="E335" s="18" t="s">
        <v>1043</v>
      </c>
      <c r="F335" s="18" t="s">
        <v>410</v>
      </c>
      <c r="G335" s="18"/>
      <c r="H335" s="18" t="s">
        <v>1044</v>
      </c>
      <c r="I335" s="18" t="s">
        <v>1045</v>
      </c>
      <c r="J335" s="19"/>
      <c r="K335" s="20">
        <v>2016</v>
      </c>
      <c r="L335" s="20">
        <v>2016</v>
      </c>
      <c r="M335" s="22">
        <v>9600</v>
      </c>
      <c r="N335" s="21" t="s">
        <v>131</v>
      </c>
      <c r="O335" s="23">
        <f>M335*VLOOKUP(N335,Kurzy!$A$2:$B$11,2,FALSE)</f>
        <v>9600</v>
      </c>
      <c r="P335" s="18"/>
      <c r="Q335" s="24" t="s">
        <v>1711</v>
      </c>
      <c r="R335" s="18" t="s">
        <v>10079</v>
      </c>
      <c r="S335" s="18"/>
    </row>
    <row r="336" spans="1:19" ht="63.75" hidden="1" x14ac:dyDescent="0.2">
      <c r="A336" s="7" t="s">
        <v>31</v>
      </c>
      <c r="B336" s="4" t="s">
        <v>117</v>
      </c>
      <c r="C336" s="17" t="s">
        <v>1674</v>
      </c>
      <c r="D336" s="17" t="s">
        <v>1675</v>
      </c>
      <c r="E336" s="18" t="s">
        <v>1676</v>
      </c>
      <c r="F336" s="18" t="s">
        <v>1677</v>
      </c>
      <c r="G336" s="18" t="s">
        <v>1678</v>
      </c>
      <c r="H336" s="18" t="s">
        <v>714</v>
      </c>
      <c r="I336" s="18">
        <v>42418933</v>
      </c>
      <c r="J336" s="19">
        <v>42593</v>
      </c>
      <c r="K336" s="20">
        <v>2016</v>
      </c>
      <c r="L336" s="20">
        <v>2016</v>
      </c>
      <c r="M336" s="22">
        <v>1600</v>
      </c>
      <c r="N336" s="21" t="s">
        <v>131</v>
      </c>
      <c r="O336" s="23">
        <f>M336*VLOOKUP(N336,Kurzy!$A$2:$B$11,2,FALSE)</f>
        <v>1600</v>
      </c>
      <c r="P336" s="18"/>
      <c r="Q336" s="24"/>
      <c r="R336" s="18" t="s">
        <v>10078</v>
      </c>
      <c r="S336" s="18" t="s">
        <v>10510</v>
      </c>
    </row>
    <row r="337" spans="1:19" ht="38.25" x14ac:dyDescent="0.2">
      <c r="A337" s="7" t="s">
        <v>8</v>
      </c>
      <c r="B337" s="4" t="s">
        <v>51</v>
      </c>
      <c r="C337" s="17" t="s">
        <v>3865</v>
      </c>
      <c r="D337" s="17" t="s">
        <v>3866</v>
      </c>
      <c r="E337" s="18" t="s">
        <v>3867</v>
      </c>
      <c r="F337" s="18" t="s">
        <v>1085</v>
      </c>
      <c r="G337" s="18"/>
      <c r="H337" s="18" t="s">
        <v>3868</v>
      </c>
      <c r="I337" s="18">
        <v>36706311</v>
      </c>
      <c r="J337" s="19">
        <v>42541</v>
      </c>
      <c r="K337" s="20">
        <v>2016</v>
      </c>
      <c r="L337" s="20">
        <v>2016</v>
      </c>
      <c r="M337" s="22">
        <v>2000</v>
      </c>
      <c r="N337" s="21" t="s">
        <v>131</v>
      </c>
      <c r="O337" s="23">
        <f>M337*VLOOKUP(N337,Kurzy!$A$2:$B$11,2,FALSE)</f>
        <v>2000</v>
      </c>
      <c r="P337" s="18"/>
      <c r="Q337" s="24"/>
      <c r="R337" s="18" t="s">
        <v>10079</v>
      </c>
      <c r="S337" s="18"/>
    </row>
    <row r="338" spans="1:19" ht="63.75" x14ac:dyDescent="0.2">
      <c r="A338" s="7" t="s">
        <v>8</v>
      </c>
      <c r="B338" s="4" t="s">
        <v>51</v>
      </c>
      <c r="C338" s="17" t="s">
        <v>3869</v>
      </c>
      <c r="D338" s="17" t="s">
        <v>3866</v>
      </c>
      <c r="E338" s="18" t="s">
        <v>3870</v>
      </c>
      <c r="F338" s="18" t="s">
        <v>1085</v>
      </c>
      <c r="G338" s="18"/>
      <c r="H338" s="18" t="s">
        <v>3871</v>
      </c>
      <c r="I338" s="18">
        <v>30840520</v>
      </c>
      <c r="J338" s="19">
        <v>42720</v>
      </c>
      <c r="K338" s="20">
        <v>2016</v>
      </c>
      <c r="L338" s="20">
        <v>2016</v>
      </c>
      <c r="M338" s="22">
        <v>10000</v>
      </c>
      <c r="N338" s="21" t="s">
        <v>131</v>
      </c>
      <c r="O338" s="23">
        <f>M338*VLOOKUP(N338,Kurzy!$A$2:$B$11,2,FALSE)</f>
        <v>10000</v>
      </c>
      <c r="P338" s="18"/>
      <c r="Q338" s="24"/>
      <c r="R338" s="18" t="s">
        <v>10079</v>
      </c>
      <c r="S338" s="18"/>
    </row>
    <row r="339" spans="1:19" ht="51" hidden="1" x14ac:dyDescent="0.2">
      <c r="A339" s="7" t="s">
        <v>8</v>
      </c>
      <c r="B339" s="4" t="s">
        <v>51</v>
      </c>
      <c r="C339" s="17" t="s">
        <v>3872</v>
      </c>
      <c r="D339" s="17" t="s">
        <v>3866</v>
      </c>
      <c r="E339" s="18" t="s">
        <v>3873</v>
      </c>
      <c r="F339" s="18" t="s">
        <v>1085</v>
      </c>
      <c r="G339" s="18"/>
      <c r="H339" s="18" t="s">
        <v>3874</v>
      </c>
      <c r="I339" s="18">
        <v>34139761</v>
      </c>
      <c r="J339" s="19">
        <v>42558</v>
      </c>
      <c r="K339" s="20">
        <v>2016</v>
      </c>
      <c r="L339" s="20">
        <v>2016</v>
      </c>
      <c r="M339" s="22">
        <v>10000</v>
      </c>
      <c r="N339" s="21" t="s">
        <v>131</v>
      </c>
      <c r="O339" s="23">
        <f>M339*VLOOKUP(N339,Kurzy!$A$2:$B$11,2,FALSE)</f>
        <v>10000</v>
      </c>
      <c r="P339" s="18"/>
      <c r="Q339" s="24"/>
      <c r="R339" s="18" t="s">
        <v>10078</v>
      </c>
      <c r="S339" s="18" t="s">
        <v>10509</v>
      </c>
    </row>
    <row r="340" spans="1:19" ht="38.25" x14ac:dyDescent="0.2">
      <c r="A340" s="7" t="s">
        <v>8</v>
      </c>
      <c r="B340" s="4" t="s">
        <v>51</v>
      </c>
      <c r="C340" s="17" t="s">
        <v>3875</v>
      </c>
      <c r="D340" s="17" t="s">
        <v>3866</v>
      </c>
      <c r="E340" s="18" t="s">
        <v>3876</v>
      </c>
      <c r="F340" s="18" t="s">
        <v>1085</v>
      </c>
      <c r="G340" s="18"/>
      <c r="H340" s="18" t="s">
        <v>3877</v>
      </c>
      <c r="I340" s="18">
        <v>46870261</v>
      </c>
      <c r="J340" s="19">
        <v>42541</v>
      </c>
      <c r="K340" s="20">
        <v>2016</v>
      </c>
      <c r="L340" s="20">
        <v>2016</v>
      </c>
      <c r="M340" s="22">
        <v>6000</v>
      </c>
      <c r="N340" s="21" t="s">
        <v>131</v>
      </c>
      <c r="O340" s="23">
        <f>M340*VLOOKUP(N340,Kurzy!$A$2:$B$11,2,FALSE)</f>
        <v>6000</v>
      </c>
      <c r="P340" s="18"/>
      <c r="Q340" s="24"/>
      <c r="R340" s="18" t="s">
        <v>10079</v>
      </c>
      <c r="S340" s="18"/>
    </row>
    <row r="341" spans="1:19" ht="38.25" x14ac:dyDescent="0.2">
      <c r="A341" s="7" t="s">
        <v>8</v>
      </c>
      <c r="B341" s="4" t="s">
        <v>51</v>
      </c>
      <c r="C341" s="17" t="s">
        <v>3878</v>
      </c>
      <c r="D341" s="17" t="s">
        <v>3866</v>
      </c>
      <c r="E341" s="18" t="s">
        <v>3879</v>
      </c>
      <c r="F341" s="18" t="s">
        <v>1085</v>
      </c>
      <c r="G341" s="18"/>
      <c r="H341" s="18" t="s">
        <v>3880</v>
      </c>
      <c r="I341" s="18">
        <v>47781734</v>
      </c>
      <c r="J341" s="19">
        <v>42720</v>
      </c>
      <c r="K341" s="20">
        <v>2016</v>
      </c>
      <c r="L341" s="20">
        <v>2016</v>
      </c>
      <c r="M341" s="22">
        <v>10000</v>
      </c>
      <c r="N341" s="21" t="s">
        <v>131</v>
      </c>
      <c r="O341" s="23">
        <f>M341*VLOOKUP(N341,Kurzy!$A$2:$B$11,2,FALSE)</f>
        <v>10000</v>
      </c>
      <c r="P341" s="18"/>
      <c r="Q341" s="24"/>
      <c r="R341" s="18" t="s">
        <v>10079</v>
      </c>
      <c r="S341" s="18"/>
    </row>
    <row r="342" spans="1:19" ht="38.25" x14ac:dyDescent="0.2">
      <c r="A342" s="7" t="s">
        <v>8</v>
      </c>
      <c r="B342" s="4" t="s">
        <v>51</v>
      </c>
      <c r="C342" s="17" t="s">
        <v>3881</v>
      </c>
      <c r="D342" s="17" t="s">
        <v>3866</v>
      </c>
      <c r="E342" s="18" t="s">
        <v>3882</v>
      </c>
      <c r="F342" s="18" t="s">
        <v>1085</v>
      </c>
      <c r="G342" s="18"/>
      <c r="H342" s="18" t="s">
        <v>3883</v>
      </c>
      <c r="I342" s="18">
        <v>36032930</v>
      </c>
      <c r="J342" s="19">
        <v>42702</v>
      </c>
      <c r="K342" s="20">
        <v>2016</v>
      </c>
      <c r="L342" s="20">
        <v>2016</v>
      </c>
      <c r="M342" s="22">
        <v>5000</v>
      </c>
      <c r="N342" s="21" t="s">
        <v>131</v>
      </c>
      <c r="O342" s="23">
        <f>M342*VLOOKUP(N342,Kurzy!$A$2:$B$11,2,FALSE)</f>
        <v>5000</v>
      </c>
      <c r="P342" s="18"/>
      <c r="Q342" s="24"/>
      <c r="R342" s="18" t="s">
        <v>10079</v>
      </c>
      <c r="S342" s="18"/>
    </row>
    <row r="343" spans="1:19" ht="38.25" x14ac:dyDescent="0.2">
      <c r="A343" s="7" t="s">
        <v>8</v>
      </c>
      <c r="B343" s="4" t="s">
        <v>51</v>
      </c>
      <c r="C343" s="17" t="s">
        <v>3884</v>
      </c>
      <c r="D343" s="17" t="s">
        <v>3866</v>
      </c>
      <c r="E343" s="18" t="s">
        <v>3885</v>
      </c>
      <c r="F343" s="18" t="s">
        <v>1085</v>
      </c>
      <c r="G343" s="18"/>
      <c r="H343" s="18" t="s">
        <v>3886</v>
      </c>
      <c r="I343" s="18">
        <v>36629766</v>
      </c>
      <c r="J343" s="19">
        <v>42702</v>
      </c>
      <c r="K343" s="20">
        <v>2016</v>
      </c>
      <c r="L343" s="20">
        <v>2016</v>
      </c>
      <c r="M343" s="22">
        <v>5000</v>
      </c>
      <c r="N343" s="21" t="s">
        <v>131</v>
      </c>
      <c r="O343" s="23">
        <f>M343*VLOOKUP(N343,Kurzy!$A$2:$B$11,2,FALSE)</f>
        <v>5000</v>
      </c>
      <c r="P343" s="18"/>
      <c r="Q343" s="24"/>
      <c r="R343" s="18" t="s">
        <v>10079</v>
      </c>
      <c r="S343" s="18"/>
    </row>
    <row r="344" spans="1:19" ht="38.25" x14ac:dyDescent="0.2">
      <c r="A344" s="7" t="s">
        <v>8</v>
      </c>
      <c r="B344" s="4" t="s">
        <v>51</v>
      </c>
      <c r="C344" s="17" t="s">
        <v>3887</v>
      </c>
      <c r="D344" s="17" t="s">
        <v>3866</v>
      </c>
      <c r="E344" s="18" t="s">
        <v>3888</v>
      </c>
      <c r="F344" s="18" t="s">
        <v>1085</v>
      </c>
      <c r="G344" s="18"/>
      <c r="H344" s="18" t="s">
        <v>3889</v>
      </c>
      <c r="I344" s="18">
        <v>44784155</v>
      </c>
      <c r="J344" s="19">
        <v>42720</v>
      </c>
      <c r="K344" s="20">
        <v>2016</v>
      </c>
      <c r="L344" s="20">
        <v>2016</v>
      </c>
      <c r="M344" s="22">
        <v>10000</v>
      </c>
      <c r="N344" s="21" t="s">
        <v>131</v>
      </c>
      <c r="O344" s="23">
        <f>M344*VLOOKUP(N344,Kurzy!$A$2:$B$11,2,FALSE)</f>
        <v>10000</v>
      </c>
      <c r="P344" s="18"/>
      <c r="Q344" s="24"/>
      <c r="R344" s="18" t="s">
        <v>10079</v>
      </c>
      <c r="S344" s="18"/>
    </row>
    <row r="345" spans="1:19" ht="38.25" x14ac:dyDescent="0.2">
      <c r="A345" s="7" t="s">
        <v>8</v>
      </c>
      <c r="B345" s="4" t="s">
        <v>51</v>
      </c>
      <c r="C345" s="17" t="s">
        <v>3890</v>
      </c>
      <c r="D345" s="17" t="s">
        <v>3866</v>
      </c>
      <c r="E345" s="18" t="s">
        <v>3891</v>
      </c>
      <c r="F345" s="18" t="s">
        <v>1085</v>
      </c>
      <c r="G345" s="18"/>
      <c r="H345" s="18" t="s">
        <v>3892</v>
      </c>
      <c r="I345" s="18">
        <v>31685340</v>
      </c>
      <c r="J345" s="19">
        <v>42720</v>
      </c>
      <c r="K345" s="20">
        <v>2016</v>
      </c>
      <c r="L345" s="20">
        <v>2016</v>
      </c>
      <c r="M345" s="22">
        <v>55000</v>
      </c>
      <c r="N345" s="21" t="s">
        <v>131</v>
      </c>
      <c r="O345" s="23">
        <f>M345*VLOOKUP(N345,Kurzy!$A$2:$B$11,2,FALSE)</f>
        <v>55000</v>
      </c>
      <c r="P345" s="18"/>
      <c r="Q345" s="24"/>
      <c r="R345" s="18" t="s">
        <v>10079</v>
      </c>
      <c r="S345" s="18"/>
    </row>
    <row r="346" spans="1:19" ht="51" hidden="1" x14ac:dyDescent="0.2">
      <c r="A346" s="7" t="s">
        <v>8</v>
      </c>
      <c r="B346" s="4" t="s">
        <v>51</v>
      </c>
      <c r="C346" s="17" t="s">
        <v>3893</v>
      </c>
      <c r="D346" s="17" t="s">
        <v>3894</v>
      </c>
      <c r="E346" s="18" t="s">
        <v>3895</v>
      </c>
      <c r="F346" s="18" t="s">
        <v>1085</v>
      </c>
      <c r="G346" s="18"/>
      <c r="H346" s="18" t="s">
        <v>3896</v>
      </c>
      <c r="I346" s="18">
        <v>40186351</v>
      </c>
      <c r="J346" s="19">
        <v>42383</v>
      </c>
      <c r="K346" s="20">
        <v>2016</v>
      </c>
      <c r="L346" s="20">
        <v>2016</v>
      </c>
      <c r="M346" s="22">
        <v>500</v>
      </c>
      <c r="N346" s="21" t="s">
        <v>131</v>
      </c>
      <c r="O346" s="23">
        <f>M346*VLOOKUP(N346,Kurzy!$A$2:$B$11,2,FALSE)</f>
        <v>500</v>
      </c>
      <c r="P346" s="18"/>
      <c r="Q346" s="24"/>
      <c r="R346" s="18" t="s">
        <v>10078</v>
      </c>
      <c r="S346" s="18" t="s">
        <v>10509</v>
      </c>
    </row>
    <row r="347" spans="1:19" ht="51" hidden="1" x14ac:dyDescent="0.2">
      <c r="A347" s="7" t="s">
        <v>8</v>
      </c>
      <c r="B347" s="4" t="s">
        <v>51</v>
      </c>
      <c r="C347" s="17" t="s">
        <v>3897</v>
      </c>
      <c r="D347" s="17" t="s">
        <v>3898</v>
      </c>
      <c r="E347" s="18" t="s">
        <v>3899</v>
      </c>
      <c r="F347" s="18" t="s">
        <v>1085</v>
      </c>
      <c r="G347" s="18"/>
      <c r="H347" s="18" t="s">
        <v>3900</v>
      </c>
      <c r="I347" s="18">
        <v>31685340</v>
      </c>
      <c r="J347" s="19">
        <v>42646</v>
      </c>
      <c r="K347" s="20">
        <v>2016</v>
      </c>
      <c r="L347" s="20">
        <v>2016</v>
      </c>
      <c r="M347" s="22">
        <v>4500</v>
      </c>
      <c r="N347" s="21" t="s">
        <v>131</v>
      </c>
      <c r="O347" s="23">
        <f>M347*VLOOKUP(N347,Kurzy!$A$2:$B$11,2,FALSE)</f>
        <v>4500</v>
      </c>
      <c r="P347" s="18"/>
      <c r="Q347" s="24"/>
      <c r="R347" s="18" t="s">
        <v>10078</v>
      </c>
      <c r="S347" s="18" t="s">
        <v>10509</v>
      </c>
    </row>
    <row r="348" spans="1:19" ht="38.25" x14ac:dyDescent="0.2">
      <c r="A348" s="7" t="s">
        <v>8</v>
      </c>
      <c r="B348" s="4" t="s">
        <v>51</v>
      </c>
      <c r="C348" s="17" t="s">
        <v>3901</v>
      </c>
      <c r="D348" s="17" t="s">
        <v>3902</v>
      </c>
      <c r="E348" s="18" t="s">
        <v>3903</v>
      </c>
      <c r="F348" s="18" t="s">
        <v>1085</v>
      </c>
      <c r="G348" s="18"/>
      <c r="H348" s="18" t="s">
        <v>3904</v>
      </c>
      <c r="I348" s="18">
        <v>36022047</v>
      </c>
      <c r="J348" s="19">
        <v>42669</v>
      </c>
      <c r="K348" s="20">
        <v>2016</v>
      </c>
      <c r="L348" s="20">
        <v>2016</v>
      </c>
      <c r="M348" s="22">
        <v>1500</v>
      </c>
      <c r="N348" s="21" t="s">
        <v>131</v>
      </c>
      <c r="O348" s="23">
        <f>M348*VLOOKUP(N348,Kurzy!$A$2:$B$11,2,FALSE)</f>
        <v>1500</v>
      </c>
      <c r="P348" s="18"/>
      <c r="Q348" s="24"/>
      <c r="R348" s="18" t="s">
        <v>10079</v>
      </c>
      <c r="S348" s="18"/>
    </row>
    <row r="349" spans="1:19" ht="89.25" x14ac:dyDescent="0.2">
      <c r="A349" s="7" t="s">
        <v>8</v>
      </c>
      <c r="B349" s="4" t="s">
        <v>51</v>
      </c>
      <c r="C349" s="17" t="s">
        <v>3905</v>
      </c>
      <c r="D349" s="17" t="s">
        <v>3906</v>
      </c>
      <c r="E349" s="18" t="s">
        <v>3907</v>
      </c>
      <c r="F349" s="18" t="s">
        <v>1085</v>
      </c>
      <c r="G349" s="18"/>
      <c r="H349" s="18" t="s">
        <v>3908</v>
      </c>
      <c r="I349" s="18">
        <v>47993987</v>
      </c>
      <c r="J349" s="19">
        <v>42409</v>
      </c>
      <c r="K349" s="20">
        <v>2016</v>
      </c>
      <c r="L349" s="20">
        <v>2016</v>
      </c>
      <c r="M349" s="22">
        <v>1881</v>
      </c>
      <c r="N349" s="21" t="s">
        <v>131</v>
      </c>
      <c r="O349" s="23">
        <f>M349*VLOOKUP(N349,Kurzy!$A$2:$B$11,2,FALSE)</f>
        <v>1881</v>
      </c>
      <c r="P349" s="18"/>
      <c r="Q349" s="24"/>
      <c r="R349" s="18" t="s">
        <v>10079</v>
      </c>
      <c r="S349" s="18"/>
    </row>
    <row r="350" spans="1:19" ht="38.25" x14ac:dyDescent="0.2">
      <c r="A350" s="7" t="s">
        <v>8</v>
      </c>
      <c r="B350" s="4" t="s">
        <v>51</v>
      </c>
      <c r="C350" s="17" t="s">
        <v>3909</v>
      </c>
      <c r="D350" s="17" t="s">
        <v>3910</v>
      </c>
      <c r="E350" s="18" t="s">
        <v>3911</v>
      </c>
      <c r="F350" s="18" t="s">
        <v>1085</v>
      </c>
      <c r="G350" s="18"/>
      <c r="H350" s="18" t="s">
        <v>3912</v>
      </c>
      <c r="I350" s="18">
        <v>31581447</v>
      </c>
      <c r="J350" s="19">
        <v>42412</v>
      </c>
      <c r="K350" s="20">
        <v>2016</v>
      </c>
      <c r="L350" s="20">
        <v>2016</v>
      </c>
      <c r="M350" s="22">
        <v>6000</v>
      </c>
      <c r="N350" s="21" t="s">
        <v>131</v>
      </c>
      <c r="O350" s="23">
        <f>M350*VLOOKUP(N350,Kurzy!$A$2:$B$11,2,FALSE)</f>
        <v>6000</v>
      </c>
      <c r="P350" s="18"/>
      <c r="Q350" s="24"/>
      <c r="R350" s="18" t="s">
        <v>10079</v>
      </c>
      <c r="S350" s="18"/>
    </row>
    <row r="351" spans="1:19" ht="38.25" x14ac:dyDescent="0.2">
      <c r="A351" s="7" t="s">
        <v>8</v>
      </c>
      <c r="B351" s="4" t="s">
        <v>51</v>
      </c>
      <c r="C351" s="17" t="s">
        <v>3913</v>
      </c>
      <c r="D351" s="17" t="s">
        <v>3906</v>
      </c>
      <c r="E351" s="18" t="s">
        <v>3914</v>
      </c>
      <c r="F351" s="18" t="s">
        <v>1085</v>
      </c>
      <c r="G351" s="18"/>
      <c r="H351" s="18" t="s">
        <v>3915</v>
      </c>
      <c r="I351" s="18">
        <v>36403032</v>
      </c>
      <c r="J351" s="19">
        <v>42650</v>
      </c>
      <c r="K351" s="20">
        <v>2016</v>
      </c>
      <c r="L351" s="20">
        <v>2016</v>
      </c>
      <c r="M351" s="22">
        <v>4000</v>
      </c>
      <c r="N351" s="21" t="s">
        <v>131</v>
      </c>
      <c r="O351" s="23">
        <f>M351*VLOOKUP(N351,Kurzy!$A$2:$B$11,2,FALSE)</f>
        <v>4000</v>
      </c>
      <c r="P351" s="18"/>
      <c r="Q351" s="24"/>
      <c r="R351" s="18" t="s">
        <v>10079</v>
      </c>
      <c r="S351" s="18"/>
    </row>
    <row r="352" spans="1:19" ht="38.25" hidden="1" x14ac:dyDescent="0.2">
      <c r="A352" s="7" t="s">
        <v>8</v>
      </c>
      <c r="B352" s="4" t="s">
        <v>51</v>
      </c>
      <c r="C352" s="17" t="s">
        <v>3916</v>
      </c>
      <c r="D352" s="17" t="s">
        <v>3917</v>
      </c>
      <c r="E352" s="18" t="s">
        <v>3918</v>
      </c>
      <c r="F352" s="18" t="s">
        <v>1085</v>
      </c>
      <c r="G352" s="18"/>
      <c r="H352" s="18" t="s">
        <v>3919</v>
      </c>
      <c r="I352" s="18">
        <v>37801279</v>
      </c>
      <c r="J352" s="19">
        <v>42514</v>
      </c>
      <c r="K352" s="20">
        <v>2016</v>
      </c>
      <c r="L352" s="20">
        <v>2016</v>
      </c>
      <c r="M352" s="22">
        <v>975</v>
      </c>
      <c r="N352" s="21" t="s">
        <v>131</v>
      </c>
      <c r="O352" s="23">
        <f>M352*VLOOKUP(N352,Kurzy!$A$2:$B$11,2,FALSE)</f>
        <v>975</v>
      </c>
      <c r="P352" s="18"/>
      <c r="Q352" s="24"/>
      <c r="R352" s="18" t="s">
        <v>10078</v>
      </c>
      <c r="S352" s="18" t="s">
        <v>10510</v>
      </c>
    </row>
    <row r="353" spans="1:19" ht="51" hidden="1" x14ac:dyDescent="0.2">
      <c r="A353" s="7" t="s">
        <v>8</v>
      </c>
      <c r="B353" s="4" t="s">
        <v>51</v>
      </c>
      <c r="C353" s="17" t="s">
        <v>3920</v>
      </c>
      <c r="D353" s="17" t="s">
        <v>3921</v>
      </c>
      <c r="E353" s="18" t="s">
        <v>3922</v>
      </c>
      <c r="F353" s="18" t="s">
        <v>1085</v>
      </c>
      <c r="G353" s="18"/>
      <c r="H353" s="18" t="s">
        <v>3923</v>
      </c>
      <c r="I353" s="18">
        <v>36198749</v>
      </c>
      <c r="J353" s="19">
        <v>42625</v>
      </c>
      <c r="K353" s="20">
        <v>2016</v>
      </c>
      <c r="L353" s="20">
        <v>2016</v>
      </c>
      <c r="M353" s="22">
        <v>2070</v>
      </c>
      <c r="N353" s="21" t="s">
        <v>131</v>
      </c>
      <c r="O353" s="23">
        <f>M353*VLOOKUP(N353,Kurzy!$A$2:$B$11,2,FALSE)</f>
        <v>2070</v>
      </c>
      <c r="P353" s="18"/>
      <c r="Q353" s="24"/>
      <c r="R353" s="18" t="s">
        <v>10078</v>
      </c>
      <c r="S353" s="18" t="s">
        <v>10509</v>
      </c>
    </row>
    <row r="354" spans="1:19" ht="51" hidden="1" x14ac:dyDescent="0.2">
      <c r="A354" s="7" t="s">
        <v>8</v>
      </c>
      <c r="B354" s="4" t="s">
        <v>51</v>
      </c>
      <c r="C354" s="17" t="s">
        <v>3924</v>
      </c>
      <c r="D354" s="17" t="s">
        <v>3925</v>
      </c>
      <c r="E354" s="18" t="s">
        <v>3926</v>
      </c>
      <c r="F354" s="18" t="s">
        <v>1085</v>
      </c>
      <c r="G354" s="18"/>
      <c r="H354" s="18" t="s">
        <v>3927</v>
      </c>
      <c r="I354" s="18">
        <v>36709557</v>
      </c>
      <c r="J354" s="19">
        <v>42390</v>
      </c>
      <c r="K354" s="20">
        <v>2016</v>
      </c>
      <c r="L354" s="20">
        <v>2016</v>
      </c>
      <c r="M354" s="22">
        <v>750</v>
      </c>
      <c r="N354" s="21" t="s">
        <v>131</v>
      </c>
      <c r="O354" s="23">
        <f>M354*VLOOKUP(N354,Kurzy!$A$2:$B$11,2,FALSE)</f>
        <v>750</v>
      </c>
      <c r="P354" s="18"/>
      <c r="Q354" s="24"/>
      <c r="R354" s="18" t="s">
        <v>10078</v>
      </c>
      <c r="S354" s="18" t="s">
        <v>10509</v>
      </c>
    </row>
    <row r="355" spans="1:19" ht="51" hidden="1" x14ac:dyDescent="0.2">
      <c r="A355" s="7" t="s">
        <v>8</v>
      </c>
      <c r="B355" s="4" t="s">
        <v>51</v>
      </c>
      <c r="C355" s="17" t="s">
        <v>3928</v>
      </c>
      <c r="D355" s="17" t="s">
        <v>3929</v>
      </c>
      <c r="E355" s="18" t="s">
        <v>3930</v>
      </c>
      <c r="F355" s="18" t="s">
        <v>1085</v>
      </c>
      <c r="G355" s="18"/>
      <c r="H355" s="18" t="s">
        <v>1026</v>
      </c>
      <c r="I355" s="18">
        <v>36286192</v>
      </c>
      <c r="J355" s="19">
        <v>42395</v>
      </c>
      <c r="K355" s="20">
        <v>2016</v>
      </c>
      <c r="L355" s="20">
        <v>2016</v>
      </c>
      <c r="M355" s="22">
        <v>585</v>
      </c>
      <c r="N355" s="21" t="s">
        <v>131</v>
      </c>
      <c r="O355" s="23">
        <f>M355*VLOOKUP(N355,Kurzy!$A$2:$B$11,2,FALSE)</f>
        <v>585</v>
      </c>
      <c r="P355" s="18"/>
      <c r="Q355" s="24"/>
      <c r="R355" s="18" t="s">
        <v>10078</v>
      </c>
      <c r="S355" s="18" t="s">
        <v>10509</v>
      </c>
    </row>
    <row r="356" spans="1:19" ht="51" hidden="1" x14ac:dyDescent="0.2">
      <c r="A356" s="7" t="s">
        <v>8</v>
      </c>
      <c r="B356" s="4" t="s">
        <v>51</v>
      </c>
      <c r="C356" s="17" t="s">
        <v>3931</v>
      </c>
      <c r="D356" s="17" t="s">
        <v>3929</v>
      </c>
      <c r="E356" s="18" t="s">
        <v>3932</v>
      </c>
      <c r="F356" s="18" t="s">
        <v>1085</v>
      </c>
      <c r="G356" s="18"/>
      <c r="H356" s="18" t="s">
        <v>3933</v>
      </c>
      <c r="I356" s="18">
        <v>36604623</v>
      </c>
      <c r="J356" s="19">
        <v>42417</v>
      </c>
      <c r="K356" s="20">
        <v>2016</v>
      </c>
      <c r="L356" s="20">
        <v>2016</v>
      </c>
      <c r="M356" s="22">
        <v>660</v>
      </c>
      <c r="N356" s="21" t="s">
        <v>131</v>
      </c>
      <c r="O356" s="23">
        <f>M356*VLOOKUP(N356,Kurzy!$A$2:$B$11,2,FALSE)</f>
        <v>660</v>
      </c>
      <c r="P356" s="18"/>
      <c r="Q356" s="24"/>
      <c r="R356" s="18" t="s">
        <v>10078</v>
      </c>
      <c r="S356" s="18" t="s">
        <v>10509</v>
      </c>
    </row>
    <row r="357" spans="1:19" ht="51" hidden="1" x14ac:dyDescent="0.2">
      <c r="A357" s="7" t="s">
        <v>8</v>
      </c>
      <c r="B357" s="4" t="s">
        <v>51</v>
      </c>
      <c r="C357" s="17" t="s">
        <v>3934</v>
      </c>
      <c r="D357" s="17" t="s">
        <v>3929</v>
      </c>
      <c r="E357" s="18" t="s">
        <v>3935</v>
      </c>
      <c r="F357" s="18" t="s">
        <v>1085</v>
      </c>
      <c r="G357" s="18"/>
      <c r="H357" s="18" t="s">
        <v>3936</v>
      </c>
      <c r="I357" s="18">
        <v>31371485</v>
      </c>
      <c r="J357" s="19">
        <v>42417</v>
      </c>
      <c r="K357" s="20">
        <v>2016</v>
      </c>
      <c r="L357" s="20">
        <v>2016</v>
      </c>
      <c r="M357" s="22">
        <v>1300</v>
      </c>
      <c r="N357" s="21" t="s">
        <v>131</v>
      </c>
      <c r="O357" s="23">
        <f>M357*VLOOKUP(N357,Kurzy!$A$2:$B$11,2,FALSE)</f>
        <v>1300</v>
      </c>
      <c r="P357" s="18"/>
      <c r="Q357" s="24"/>
      <c r="R357" s="18" t="s">
        <v>10078</v>
      </c>
      <c r="S357" s="18" t="s">
        <v>10509</v>
      </c>
    </row>
    <row r="358" spans="1:19" ht="51" hidden="1" x14ac:dyDescent="0.2">
      <c r="A358" s="7" t="s">
        <v>8</v>
      </c>
      <c r="B358" s="4" t="s">
        <v>51</v>
      </c>
      <c r="C358" s="17" t="s">
        <v>3937</v>
      </c>
      <c r="D358" s="17" t="s">
        <v>3929</v>
      </c>
      <c r="E358" s="18" t="s">
        <v>3938</v>
      </c>
      <c r="F358" s="18" t="s">
        <v>1085</v>
      </c>
      <c r="G358" s="18"/>
      <c r="H358" s="18" t="s">
        <v>3939</v>
      </c>
      <c r="I358" s="18">
        <v>36005622</v>
      </c>
      <c r="J358" s="19">
        <v>42459</v>
      </c>
      <c r="K358" s="20">
        <v>2016</v>
      </c>
      <c r="L358" s="20">
        <v>2016</v>
      </c>
      <c r="M358" s="22">
        <v>2412</v>
      </c>
      <c r="N358" s="21" t="s">
        <v>131</v>
      </c>
      <c r="O358" s="23">
        <f>M358*VLOOKUP(N358,Kurzy!$A$2:$B$11,2,FALSE)</f>
        <v>2412</v>
      </c>
      <c r="P358" s="18"/>
      <c r="Q358" s="24"/>
      <c r="R358" s="18" t="s">
        <v>10078</v>
      </c>
      <c r="S358" s="18" t="s">
        <v>10509</v>
      </c>
    </row>
    <row r="359" spans="1:19" ht="51" hidden="1" x14ac:dyDescent="0.2">
      <c r="A359" s="7" t="s">
        <v>8</v>
      </c>
      <c r="B359" s="4" t="s">
        <v>51</v>
      </c>
      <c r="C359" s="17" t="s">
        <v>3928</v>
      </c>
      <c r="D359" s="17" t="s">
        <v>3929</v>
      </c>
      <c r="E359" s="18" t="s">
        <v>3940</v>
      </c>
      <c r="F359" s="18" t="s">
        <v>1085</v>
      </c>
      <c r="G359" s="18"/>
      <c r="H359" s="18" t="s">
        <v>1026</v>
      </c>
      <c r="I359" s="18">
        <v>36286192</v>
      </c>
      <c r="J359" s="19">
        <v>42459</v>
      </c>
      <c r="K359" s="20">
        <v>2016</v>
      </c>
      <c r="L359" s="20">
        <v>2016</v>
      </c>
      <c r="M359" s="22">
        <v>583</v>
      </c>
      <c r="N359" s="21" t="s">
        <v>131</v>
      </c>
      <c r="O359" s="23">
        <f>M359*VLOOKUP(N359,Kurzy!$A$2:$B$11,2,FALSE)</f>
        <v>583</v>
      </c>
      <c r="P359" s="18"/>
      <c r="Q359" s="24"/>
      <c r="R359" s="18" t="s">
        <v>10078</v>
      </c>
      <c r="S359" s="18" t="s">
        <v>10509</v>
      </c>
    </row>
    <row r="360" spans="1:19" ht="51" hidden="1" x14ac:dyDescent="0.2">
      <c r="A360" s="7" t="s">
        <v>8</v>
      </c>
      <c r="B360" s="4" t="s">
        <v>51</v>
      </c>
      <c r="C360" s="17" t="s">
        <v>3941</v>
      </c>
      <c r="D360" s="17" t="s">
        <v>3929</v>
      </c>
      <c r="E360" s="18" t="s">
        <v>3942</v>
      </c>
      <c r="F360" s="18" t="s">
        <v>1085</v>
      </c>
      <c r="G360" s="18"/>
      <c r="H360" s="18" t="s">
        <v>3943</v>
      </c>
      <c r="I360" s="18">
        <v>35926163</v>
      </c>
      <c r="J360" s="19">
        <v>42459</v>
      </c>
      <c r="K360" s="20">
        <v>2016</v>
      </c>
      <c r="L360" s="20">
        <v>2016</v>
      </c>
      <c r="M360" s="22">
        <v>1118</v>
      </c>
      <c r="N360" s="21" t="s">
        <v>131</v>
      </c>
      <c r="O360" s="23">
        <f>M360*VLOOKUP(N360,Kurzy!$A$2:$B$11,2,FALSE)</f>
        <v>1118</v>
      </c>
      <c r="P360" s="18"/>
      <c r="Q360" s="24"/>
      <c r="R360" s="18" t="s">
        <v>10078</v>
      </c>
      <c r="S360" s="18" t="s">
        <v>10509</v>
      </c>
    </row>
    <row r="361" spans="1:19" ht="51" hidden="1" x14ac:dyDescent="0.2">
      <c r="A361" s="7" t="s">
        <v>8</v>
      </c>
      <c r="B361" s="4" t="s">
        <v>51</v>
      </c>
      <c r="C361" s="17" t="s">
        <v>3944</v>
      </c>
      <c r="D361" s="17" t="s">
        <v>3929</v>
      </c>
      <c r="E361" s="18" t="s">
        <v>3945</v>
      </c>
      <c r="F361" s="18" t="s">
        <v>1085</v>
      </c>
      <c r="G361" s="18"/>
      <c r="H361" s="18" t="s">
        <v>3939</v>
      </c>
      <c r="I361" s="18">
        <v>36005622</v>
      </c>
      <c r="J361" s="19">
        <v>42458</v>
      </c>
      <c r="K361" s="20">
        <v>2016</v>
      </c>
      <c r="L361" s="20">
        <v>2016</v>
      </c>
      <c r="M361" s="22">
        <v>723</v>
      </c>
      <c r="N361" s="21" t="s">
        <v>131</v>
      </c>
      <c r="O361" s="23">
        <f>M361*VLOOKUP(N361,Kurzy!$A$2:$B$11,2,FALSE)</f>
        <v>723</v>
      </c>
      <c r="P361" s="18"/>
      <c r="Q361" s="24"/>
      <c r="R361" s="18" t="s">
        <v>10078</v>
      </c>
      <c r="S361" s="18" t="s">
        <v>10509</v>
      </c>
    </row>
    <row r="362" spans="1:19" ht="51" hidden="1" x14ac:dyDescent="0.2">
      <c r="A362" s="7" t="s">
        <v>8</v>
      </c>
      <c r="B362" s="4" t="s">
        <v>51</v>
      </c>
      <c r="C362" s="17" t="s">
        <v>3946</v>
      </c>
      <c r="D362" s="17" t="s">
        <v>3925</v>
      </c>
      <c r="E362" s="18" t="s">
        <v>3947</v>
      </c>
      <c r="F362" s="18" t="s">
        <v>1085</v>
      </c>
      <c r="G362" s="18"/>
      <c r="H362" s="18" t="s">
        <v>3927</v>
      </c>
      <c r="I362" s="18">
        <v>36709557</v>
      </c>
      <c r="J362" s="19">
        <v>42506</v>
      </c>
      <c r="K362" s="20">
        <v>2016</v>
      </c>
      <c r="L362" s="20">
        <v>2016</v>
      </c>
      <c r="M362" s="22">
        <v>750</v>
      </c>
      <c r="N362" s="21" t="s">
        <v>131</v>
      </c>
      <c r="O362" s="23">
        <f>M362*VLOOKUP(N362,Kurzy!$A$2:$B$11,2,FALSE)</f>
        <v>750</v>
      </c>
      <c r="P362" s="18"/>
      <c r="Q362" s="24"/>
      <c r="R362" s="18" t="s">
        <v>10078</v>
      </c>
      <c r="S362" s="18" t="s">
        <v>10509</v>
      </c>
    </row>
    <row r="363" spans="1:19" ht="51" hidden="1" x14ac:dyDescent="0.2">
      <c r="A363" s="7" t="s">
        <v>8</v>
      </c>
      <c r="B363" s="4" t="s">
        <v>51</v>
      </c>
      <c r="C363" s="17" t="s">
        <v>3948</v>
      </c>
      <c r="D363" s="17" t="s">
        <v>3929</v>
      </c>
      <c r="E363" s="18" t="s">
        <v>3949</v>
      </c>
      <c r="F363" s="18" t="s">
        <v>1085</v>
      </c>
      <c r="G363" s="18"/>
      <c r="H363" s="18" t="s">
        <v>3950</v>
      </c>
      <c r="I363" s="18">
        <v>43892418</v>
      </c>
      <c r="J363" s="19">
        <v>42544</v>
      </c>
      <c r="K363" s="20">
        <v>2016</v>
      </c>
      <c r="L363" s="20">
        <v>2016</v>
      </c>
      <c r="M363" s="22">
        <v>575</v>
      </c>
      <c r="N363" s="21" t="s">
        <v>131</v>
      </c>
      <c r="O363" s="23">
        <f>M363*VLOOKUP(N363,Kurzy!$A$2:$B$11,2,FALSE)</f>
        <v>575</v>
      </c>
      <c r="P363" s="18"/>
      <c r="Q363" s="24"/>
      <c r="R363" s="18" t="s">
        <v>10078</v>
      </c>
      <c r="S363" s="18" t="s">
        <v>10509</v>
      </c>
    </row>
    <row r="364" spans="1:19" ht="51" hidden="1" x14ac:dyDescent="0.2">
      <c r="A364" s="7" t="s">
        <v>8</v>
      </c>
      <c r="B364" s="4" t="s">
        <v>51</v>
      </c>
      <c r="C364" s="17" t="s">
        <v>3951</v>
      </c>
      <c r="D364" s="17" t="s">
        <v>3925</v>
      </c>
      <c r="E364" s="18" t="s">
        <v>3952</v>
      </c>
      <c r="F364" s="18" t="s">
        <v>1085</v>
      </c>
      <c r="G364" s="18"/>
      <c r="H364" s="18" t="s">
        <v>3927</v>
      </c>
      <c r="I364" s="18">
        <v>36709557</v>
      </c>
      <c r="J364" s="19">
        <v>42579</v>
      </c>
      <c r="K364" s="20">
        <v>2016</v>
      </c>
      <c r="L364" s="20">
        <v>2016</v>
      </c>
      <c r="M364" s="22">
        <v>750</v>
      </c>
      <c r="N364" s="21" t="s">
        <v>131</v>
      </c>
      <c r="O364" s="23">
        <f>M364*VLOOKUP(N364,Kurzy!$A$2:$B$11,2,FALSE)</f>
        <v>750</v>
      </c>
      <c r="P364" s="18"/>
      <c r="Q364" s="24"/>
      <c r="R364" s="18" t="s">
        <v>10078</v>
      </c>
      <c r="S364" s="18" t="s">
        <v>10509</v>
      </c>
    </row>
    <row r="365" spans="1:19" ht="51" hidden="1" x14ac:dyDescent="0.2">
      <c r="A365" s="7" t="s">
        <v>8</v>
      </c>
      <c r="B365" s="4" t="s">
        <v>51</v>
      </c>
      <c r="C365" s="17" t="s">
        <v>3941</v>
      </c>
      <c r="D365" s="17" t="s">
        <v>3929</v>
      </c>
      <c r="E365" s="18" t="s">
        <v>3953</v>
      </c>
      <c r="F365" s="18" t="s">
        <v>1085</v>
      </c>
      <c r="G365" s="18"/>
      <c r="H365" s="18" t="s">
        <v>3943</v>
      </c>
      <c r="I365" s="18">
        <v>35926163</v>
      </c>
      <c r="J365" s="19">
        <v>42642</v>
      </c>
      <c r="K365" s="20">
        <v>2016</v>
      </c>
      <c r="L365" s="20">
        <v>2016</v>
      </c>
      <c r="M365" s="22">
        <v>1118</v>
      </c>
      <c r="N365" s="21" t="s">
        <v>131</v>
      </c>
      <c r="O365" s="23">
        <f>M365*VLOOKUP(N365,Kurzy!$A$2:$B$11,2,FALSE)</f>
        <v>1118</v>
      </c>
      <c r="P365" s="18"/>
      <c r="Q365" s="24"/>
      <c r="R365" s="18" t="s">
        <v>10078</v>
      </c>
      <c r="S365" s="18" t="s">
        <v>10509</v>
      </c>
    </row>
    <row r="366" spans="1:19" ht="51" hidden="1" x14ac:dyDescent="0.2">
      <c r="A366" s="7" t="s">
        <v>8</v>
      </c>
      <c r="B366" s="4" t="s">
        <v>51</v>
      </c>
      <c r="C366" s="17" t="s">
        <v>3954</v>
      </c>
      <c r="D366" s="17" t="s">
        <v>3929</v>
      </c>
      <c r="E366" s="18" t="s">
        <v>3955</v>
      </c>
      <c r="F366" s="18" t="s">
        <v>1085</v>
      </c>
      <c r="G366" s="18"/>
      <c r="H366" s="18" t="s">
        <v>2354</v>
      </c>
      <c r="I366" s="18">
        <v>35705671</v>
      </c>
      <c r="J366" s="19">
        <v>42664</v>
      </c>
      <c r="K366" s="20">
        <v>2016</v>
      </c>
      <c r="L366" s="20">
        <v>2016</v>
      </c>
      <c r="M366" s="22">
        <v>998</v>
      </c>
      <c r="N366" s="21" t="s">
        <v>131</v>
      </c>
      <c r="O366" s="23">
        <f>M366*VLOOKUP(N366,Kurzy!$A$2:$B$11,2,FALSE)</f>
        <v>998</v>
      </c>
      <c r="P366" s="18"/>
      <c r="Q366" s="24"/>
      <c r="R366" s="18" t="s">
        <v>10078</v>
      </c>
      <c r="S366" s="18" t="s">
        <v>10509</v>
      </c>
    </row>
    <row r="367" spans="1:19" ht="51" hidden="1" x14ac:dyDescent="0.2">
      <c r="A367" s="7" t="s">
        <v>8</v>
      </c>
      <c r="B367" s="4" t="s">
        <v>51</v>
      </c>
      <c r="C367" s="17" t="s">
        <v>3956</v>
      </c>
      <c r="D367" s="17" t="s">
        <v>3929</v>
      </c>
      <c r="E367" s="18" t="s">
        <v>3957</v>
      </c>
      <c r="F367" s="18" t="s">
        <v>1085</v>
      </c>
      <c r="G367" s="18"/>
      <c r="H367" s="18" t="s">
        <v>3939</v>
      </c>
      <c r="I367" s="18">
        <v>36005622</v>
      </c>
      <c r="J367" s="19">
        <v>42647</v>
      </c>
      <c r="K367" s="20">
        <v>2016</v>
      </c>
      <c r="L367" s="20">
        <v>2016</v>
      </c>
      <c r="M367" s="22">
        <v>723</v>
      </c>
      <c r="N367" s="21" t="s">
        <v>131</v>
      </c>
      <c r="O367" s="23">
        <f>M367*VLOOKUP(N367,Kurzy!$A$2:$B$11,2,FALSE)</f>
        <v>723</v>
      </c>
      <c r="P367" s="18"/>
      <c r="Q367" s="24"/>
      <c r="R367" s="18" t="s">
        <v>10078</v>
      </c>
      <c r="S367" s="18" t="s">
        <v>10509</v>
      </c>
    </row>
    <row r="368" spans="1:19" ht="51" hidden="1" x14ac:dyDescent="0.2">
      <c r="A368" s="7" t="s">
        <v>8</v>
      </c>
      <c r="B368" s="4" t="s">
        <v>51</v>
      </c>
      <c r="C368" s="17" t="s">
        <v>3928</v>
      </c>
      <c r="D368" s="17" t="s">
        <v>3929</v>
      </c>
      <c r="E368" s="18" t="s">
        <v>3958</v>
      </c>
      <c r="F368" s="18" t="s">
        <v>1085</v>
      </c>
      <c r="G368" s="18"/>
      <c r="H368" s="18" t="s">
        <v>1026</v>
      </c>
      <c r="I368" s="18">
        <v>36286192</v>
      </c>
      <c r="J368" s="19">
        <v>42660</v>
      </c>
      <c r="K368" s="20">
        <v>2016</v>
      </c>
      <c r="L368" s="20">
        <v>2016</v>
      </c>
      <c r="M368" s="22">
        <v>583</v>
      </c>
      <c r="N368" s="21" t="s">
        <v>131</v>
      </c>
      <c r="O368" s="23">
        <f>M368*VLOOKUP(N368,Kurzy!$A$2:$B$11,2,FALSE)</f>
        <v>583</v>
      </c>
      <c r="P368" s="18"/>
      <c r="Q368" s="24"/>
      <c r="R368" s="18" t="s">
        <v>10078</v>
      </c>
      <c r="S368" s="18" t="s">
        <v>10509</v>
      </c>
    </row>
    <row r="369" spans="1:19" ht="38.25" x14ac:dyDescent="0.2">
      <c r="A369" s="7" t="s">
        <v>8</v>
      </c>
      <c r="B369" s="4" t="s">
        <v>51</v>
      </c>
      <c r="C369" s="17" t="s">
        <v>3959</v>
      </c>
      <c r="D369" s="17" t="s">
        <v>3866</v>
      </c>
      <c r="E369" s="18" t="s">
        <v>3960</v>
      </c>
      <c r="F369" s="18" t="s">
        <v>1085</v>
      </c>
      <c r="G369" s="18"/>
      <c r="H369" s="18" t="s">
        <v>3961</v>
      </c>
      <c r="I369" s="18" t="s">
        <v>3962</v>
      </c>
      <c r="J369" s="19">
        <v>42447</v>
      </c>
      <c r="K369" s="20">
        <v>2016</v>
      </c>
      <c r="L369" s="20">
        <v>2016</v>
      </c>
      <c r="M369" s="22">
        <v>9000</v>
      </c>
      <c r="N369" s="21" t="s">
        <v>131</v>
      </c>
      <c r="O369" s="23">
        <f>M369*VLOOKUP(N369,Kurzy!$A$2:$B$11,2,FALSE)</f>
        <v>9000</v>
      </c>
      <c r="P369" s="18"/>
      <c r="Q369" s="24"/>
      <c r="R369" s="18" t="s">
        <v>10079</v>
      </c>
      <c r="S369" s="18"/>
    </row>
    <row r="370" spans="1:19" ht="38.25" x14ac:dyDescent="0.2">
      <c r="A370" s="7" t="s">
        <v>8</v>
      </c>
      <c r="B370" s="4" t="s">
        <v>51</v>
      </c>
      <c r="C370" s="17" t="s">
        <v>3963</v>
      </c>
      <c r="D370" s="17" t="s">
        <v>3461</v>
      </c>
      <c r="E370" s="18" t="s">
        <v>3964</v>
      </c>
      <c r="F370" s="18" t="s">
        <v>3965</v>
      </c>
      <c r="G370" s="18"/>
      <c r="H370" s="18" t="s">
        <v>3966</v>
      </c>
      <c r="I370" s="18"/>
      <c r="J370" s="19">
        <v>42153</v>
      </c>
      <c r="K370" s="20">
        <v>2015</v>
      </c>
      <c r="L370" s="20">
        <v>2018</v>
      </c>
      <c r="M370" s="22">
        <v>66586</v>
      </c>
      <c r="N370" s="21" t="s">
        <v>131</v>
      </c>
      <c r="O370" s="23">
        <f>M370*VLOOKUP(N370,Kurzy!$A$2:$B$11,2,FALSE)</f>
        <v>66586</v>
      </c>
      <c r="P370" s="18"/>
      <c r="Q370" s="24"/>
      <c r="R370" s="18" t="s">
        <v>10079</v>
      </c>
      <c r="S370" s="18"/>
    </row>
    <row r="371" spans="1:19" ht="51" hidden="1" x14ac:dyDescent="0.2">
      <c r="A371" s="7" t="s">
        <v>8</v>
      </c>
      <c r="B371" s="4" t="s">
        <v>112</v>
      </c>
      <c r="C371" s="17" t="s">
        <v>4202</v>
      </c>
      <c r="D371" s="17" t="s">
        <v>4203</v>
      </c>
      <c r="E371" s="18" t="s">
        <v>4204</v>
      </c>
      <c r="F371" s="18" t="s">
        <v>554</v>
      </c>
      <c r="G371" s="18" t="s">
        <v>3328</v>
      </c>
      <c r="H371" s="18" t="s">
        <v>4205</v>
      </c>
      <c r="I371" s="18">
        <v>42163641</v>
      </c>
      <c r="J371" s="19">
        <v>42493</v>
      </c>
      <c r="K371" s="20">
        <v>2016</v>
      </c>
      <c r="L371" s="20">
        <v>2016</v>
      </c>
      <c r="M371" s="22">
        <v>9000</v>
      </c>
      <c r="N371" s="21" t="s">
        <v>131</v>
      </c>
      <c r="O371" s="23">
        <f>M371*VLOOKUP(N371,Kurzy!$A$2:$B$11,2,FALSE)</f>
        <v>9000</v>
      </c>
      <c r="P371" s="18"/>
      <c r="Q371" s="24"/>
      <c r="R371" s="18" t="s">
        <v>10078</v>
      </c>
      <c r="S371" s="18" t="s">
        <v>10509</v>
      </c>
    </row>
    <row r="372" spans="1:19" ht="25.5" hidden="1" x14ac:dyDescent="0.2">
      <c r="A372" s="7" t="s">
        <v>8</v>
      </c>
      <c r="B372" s="4" t="s">
        <v>112</v>
      </c>
      <c r="C372" s="17" t="s">
        <v>4206</v>
      </c>
      <c r="D372" s="17" t="s">
        <v>4207</v>
      </c>
      <c r="E372" s="18" t="s">
        <v>4208</v>
      </c>
      <c r="F372" s="18" t="s">
        <v>228</v>
      </c>
      <c r="G372" s="18"/>
      <c r="H372" s="18" t="s">
        <v>4209</v>
      </c>
      <c r="I372" s="18" t="s">
        <v>4210</v>
      </c>
      <c r="J372" s="19">
        <v>42531</v>
      </c>
      <c r="K372" s="20">
        <v>2016</v>
      </c>
      <c r="L372" s="20">
        <v>2016</v>
      </c>
      <c r="M372" s="22">
        <v>19000</v>
      </c>
      <c r="N372" s="21" t="s">
        <v>131</v>
      </c>
      <c r="O372" s="23">
        <f>M372*VLOOKUP(N372,Kurzy!$A$2:$B$11,2,FALSE)</f>
        <v>19000</v>
      </c>
      <c r="P372" s="18"/>
      <c r="Q372" s="24"/>
      <c r="R372" s="18" t="s">
        <v>10078</v>
      </c>
      <c r="S372" s="18" t="s">
        <v>10507</v>
      </c>
    </row>
    <row r="373" spans="1:19" ht="51" hidden="1" x14ac:dyDescent="0.2">
      <c r="A373" s="7" t="s">
        <v>8</v>
      </c>
      <c r="B373" s="4" t="s">
        <v>112</v>
      </c>
      <c r="C373" s="17" t="s">
        <v>4211</v>
      </c>
      <c r="D373" s="17" t="s">
        <v>4212</v>
      </c>
      <c r="E373" s="18" t="s">
        <v>4213</v>
      </c>
      <c r="F373" s="18" t="s">
        <v>228</v>
      </c>
      <c r="G373" s="18"/>
      <c r="H373" s="18" t="s">
        <v>4214</v>
      </c>
      <c r="I373" s="18">
        <v>36599361</v>
      </c>
      <c r="J373" s="19">
        <v>42523</v>
      </c>
      <c r="K373" s="20">
        <v>2016</v>
      </c>
      <c r="L373" s="20">
        <v>2016</v>
      </c>
      <c r="M373" s="22">
        <v>13080</v>
      </c>
      <c r="N373" s="21" t="s">
        <v>131</v>
      </c>
      <c r="O373" s="23">
        <f>M373*VLOOKUP(N373,Kurzy!$A$2:$B$11,2,FALSE)</f>
        <v>13080</v>
      </c>
      <c r="P373" s="18"/>
      <c r="Q373" s="24"/>
      <c r="R373" s="18" t="s">
        <v>10078</v>
      </c>
      <c r="S373" s="18" t="s">
        <v>10509</v>
      </c>
    </row>
    <row r="374" spans="1:19" ht="25.5" x14ac:dyDescent="0.2">
      <c r="A374" s="7" t="s">
        <v>8</v>
      </c>
      <c r="B374" s="4" t="s">
        <v>112</v>
      </c>
      <c r="C374" s="17" t="s">
        <v>4215</v>
      </c>
      <c r="D374" s="17" t="s">
        <v>4212</v>
      </c>
      <c r="E374" s="18" t="s">
        <v>4216</v>
      </c>
      <c r="F374" s="18" t="s">
        <v>228</v>
      </c>
      <c r="G374" s="18"/>
      <c r="H374" s="18" t="s">
        <v>4214</v>
      </c>
      <c r="I374" s="18">
        <v>36599361</v>
      </c>
      <c r="J374" s="19">
        <v>42452</v>
      </c>
      <c r="K374" s="20">
        <v>2016</v>
      </c>
      <c r="L374" s="20">
        <v>2018</v>
      </c>
      <c r="M374" s="22">
        <v>6408</v>
      </c>
      <c r="N374" s="21" t="s">
        <v>131</v>
      </c>
      <c r="O374" s="23">
        <f>M374*VLOOKUP(N374,Kurzy!$A$2:$B$11,2,FALSE)</f>
        <v>6408</v>
      </c>
      <c r="P374" s="18"/>
      <c r="Q374" s="24"/>
      <c r="R374" s="18" t="s">
        <v>10079</v>
      </c>
      <c r="S374" s="18"/>
    </row>
    <row r="375" spans="1:19" ht="38.25" x14ac:dyDescent="0.2">
      <c r="A375" s="7" t="s">
        <v>8</v>
      </c>
      <c r="B375" s="4" t="s">
        <v>112</v>
      </c>
      <c r="C375" s="17" t="s">
        <v>4217</v>
      </c>
      <c r="D375" s="17" t="s">
        <v>4218</v>
      </c>
      <c r="E375" s="18" t="s">
        <v>4219</v>
      </c>
      <c r="F375" s="18" t="s">
        <v>228</v>
      </c>
      <c r="G375" s="18"/>
      <c r="H375" s="18" t="s">
        <v>4214</v>
      </c>
      <c r="I375" s="18">
        <v>36599361</v>
      </c>
      <c r="J375" s="19">
        <v>42432</v>
      </c>
      <c r="K375" s="20">
        <v>2016</v>
      </c>
      <c r="L375" s="20">
        <v>2016</v>
      </c>
      <c r="M375" s="22">
        <v>36210</v>
      </c>
      <c r="N375" s="21" t="s">
        <v>131</v>
      </c>
      <c r="O375" s="23">
        <f>M375*VLOOKUP(N375,Kurzy!$A$2:$B$11,2,FALSE)</f>
        <v>36210</v>
      </c>
      <c r="P375" s="18"/>
      <c r="Q375" s="24"/>
      <c r="R375" s="18" t="s">
        <v>10079</v>
      </c>
      <c r="S375" s="18"/>
    </row>
    <row r="376" spans="1:19" ht="51" hidden="1" x14ac:dyDescent="0.2">
      <c r="A376" s="7" t="s">
        <v>8</v>
      </c>
      <c r="B376" s="4" t="s">
        <v>112</v>
      </c>
      <c r="C376" s="17" t="s">
        <v>4220</v>
      </c>
      <c r="D376" s="17" t="s">
        <v>4212</v>
      </c>
      <c r="E376" s="18" t="s">
        <v>4221</v>
      </c>
      <c r="F376" s="18" t="s">
        <v>228</v>
      </c>
      <c r="G376" s="18"/>
      <c r="H376" s="18" t="s">
        <v>4222</v>
      </c>
      <c r="I376" s="18">
        <v>35829141</v>
      </c>
      <c r="J376" s="19">
        <v>42635</v>
      </c>
      <c r="K376" s="20">
        <v>2016</v>
      </c>
      <c r="L376" s="20">
        <v>2016</v>
      </c>
      <c r="M376" s="22">
        <v>24600</v>
      </c>
      <c r="N376" s="21" t="s">
        <v>131</v>
      </c>
      <c r="O376" s="23">
        <f>M376*VLOOKUP(N376,Kurzy!$A$2:$B$11,2,FALSE)</f>
        <v>24600</v>
      </c>
      <c r="P376" s="18"/>
      <c r="Q376" s="24"/>
      <c r="R376" s="18" t="s">
        <v>10078</v>
      </c>
      <c r="S376" s="18" t="s">
        <v>10509</v>
      </c>
    </row>
    <row r="377" spans="1:19" ht="25.5" x14ac:dyDescent="0.2">
      <c r="A377" s="7" t="s">
        <v>8</v>
      </c>
      <c r="B377" s="4" t="s">
        <v>112</v>
      </c>
      <c r="C377" s="17" t="s">
        <v>4223</v>
      </c>
      <c r="D377" s="17" t="s">
        <v>4212</v>
      </c>
      <c r="E377" s="18" t="s">
        <v>4224</v>
      </c>
      <c r="F377" s="18" t="s">
        <v>228</v>
      </c>
      <c r="G377" s="18"/>
      <c r="H377" s="18" t="s">
        <v>4222</v>
      </c>
      <c r="I377" s="18">
        <v>35829141</v>
      </c>
      <c r="J377" s="19">
        <v>42506</v>
      </c>
      <c r="K377" s="20">
        <v>2016</v>
      </c>
      <c r="L377" s="20">
        <v>2016</v>
      </c>
      <c r="M377" s="22">
        <v>23400</v>
      </c>
      <c r="N377" s="21" t="s">
        <v>131</v>
      </c>
      <c r="O377" s="23">
        <f>M377*VLOOKUP(N377,Kurzy!$A$2:$B$11,2,FALSE)</f>
        <v>23400</v>
      </c>
      <c r="P377" s="18"/>
      <c r="Q377" s="24"/>
      <c r="R377" s="18" t="s">
        <v>10079</v>
      </c>
      <c r="S377" s="18"/>
    </row>
    <row r="378" spans="1:19" ht="25.5" x14ac:dyDescent="0.2">
      <c r="A378" s="7" t="s">
        <v>8</v>
      </c>
      <c r="B378" s="4" t="s">
        <v>112</v>
      </c>
      <c r="C378" s="17" t="s">
        <v>4225</v>
      </c>
      <c r="D378" s="17" t="s">
        <v>4212</v>
      </c>
      <c r="E378" s="18" t="s">
        <v>4226</v>
      </c>
      <c r="F378" s="18" t="s">
        <v>228</v>
      </c>
      <c r="G378" s="18"/>
      <c r="H378" s="18" t="s">
        <v>4222</v>
      </c>
      <c r="I378" s="18">
        <v>35829141</v>
      </c>
      <c r="J378" s="19">
        <v>42383</v>
      </c>
      <c r="K378" s="20">
        <v>2016</v>
      </c>
      <c r="L378" s="20">
        <v>2016</v>
      </c>
      <c r="M378" s="22">
        <v>29550</v>
      </c>
      <c r="N378" s="21" t="s">
        <v>131</v>
      </c>
      <c r="O378" s="23">
        <f>M378*VLOOKUP(N378,Kurzy!$A$2:$B$11,2,FALSE)</f>
        <v>29550</v>
      </c>
      <c r="P378" s="18"/>
      <c r="Q378" s="24"/>
      <c r="R378" s="18" t="s">
        <v>10079</v>
      </c>
      <c r="S378" s="18"/>
    </row>
    <row r="379" spans="1:19" ht="51" x14ac:dyDescent="0.2">
      <c r="A379" s="7" t="s">
        <v>8</v>
      </c>
      <c r="B379" s="4" t="s">
        <v>112</v>
      </c>
      <c r="C379" s="17" t="s">
        <v>4227</v>
      </c>
      <c r="D379" s="17" t="s">
        <v>4228</v>
      </c>
      <c r="E379" s="18" t="s">
        <v>4229</v>
      </c>
      <c r="F379" s="18" t="s">
        <v>554</v>
      </c>
      <c r="G379" s="18" t="s">
        <v>4230</v>
      </c>
      <c r="H379" s="18" t="s">
        <v>214</v>
      </c>
      <c r="I379" s="18">
        <v>30857571</v>
      </c>
      <c r="J379" s="19">
        <v>42201</v>
      </c>
      <c r="K379" s="20">
        <v>2016</v>
      </c>
      <c r="L379" s="20">
        <v>2016</v>
      </c>
      <c r="M379" s="22">
        <v>4000</v>
      </c>
      <c r="N379" s="21" t="s">
        <v>131</v>
      </c>
      <c r="O379" s="23">
        <f>M379*VLOOKUP(N379,Kurzy!$A$2:$B$11,2,FALSE)</f>
        <v>4000</v>
      </c>
      <c r="P379" s="18"/>
      <c r="Q379" s="24"/>
      <c r="R379" s="18" t="s">
        <v>10079</v>
      </c>
      <c r="S379" s="18"/>
    </row>
    <row r="380" spans="1:19" ht="38.25" x14ac:dyDescent="0.2">
      <c r="A380" s="7" t="s">
        <v>8</v>
      </c>
      <c r="B380" s="4" t="s">
        <v>112</v>
      </c>
      <c r="C380" s="17" t="s">
        <v>4231</v>
      </c>
      <c r="D380" s="17" t="s">
        <v>4232</v>
      </c>
      <c r="E380" s="18" t="s">
        <v>4233</v>
      </c>
      <c r="F380" s="18" t="s">
        <v>554</v>
      </c>
      <c r="G380" s="18" t="s">
        <v>4234</v>
      </c>
      <c r="H380" s="18" t="s">
        <v>1055</v>
      </c>
      <c r="I380" s="18">
        <v>42137527</v>
      </c>
      <c r="J380" s="19">
        <v>42201</v>
      </c>
      <c r="K380" s="20">
        <v>2015</v>
      </c>
      <c r="L380" s="20">
        <v>2016</v>
      </c>
      <c r="M380" s="22">
        <v>2000</v>
      </c>
      <c r="N380" s="21" t="s">
        <v>131</v>
      </c>
      <c r="O380" s="23">
        <f>M380*VLOOKUP(N380,Kurzy!$A$2:$B$11,2,FALSE)</f>
        <v>2000</v>
      </c>
      <c r="P380" s="18"/>
      <c r="Q380" s="24"/>
      <c r="R380" s="18" t="s">
        <v>10079</v>
      </c>
      <c r="S380" s="18"/>
    </row>
    <row r="381" spans="1:19" ht="25.5" x14ac:dyDescent="0.2">
      <c r="A381" s="7" t="s">
        <v>8</v>
      </c>
      <c r="B381" s="4" t="s">
        <v>85</v>
      </c>
      <c r="C381" s="17" t="s">
        <v>3474</v>
      </c>
      <c r="D381" s="17" t="s">
        <v>3439</v>
      </c>
      <c r="E381" s="18" t="s">
        <v>3475</v>
      </c>
      <c r="F381" s="18" t="s">
        <v>228</v>
      </c>
      <c r="G381" s="18" t="s">
        <v>3457</v>
      </c>
      <c r="H381" s="18" t="s">
        <v>3476</v>
      </c>
      <c r="I381" s="18" t="s">
        <v>3457</v>
      </c>
      <c r="J381" s="19">
        <v>42241</v>
      </c>
      <c r="K381" s="20">
        <v>2015</v>
      </c>
      <c r="L381" s="20">
        <v>2016</v>
      </c>
      <c r="M381" s="22">
        <v>200</v>
      </c>
      <c r="N381" s="21" t="s">
        <v>131</v>
      </c>
      <c r="O381" s="23">
        <f>M381*VLOOKUP(N381,Kurzy!$A$2:$B$11,2,FALSE)</f>
        <v>200</v>
      </c>
      <c r="P381" s="18" t="s">
        <v>3459</v>
      </c>
      <c r="Q381" s="24"/>
      <c r="R381" s="18" t="s">
        <v>10079</v>
      </c>
      <c r="S381" s="18"/>
    </row>
    <row r="382" spans="1:19" ht="38.25" x14ac:dyDescent="0.2">
      <c r="A382" s="7" t="s">
        <v>8</v>
      </c>
      <c r="B382" s="4" t="s">
        <v>85</v>
      </c>
      <c r="C382" s="17" t="s">
        <v>3477</v>
      </c>
      <c r="D382" s="17" t="s">
        <v>3439</v>
      </c>
      <c r="E382" s="18" t="s">
        <v>3478</v>
      </c>
      <c r="F382" s="18" t="s">
        <v>228</v>
      </c>
      <c r="G382" s="18" t="s">
        <v>3457</v>
      </c>
      <c r="H382" s="18" t="s">
        <v>3479</v>
      </c>
      <c r="I382" s="18">
        <v>31973159</v>
      </c>
      <c r="J382" s="19">
        <v>42323</v>
      </c>
      <c r="K382" s="20">
        <v>2015</v>
      </c>
      <c r="L382" s="20">
        <v>2016</v>
      </c>
      <c r="M382" s="22">
        <v>1666.66</v>
      </c>
      <c r="N382" s="21" t="s">
        <v>131</v>
      </c>
      <c r="O382" s="23">
        <f>M382*VLOOKUP(N382,Kurzy!$A$2:$B$11,2,FALSE)</f>
        <v>1666.66</v>
      </c>
      <c r="P382" s="18" t="s">
        <v>3459</v>
      </c>
      <c r="Q382" s="24"/>
      <c r="R382" s="18" t="s">
        <v>10079</v>
      </c>
      <c r="S382" s="18"/>
    </row>
    <row r="383" spans="1:19" ht="25.5" x14ac:dyDescent="0.2">
      <c r="A383" s="7" t="s">
        <v>8</v>
      </c>
      <c r="B383" s="4" t="s">
        <v>85</v>
      </c>
      <c r="C383" s="17" t="s">
        <v>3480</v>
      </c>
      <c r="D383" s="17" t="s">
        <v>3439</v>
      </c>
      <c r="E383" s="18" t="s">
        <v>3481</v>
      </c>
      <c r="F383" s="18" t="s">
        <v>228</v>
      </c>
      <c r="G383" s="18" t="s">
        <v>3457</v>
      </c>
      <c r="H383" s="18" t="s">
        <v>3482</v>
      </c>
      <c r="I383" s="18" t="s">
        <v>3457</v>
      </c>
      <c r="J383" s="19">
        <v>42443</v>
      </c>
      <c r="K383" s="20">
        <v>2016</v>
      </c>
      <c r="L383" s="20">
        <v>2016</v>
      </c>
      <c r="M383" s="22">
        <v>333</v>
      </c>
      <c r="N383" s="21" t="s">
        <v>131</v>
      </c>
      <c r="O383" s="23">
        <f>M383*VLOOKUP(N383,Kurzy!$A$2:$B$11,2,FALSE)</f>
        <v>333</v>
      </c>
      <c r="P383" s="18" t="s">
        <v>3459</v>
      </c>
      <c r="Q383" s="24"/>
      <c r="R383" s="18" t="s">
        <v>10079</v>
      </c>
      <c r="S383" s="18"/>
    </row>
    <row r="384" spans="1:19" ht="25.5" x14ac:dyDescent="0.2">
      <c r="A384" s="7" t="s">
        <v>8</v>
      </c>
      <c r="B384" s="4" t="s">
        <v>85</v>
      </c>
      <c r="C384" s="17" t="s">
        <v>3483</v>
      </c>
      <c r="D384" s="17" t="s">
        <v>3439</v>
      </c>
      <c r="E384" s="18" t="s">
        <v>3484</v>
      </c>
      <c r="F384" s="18" t="s">
        <v>228</v>
      </c>
      <c r="G384" s="18" t="s">
        <v>3457</v>
      </c>
      <c r="H384" s="18" t="s">
        <v>3485</v>
      </c>
      <c r="I384" s="18" t="s">
        <v>3457</v>
      </c>
      <c r="J384" s="19">
        <v>42485</v>
      </c>
      <c r="K384" s="20">
        <v>2016</v>
      </c>
      <c r="L384" s="20">
        <v>2016</v>
      </c>
      <c r="M384" s="22">
        <v>200</v>
      </c>
      <c r="N384" s="21" t="s">
        <v>131</v>
      </c>
      <c r="O384" s="23">
        <f>M384*VLOOKUP(N384,Kurzy!$A$2:$B$11,2,FALSE)</f>
        <v>200</v>
      </c>
      <c r="P384" s="18" t="s">
        <v>3459</v>
      </c>
      <c r="Q384" s="24"/>
      <c r="R384" s="18" t="s">
        <v>10079</v>
      </c>
      <c r="S384" s="18"/>
    </row>
    <row r="385" spans="1:19" ht="25.5" x14ac:dyDescent="0.2">
      <c r="A385" s="7" t="s">
        <v>8</v>
      </c>
      <c r="B385" s="4" t="s">
        <v>85</v>
      </c>
      <c r="C385" s="17" t="s">
        <v>3486</v>
      </c>
      <c r="D385" s="17" t="s">
        <v>3439</v>
      </c>
      <c r="E385" s="18" t="s">
        <v>3487</v>
      </c>
      <c r="F385" s="18" t="s">
        <v>228</v>
      </c>
      <c r="G385" s="18" t="s">
        <v>3457</v>
      </c>
      <c r="H385" s="18" t="s">
        <v>3488</v>
      </c>
      <c r="I385" s="18">
        <v>31275354</v>
      </c>
      <c r="J385" s="19">
        <v>42492</v>
      </c>
      <c r="K385" s="20">
        <v>2016</v>
      </c>
      <c r="L385" s="20">
        <v>2016</v>
      </c>
      <c r="M385" s="22">
        <v>2750</v>
      </c>
      <c r="N385" s="21" t="s">
        <v>131</v>
      </c>
      <c r="O385" s="23">
        <f>M385*VLOOKUP(N385,Kurzy!$A$2:$B$11,2,FALSE)</f>
        <v>2750</v>
      </c>
      <c r="P385" s="18" t="s">
        <v>3459</v>
      </c>
      <c r="Q385" s="24"/>
      <c r="R385" s="18" t="s">
        <v>10079</v>
      </c>
      <c r="S385" s="18"/>
    </row>
    <row r="386" spans="1:19" ht="38.25" x14ac:dyDescent="0.2">
      <c r="A386" s="7" t="s">
        <v>8</v>
      </c>
      <c r="B386" s="4" t="s">
        <v>85</v>
      </c>
      <c r="C386" s="17" t="s">
        <v>3489</v>
      </c>
      <c r="D386" s="17" t="s">
        <v>3439</v>
      </c>
      <c r="E386" s="18" t="s">
        <v>3490</v>
      </c>
      <c r="F386" s="18" t="s">
        <v>228</v>
      </c>
      <c r="G386" s="18" t="s">
        <v>3457</v>
      </c>
      <c r="H386" s="18" t="s">
        <v>3491</v>
      </c>
      <c r="I386" s="18">
        <v>31995098</v>
      </c>
      <c r="J386" s="19">
        <v>42537</v>
      </c>
      <c r="K386" s="20">
        <v>2016</v>
      </c>
      <c r="L386" s="20">
        <v>2016</v>
      </c>
      <c r="M386" s="22">
        <v>3333</v>
      </c>
      <c r="N386" s="21" t="s">
        <v>131</v>
      </c>
      <c r="O386" s="23">
        <f>M386*VLOOKUP(N386,Kurzy!$A$2:$B$11,2,FALSE)</f>
        <v>3333</v>
      </c>
      <c r="P386" s="18" t="s">
        <v>3459</v>
      </c>
      <c r="Q386" s="24"/>
      <c r="R386" s="18" t="s">
        <v>10079</v>
      </c>
      <c r="S386" s="18"/>
    </row>
    <row r="387" spans="1:19" ht="51" x14ac:dyDescent="0.2">
      <c r="A387" s="7" t="s">
        <v>8</v>
      </c>
      <c r="B387" s="4" t="s">
        <v>85</v>
      </c>
      <c r="C387" s="17" t="s">
        <v>3492</v>
      </c>
      <c r="D387" s="17" t="s">
        <v>3439</v>
      </c>
      <c r="E387" s="18" t="s">
        <v>3493</v>
      </c>
      <c r="F387" s="18" t="s">
        <v>228</v>
      </c>
      <c r="G387" s="18" t="s">
        <v>3457</v>
      </c>
      <c r="H387" s="18" t="s">
        <v>3494</v>
      </c>
      <c r="I387" s="18">
        <v>42328811</v>
      </c>
      <c r="J387" s="19">
        <v>42529</v>
      </c>
      <c r="K387" s="20">
        <v>2016</v>
      </c>
      <c r="L387" s="20">
        <v>2016</v>
      </c>
      <c r="M387" s="22">
        <v>10000</v>
      </c>
      <c r="N387" s="21" t="s">
        <v>131</v>
      </c>
      <c r="O387" s="23">
        <f>M387*VLOOKUP(N387,Kurzy!$A$2:$B$11,2,FALSE)</f>
        <v>10000</v>
      </c>
      <c r="P387" s="18" t="s">
        <v>3459</v>
      </c>
      <c r="Q387" s="24"/>
      <c r="R387" s="18" t="s">
        <v>10079</v>
      </c>
      <c r="S387" s="18"/>
    </row>
    <row r="388" spans="1:19" ht="38.25" x14ac:dyDescent="0.2">
      <c r="A388" s="7" t="s">
        <v>8</v>
      </c>
      <c r="B388" s="4" t="s">
        <v>85</v>
      </c>
      <c r="C388" s="17" t="s">
        <v>3495</v>
      </c>
      <c r="D388" s="17" t="s">
        <v>3439</v>
      </c>
      <c r="E388" s="18" t="s">
        <v>3496</v>
      </c>
      <c r="F388" s="18" t="s">
        <v>228</v>
      </c>
      <c r="G388" s="18" t="s">
        <v>3457</v>
      </c>
      <c r="H388" s="18" t="s">
        <v>3497</v>
      </c>
      <c r="I388" s="18" t="s">
        <v>3457</v>
      </c>
      <c r="J388" s="19">
        <v>42569</v>
      </c>
      <c r="K388" s="20">
        <v>2016</v>
      </c>
      <c r="L388" s="20">
        <v>2016</v>
      </c>
      <c r="M388" s="22">
        <v>2500</v>
      </c>
      <c r="N388" s="21" t="s">
        <v>131</v>
      </c>
      <c r="O388" s="23">
        <f>M388*VLOOKUP(N388,Kurzy!$A$2:$B$11,2,FALSE)</f>
        <v>2500</v>
      </c>
      <c r="P388" s="18" t="s">
        <v>3459</v>
      </c>
      <c r="Q388" s="24"/>
      <c r="R388" s="18" t="s">
        <v>10079</v>
      </c>
      <c r="S388" s="18"/>
    </row>
    <row r="389" spans="1:19" ht="38.25" x14ac:dyDescent="0.2">
      <c r="A389" s="7" t="s">
        <v>8</v>
      </c>
      <c r="B389" s="4" t="s">
        <v>85</v>
      </c>
      <c r="C389" s="17" t="s">
        <v>3498</v>
      </c>
      <c r="D389" s="17" t="s">
        <v>3439</v>
      </c>
      <c r="E389" s="18" t="s">
        <v>3499</v>
      </c>
      <c r="F389" s="18" t="s">
        <v>228</v>
      </c>
      <c r="G389" s="18" t="s">
        <v>3457</v>
      </c>
      <c r="H389" s="18" t="s">
        <v>3500</v>
      </c>
      <c r="I389" s="18">
        <v>31651518</v>
      </c>
      <c r="J389" s="19">
        <v>42632</v>
      </c>
      <c r="K389" s="20">
        <v>2016</v>
      </c>
      <c r="L389" s="20">
        <v>2016</v>
      </c>
      <c r="M389" s="22">
        <v>3000</v>
      </c>
      <c r="N389" s="21" t="s">
        <v>131</v>
      </c>
      <c r="O389" s="23">
        <f>M389*VLOOKUP(N389,Kurzy!$A$2:$B$11,2,FALSE)</f>
        <v>3000</v>
      </c>
      <c r="P389" s="18" t="s">
        <v>3459</v>
      </c>
      <c r="Q389" s="24"/>
      <c r="R389" s="18" t="s">
        <v>10079</v>
      </c>
      <c r="S389" s="18"/>
    </row>
    <row r="390" spans="1:19" ht="38.25" x14ac:dyDescent="0.2">
      <c r="A390" s="7" t="s">
        <v>8</v>
      </c>
      <c r="B390" s="4" t="s">
        <v>85</v>
      </c>
      <c r="C390" s="17" t="s">
        <v>3501</v>
      </c>
      <c r="D390" s="17" t="s">
        <v>3439</v>
      </c>
      <c r="E390" s="18" t="s">
        <v>3502</v>
      </c>
      <c r="F390" s="18" t="s">
        <v>228</v>
      </c>
      <c r="G390" s="18" t="s">
        <v>3457</v>
      </c>
      <c r="H390" s="18" t="s">
        <v>3503</v>
      </c>
      <c r="I390" s="18">
        <v>43837964</v>
      </c>
      <c r="J390" s="19">
        <v>42642</v>
      </c>
      <c r="K390" s="20">
        <v>2016</v>
      </c>
      <c r="L390" s="20">
        <v>2016</v>
      </c>
      <c r="M390" s="22">
        <v>2500</v>
      </c>
      <c r="N390" s="21" t="s">
        <v>131</v>
      </c>
      <c r="O390" s="23">
        <f>M390*VLOOKUP(N390,Kurzy!$A$2:$B$11,2,FALSE)</f>
        <v>2500</v>
      </c>
      <c r="P390" s="18" t="s">
        <v>3459</v>
      </c>
      <c r="Q390" s="24"/>
      <c r="R390" s="18" t="s">
        <v>10079</v>
      </c>
      <c r="S390" s="18"/>
    </row>
    <row r="391" spans="1:19" ht="51" hidden="1" x14ac:dyDescent="0.2">
      <c r="A391" s="7" t="s">
        <v>8</v>
      </c>
      <c r="B391" s="4" t="s">
        <v>17</v>
      </c>
      <c r="C391" s="17" t="s">
        <v>3504</v>
      </c>
      <c r="D391" s="17" t="s">
        <v>3505</v>
      </c>
      <c r="E391" s="18" t="s">
        <v>3506</v>
      </c>
      <c r="F391" s="18" t="s">
        <v>3507</v>
      </c>
      <c r="G391" s="18"/>
      <c r="H391" s="18" t="s">
        <v>3508</v>
      </c>
      <c r="I391" s="18">
        <v>332607</v>
      </c>
      <c r="J391" s="19">
        <v>42668</v>
      </c>
      <c r="K391" s="20">
        <v>2016</v>
      </c>
      <c r="L391" s="20">
        <v>2016</v>
      </c>
      <c r="M391" s="22">
        <v>833</v>
      </c>
      <c r="N391" s="21" t="s">
        <v>131</v>
      </c>
      <c r="O391" s="23">
        <f>M391*VLOOKUP(N391,Kurzy!$A$2:$B$11,2,FALSE)</f>
        <v>833</v>
      </c>
      <c r="P391" s="18"/>
      <c r="Q391" s="24"/>
      <c r="R391" s="18" t="s">
        <v>10078</v>
      </c>
      <c r="S391" s="18" t="s">
        <v>10509</v>
      </c>
    </row>
    <row r="392" spans="1:19" ht="51" hidden="1" x14ac:dyDescent="0.2">
      <c r="A392" s="7" t="s">
        <v>8</v>
      </c>
      <c r="B392" s="4" t="s">
        <v>17</v>
      </c>
      <c r="C392" s="17" t="s">
        <v>3509</v>
      </c>
      <c r="D392" s="17" t="s">
        <v>3510</v>
      </c>
      <c r="E392" s="18" t="s">
        <v>3511</v>
      </c>
      <c r="F392" s="18" t="s">
        <v>3507</v>
      </c>
      <c r="G392" s="18"/>
      <c r="H392" s="18" t="s">
        <v>3512</v>
      </c>
      <c r="I392" s="18">
        <v>323811</v>
      </c>
      <c r="J392" s="19">
        <v>42468</v>
      </c>
      <c r="K392" s="20">
        <v>2016</v>
      </c>
      <c r="L392" s="20">
        <v>2016</v>
      </c>
      <c r="M392" s="22">
        <v>1000</v>
      </c>
      <c r="N392" s="21" t="s">
        <v>131</v>
      </c>
      <c r="O392" s="23">
        <f>M392*VLOOKUP(N392,Kurzy!$A$2:$B$11,2,FALSE)</f>
        <v>1000</v>
      </c>
      <c r="P392" s="18"/>
      <c r="Q392" s="24"/>
      <c r="R392" s="18" t="s">
        <v>10078</v>
      </c>
      <c r="S392" s="18" t="s">
        <v>10509</v>
      </c>
    </row>
    <row r="393" spans="1:19" ht="51" hidden="1" x14ac:dyDescent="0.2">
      <c r="A393" s="7" t="s">
        <v>8</v>
      </c>
      <c r="B393" s="4" t="s">
        <v>17</v>
      </c>
      <c r="C393" s="17" t="s">
        <v>3513</v>
      </c>
      <c r="D393" s="17" t="s">
        <v>3514</v>
      </c>
      <c r="E393" s="18" t="s">
        <v>3515</v>
      </c>
      <c r="F393" s="18" t="s">
        <v>3507</v>
      </c>
      <c r="G393" s="18"/>
      <c r="H393" s="18" t="s">
        <v>3516</v>
      </c>
      <c r="I393" s="18">
        <v>397610</v>
      </c>
      <c r="J393" s="19">
        <v>42683</v>
      </c>
      <c r="K393" s="20">
        <v>2016</v>
      </c>
      <c r="L393" s="20">
        <v>2016</v>
      </c>
      <c r="M393" s="22">
        <v>1915</v>
      </c>
      <c r="N393" s="21" t="s">
        <v>131</v>
      </c>
      <c r="O393" s="23">
        <f>M393*VLOOKUP(N393,Kurzy!$A$2:$B$11,2,FALSE)</f>
        <v>1915</v>
      </c>
      <c r="P393" s="18"/>
      <c r="Q393" s="24"/>
      <c r="R393" s="18" t="s">
        <v>10078</v>
      </c>
      <c r="S393" s="18" t="s">
        <v>10509</v>
      </c>
    </row>
    <row r="394" spans="1:19" ht="38.25" x14ac:dyDescent="0.2">
      <c r="A394" s="7" t="s">
        <v>8</v>
      </c>
      <c r="B394" s="4" t="s">
        <v>17</v>
      </c>
      <c r="C394" s="17" t="s">
        <v>3517</v>
      </c>
      <c r="D394" s="17" t="s">
        <v>3518</v>
      </c>
      <c r="E394" s="18" t="s">
        <v>3519</v>
      </c>
      <c r="F394" s="18" t="s">
        <v>3507</v>
      </c>
      <c r="G394" s="18"/>
      <c r="H394" s="18" t="s">
        <v>3520</v>
      </c>
      <c r="I394" s="18">
        <v>47197145</v>
      </c>
      <c r="J394" s="19">
        <v>42695</v>
      </c>
      <c r="K394" s="20">
        <v>2016</v>
      </c>
      <c r="L394" s="20">
        <v>2016</v>
      </c>
      <c r="M394" s="22">
        <v>500</v>
      </c>
      <c r="N394" s="21" t="s">
        <v>131</v>
      </c>
      <c r="O394" s="23">
        <f>M394*VLOOKUP(N394,Kurzy!$A$2:$B$11,2,FALSE)</f>
        <v>500</v>
      </c>
      <c r="P394" s="18"/>
      <c r="Q394" s="24"/>
      <c r="R394" s="18" t="s">
        <v>10079</v>
      </c>
      <c r="S394" s="18"/>
    </row>
    <row r="395" spans="1:19" ht="51" hidden="1" x14ac:dyDescent="0.2">
      <c r="A395" s="7" t="s">
        <v>8</v>
      </c>
      <c r="B395" s="4" t="s">
        <v>17</v>
      </c>
      <c r="C395" s="17" t="s">
        <v>3521</v>
      </c>
      <c r="D395" s="17" t="s">
        <v>3505</v>
      </c>
      <c r="E395" s="18" t="s">
        <v>3522</v>
      </c>
      <c r="F395" s="18" t="s">
        <v>3507</v>
      </c>
      <c r="G395" s="18"/>
      <c r="H395" s="18" t="s">
        <v>3523</v>
      </c>
      <c r="I395" s="18">
        <v>329223</v>
      </c>
      <c r="J395" s="19">
        <v>42656</v>
      </c>
      <c r="K395" s="20">
        <v>2016</v>
      </c>
      <c r="L395" s="20">
        <v>2016</v>
      </c>
      <c r="M395" s="22">
        <v>1000</v>
      </c>
      <c r="N395" s="21" t="s">
        <v>131</v>
      </c>
      <c r="O395" s="23">
        <f>M395*VLOOKUP(N395,Kurzy!$A$2:$B$11,2,FALSE)</f>
        <v>1000</v>
      </c>
      <c r="P395" s="18"/>
      <c r="Q395" s="24"/>
      <c r="R395" s="18" t="s">
        <v>10078</v>
      </c>
      <c r="S395" s="18" t="s">
        <v>10509</v>
      </c>
    </row>
    <row r="396" spans="1:19" ht="38.25" x14ac:dyDescent="0.2">
      <c r="A396" s="7" t="s">
        <v>8</v>
      </c>
      <c r="B396" s="4" t="s">
        <v>17</v>
      </c>
      <c r="C396" s="17" t="s">
        <v>3524</v>
      </c>
      <c r="D396" s="17" t="s">
        <v>3525</v>
      </c>
      <c r="E396" s="18" t="s">
        <v>3526</v>
      </c>
      <c r="F396" s="18" t="s">
        <v>3527</v>
      </c>
      <c r="G396" s="18"/>
      <c r="H396" s="18" t="s">
        <v>1055</v>
      </c>
      <c r="I396" s="18">
        <v>42137527</v>
      </c>
      <c r="J396" s="19">
        <v>42200</v>
      </c>
      <c r="K396" s="20">
        <v>2015</v>
      </c>
      <c r="L396" s="20">
        <v>2016</v>
      </c>
      <c r="M396" s="22">
        <v>1512</v>
      </c>
      <c r="N396" s="21" t="s">
        <v>131</v>
      </c>
      <c r="O396" s="23">
        <f>M396*VLOOKUP(N396,Kurzy!$A$2:$B$11,2,FALSE)</f>
        <v>1512</v>
      </c>
      <c r="P396" s="18"/>
      <c r="Q396" s="24"/>
      <c r="R396" s="18" t="s">
        <v>10079</v>
      </c>
      <c r="S396" s="18"/>
    </row>
    <row r="397" spans="1:19" ht="25.5" x14ac:dyDescent="0.2">
      <c r="A397" s="7" t="s">
        <v>8</v>
      </c>
      <c r="B397" s="4" t="s">
        <v>17</v>
      </c>
      <c r="C397" s="17" t="s">
        <v>3528</v>
      </c>
      <c r="D397" s="17" t="s">
        <v>3529</v>
      </c>
      <c r="E397" s="18" t="s">
        <v>3530</v>
      </c>
      <c r="F397" s="18" t="s">
        <v>410</v>
      </c>
      <c r="G397" s="18"/>
      <c r="H397" s="18" t="s">
        <v>1055</v>
      </c>
      <c r="I397" s="18">
        <v>42137527</v>
      </c>
      <c r="J397" s="19"/>
      <c r="K397" s="20">
        <v>2016</v>
      </c>
      <c r="L397" s="20">
        <v>2017</v>
      </c>
      <c r="M397" s="22">
        <v>5000</v>
      </c>
      <c r="N397" s="21" t="s">
        <v>131</v>
      </c>
      <c r="O397" s="23">
        <f>M397*VLOOKUP(N397,Kurzy!$A$2:$B$11,2,FALSE)</f>
        <v>5000</v>
      </c>
      <c r="P397" s="18"/>
      <c r="Q397" s="24"/>
      <c r="R397" s="18" t="s">
        <v>10079</v>
      </c>
      <c r="S397" s="18"/>
    </row>
    <row r="398" spans="1:19" ht="51" hidden="1" x14ac:dyDescent="0.2">
      <c r="A398" s="7" t="s">
        <v>8</v>
      </c>
      <c r="B398" s="4" t="s">
        <v>17</v>
      </c>
      <c r="C398" s="17" t="s">
        <v>3531</v>
      </c>
      <c r="D398" s="17" t="s">
        <v>3532</v>
      </c>
      <c r="E398" s="18" t="s">
        <v>3533</v>
      </c>
      <c r="F398" s="18" t="s">
        <v>3507</v>
      </c>
      <c r="G398" s="18"/>
      <c r="H398" s="18" t="s">
        <v>3534</v>
      </c>
      <c r="I398" s="18">
        <v>44294476</v>
      </c>
      <c r="J398" s="19">
        <v>42384</v>
      </c>
      <c r="K398" s="20">
        <v>2016</v>
      </c>
      <c r="L398" s="20">
        <v>2016</v>
      </c>
      <c r="M398" s="22">
        <v>200</v>
      </c>
      <c r="N398" s="21" t="s">
        <v>131</v>
      </c>
      <c r="O398" s="23">
        <f>M398*VLOOKUP(N398,Kurzy!$A$2:$B$11,2,FALSE)</f>
        <v>200</v>
      </c>
      <c r="P398" s="18" t="s">
        <v>4235</v>
      </c>
      <c r="Q398" s="24"/>
      <c r="R398" s="18" t="s">
        <v>10078</v>
      </c>
      <c r="S398" s="18" t="s">
        <v>10509</v>
      </c>
    </row>
    <row r="399" spans="1:19" ht="51" hidden="1" x14ac:dyDescent="0.2">
      <c r="A399" s="7" t="s">
        <v>8</v>
      </c>
      <c r="B399" s="4" t="s">
        <v>17</v>
      </c>
      <c r="C399" s="17" t="s">
        <v>3535</v>
      </c>
      <c r="D399" s="17" t="s">
        <v>3532</v>
      </c>
      <c r="E399" s="18" t="s">
        <v>3536</v>
      </c>
      <c r="F399" s="18" t="s">
        <v>3507</v>
      </c>
      <c r="G399" s="18"/>
      <c r="H399" s="18" t="s">
        <v>3537</v>
      </c>
      <c r="I399" s="18">
        <v>36167819</v>
      </c>
      <c r="J399" s="19">
        <v>42396</v>
      </c>
      <c r="K399" s="20">
        <v>2016</v>
      </c>
      <c r="L399" s="20">
        <v>2016</v>
      </c>
      <c r="M399" s="22">
        <v>200</v>
      </c>
      <c r="N399" s="21" t="s">
        <v>131</v>
      </c>
      <c r="O399" s="23">
        <f>M399*VLOOKUP(N399,Kurzy!$A$2:$B$11,2,FALSE)</f>
        <v>200</v>
      </c>
      <c r="P399" s="18"/>
      <c r="Q399" s="24"/>
      <c r="R399" s="18" t="s">
        <v>10078</v>
      </c>
      <c r="S399" s="18" t="s">
        <v>10509</v>
      </c>
    </row>
    <row r="400" spans="1:19" ht="51" hidden="1" x14ac:dyDescent="0.2">
      <c r="A400" s="7" t="s">
        <v>8</v>
      </c>
      <c r="B400" s="4" t="s">
        <v>17</v>
      </c>
      <c r="C400" s="17" t="s">
        <v>3538</v>
      </c>
      <c r="D400" s="17" t="s">
        <v>3539</v>
      </c>
      <c r="E400" s="18" t="s">
        <v>3540</v>
      </c>
      <c r="F400" s="18" t="s">
        <v>3507</v>
      </c>
      <c r="G400" s="18"/>
      <c r="H400" s="18" t="s">
        <v>3541</v>
      </c>
      <c r="I400" s="18">
        <v>31710115</v>
      </c>
      <c r="J400" s="19">
        <v>42410</v>
      </c>
      <c r="K400" s="20">
        <v>2016</v>
      </c>
      <c r="L400" s="20">
        <v>2016</v>
      </c>
      <c r="M400" s="22">
        <v>180</v>
      </c>
      <c r="N400" s="21" t="s">
        <v>131</v>
      </c>
      <c r="O400" s="23">
        <f>M400*VLOOKUP(N400,Kurzy!$A$2:$B$11,2,FALSE)</f>
        <v>180</v>
      </c>
      <c r="P400" s="18"/>
      <c r="Q400" s="24"/>
      <c r="R400" s="18" t="s">
        <v>10078</v>
      </c>
      <c r="S400" s="18" t="s">
        <v>10509</v>
      </c>
    </row>
    <row r="401" spans="1:19" ht="51" hidden="1" x14ac:dyDescent="0.2">
      <c r="A401" s="7" t="s">
        <v>8</v>
      </c>
      <c r="B401" s="4" t="s">
        <v>17</v>
      </c>
      <c r="C401" s="17" t="s">
        <v>3542</v>
      </c>
      <c r="D401" s="17" t="s">
        <v>3532</v>
      </c>
      <c r="E401" s="18" t="s">
        <v>3543</v>
      </c>
      <c r="F401" s="18" t="s">
        <v>3507</v>
      </c>
      <c r="G401" s="18"/>
      <c r="H401" s="18" t="s">
        <v>3544</v>
      </c>
      <c r="I401" s="18">
        <v>31310711</v>
      </c>
      <c r="J401" s="19">
        <v>42412</v>
      </c>
      <c r="K401" s="20">
        <v>2016</v>
      </c>
      <c r="L401" s="20">
        <v>2016</v>
      </c>
      <c r="M401" s="22">
        <v>150</v>
      </c>
      <c r="N401" s="21" t="s">
        <v>131</v>
      </c>
      <c r="O401" s="23">
        <f>M401*VLOOKUP(N401,Kurzy!$A$2:$B$11,2,FALSE)</f>
        <v>150</v>
      </c>
      <c r="P401" s="18"/>
      <c r="Q401" s="24"/>
      <c r="R401" s="18" t="s">
        <v>10078</v>
      </c>
      <c r="S401" s="18" t="s">
        <v>10509</v>
      </c>
    </row>
    <row r="402" spans="1:19" ht="51" hidden="1" x14ac:dyDescent="0.2">
      <c r="A402" s="7" t="s">
        <v>8</v>
      </c>
      <c r="B402" s="4" t="s">
        <v>17</v>
      </c>
      <c r="C402" s="17" t="s">
        <v>3545</v>
      </c>
      <c r="D402" s="17" t="s">
        <v>3514</v>
      </c>
      <c r="E402" s="18" t="s">
        <v>3546</v>
      </c>
      <c r="F402" s="18" t="s">
        <v>3507</v>
      </c>
      <c r="G402" s="18"/>
      <c r="H402" s="18" t="s">
        <v>3547</v>
      </c>
      <c r="I402" s="18">
        <v>36453633</v>
      </c>
      <c r="J402" s="19">
        <v>42430</v>
      </c>
      <c r="K402" s="20">
        <v>2016</v>
      </c>
      <c r="L402" s="20">
        <v>2016</v>
      </c>
      <c r="M402" s="22">
        <v>180</v>
      </c>
      <c r="N402" s="21" t="s">
        <v>131</v>
      </c>
      <c r="O402" s="23">
        <f>M402*VLOOKUP(N402,Kurzy!$A$2:$B$11,2,FALSE)</f>
        <v>180</v>
      </c>
      <c r="P402" s="18"/>
      <c r="Q402" s="24"/>
      <c r="R402" s="18" t="s">
        <v>10078</v>
      </c>
      <c r="S402" s="18" t="s">
        <v>10509</v>
      </c>
    </row>
    <row r="403" spans="1:19" ht="51" hidden="1" x14ac:dyDescent="0.2">
      <c r="A403" s="7" t="s">
        <v>8</v>
      </c>
      <c r="B403" s="4" t="s">
        <v>17</v>
      </c>
      <c r="C403" s="17" t="s">
        <v>3548</v>
      </c>
      <c r="D403" s="17" t="s">
        <v>3549</v>
      </c>
      <c r="E403" s="18" t="s">
        <v>3550</v>
      </c>
      <c r="F403" s="18" t="s">
        <v>3507</v>
      </c>
      <c r="G403" s="18"/>
      <c r="H403" s="18" t="s">
        <v>3551</v>
      </c>
      <c r="I403" s="18">
        <v>46931431</v>
      </c>
      <c r="J403" s="19">
        <v>42430</v>
      </c>
      <c r="K403" s="20">
        <v>2016</v>
      </c>
      <c r="L403" s="20">
        <v>2016</v>
      </c>
      <c r="M403" s="22">
        <v>436</v>
      </c>
      <c r="N403" s="21" t="s">
        <v>131</v>
      </c>
      <c r="O403" s="23">
        <f>M403*VLOOKUP(N403,Kurzy!$A$2:$B$11,2,FALSE)</f>
        <v>436</v>
      </c>
      <c r="P403" s="18"/>
      <c r="Q403" s="24"/>
      <c r="R403" s="18" t="s">
        <v>10078</v>
      </c>
      <c r="S403" s="18" t="s">
        <v>10509</v>
      </c>
    </row>
    <row r="404" spans="1:19" ht="51" hidden="1" x14ac:dyDescent="0.2">
      <c r="A404" s="7" t="s">
        <v>8</v>
      </c>
      <c r="B404" s="4" t="s">
        <v>17</v>
      </c>
      <c r="C404" s="17" t="s">
        <v>3552</v>
      </c>
      <c r="D404" s="17" t="s">
        <v>3532</v>
      </c>
      <c r="E404" s="18" t="s">
        <v>3553</v>
      </c>
      <c r="F404" s="18" t="s">
        <v>3507</v>
      </c>
      <c r="G404" s="18"/>
      <c r="H404" s="18" t="s">
        <v>3554</v>
      </c>
      <c r="I404" s="18">
        <v>45243956</v>
      </c>
      <c r="J404" s="19">
        <v>42583</v>
      </c>
      <c r="K404" s="20">
        <v>2016</v>
      </c>
      <c r="L404" s="20">
        <v>2016</v>
      </c>
      <c r="M404" s="22">
        <v>250</v>
      </c>
      <c r="N404" s="21" t="s">
        <v>131</v>
      </c>
      <c r="O404" s="23">
        <f>M404*VLOOKUP(N404,Kurzy!$A$2:$B$11,2,FALSE)</f>
        <v>250</v>
      </c>
      <c r="P404" s="18"/>
      <c r="Q404" s="24"/>
      <c r="R404" s="18" t="s">
        <v>10078</v>
      </c>
      <c r="S404" s="18" t="s">
        <v>10509</v>
      </c>
    </row>
    <row r="405" spans="1:19" ht="51" hidden="1" x14ac:dyDescent="0.2">
      <c r="A405" s="7" t="s">
        <v>8</v>
      </c>
      <c r="B405" s="4" t="s">
        <v>17</v>
      </c>
      <c r="C405" s="17" t="s">
        <v>3555</v>
      </c>
      <c r="D405" s="17" t="s">
        <v>3514</v>
      </c>
      <c r="E405" s="18" t="s">
        <v>3556</v>
      </c>
      <c r="F405" s="18" t="s">
        <v>3507</v>
      </c>
      <c r="G405" s="18"/>
      <c r="H405" s="18" t="s">
        <v>3557</v>
      </c>
      <c r="I405" s="18">
        <v>17077389</v>
      </c>
      <c r="J405" s="19">
        <v>42557</v>
      </c>
      <c r="K405" s="20">
        <v>2016</v>
      </c>
      <c r="L405" s="20">
        <v>2016</v>
      </c>
      <c r="M405" s="22">
        <v>325</v>
      </c>
      <c r="N405" s="21" t="s">
        <v>131</v>
      </c>
      <c r="O405" s="23">
        <f>M405*VLOOKUP(N405,Kurzy!$A$2:$B$11,2,FALSE)</f>
        <v>325</v>
      </c>
      <c r="P405" s="18"/>
      <c r="Q405" s="24"/>
      <c r="R405" s="18" t="s">
        <v>10078</v>
      </c>
      <c r="S405" s="18" t="s">
        <v>10509</v>
      </c>
    </row>
    <row r="406" spans="1:19" ht="51" hidden="1" x14ac:dyDescent="0.2">
      <c r="A406" s="7" t="s">
        <v>8</v>
      </c>
      <c r="B406" s="4" t="s">
        <v>17</v>
      </c>
      <c r="C406" s="17" t="s">
        <v>3558</v>
      </c>
      <c r="D406" s="17" t="s">
        <v>3529</v>
      </c>
      <c r="E406" s="18" t="s">
        <v>3559</v>
      </c>
      <c r="F406" s="18" t="s">
        <v>3507</v>
      </c>
      <c r="G406" s="18"/>
      <c r="H406" s="18" t="s">
        <v>3560</v>
      </c>
      <c r="I406" s="18">
        <v>36482889</v>
      </c>
      <c r="J406" s="19">
        <v>42606</v>
      </c>
      <c r="K406" s="20">
        <v>2016</v>
      </c>
      <c r="L406" s="20">
        <v>2016</v>
      </c>
      <c r="M406" s="22">
        <v>400</v>
      </c>
      <c r="N406" s="21" t="s">
        <v>131</v>
      </c>
      <c r="O406" s="23">
        <f>M406*VLOOKUP(N406,Kurzy!$A$2:$B$11,2,FALSE)</f>
        <v>400</v>
      </c>
      <c r="P406" s="18"/>
      <c r="Q406" s="24"/>
      <c r="R406" s="18" t="s">
        <v>10078</v>
      </c>
      <c r="S406" s="18" t="s">
        <v>10509</v>
      </c>
    </row>
    <row r="407" spans="1:19" ht="63.75" x14ac:dyDescent="0.2">
      <c r="A407" s="7" t="s">
        <v>8</v>
      </c>
      <c r="B407" s="4" t="s">
        <v>17</v>
      </c>
      <c r="C407" s="17" t="s">
        <v>3561</v>
      </c>
      <c r="D407" s="17" t="s">
        <v>3562</v>
      </c>
      <c r="E407" s="18" t="s">
        <v>3563</v>
      </c>
      <c r="F407" s="18" t="s">
        <v>3507</v>
      </c>
      <c r="G407" s="18"/>
      <c r="H407" s="18" t="s">
        <v>3564</v>
      </c>
      <c r="I407" s="18">
        <v>36456853</v>
      </c>
      <c r="J407" s="19">
        <v>42608</v>
      </c>
      <c r="K407" s="20">
        <v>2016</v>
      </c>
      <c r="L407" s="20">
        <v>2016</v>
      </c>
      <c r="M407" s="22">
        <v>3000</v>
      </c>
      <c r="N407" s="21" t="s">
        <v>131</v>
      </c>
      <c r="O407" s="23">
        <f>M407*VLOOKUP(N407,Kurzy!$A$2:$B$11,2,FALSE)</f>
        <v>3000</v>
      </c>
      <c r="P407" s="18"/>
      <c r="Q407" s="24"/>
      <c r="R407" s="18" t="s">
        <v>10079</v>
      </c>
      <c r="S407" s="18"/>
    </row>
    <row r="408" spans="1:19" ht="51" hidden="1" x14ac:dyDescent="0.2">
      <c r="A408" s="7" t="s">
        <v>8</v>
      </c>
      <c r="B408" s="4" t="s">
        <v>17</v>
      </c>
      <c r="C408" s="17" t="s">
        <v>3565</v>
      </c>
      <c r="D408" s="17" t="s">
        <v>3532</v>
      </c>
      <c r="E408" s="18" t="s">
        <v>3566</v>
      </c>
      <c r="F408" s="18" t="s">
        <v>3507</v>
      </c>
      <c r="G408" s="18"/>
      <c r="H408" s="18" t="s">
        <v>3567</v>
      </c>
      <c r="I408" s="18">
        <v>3649054</v>
      </c>
      <c r="J408" s="19">
        <v>42632</v>
      </c>
      <c r="K408" s="20">
        <v>2016</v>
      </c>
      <c r="L408" s="20">
        <v>2016</v>
      </c>
      <c r="M408" s="22">
        <v>200</v>
      </c>
      <c r="N408" s="21" t="s">
        <v>131</v>
      </c>
      <c r="O408" s="23">
        <f>M408*VLOOKUP(N408,Kurzy!$A$2:$B$11,2,FALSE)</f>
        <v>200</v>
      </c>
      <c r="P408" s="18"/>
      <c r="Q408" s="24"/>
      <c r="R408" s="18" t="s">
        <v>10078</v>
      </c>
      <c r="S408" s="18" t="s">
        <v>10509</v>
      </c>
    </row>
    <row r="409" spans="1:19" ht="51" hidden="1" x14ac:dyDescent="0.2">
      <c r="A409" s="7" t="s">
        <v>8</v>
      </c>
      <c r="B409" s="4" t="s">
        <v>17</v>
      </c>
      <c r="C409" s="17" t="s">
        <v>3568</v>
      </c>
      <c r="D409" s="17" t="s">
        <v>3529</v>
      </c>
      <c r="E409" s="18" t="s">
        <v>3569</v>
      </c>
      <c r="F409" s="18" t="s">
        <v>3507</v>
      </c>
      <c r="G409" s="18"/>
      <c r="H409" s="18" t="s">
        <v>3570</v>
      </c>
      <c r="I409" s="18">
        <v>43801234</v>
      </c>
      <c r="J409" s="19">
        <v>42632</v>
      </c>
      <c r="K409" s="20">
        <v>2016</v>
      </c>
      <c r="L409" s="20">
        <v>2016</v>
      </c>
      <c r="M409" s="22">
        <v>78</v>
      </c>
      <c r="N409" s="21" t="s">
        <v>131</v>
      </c>
      <c r="O409" s="23">
        <f>M409*VLOOKUP(N409,Kurzy!$A$2:$B$11,2,FALSE)</f>
        <v>78</v>
      </c>
      <c r="P409" s="18" t="s">
        <v>4236</v>
      </c>
      <c r="Q409" s="24"/>
      <c r="R409" s="18" t="s">
        <v>10078</v>
      </c>
      <c r="S409" s="18" t="s">
        <v>10509</v>
      </c>
    </row>
    <row r="410" spans="1:19" ht="51" hidden="1" x14ac:dyDescent="0.2">
      <c r="A410" s="7" t="s">
        <v>8</v>
      </c>
      <c r="B410" s="4" t="s">
        <v>17</v>
      </c>
      <c r="C410" s="17" t="s">
        <v>3571</v>
      </c>
      <c r="D410" s="17" t="s">
        <v>3529</v>
      </c>
      <c r="E410" s="18" t="s">
        <v>3572</v>
      </c>
      <c r="F410" s="18" t="s">
        <v>3507</v>
      </c>
      <c r="G410" s="18"/>
      <c r="H410" s="18" t="s">
        <v>3573</v>
      </c>
      <c r="I410" s="18">
        <v>46814817</v>
      </c>
      <c r="J410" s="19">
        <v>42633</v>
      </c>
      <c r="K410" s="20">
        <v>2016</v>
      </c>
      <c r="L410" s="20">
        <v>2016</v>
      </c>
      <c r="M410" s="22">
        <v>60</v>
      </c>
      <c r="N410" s="21" t="s">
        <v>131</v>
      </c>
      <c r="O410" s="23">
        <f>M410*VLOOKUP(N410,Kurzy!$A$2:$B$11,2,FALSE)</f>
        <v>60</v>
      </c>
      <c r="P410" s="18" t="s">
        <v>4236</v>
      </c>
      <c r="Q410" s="24"/>
      <c r="R410" s="18" t="s">
        <v>10078</v>
      </c>
      <c r="S410" s="18" t="s">
        <v>10509</v>
      </c>
    </row>
    <row r="411" spans="1:19" ht="51" hidden="1" x14ac:dyDescent="0.2">
      <c r="A411" s="7" t="s">
        <v>8</v>
      </c>
      <c r="B411" s="4" t="s">
        <v>17</v>
      </c>
      <c r="C411" s="17" t="s">
        <v>3574</v>
      </c>
      <c r="D411" s="17" t="s">
        <v>3532</v>
      </c>
      <c r="E411" s="18" t="s">
        <v>3575</v>
      </c>
      <c r="F411" s="18" t="s">
        <v>3507</v>
      </c>
      <c r="G411" s="18"/>
      <c r="H411" s="18" t="s">
        <v>3576</v>
      </c>
      <c r="I411" s="18"/>
      <c r="J411" s="19">
        <v>42669</v>
      </c>
      <c r="K411" s="20">
        <v>2016</v>
      </c>
      <c r="L411" s="20">
        <v>2016</v>
      </c>
      <c r="M411" s="22">
        <v>150</v>
      </c>
      <c r="N411" s="21" t="s">
        <v>131</v>
      </c>
      <c r="O411" s="23">
        <f>M411*VLOOKUP(N411,Kurzy!$A$2:$B$11,2,FALSE)</f>
        <v>150</v>
      </c>
      <c r="P411" s="18"/>
      <c r="Q411" s="24"/>
      <c r="R411" s="18" t="s">
        <v>10078</v>
      </c>
      <c r="S411" s="18" t="s">
        <v>10509</v>
      </c>
    </row>
    <row r="412" spans="1:19" ht="51" x14ac:dyDescent="0.2">
      <c r="A412" s="7" t="s">
        <v>8</v>
      </c>
      <c r="B412" s="4" t="s">
        <v>17</v>
      </c>
      <c r="C412" s="17" t="s">
        <v>3577</v>
      </c>
      <c r="D412" s="17" t="s">
        <v>3518</v>
      </c>
      <c r="E412" s="18" t="s">
        <v>3578</v>
      </c>
      <c r="F412" s="18" t="s">
        <v>3579</v>
      </c>
      <c r="G412" s="18"/>
      <c r="H412" s="18" t="s">
        <v>3580</v>
      </c>
      <c r="I412" s="18">
        <v>44307535</v>
      </c>
      <c r="J412" s="19">
        <v>42711</v>
      </c>
      <c r="K412" s="20">
        <v>2016</v>
      </c>
      <c r="L412" s="20">
        <v>2016</v>
      </c>
      <c r="M412" s="22">
        <v>5000</v>
      </c>
      <c r="N412" s="21" t="s">
        <v>131</v>
      </c>
      <c r="O412" s="23">
        <f>M412*VLOOKUP(N412,Kurzy!$A$2:$B$11,2,FALSE)</f>
        <v>5000</v>
      </c>
      <c r="P412" s="18"/>
      <c r="Q412" s="24"/>
      <c r="R412" s="18" t="s">
        <v>10079</v>
      </c>
      <c r="S412" s="18"/>
    </row>
    <row r="413" spans="1:19" x14ac:dyDescent="0.2">
      <c r="A413" s="7" t="s">
        <v>8</v>
      </c>
      <c r="B413" s="4" t="s">
        <v>22</v>
      </c>
      <c r="C413" s="17" t="s">
        <v>3771</v>
      </c>
      <c r="D413" s="17" t="s">
        <v>3772</v>
      </c>
      <c r="E413" s="18" t="s">
        <v>3773</v>
      </c>
      <c r="F413" s="18" t="s">
        <v>228</v>
      </c>
      <c r="G413" s="18" t="s">
        <v>10590</v>
      </c>
      <c r="H413" s="18" t="s">
        <v>3774</v>
      </c>
      <c r="I413" s="18"/>
      <c r="J413" s="19"/>
      <c r="K413" s="20">
        <v>2015</v>
      </c>
      <c r="L413" s="20">
        <v>2016</v>
      </c>
      <c r="M413" s="22">
        <v>330</v>
      </c>
      <c r="N413" s="21" t="s">
        <v>131</v>
      </c>
      <c r="O413" s="23">
        <f>M413*VLOOKUP(N413,Kurzy!$A$2:$B$11,2,FALSE)</f>
        <v>330</v>
      </c>
      <c r="P413" s="18"/>
      <c r="Q413" s="24"/>
      <c r="R413" s="18" t="s">
        <v>10079</v>
      </c>
      <c r="S413" s="18"/>
    </row>
    <row r="414" spans="1:19" ht="25.5" x14ac:dyDescent="0.2">
      <c r="A414" s="7" t="s">
        <v>8</v>
      </c>
      <c r="B414" s="4" t="s">
        <v>22</v>
      </c>
      <c r="C414" s="17" t="s">
        <v>3775</v>
      </c>
      <c r="D414" s="17" t="s">
        <v>3776</v>
      </c>
      <c r="E414" s="18" t="s">
        <v>3777</v>
      </c>
      <c r="F414" s="18" t="s">
        <v>228</v>
      </c>
      <c r="G414" s="18" t="s">
        <v>10590</v>
      </c>
      <c r="H414" s="18" t="s">
        <v>3778</v>
      </c>
      <c r="I414" s="18">
        <v>36032930</v>
      </c>
      <c r="J414" s="19"/>
      <c r="K414" s="20">
        <v>2015</v>
      </c>
      <c r="L414" s="20">
        <v>2016</v>
      </c>
      <c r="M414" s="22">
        <v>16183</v>
      </c>
      <c r="N414" s="21" t="s">
        <v>131</v>
      </c>
      <c r="O414" s="23">
        <f>M414*VLOOKUP(N414,Kurzy!$A$2:$B$11,2,FALSE)</f>
        <v>16183</v>
      </c>
      <c r="P414" s="18"/>
      <c r="Q414" s="24"/>
      <c r="R414" s="18" t="s">
        <v>10079</v>
      </c>
      <c r="S414" s="18"/>
    </row>
    <row r="415" spans="1:19" ht="38.25" x14ac:dyDescent="0.2">
      <c r="A415" s="7" t="s">
        <v>8</v>
      </c>
      <c r="B415" s="4" t="s">
        <v>22</v>
      </c>
      <c r="C415" s="17" t="s">
        <v>3779</v>
      </c>
      <c r="D415" s="17" t="s">
        <v>3780</v>
      </c>
      <c r="E415" s="18" t="s">
        <v>3781</v>
      </c>
      <c r="F415" s="18" t="s">
        <v>228</v>
      </c>
      <c r="G415" s="18" t="s">
        <v>10590</v>
      </c>
      <c r="H415" s="18" t="s">
        <v>3782</v>
      </c>
      <c r="I415" s="18">
        <v>36042773</v>
      </c>
      <c r="J415" s="19"/>
      <c r="K415" s="20">
        <v>2015</v>
      </c>
      <c r="L415" s="20">
        <v>2016</v>
      </c>
      <c r="M415" s="22">
        <v>6600</v>
      </c>
      <c r="N415" s="21" t="s">
        <v>131</v>
      </c>
      <c r="O415" s="23">
        <f>M415*VLOOKUP(N415,Kurzy!$A$2:$B$11,2,FALSE)</f>
        <v>6600</v>
      </c>
      <c r="P415" s="18"/>
      <c r="Q415" s="24"/>
      <c r="R415" s="18" t="s">
        <v>10079</v>
      </c>
      <c r="S415" s="18"/>
    </row>
    <row r="416" spans="1:19" ht="25.5" x14ac:dyDescent="0.2">
      <c r="A416" s="7" t="s">
        <v>8</v>
      </c>
      <c r="B416" s="4" t="s">
        <v>22</v>
      </c>
      <c r="C416" s="17" t="s">
        <v>3783</v>
      </c>
      <c r="D416" s="17" t="s">
        <v>3784</v>
      </c>
      <c r="E416" s="18" t="s">
        <v>3785</v>
      </c>
      <c r="F416" s="18" t="s">
        <v>228</v>
      </c>
      <c r="G416" s="18" t="s">
        <v>10590</v>
      </c>
      <c r="H416" s="18" t="s">
        <v>3786</v>
      </c>
      <c r="I416" s="18">
        <v>36389030</v>
      </c>
      <c r="J416" s="19"/>
      <c r="K416" s="20">
        <v>2015</v>
      </c>
      <c r="L416" s="20">
        <v>2016</v>
      </c>
      <c r="M416" s="22">
        <v>3400</v>
      </c>
      <c r="N416" s="21" t="s">
        <v>131</v>
      </c>
      <c r="O416" s="23">
        <f>M416*VLOOKUP(N416,Kurzy!$A$2:$B$11,2,FALSE)</f>
        <v>3400</v>
      </c>
      <c r="P416" s="18"/>
      <c r="Q416" s="24"/>
      <c r="R416" s="18" t="s">
        <v>10079</v>
      </c>
      <c r="S416" s="18"/>
    </row>
    <row r="417" spans="1:19" ht="25.5" x14ac:dyDescent="0.2">
      <c r="A417" s="7" t="s">
        <v>8</v>
      </c>
      <c r="B417" s="4" t="s">
        <v>22</v>
      </c>
      <c r="C417" s="17" t="s">
        <v>3787</v>
      </c>
      <c r="D417" s="17" t="s">
        <v>3788</v>
      </c>
      <c r="E417" s="18" t="s">
        <v>3789</v>
      </c>
      <c r="F417" s="18" t="s">
        <v>228</v>
      </c>
      <c r="G417" s="18" t="s">
        <v>10590</v>
      </c>
      <c r="H417" s="18" t="s">
        <v>3790</v>
      </c>
      <c r="I417" s="18">
        <v>36467421</v>
      </c>
      <c r="J417" s="19"/>
      <c r="K417" s="20">
        <v>2016</v>
      </c>
      <c r="L417" s="20">
        <v>2016</v>
      </c>
      <c r="M417" s="22">
        <v>11880</v>
      </c>
      <c r="N417" s="21" t="s">
        <v>131</v>
      </c>
      <c r="O417" s="23">
        <f>M417*VLOOKUP(N417,Kurzy!$A$2:$B$11,2,FALSE)</f>
        <v>11880</v>
      </c>
      <c r="P417" s="18"/>
      <c r="Q417" s="24"/>
      <c r="R417" s="18" t="s">
        <v>10079</v>
      </c>
      <c r="S417" s="18"/>
    </row>
    <row r="418" spans="1:19" ht="51" hidden="1" x14ac:dyDescent="0.2">
      <c r="A418" s="7" t="s">
        <v>8</v>
      </c>
      <c r="B418" s="4" t="s">
        <v>22</v>
      </c>
      <c r="C418" s="17" t="s">
        <v>3791</v>
      </c>
      <c r="D418" s="17" t="s">
        <v>3792</v>
      </c>
      <c r="E418" s="18" t="s">
        <v>3793</v>
      </c>
      <c r="F418" s="18" t="s">
        <v>228</v>
      </c>
      <c r="G418" s="18" t="s">
        <v>10590</v>
      </c>
      <c r="H418" s="18" t="s">
        <v>3794</v>
      </c>
      <c r="I418" s="18">
        <v>36293113</v>
      </c>
      <c r="J418" s="19"/>
      <c r="K418" s="20">
        <v>2016</v>
      </c>
      <c r="L418" s="20">
        <v>2016</v>
      </c>
      <c r="M418" s="22">
        <v>1000</v>
      </c>
      <c r="N418" s="21" t="s">
        <v>131</v>
      </c>
      <c r="O418" s="23">
        <f>M418*VLOOKUP(N418,Kurzy!$A$2:$B$11,2,FALSE)</f>
        <v>1000</v>
      </c>
      <c r="P418" s="18"/>
      <c r="Q418" s="24"/>
      <c r="R418" s="18" t="s">
        <v>10078</v>
      </c>
      <c r="S418" s="18" t="s">
        <v>10509</v>
      </c>
    </row>
    <row r="419" spans="1:19" ht="25.5" x14ac:dyDescent="0.2">
      <c r="A419" s="7" t="s">
        <v>8</v>
      </c>
      <c r="B419" s="4" t="s">
        <v>22</v>
      </c>
      <c r="C419" s="17" t="s">
        <v>3795</v>
      </c>
      <c r="D419" s="17" t="s">
        <v>3796</v>
      </c>
      <c r="E419" s="18" t="s">
        <v>3797</v>
      </c>
      <c r="F419" s="18" t="s">
        <v>228</v>
      </c>
      <c r="G419" s="18" t="s">
        <v>10590</v>
      </c>
      <c r="H419" s="18" t="s">
        <v>3798</v>
      </c>
      <c r="I419" s="18">
        <v>36389030</v>
      </c>
      <c r="J419" s="19"/>
      <c r="K419" s="20">
        <v>2016</v>
      </c>
      <c r="L419" s="20">
        <v>2016</v>
      </c>
      <c r="M419" s="22">
        <v>5000</v>
      </c>
      <c r="N419" s="21" t="s">
        <v>131</v>
      </c>
      <c r="O419" s="23">
        <f>M419*VLOOKUP(N419,Kurzy!$A$2:$B$11,2,FALSE)</f>
        <v>5000</v>
      </c>
      <c r="P419" s="18"/>
      <c r="Q419" s="24"/>
      <c r="R419" s="18" t="s">
        <v>10079</v>
      </c>
      <c r="S419" s="18"/>
    </row>
    <row r="420" spans="1:19" ht="51" hidden="1" x14ac:dyDescent="0.2">
      <c r="A420" s="7" t="s">
        <v>8</v>
      </c>
      <c r="B420" s="4" t="s">
        <v>22</v>
      </c>
      <c r="C420" s="17" t="s">
        <v>3799</v>
      </c>
      <c r="D420" s="17" t="s">
        <v>3800</v>
      </c>
      <c r="E420" s="18" t="s">
        <v>3801</v>
      </c>
      <c r="F420" s="18" t="s">
        <v>228</v>
      </c>
      <c r="G420" s="18" t="s">
        <v>10590</v>
      </c>
      <c r="H420" s="18" t="s">
        <v>3802</v>
      </c>
      <c r="I420" s="18"/>
      <c r="J420" s="19"/>
      <c r="K420" s="20">
        <v>2016</v>
      </c>
      <c r="L420" s="20">
        <v>2016</v>
      </c>
      <c r="M420" s="22">
        <v>2250</v>
      </c>
      <c r="N420" s="21" t="s">
        <v>131</v>
      </c>
      <c r="O420" s="23">
        <f>M420*VLOOKUP(N420,Kurzy!$A$2:$B$11,2,FALSE)</f>
        <v>2250</v>
      </c>
      <c r="P420" s="18"/>
      <c r="Q420" s="24"/>
      <c r="R420" s="18" t="s">
        <v>10078</v>
      </c>
      <c r="S420" s="18" t="s">
        <v>10509</v>
      </c>
    </row>
    <row r="421" spans="1:19" ht="51" hidden="1" x14ac:dyDescent="0.2">
      <c r="A421" s="7" t="s">
        <v>8</v>
      </c>
      <c r="B421" s="4" t="s">
        <v>22</v>
      </c>
      <c r="C421" s="17" t="s">
        <v>3799</v>
      </c>
      <c r="D421" s="17" t="s">
        <v>3800</v>
      </c>
      <c r="E421" s="18" t="s">
        <v>3803</v>
      </c>
      <c r="F421" s="18" t="s">
        <v>228</v>
      </c>
      <c r="G421" s="18" t="s">
        <v>10590</v>
      </c>
      <c r="H421" s="18" t="s">
        <v>3802</v>
      </c>
      <c r="I421" s="18"/>
      <c r="J421" s="19"/>
      <c r="K421" s="20">
        <v>2016</v>
      </c>
      <c r="L421" s="20">
        <v>2016</v>
      </c>
      <c r="M421" s="22">
        <v>1500</v>
      </c>
      <c r="N421" s="21" t="s">
        <v>131</v>
      </c>
      <c r="O421" s="23">
        <f>M421*VLOOKUP(N421,Kurzy!$A$2:$B$11,2,FALSE)</f>
        <v>1500</v>
      </c>
      <c r="P421" s="18"/>
      <c r="Q421" s="24"/>
      <c r="R421" s="18" t="s">
        <v>10078</v>
      </c>
      <c r="S421" s="18" t="s">
        <v>10509</v>
      </c>
    </row>
    <row r="422" spans="1:19" ht="25.5" x14ac:dyDescent="0.2">
      <c r="A422" s="7" t="s">
        <v>8</v>
      </c>
      <c r="B422" s="4" t="s">
        <v>22</v>
      </c>
      <c r="C422" s="17" t="s">
        <v>3804</v>
      </c>
      <c r="D422" s="17" t="s">
        <v>3805</v>
      </c>
      <c r="E422" s="18" t="s">
        <v>3806</v>
      </c>
      <c r="F422" s="18" t="s">
        <v>228</v>
      </c>
      <c r="G422" s="18" t="s">
        <v>10590</v>
      </c>
      <c r="H422" s="18" t="s">
        <v>3807</v>
      </c>
      <c r="I422" s="18">
        <v>36199222</v>
      </c>
      <c r="J422" s="19"/>
      <c r="K422" s="20">
        <v>2016</v>
      </c>
      <c r="L422" s="20">
        <v>2016</v>
      </c>
      <c r="M422" s="22">
        <v>5000</v>
      </c>
      <c r="N422" s="21" t="s">
        <v>131</v>
      </c>
      <c r="O422" s="23">
        <f>M422*VLOOKUP(N422,Kurzy!$A$2:$B$11,2,FALSE)</f>
        <v>5000</v>
      </c>
      <c r="P422" s="18"/>
      <c r="Q422" s="24"/>
      <c r="R422" s="18" t="s">
        <v>10079</v>
      </c>
      <c r="S422" s="18"/>
    </row>
    <row r="423" spans="1:19" ht="25.5" x14ac:dyDescent="0.2">
      <c r="A423" s="7" t="s">
        <v>8</v>
      </c>
      <c r="B423" s="4" t="s">
        <v>22</v>
      </c>
      <c r="C423" s="17" t="s">
        <v>3808</v>
      </c>
      <c r="D423" s="17" t="s">
        <v>3809</v>
      </c>
      <c r="E423" s="18" t="s">
        <v>3810</v>
      </c>
      <c r="F423" s="18" t="s">
        <v>228</v>
      </c>
      <c r="G423" s="18" t="s">
        <v>10590</v>
      </c>
      <c r="H423" s="18" t="s">
        <v>3798</v>
      </c>
      <c r="I423" s="18">
        <v>36389030</v>
      </c>
      <c r="J423" s="19"/>
      <c r="K423" s="20">
        <v>2016</v>
      </c>
      <c r="L423" s="20">
        <v>2016</v>
      </c>
      <c r="M423" s="22">
        <v>9500</v>
      </c>
      <c r="N423" s="21" t="s">
        <v>131</v>
      </c>
      <c r="O423" s="23">
        <f>M423*VLOOKUP(N423,Kurzy!$A$2:$B$11,2,FALSE)</f>
        <v>9500</v>
      </c>
      <c r="P423" s="18"/>
      <c r="Q423" s="24"/>
      <c r="R423" s="18" t="s">
        <v>10079</v>
      </c>
      <c r="S423" s="18"/>
    </row>
    <row r="424" spans="1:19" ht="51" hidden="1" x14ac:dyDescent="0.2">
      <c r="A424" s="7" t="s">
        <v>8</v>
      </c>
      <c r="B424" s="4" t="s">
        <v>22</v>
      </c>
      <c r="C424" s="17" t="s">
        <v>3811</v>
      </c>
      <c r="D424" s="17" t="s">
        <v>3812</v>
      </c>
      <c r="E424" s="18" t="s">
        <v>3813</v>
      </c>
      <c r="F424" s="18" t="s">
        <v>228</v>
      </c>
      <c r="G424" s="18" t="s">
        <v>10590</v>
      </c>
      <c r="H424" s="18" t="s">
        <v>3786</v>
      </c>
      <c r="I424" s="18">
        <v>36389030</v>
      </c>
      <c r="J424" s="19"/>
      <c r="K424" s="20">
        <v>2016</v>
      </c>
      <c r="L424" s="20">
        <v>2016</v>
      </c>
      <c r="M424" s="22">
        <v>2000</v>
      </c>
      <c r="N424" s="21" t="s">
        <v>131</v>
      </c>
      <c r="O424" s="23">
        <f>M424*VLOOKUP(N424,Kurzy!$A$2:$B$11,2,FALSE)</f>
        <v>2000</v>
      </c>
      <c r="P424" s="18"/>
      <c r="Q424" s="24"/>
      <c r="R424" s="18" t="s">
        <v>10078</v>
      </c>
      <c r="S424" s="18" t="s">
        <v>10509</v>
      </c>
    </row>
    <row r="425" spans="1:19" ht="51" hidden="1" x14ac:dyDescent="0.2">
      <c r="A425" s="7" t="s">
        <v>8</v>
      </c>
      <c r="B425" s="4" t="s">
        <v>22</v>
      </c>
      <c r="C425" s="17" t="s">
        <v>3799</v>
      </c>
      <c r="D425" s="17" t="s">
        <v>3800</v>
      </c>
      <c r="E425" s="18" t="s">
        <v>3814</v>
      </c>
      <c r="F425" s="18" t="s">
        <v>228</v>
      </c>
      <c r="G425" s="18" t="s">
        <v>10590</v>
      </c>
      <c r="H425" s="18" t="s">
        <v>3815</v>
      </c>
      <c r="I425" s="18">
        <v>36854433</v>
      </c>
      <c r="J425" s="19"/>
      <c r="K425" s="20">
        <v>2016</v>
      </c>
      <c r="L425" s="20">
        <v>2016</v>
      </c>
      <c r="M425" s="22">
        <v>1250</v>
      </c>
      <c r="N425" s="21" t="s">
        <v>131</v>
      </c>
      <c r="O425" s="23">
        <f>M425*VLOOKUP(N425,Kurzy!$A$2:$B$11,2,FALSE)</f>
        <v>1250</v>
      </c>
      <c r="P425" s="18"/>
      <c r="Q425" s="24"/>
      <c r="R425" s="18" t="s">
        <v>10078</v>
      </c>
      <c r="S425" s="18" t="s">
        <v>10509</v>
      </c>
    </row>
    <row r="426" spans="1:19" ht="51" hidden="1" x14ac:dyDescent="0.2">
      <c r="A426" s="7" t="s">
        <v>8</v>
      </c>
      <c r="B426" s="4" t="s">
        <v>22</v>
      </c>
      <c r="C426" s="17" t="s">
        <v>3816</v>
      </c>
      <c r="D426" s="17" t="s">
        <v>3817</v>
      </c>
      <c r="E426" s="18" t="s">
        <v>3818</v>
      </c>
      <c r="F426" s="18" t="s">
        <v>228</v>
      </c>
      <c r="G426" s="18" t="s">
        <v>10590</v>
      </c>
      <c r="H426" s="18" t="s">
        <v>3819</v>
      </c>
      <c r="I426" s="18">
        <v>36854433</v>
      </c>
      <c r="J426" s="19"/>
      <c r="K426" s="20">
        <v>2016</v>
      </c>
      <c r="L426" s="20">
        <v>2016</v>
      </c>
      <c r="M426" s="22">
        <v>370</v>
      </c>
      <c r="N426" s="21" t="s">
        <v>131</v>
      </c>
      <c r="O426" s="23">
        <f>M426*VLOOKUP(N426,Kurzy!$A$2:$B$11,2,FALSE)</f>
        <v>370</v>
      </c>
      <c r="P426" s="18"/>
      <c r="Q426" s="24"/>
      <c r="R426" s="18" t="s">
        <v>10078</v>
      </c>
      <c r="S426" s="18" t="s">
        <v>10509</v>
      </c>
    </row>
    <row r="427" spans="1:19" ht="25.5" x14ac:dyDescent="0.2">
      <c r="A427" s="7" t="s">
        <v>8</v>
      </c>
      <c r="B427" s="4" t="s">
        <v>22</v>
      </c>
      <c r="C427" s="17" t="s">
        <v>3820</v>
      </c>
      <c r="D427" s="17" t="s">
        <v>3821</v>
      </c>
      <c r="E427" s="18" t="s">
        <v>3822</v>
      </c>
      <c r="F427" s="18" t="s">
        <v>228</v>
      </c>
      <c r="G427" s="18" t="s">
        <v>10590</v>
      </c>
      <c r="H427" s="18" t="s">
        <v>3798</v>
      </c>
      <c r="I427" s="18">
        <v>36389030</v>
      </c>
      <c r="J427" s="19"/>
      <c r="K427" s="20">
        <v>2016</v>
      </c>
      <c r="L427" s="20">
        <v>2016</v>
      </c>
      <c r="M427" s="22">
        <v>7000</v>
      </c>
      <c r="N427" s="21" t="s">
        <v>131</v>
      </c>
      <c r="O427" s="23">
        <f>M427*VLOOKUP(N427,Kurzy!$A$2:$B$11,2,FALSE)</f>
        <v>7000</v>
      </c>
      <c r="P427" s="18"/>
      <c r="Q427" s="24"/>
      <c r="R427" s="18" t="s">
        <v>10079</v>
      </c>
      <c r="S427" s="18"/>
    </row>
    <row r="428" spans="1:19" ht="51" hidden="1" x14ac:dyDescent="0.2">
      <c r="A428" s="7" t="s">
        <v>8</v>
      </c>
      <c r="B428" s="4" t="s">
        <v>22</v>
      </c>
      <c r="C428" s="17" t="s">
        <v>3823</v>
      </c>
      <c r="D428" s="17" t="s">
        <v>3824</v>
      </c>
      <c r="E428" s="18" t="s">
        <v>3825</v>
      </c>
      <c r="F428" s="18" t="s">
        <v>228</v>
      </c>
      <c r="G428" s="18" t="s">
        <v>10590</v>
      </c>
      <c r="H428" s="18" t="s">
        <v>3826</v>
      </c>
      <c r="I428" s="18">
        <v>36386561</v>
      </c>
      <c r="J428" s="19"/>
      <c r="K428" s="20">
        <v>2016</v>
      </c>
      <c r="L428" s="20">
        <v>2016</v>
      </c>
      <c r="M428" s="22">
        <v>1720</v>
      </c>
      <c r="N428" s="21" t="s">
        <v>131</v>
      </c>
      <c r="O428" s="23">
        <f>M428*VLOOKUP(N428,Kurzy!$A$2:$B$11,2,FALSE)</f>
        <v>1720</v>
      </c>
      <c r="P428" s="18"/>
      <c r="Q428" s="24"/>
      <c r="R428" s="18" t="s">
        <v>10078</v>
      </c>
      <c r="S428" s="18" t="s">
        <v>10509</v>
      </c>
    </row>
    <row r="429" spans="1:19" ht="25.5" x14ac:dyDescent="0.2">
      <c r="A429" s="7" t="s">
        <v>8</v>
      </c>
      <c r="B429" s="4" t="s">
        <v>22</v>
      </c>
      <c r="C429" s="17" t="s">
        <v>3827</v>
      </c>
      <c r="D429" s="17" t="s">
        <v>3800</v>
      </c>
      <c r="E429" s="18" t="s">
        <v>3828</v>
      </c>
      <c r="F429" s="18" t="s">
        <v>228</v>
      </c>
      <c r="G429" s="18" t="s">
        <v>10590</v>
      </c>
      <c r="H429" s="18" t="s">
        <v>3829</v>
      </c>
      <c r="I429" s="18">
        <v>36199222</v>
      </c>
      <c r="J429" s="19"/>
      <c r="K429" s="20">
        <v>2016</v>
      </c>
      <c r="L429" s="20">
        <v>2016</v>
      </c>
      <c r="M429" s="22">
        <v>2000</v>
      </c>
      <c r="N429" s="21" t="s">
        <v>131</v>
      </c>
      <c r="O429" s="23">
        <f>M429*VLOOKUP(N429,Kurzy!$A$2:$B$11,2,FALSE)</f>
        <v>2000</v>
      </c>
      <c r="P429" s="18"/>
      <c r="Q429" s="24"/>
      <c r="R429" s="18" t="s">
        <v>10079</v>
      </c>
      <c r="S429" s="18"/>
    </row>
    <row r="430" spans="1:19" ht="51" hidden="1" x14ac:dyDescent="0.2">
      <c r="A430" s="7" t="s">
        <v>8</v>
      </c>
      <c r="B430" s="4" t="s">
        <v>22</v>
      </c>
      <c r="C430" s="17" t="s">
        <v>3830</v>
      </c>
      <c r="D430" s="17" t="s">
        <v>3817</v>
      </c>
      <c r="E430" s="18" t="s">
        <v>3831</v>
      </c>
      <c r="F430" s="18" t="s">
        <v>228</v>
      </c>
      <c r="G430" s="18" t="s">
        <v>10590</v>
      </c>
      <c r="H430" s="18" t="s">
        <v>3832</v>
      </c>
      <c r="I430" s="18">
        <v>36498441</v>
      </c>
      <c r="J430" s="19"/>
      <c r="K430" s="20">
        <v>2016</v>
      </c>
      <c r="L430" s="20">
        <v>2016</v>
      </c>
      <c r="M430" s="22">
        <v>1050</v>
      </c>
      <c r="N430" s="21" t="s">
        <v>131</v>
      </c>
      <c r="O430" s="23">
        <f>M430*VLOOKUP(N430,Kurzy!$A$2:$B$11,2,FALSE)</f>
        <v>1050</v>
      </c>
      <c r="P430" s="18"/>
      <c r="Q430" s="24"/>
      <c r="R430" s="18" t="s">
        <v>10078</v>
      </c>
      <c r="S430" s="18" t="s">
        <v>10509</v>
      </c>
    </row>
    <row r="431" spans="1:19" ht="25.5" x14ac:dyDescent="0.2">
      <c r="A431" s="7" t="s">
        <v>8</v>
      </c>
      <c r="B431" s="4" t="s">
        <v>22</v>
      </c>
      <c r="C431" s="17" t="s">
        <v>3833</v>
      </c>
      <c r="D431" s="17" t="s">
        <v>3834</v>
      </c>
      <c r="E431" s="18" t="s">
        <v>3835</v>
      </c>
      <c r="F431" s="18" t="s">
        <v>228</v>
      </c>
      <c r="G431" s="18" t="s">
        <v>10590</v>
      </c>
      <c r="H431" s="18" t="s">
        <v>3836</v>
      </c>
      <c r="I431" s="18">
        <v>36604623</v>
      </c>
      <c r="J431" s="19"/>
      <c r="K431" s="20">
        <v>2016</v>
      </c>
      <c r="L431" s="20">
        <v>2016</v>
      </c>
      <c r="M431" s="22">
        <v>1500</v>
      </c>
      <c r="N431" s="21" t="s">
        <v>131</v>
      </c>
      <c r="O431" s="23">
        <f>M431*VLOOKUP(N431,Kurzy!$A$2:$B$11,2,FALSE)</f>
        <v>1500</v>
      </c>
      <c r="P431" s="18"/>
      <c r="Q431" s="24"/>
      <c r="R431" s="18" t="s">
        <v>10079</v>
      </c>
      <c r="S431" s="18"/>
    </row>
    <row r="432" spans="1:19" ht="51" hidden="1" x14ac:dyDescent="0.2">
      <c r="A432" s="7" t="s">
        <v>8</v>
      </c>
      <c r="B432" s="4" t="s">
        <v>22</v>
      </c>
      <c r="C432" s="17" t="s">
        <v>3837</v>
      </c>
      <c r="D432" s="17" t="s">
        <v>3800</v>
      </c>
      <c r="E432" s="18" t="s">
        <v>3838</v>
      </c>
      <c r="F432" s="18" t="s">
        <v>228</v>
      </c>
      <c r="G432" s="18" t="s">
        <v>10590</v>
      </c>
      <c r="H432" s="18" t="s">
        <v>3839</v>
      </c>
      <c r="I432" s="18">
        <v>35910739</v>
      </c>
      <c r="J432" s="19"/>
      <c r="K432" s="20">
        <v>2016</v>
      </c>
      <c r="L432" s="20">
        <v>2016</v>
      </c>
      <c r="M432" s="22">
        <v>630</v>
      </c>
      <c r="N432" s="21" t="s">
        <v>131</v>
      </c>
      <c r="O432" s="23">
        <f>M432*VLOOKUP(N432,Kurzy!$A$2:$B$11,2,FALSE)</f>
        <v>630</v>
      </c>
      <c r="P432" s="18"/>
      <c r="Q432" s="24"/>
      <c r="R432" s="18" t="s">
        <v>10078</v>
      </c>
      <c r="S432" s="18" t="s">
        <v>10509</v>
      </c>
    </row>
    <row r="433" spans="1:19" ht="25.5" x14ac:dyDescent="0.2">
      <c r="A433" s="7" t="s">
        <v>8</v>
      </c>
      <c r="B433" s="4" t="s">
        <v>22</v>
      </c>
      <c r="C433" s="17" t="s">
        <v>3840</v>
      </c>
      <c r="D433" s="17" t="s">
        <v>3788</v>
      </c>
      <c r="E433" s="18" t="s">
        <v>3841</v>
      </c>
      <c r="F433" s="18" t="s">
        <v>228</v>
      </c>
      <c r="G433" s="18" t="s">
        <v>10590</v>
      </c>
      <c r="H433" s="18" t="s">
        <v>3842</v>
      </c>
      <c r="I433" s="18">
        <v>31687580</v>
      </c>
      <c r="J433" s="19"/>
      <c r="K433" s="20">
        <v>2016</v>
      </c>
      <c r="L433" s="20">
        <v>2016</v>
      </c>
      <c r="M433" s="22">
        <v>240</v>
      </c>
      <c r="N433" s="21" t="s">
        <v>131</v>
      </c>
      <c r="O433" s="23">
        <f>M433*VLOOKUP(N433,Kurzy!$A$2:$B$11,2,FALSE)</f>
        <v>240</v>
      </c>
      <c r="P433" s="18"/>
      <c r="Q433" s="24"/>
      <c r="R433" s="18" t="s">
        <v>10079</v>
      </c>
      <c r="S433" s="18"/>
    </row>
    <row r="434" spans="1:19" ht="51" hidden="1" x14ac:dyDescent="0.2">
      <c r="A434" s="7" t="s">
        <v>8</v>
      </c>
      <c r="B434" s="4" t="s">
        <v>22</v>
      </c>
      <c r="C434" s="17" t="s">
        <v>3843</v>
      </c>
      <c r="D434" s="17" t="s">
        <v>3817</v>
      </c>
      <c r="E434" s="18" t="s">
        <v>3844</v>
      </c>
      <c r="F434" s="18" t="s">
        <v>228</v>
      </c>
      <c r="G434" s="18" t="s">
        <v>10590</v>
      </c>
      <c r="H434" s="18" t="s">
        <v>3782</v>
      </c>
      <c r="I434" s="18">
        <v>36042773</v>
      </c>
      <c r="J434" s="19"/>
      <c r="K434" s="20">
        <v>2016</v>
      </c>
      <c r="L434" s="20">
        <v>2016</v>
      </c>
      <c r="M434" s="22">
        <v>600</v>
      </c>
      <c r="N434" s="21" t="s">
        <v>131</v>
      </c>
      <c r="O434" s="23">
        <f>M434*VLOOKUP(N434,Kurzy!$A$2:$B$11,2,FALSE)</f>
        <v>600</v>
      </c>
      <c r="P434" s="18"/>
      <c r="Q434" s="24"/>
      <c r="R434" s="18" t="s">
        <v>10078</v>
      </c>
      <c r="S434" s="18" t="s">
        <v>10509</v>
      </c>
    </row>
    <row r="435" spans="1:19" ht="51" hidden="1" x14ac:dyDescent="0.2">
      <c r="A435" s="7" t="s">
        <v>8</v>
      </c>
      <c r="B435" s="4" t="s">
        <v>22</v>
      </c>
      <c r="C435" s="17" t="s">
        <v>3845</v>
      </c>
      <c r="D435" s="17" t="s">
        <v>3846</v>
      </c>
      <c r="E435" s="18" t="s">
        <v>3847</v>
      </c>
      <c r="F435" s="18" t="s">
        <v>228</v>
      </c>
      <c r="G435" s="18" t="s">
        <v>10590</v>
      </c>
      <c r="H435" s="18" t="s">
        <v>3848</v>
      </c>
      <c r="I435" s="18">
        <v>43844103</v>
      </c>
      <c r="J435" s="19"/>
      <c r="K435" s="20">
        <v>2016</v>
      </c>
      <c r="L435" s="20">
        <v>2016</v>
      </c>
      <c r="M435" s="22">
        <v>1580</v>
      </c>
      <c r="N435" s="21" t="s">
        <v>131</v>
      </c>
      <c r="O435" s="23">
        <f>M435*VLOOKUP(N435,Kurzy!$A$2:$B$11,2,FALSE)</f>
        <v>1580</v>
      </c>
      <c r="P435" s="18"/>
      <c r="Q435" s="24"/>
      <c r="R435" s="18" t="s">
        <v>10078</v>
      </c>
      <c r="S435" s="18" t="s">
        <v>10509</v>
      </c>
    </row>
    <row r="436" spans="1:19" ht="51" hidden="1" x14ac:dyDescent="0.2">
      <c r="A436" s="7" t="s">
        <v>8</v>
      </c>
      <c r="B436" s="4" t="s">
        <v>22</v>
      </c>
      <c r="C436" s="17" t="s">
        <v>3849</v>
      </c>
      <c r="D436" s="17" t="s">
        <v>3846</v>
      </c>
      <c r="E436" s="18" t="s">
        <v>3850</v>
      </c>
      <c r="F436" s="18" t="s">
        <v>228</v>
      </c>
      <c r="G436" s="18" t="s">
        <v>10590</v>
      </c>
      <c r="H436" s="18" t="s">
        <v>3851</v>
      </c>
      <c r="I436" s="18">
        <v>36663662</v>
      </c>
      <c r="J436" s="19"/>
      <c r="K436" s="20">
        <v>2016</v>
      </c>
      <c r="L436" s="20">
        <v>2016</v>
      </c>
      <c r="M436" s="22">
        <v>1145</v>
      </c>
      <c r="N436" s="21" t="s">
        <v>131</v>
      </c>
      <c r="O436" s="23">
        <f>M436*VLOOKUP(N436,Kurzy!$A$2:$B$11,2,FALSE)</f>
        <v>1145</v>
      </c>
      <c r="P436" s="18"/>
      <c r="Q436" s="24"/>
      <c r="R436" s="18" t="s">
        <v>10078</v>
      </c>
      <c r="S436" s="18" t="s">
        <v>10509</v>
      </c>
    </row>
    <row r="437" spans="1:19" ht="25.5" x14ac:dyDescent="0.2">
      <c r="A437" s="7" t="s">
        <v>8</v>
      </c>
      <c r="B437" s="4" t="s">
        <v>22</v>
      </c>
      <c r="C437" s="17" t="s">
        <v>3852</v>
      </c>
      <c r="D437" s="17" t="s">
        <v>3853</v>
      </c>
      <c r="E437" s="18" t="s">
        <v>3854</v>
      </c>
      <c r="F437" s="18" t="s">
        <v>228</v>
      </c>
      <c r="G437" s="18" t="s">
        <v>10590</v>
      </c>
      <c r="H437" s="18" t="s">
        <v>3855</v>
      </c>
      <c r="I437" s="18"/>
      <c r="J437" s="19"/>
      <c r="K437" s="20">
        <v>2016</v>
      </c>
      <c r="L437" s="20">
        <v>2016</v>
      </c>
      <c r="M437" s="22">
        <v>2355</v>
      </c>
      <c r="N437" s="21" t="s">
        <v>131</v>
      </c>
      <c r="O437" s="23">
        <f>M437*VLOOKUP(N437,Kurzy!$A$2:$B$11,2,FALSE)</f>
        <v>2355</v>
      </c>
      <c r="P437" s="18"/>
      <c r="Q437" s="24"/>
      <c r="R437" s="18" t="s">
        <v>10079</v>
      </c>
      <c r="S437" s="18"/>
    </row>
    <row r="438" spans="1:19" x14ac:dyDescent="0.2">
      <c r="A438" s="7" t="s">
        <v>8</v>
      </c>
      <c r="B438" s="4" t="s">
        <v>22</v>
      </c>
      <c r="C438" s="17" t="s">
        <v>3856</v>
      </c>
      <c r="D438" s="17" t="s">
        <v>3812</v>
      </c>
      <c r="E438" s="18" t="s">
        <v>3857</v>
      </c>
      <c r="F438" s="18" t="s">
        <v>228</v>
      </c>
      <c r="G438" s="18" t="s">
        <v>10590</v>
      </c>
      <c r="H438" s="18" t="s">
        <v>3858</v>
      </c>
      <c r="I438" s="18"/>
      <c r="J438" s="19"/>
      <c r="K438" s="20">
        <v>2016</v>
      </c>
      <c r="L438" s="20">
        <v>2016</v>
      </c>
      <c r="M438" s="22">
        <v>1000</v>
      </c>
      <c r="N438" s="21" t="s">
        <v>131</v>
      </c>
      <c r="O438" s="23">
        <f>M438*VLOOKUP(N438,Kurzy!$A$2:$B$11,2,FALSE)</f>
        <v>1000</v>
      </c>
      <c r="P438" s="18"/>
      <c r="Q438" s="24"/>
      <c r="R438" s="18" t="s">
        <v>10079</v>
      </c>
      <c r="S438" s="18"/>
    </row>
    <row r="439" spans="1:19" x14ac:dyDescent="0.2">
      <c r="A439" s="7" t="s">
        <v>8</v>
      </c>
      <c r="B439" s="4" t="s">
        <v>22</v>
      </c>
      <c r="C439" s="17" t="s">
        <v>3856</v>
      </c>
      <c r="D439" s="17" t="s">
        <v>3812</v>
      </c>
      <c r="E439" s="18" t="s">
        <v>3859</v>
      </c>
      <c r="F439" s="18" t="s">
        <v>228</v>
      </c>
      <c r="G439" s="18" t="s">
        <v>10590</v>
      </c>
      <c r="H439" s="18" t="s">
        <v>3858</v>
      </c>
      <c r="I439" s="18"/>
      <c r="J439" s="19"/>
      <c r="K439" s="20">
        <v>2016</v>
      </c>
      <c r="L439" s="20">
        <v>2016</v>
      </c>
      <c r="M439" s="22">
        <v>2500</v>
      </c>
      <c r="N439" s="21" t="s">
        <v>131</v>
      </c>
      <c r="O439" s="23">
        <f>M439*VLOOKUP(N439,Kurzy!$A$2:$B$11,2,FALSE)</f>
        <v>2500</v>
      </c>
      <c r="P439" s="18"/>
      <c r="Q439" s="24"/>
      <c r="R439" s="18" t="s">
        <v>10079</v>
      </c>
      <c r="S439" s="18"/>
    </row>
    <row r="440" spans="1:19" ht="25.5" x14ac:dyDescent="0.2">
      <c r="A440" s="7" t="s">
        <v>8</v>
      </c>
      <c r="B440" s="4" t="s">
        <v>22</v>
      </c>
      <c r="C440" s="17" t="s">
        <v>3860</v>
      </c>
      <c r="D440" s="17" t="s">
        <v>3853</v>
      </c>
      <c r="E440" s="18" t="s">
        <v>3861</v>
      </c>
      <c r="F440" s="18" t="s">
        <v>228</v>
      </c>
      <c r="G440" s="18" t="s">
        <v>10590</v>
      </c>
      <c r="H440" s="18" t="s">
        <v>3855</v>
      </c>
      <c r="I440" s="18"/>
      <c r="J440" s="19"/>
      <c r="K440" s="20">
        <v>2016</v>
      </c>
      <c r="L440" s="20">
        <v>2016</v>
      </c>
      <c r="M440" s="22">
        <v>3810</v>
      </c>
      <c r="N440" s="21" t="s">
        <v>131</v>
      </c>
      <c r="O440" s="23">
        <f>M440*VLOOKUP(N440,Kurzy!$A$2:$B$11,2,FALSE)</f>
        <v>3810</v>
      </c>
      <c r="P440" s="18"/>
      <c r="Q440" s="24"/>
      <c r="R440" s="18" t="s">
        <v>10079</v>
      </c>
      <c r="S440" s="18"/>
    </row>
    <row r="441" spans="1:19" ht="51" hidden="1" x14ac:dyDescent="0.2">
      <c r="A441" s="7" t="s">
        <v>8</v>
      </c>
      <c r="B441" s="4" t="s">
        <v>22</v>
      </c>
      <c r="C441" s="17" t="s">
        <v>3862</v>
      </c>
      <c r="D441" s="17" t="s">
        <v>3812</v>
      </c>
      <c r="E441" s="18" t="s">
        <v>3863</v>
      </c>
      <c r="F441" s="18" t="s">
        <v>228</v>
      </c>
      <c r="G441" s="18" t="s">
        <v>10590</v>
      </c>
      <c r="H441" s="18" t="s">
        <v>3858</v>
      </c>
      <c r="I441" s="18"/>
      <c r="J441" s="19"/>
      <c r="K441" s="20">
        <v>2016</v>
      </c>
      <c r="L441" s="20">
        <v>2016</v>
      </c>
      <c r="M441" s="22">
        <v>3000</v>
      </c>
      <c r="N441" s="21" t="s">
        <v>131</v>
      </c>
      <c r="O441" s="23">
        <f>M441*VLOOKUP(N441,Kurzy!$A$2:$B$11,2,FALSE)</f>
        <v>3000</v>
      </c>
      <c r="P441" s="18"/>
      <c r="Q441" s="24"/>
      <c r="R441" s="18" t="s">
        <v>10078</v>
      </c>
      <c r="S441" s="18" t="s">
        <v>10508</v>
      </c>
    </row>
    <row r="442" spans="1:19" ht="51" hidden="1" x14ac:dyDescent="0.2">
      <c r="A442" s="7" t="s">
        <v>8</v>
      </c>
      <c r="B442" s="4" t="s">
        <v>22</v>
      </c>
      <c r="C442" s="17" t="s">
        <v>3862</v>
      </c>
      <c r="D442" s="17" t="s">
        <v>3812</v>
      </c>
      <c r="E442" s="18" t="s">
        <v>3864</v>
      </c>
      <c r="F442" s="18" t="s">
        <v>228</v>
      </c>
      <c r="G442" s="18" t="s">
        <v>10590</v>
      </c>
      <c r="H442" s="18" t="s">
        <v>3858</v>
      </c>
      <c r="I442" s="18"/>
      <c r="J442" s="19"/>
      <c r="K442" s="20">
        <v>2016</v>
      </c>
      <c r="L442" s="20">
        <v>2016</v>
      </c>
      <c r="M442" s="22">
        <v>1900</v>
      </c>
      <c r="N442" s="21" t="s">
        <v>131</v>
      </c>
      <c r="O442" s="23">
        <f>M442*VLOOKUP(N442,Kurzy!$A$2:$B$11,2,FALSE)</f>
        <v>1900</v>
      </c>
      <c r="P442" s="18"/>
      <c r="Q442" s="24"/>
      <c r="R442" s="18" t="s">
        <v>10078</v>
      </c>
      <c r="S442" s="18" t="s">
        <v>10508</v>
      </c>
    </row>
    <row r="443" spans="1:19" ht="51" hidden="1" x14ac:dyDescent="0.2">
      <c r="A443" s="7" t="s">
        <v>8</v>
      </c>
      <c r="B443" s="4" t="s">
        <v>50</v>
      </c>
      <c r="C443" s="17" t="s">
        <v>3967</v>
      </c>
      <c r="D443" s="17" t="s">
        <v>3968</v>
      </c>
      <c r="E443" s="18" t="s">
        <v>3969</v>
      </c>
      <c r="F443" s="18" t="s">
        <v>1085</v>
      </c>
      <c r="G443" s="18"/>
      <c r="H443" s="18" t="s">
        <v>3970</v>
      </c>
      <c r="I443" s="18">
        <v>36516180</v>
      </c>
      <c r="J443" s="19"/>
      <c r="K443" s="20">
        <v>2016</v>
      </c>
      <c r="L443" s="20">
        <v>2016</v>
      </c>
      <c r="M443" s="22">
        <v>1500</v>
      </c>
      <c r="N443" s="21" t="s">
        <v>131</v>
      </c>
      <c r="O443" s="23">
        <f>M443*VLOOKUP(N443,Kurzy!$A$2:$B$11,2,FALSE)</f>
        <v>1500</v>
      </c>
      <c r="P443" s="18"/>
      <c r="Q443" s="24"/>
      <c r="R443" s="18" t="s">
        <v>10078</v>
      </c>
      <c r="S443" s="18" t="s">
        <v>10509</v>
      </c>
    </row>
    <row r="444" spans="1:19" ht="51" hidden="1" x14ac:dyDescent="0.2">
      <c r="A444" s="7" t="s">
        <v>8</v>
      </c>
      <c r="B444" s="4" t="s">
        <v>50</v>
      </c>
      <c r="C444" s="17" t="s">
        <v>3971</v>
      </c>
      <c r="D444" s="17" t="s">
        <v>3968</v>
      </c>
      <c r="E444" s="18" t="s">
        <v>3972</v>
      </c>
      <c r="F444" s="18" t="s">
        <v>1085</v>
      </c>
      <c r="G444" s="18"/>
      <c r="H444" s="18" t="s">
        <v>3970</v>
      </c>
      <c r="I444" s="18">
        <v>36516180</v>
      </c>
      <c r="J444" s="19"/>
      <c r="K444" s="20">
        <v>2016</v>
      </c>
      <c r="L444" s="20">
        <v>2016</v>
      </c>
      <c r="M444" s="22">
        <v>800</v>
      </c>
      <c r="N444" s="21" t="s">
        <v>131</v>
      </c>
      <c r="O444" s="23">
        <f>M444*VLOOKUP(N444,Kurzy!$A$2:$B$11,2,FALSE)</f>
        <v>800</v>
      </c>
      <c r="P444" s="18"/>
      <c r="Q444" s="24"/>
      <c r="R444" s="18" t="s">
        <v>10078</v>
      </c>
      <c r="S444" s="18" t="s">
        <v>10509</v>
      </c>
    </row>
    <row r="445" spans="1:19" ht="51" hidden="1" x14ac:dyDescent="0.2">
      <c r="A445" s="7" t="s">
        <v>8</v>
      </c>
      <c r="B445" s="4" t="s">
        <v>50</v>
      </c>
      <c r="C445" s="17" t="s">
        <v>3973</v>
      </c>
      <c r="D445" s="17" t="s">
        <v>3974</v>
      </c>
      <c r="E445" s="18" t="s">
        <v>3975</v>
      </c>
      <c r="F445" s="18" t="s">
        <v>1085</v>
      </c>
      <c r="G445" s="18"/>
      <c r="H445" s="18" t="s">
        <v>3976</v>
      </c>
      <c r="I445" s="18"/>
      <c r="J445" s="19"/>
      <c r="K445" s="20">
        <v>2016</v>
      </c>
      <c r="L445" s="20">
        <v>2016</v>
      </c>
      <c r="M445" s="22">
        <v>24186.2</v>
      </c>
      <c r="N445" s="21" t="s">
        <v>131</v>
      </c>
      <c r="O445" s="23">
        <f>M445*VLOOKUP(N445,Kurzy!$A$2:$B$11,2,FALSE)</f>
        <v>24186.2</v>
      </c>
      <c r="P445" s="18"/>
      <c r="Q445" s="24"/>
      <c r="R445" s="18" t="s">
        <v>10078</v>
      </c>
      <c r="S445" s="18" t="s">
        <v>10508</v>
      </c>
    </row>
    <row r="446" spans="1:19" ht="51" hidden="1" x14ac:dyDescent="0.2">
      <c r="A446" s="7" t="s">
        <v>8</v>
      </c>
      <c r="B446" s="4" t="s">
        <v>50</v>
      </c>
      <c r="C446" s="17" t="s">
        <v>3977</v>
      </c>
      <c r="D446" s="17" t="s">
        <v>3974</v>
      </c>
      <c r="E446" s="18" t="s">
        <v>3978</v>
      </c>
      <c r="F446" s="18" t="s">
        <v>1085</v>
      </c>
      <c r="G446" s="18"/>
      <c r="H446" s="18" t="s">
        <v>3979</v>
      </c>
      <c r="I446" s="18">
        <v>36360881</v>
      </c>
      <c r="J446" s="19"/>
      <c r="K446" s="20">
        <v>2015</v>
      </c>
      <c r="L446" s="20">
        <v>2016</v>
      </c>
      <c r="M446" s="22">
        <v>7150</v>
      </c>
      <c r="N446" s="21" t="s">
        <v>131</v>
      </c>
      <c r="O446" s="23">
        <f>M446*VLOOKUP(N446,Kurzy!$A$2:$B$11,2,FALSE)</f>
        <v>7150</v>
      </c>
      <c r="P446" s="18" t="s">
        <v>3980</v>
      </c>
      <c r="Q446" s="24"/>
      <c r="R446" s="18" t="s">
        <v>10078</v>
      </c>
      <c r="S446" s="18" t="s">
        <v>10509</v>
      </c>
    </row>
    <row r="447" spans="1:19" ht="51" hidden="1" x14ac:dyDescent="0.2">
      <c r="A447" s="7" t="s">
        <v>8</v>
      </c>
      <c r="B447" s="4" t="s">
        <v>50</v>
      </c>
      <c r="C447" s="17" t="s">
        <v>3981</v>
      </c>
      <c r="D447" s="17" t="s">
        <v>3974</v>
      </c>
      <c r="E447" s="18" t="s">
        <v>3978</v>
      </c>
      <c r="F447" s="18" t="s">
        <v>1085</v>
      </c>
      <c r="G447" s="18"/>
      <c r="H447" s="18" t="s">
        <v>3982</v>
      </c>
      <c r="I447" s="18">
        <v>36360881</v>
      </c>
      <c r="J447" s="19"/>
      <c r="K447" s="20">
        <v>2016</v>
      </c>
      <c r="L447" s="20">
        <v>2016</v>
      </c>
      <c r="M447" s="22">
        <v>1800</v>
      </c>
      <c r="N447" s="21" t="s">
        <v>131</v>
      </c>
      <c r="O447" s="23">
        <f>M447*VLOOKUP(N447,Kurzy!$A$2:$B$11,2,FALSE)</f>
        <v>1800</v>
      </c>
      <c r="P447" s="18"/>
      <c r="Q447" s="24"/>
      <c r="R447" s="18" t="s">
        <v>10078</v>
      </c>
      <c r="S447" s="18" t="s">
        <v>10509</v>
      </c>
    </row>
    <row r="448" spans="1:19" ht="51" hidden="1" x14ac:dyDescent="0.2">
      <c r="A448" s="7" t="s">
        <v>8</v>
      </c>
      <c r="B448" s="4" t="s">
        <v>50</v>
      </c>
      <c r="C448" s="17" t="s">
        <v>3983</v>
      </c>
      <c r="D448" s="17" t="s">
        <v>3974</v>
      </c>
      <c r="E448" s="18" t="s">
        <v>3984</v>
      </c>
      <c r="F448" s="18" t="s">
        <v>1085</v>
      </c>
      <c r="G448" s="18"/>
      <c r="H448" s="18" t="s">
        <v>3979</v>
      </c>
      <c r="I448" s="18">
        <v>36360881</v>
      </c>
      <c r="J448" s="19"/>
      <c r="K448" s="20">
        <v>2016</v>
      </c>
      <c r="L448" s="20">
        <v>2016</v>
      </c>
      <c r="M448" s="22">
        <v>600</v>
      </c>
      <c r="N448" s="21" t="s">
        <v>131</v>
      </c>
      <c r="O448" s="23">
        <f>M448*VLOOKUP(N448,Kurzy!$A$2:$B$11,2,FALSE)</f>
        <v>600</v>
      </c>
      <c r="P448" s="18"/>
      <c r="Q448" s="24"/>
      <c r="R448" s="18" t="s">
        <v>10078</v>
      </c>
      <c r="S448" s="18" t="s">
        <v>10509</v>
      </c>
    </row>
    <row r="449" spans="1:19" ht="51" hidden="1" x14ac:dyDescent="0.2">
      <c r="A449" s="7" t="s">
        <v>8</v>
      </c>
      <c r="B449" s="4" t="s">
        <v>50</v>
      </c>
      <c r="C449" s="17" t="s">
        <v>3985</v>
      </c>
      <c r="D449" s="17" t="s">
        <v>3974</v>
      </c>
      <c r="E449" s="18" t="s">
        <v>3986</v>
      </c>
      <c r="F449" s="18" t="s">
        <v>1085</v>
      </c>
      <c r="G449" s="18"/>
      <c r="H449" s="18" t="s">
        <v>3987</v>
      </c>
      <c r="I449" s="18">
        <v>36191892</v>
      </c>
      <c r="J449" s="19"/>
      <c r="K449" s="20">
        <v>2016</v>
      </c>
      <c r="L449" s="20">
        <v>2016</v>
      </c>
      <c r="M449" s="22">
        <v>650</v>
      </c>
      <c r="N449" s="21" t="s">
        <v>131</v>
      </c>
      <c r="O449" s="23">
        <f>M449*VLOOKUP(N449,Kurzy!$A$2:$B$11,2,FALSE)</f>
        <v>650</v>
      </c>
      <c r="P449" s="18"/>
      <c r="Q449" s="24"/>
      <c r="R449" s="18" t="s">
        <v>10078</v>
      </c>
      <c r="S449" s="18" t="s">
        <v>10509</v>
      </c>
    </row>
    <row r="450" spans="1:19" ht="51" hidden="1" x14ac:dyDescent="0.2">
      <c r="A450" s="7" t="s">
        <v>8</v>
      </c>
      <c r="B450" s="4" t="s">
        <v>50</v>
      </c>
      <c r="C450" s="17" t="s">
        <v>3988</v>
      </c>
      <c r="D450" s="17" t="s">
        <v>3989</v>
      </c>
      <c r="E450" s="18" t="s">
        <v>3990</v>
      </c>
      <c r="F450" s="18" t="s">
        <v>1085</v>
      </c>
      <c r="G450" s="18"/>
      <c r="H450" s="18" t="s">
        <v>3991</v>
      </c>
      <c r="I450" s="18">
        <v>35796570</v>
      </c>
      <c r="J450" s="19"/>
      <c r="K450" s="20">
        <v>2016</v>
      </c>
      <c r="L450" s="20">
        <v>2016</v>
      </c>
      <c r="M450" s="22">
        <v>5200</v>
      </c>
      <c r="N450" s="21" t="s">
        <v>131</v>
      </c>
      <c r="O450" s="23">
        <f>M450*VLOOKUP(N450,Kurzy!$A$2:$B$11,2,FALSE)</f>
        <v>5200</v>
      </c>
      <c r="P450" s="18"/>
      <c r="Q450" s="24"/>
      <c r="R450" s="18" t="s">
        <v>10078</v>
      </c>
      <c r="S450" s="18" t="s">
        <v>10509</v>
      </c>
    </row>
    <row r="451" spans="1:19" ht="51" hidden="1" x14ac:dyDescent="0.2">
      <c r="A451" s="7" t="s">
        <v>8</v>
      </c>
      <c r="B451" s="4" t="s">
        <v>50</v>
      </c>
      <c r="C451" s="17" t="s">
        <v>3992</v>
      </c>
      <c r="D451" s="17" t="s">
        <v>3993</v>
      </c>
      <c r="E451" s="18" t="s">
        <v>3994</v>
      </c>
      <c r="F451" s="18" t="s">
        <v>1085</v>
      </c>
      <c r="G451" s="18"/>
      <c r="H451" s="18" t="s">
        <v>3995</v>
      </c>
      <c r="I451" s="18">
        <v>36598569</v>
      </c>
      <c r="J451" s="19"/>
      <c r="K451" s="20">
        <v>2016</v>
      </c>
      <c r="L451" s="20">
        <v>2016</v>
      </c>
      <c r="M451" s="22">
        <v>41.67</v>
      </c>
      <c r="N451" s="21" t="s">
        <v>131</v>
      </c>
      <c r="O451" s="23">
        <f>M451*VLOOKUP(N451,Kurzy!$A$2:$B$11,2,FALSE)</f>
        <v>41.67</v>
      </c>
      <c r="P451" s="18"/>
      <c r="Q451" s="24"/>
      <c r="R451" s="18" t="s">
        <v>10078</v>
      </c>
      <c r="S451" s="18" t="s">
        <v>10509</v>
      </c>
    </row>
    <row r="452" spans="1:19" ht="51" hidden="1" x14ac:dyDescent="0.2">
      <c r="A452" s="7" t="s">
        <v>8</v>
      </c>
      <c r="B452" s="4" t="s">
        <v>50</v>
      </c>
      <c r="C452" s="17" t="s">
        <v>3996</v>
      </c>
      <c r="D452" s="17" t="s">
        <v>3993</v>
      </c>
      <c r="E452" s="18" t="s">
        <v>3997</v>
      </c>
      <c r="F452" s="18" t="s">
        <v>1085</v>
      </c>
      <c r="G452" s="18"/>
      <c r="H452" s="18" t="s">
        <v>3998</v>
      </c>
      <c r="I452" s="18">
        <v>43941079</v>
      </c>
      <c r="J452" s="19"/>
      <c r="K452" s="20">
        <v>2016</v>
      </c>
      <c r="L452" s="20">
        <v>2016</v>
      </c>
      <c r="M452" s="22">
        <v>41.67</v>
      </c>
      <c r="N452" s="21" t="s">
        <v>131</v>
      </c>
      <c r="O452" s="23">
        <f>M452*VLOOKUP(N452,Kurzy!$A$2:$B$11,2,FALSE)</f>
        <v>41.67</v>
      </c>
      <c r="P452" s="18"/>
      <c r="Q452" s="24"/>
      <c r="R452" s="18" t="s">
        <v>10078</v>
      </c>
      <c r="S452" s="18" t="s">
        <v>10509</v>
      </c>
    </row>
    <row r="453" spans="1:19" ht="51" hidden="1" x14ac:dyDescent="0.2">
      <c r="A453" s="7" t="s">
        <v>8</v>
      </c>
      <c r="B453" s="4" t="s">
        <v>50</v>
      </c>
      <c r="C453" s="17" t="s">
        <v>3999</v>
      </c>
      <c r="D453" s="17" t="s">
        <v>3993</v>
      </c>
      <c r="E453" s="18" t="s">
        <v>4000</v>
      </c>
      <c r="F453" s="18" t="s">
        <v>1085</v>
      </c>
      <c r="G453" s="18"/>
      <c r="H453" s="18" t="s">
        <v>4001</v>
      </c>
      <c r="I453" s="18" t="s">
        <v>4002</v>
      </c>
      <c r="J453" s="19"/>
      <c r="K453" s="20">
        <v>2016</v>
      </c>
      <c r="L453" s="20">
        <v>2016</v>
      </c>
      <c r="M453" s="22">
        <v>20.83</v>
      </c>
      <c r="N453" s="21" t="s">
        <v>131</v>
      </c>
      <c r="O453" s="23">
        <f>M453*VLOOKUP(N453,Kurzy!$A$2:$B$11,2,FALSE)</f>
        <v>20.83</v>
      </c>
      <c r="P453" s="18"/>
      <c r="Q453" s="24"/>
      <c r="R453" s="18" t="s">
        <v>10078</v>
      </c>
      <c r="S453" s="18" t="s">
        <v>10509</v>
      </c>
    </row>
    <row r="454" spans="1:19" ht="51" hidden="1" x14ac:dyDescent="0.2">
      <c r="A454" s="7" t="s">
        <v>8</v>
      </c>
      <c r="B454" s="4" t="s">
        <v>50</v>
      </c>
      <c r="C454" s="17" t="s">
        <v>4003</v>
      </c>
      <c r="D454" s="17" t="s">
        <v>3993</v>
      </c>
      <c r="E454" s="18" t="s">
        <v>4004</v>
      </c>
      <c r="F454" s="18" t="s">
        <v>1085</v>
      </c>
      <c r="G454" s="18"/>
      <c r="H454" s="18" t="s">
        <v>4005</v>
      </c>
      <c r="I454" s="18" t="s">
        <v>4002</v>
      </c>
      <c r="J454" s="19"/>
      <c r="K454" s="20">
        <v>2016</v>
      </c>
      <c r="L454" s="20">
        <v>2016</v>
      </c>
      <c r="M454" s="22">
        <v>41.67</v>
      </c>
      <c r="N454" s="21" t="s">
        <v>131</v>
      </c>
      <c r="O454" s="23">
        <f>M454*VLOOKUP(N454,Kurzy!$A$2:$B$11,2,FALSE)</f>
        <v>41.67</v>
      </c>
      <c r="P454" s="18"/>
      <c r="Q454" s="24"/>
      <c r="R454" s="18" t="s">
        <v>10078</v>
      </c>
      <c r="S454" s="18" t="s">
        <v>10509</v>
      </c>
    </row>
    <row r="455" spans="1:19" ht="51" hidden="1" x14ac:dyDescent="0.2">
      <c r="A455" s="7" t="s">
        <v>8</v>
      </c>
      <c r="B455" s="4" t="s">
        <v>50</v>
      </c>
      <c r="C455" s="17" t="s">
        <v>4006</v>
      </c>
      <c r="D455" s="17" t="s">
        <v>4007</v>
      </c>
      <c r="E455" s="18" t="s">
        <v>4008</v>
      </c>
      <c r="F455" s="18" t="s">
        <v>1085</v>
      </c>
      <c r="G455" s="18"/>
      <c r="H455" s="18" t="s">
        <v>4009</v>
      </c>
      <c r="I455" s="18" t="s">
        <v>4002</v>
      </c>
      <c r="J455" s="19"/>
      <c r="K455" s="20">
        <v>2016</v>
      </c>
      <c r="L455" s="20">
        <v>2016</v>
      </c>
      <c r="M455" s="22">
        <v>450</v>
      </c>
      <c r="N455" s="21" t="s">
        <v>131</v>
      </c>
      <c r="O455" s="23">
        <f>M455*VLOOKUP(N455,Kurzy!$A$2:$B$11,2,FALSE)</f>
        <v>450</v>
      </c>
      <c r="P455" s="18"/>
      <c r="Q455" s="24"/>
      <c r="R455" s="18" t="s">
        <v>10078</v>
      </c>
      <c r="S455" s="18" t="s">
        <v>10509</v>
      </c>
    </row>
    <row r="456" spans="1:19" ht="51" hidden="1" x14ac:dyDescent="0.2">
      <c r="A456" s="7" t="s">
        <v>8</v>
      </c>
      <c r="B456" s="4" t="s">
        <v>50</v>
      </c>
      <c r="C456" s="17" t="s">
        <v>4010</v>
      </c>
      <c r="D456" s="17" t="s">
        <v>4011</v>
      </c>
      <c r="E456" s="18" t="s">
        <v>4012</v>
      </c>
      <c r="F456" s="18" t="s">
        <v>1085</v>
      </c>
      <c r="G456" s="18"/>
      <c r="H456" s="18" t="s">
        <v>4013</v>
      </c>
      <c r="I456" s="18">
        <v>47612819</v>
      </c>
      <c r="J456" s="19"/>
      <c r="K456" s="20">
        <v>2016</v>
      </c>
      <c r="L456" s="20">
        <v>2016</v>
      </c>
      <c r="M456" s="22">
        <v>900</v>
      </c>
      <c r="N456" s="21" t="s">
        <v>131</v>
      </c>
      <c r="O456" s="23">
        <f>M456*VLOOKUP(N456,Kurzy!$A$2:$B$11,2,FALSE)</f>
        <v>900</v>
      </c>
      <c r="P456" s="18"/>
      <c r="Q456" s="24"/>
      <c r="R456" s="18" t="s">
        <v>10078</v>
      </c>
      <c r="S456" s="18" t="s">
        <v>10509</v>
      </c>
    </row>
    <row r="457" spans="1:19" ht="51" hidden="1" x14ac:dyDescent="0.2">
      <c r="A457" s="7" t="s">
        <v>8</v>
      </c>
      <c r="B457" s="4" t="s">
        <v>50</v>
      </c>
      <c r="C457" s="17" t="s">
        <v>4014</v>
      </c>
      <c r="D457" s="17" t="s">
        <v>4015</v>
      </c>
      <c r="E457" s="18" t="s">
        <v>4016</v>
      </c>
      <c r="F457" s="18" t="s">
        <v>1085</v>
      </c>
      <c r="G457" s="18"/>
      <c r="H457" s="18" t="s">
        <v>4017</v>
      </c>
      <c r="I457" s="18">
        <v>31678777</v>
      </c>
      <c r="J457" s="19"/>
      <c r="K457" s="20">
        <v>2016</v>
      </c>
      <c r="L457" s="20">
        <v>2016</v>
      </c>
      <c r="M457" s="22">
        <v>300</v>
      </c>
      <c r="N457" s="21" t="s">
        <v>131</v>
      </c>
      <c r="O457" s="23">
        <f>M457*VLOOKUP(N457,Kurzy!$A$2:$B$11,2,FALSE)</f>
        <v>300</v>
      </c>
      <c r="P457" s="18"/>
      <c r="Q457" s="24"/>
      <c r="R457" s="18" t="s">
        <v>10078</v>
      </c>
      <c r="S457" s="18" t="s">
        <v>10509</v>
      </c>
    </row>
    <row r="458" spans="1:19" ht="51" hidden="1" x14ac:dyDescent="0.2">
      <c r="A458" s="7" t="s">
        <v>8</v>
      </c>
      <c r="B458" s="4" t="s">
        <v>50</v>
      </c>
      <c r="C458" s="17" t="s">
        <v>4018</v>
      </c>
      <c r="D458" s="17" t="s">
        <v>4015</v>
      </c>
      <c r="E458" s="18" t="s">
        <v>4019</v>
      </c>
      <c r="F458" s="18" t="s">
        <v>1085</v>
      </c>
      <c r="G458" s="18"/>
      <c r="H458" s="18" t="s">
        <v>4020</v>
      </c>
      <c r="I458" s="18">
        <v>36598569</v>
      </c>
      <c r="J458" s="19"/>
      <c r="K458" s="20">
        <v>2016</v>
      </c>
      <c r="L458" s="20">
        <v>2016</v>
      </c>
      <c r="M458" s="22">
        <v>300</v>
      </c>
      <c r="N458" s="21" t="s">
        <v>131</v>
      </c>
      <c r="O458" s="23">
        <f>M458*VLOOKUP(N458,Kurzy!$A$2:$B$11,2,FALSE)</f>
        <v>300</v>
      </c>
      <c r="P458" s="18"/>
      <c r="Q458" s="24"/>
      <c r="R458" s="18" t="s">
        <v>10078</v>
      </c>
      <c r="S458" s="18" t="s">
        <v>10509</v>
      </c>
    </row>
    <row r="459" spans="1:19" ht="51" hidden="1" x14ac:dyDescent="0.2">
      <c r="A459" s="7" t="s">
        <v>8</v>
      </c>
      <c r="B459" s="4" t="s">
        <v>50</v>
      </c>
      <c r="C459" s="17" t="s">
        <v>4021</v>
      </c>
      <c r="D459" s="17" t="s">
        <v>4015</v>
      </c>
      <c r="E459" s="18" t="s">
        <v>4022</v>
      </c>
      <c r="F459" s="18" t="s">
        <v>1085</v>
      </c>
      <c r="G459" s="18"/>
      <c r="H459" s="18" t="s">
        <v>4023</v>
      </c>
      <c r="I459" s="18" t="s">
        <v>4024</v>
      </c>
      <c r="J459" s="19"/>
      <c r="K459" s="20">
        <v>2016</v>
      </c>
      <c r="L459" s="20">
        <v>2016</v>
      </c>
      <c r="M459" s="22">
        <v>55</v>
      </c>
      <c r="N459" s="21" t="s">
        <v>131</v>
      </c>
      <c r="O459" s="23">
        <f>M459*VLOOKUP(N459,Kurzy!$A$2:$B$11,2,FALSE)</f>
        <v>55</v>
      </c>
      <c r="P459" s="18"/>
      <c r="Q459" s="24"/>
      <c r="R459" s="18" t="s">
        <v>10078</v>
      </c>
      <c r="S459" s="18" t="s">
        <v>10509</v>
      </c>
    </row>
    <row r="460" spans="1:19" ht="51" hidden="1" x14ac:dyDescent="0.2">
      <c r="A460" s="7" t="s">
        <v>8</v>
      </c>
      <c r="B460" s="4" t="s">
        <v>50</v>
      </c>
      <c r="C460" s="17" t="s">
        <v>4025</v>
      </c>
      <c r="D460" s="17" t="s">
        <v>4026</v>
      </c>
      <c r="E460" s="18" t="s">
        <v>4027</v>
      </c>
      <c r="F460" s="18" t="s">
        <v>1085</v>
      </c>
      <c r="G460" s="18"/>
      <c r="H460" s="18" t="s">
        <v>4028</v>
      </c>
      <c r="I460" s="18" t="s">
        <v>4029</v>
      </c>
      <c r="J460" s="19"/>
      <c r="K460" s="20">
        <v>2015</v>
      </c>
      <c r="L460" s="20">
        <v>2016</v>
      </c>
      <c r="M460" s="22">
        <v>500</v>
      </c>
      <c r="N460" s="21" t="s">
        <v>131</v>
      </c>
      <c r="O460" s="23">
        <f>M460*VLOOKUP(N460,Kurzy!$A$2:$B$11,2,FALSE)</f>
        <v>500</v>
      </c>
      <c r="P460" s="18" t="s">
        <v>3980</v>
      </c>
      <c r="Q460" s="24"/>
      <c r="R460" s="18" t="s">
        <v>10078</v>
      </c>
      <c r="S460" s="18" t="s">
        <v>10509</v>
      </c>
    </row>
    <row r="461" spans="1:19" ht="51" hidden="1" x14ac:dyDescent="0.2">
      <c r="A461" s="7" t="s">
        <v>8</v>
      </c>
      <c r="B461" s="4" t="s">
        <v>50</v>
      </c>
      <c r="C461" s="17" t="s">
        <v>4030</v>
      </c>
      <c r="D461" s="17" t="s">
        <v>4026</v>
      </c>
      <c r="E461" s="18" t="s">
        <v>4031</v>
      </c>
      <c r="F461" s="18" t="s">
        <v>1085</v>
      </c>
      <c r="G461" s="18"/>
      <c r="H461" s="18" t="s">
        <v>4017</v>
      </c>
      <c r="I461" s="18">
        <v>31678777</v>
      </c>
      <c r="J461" s="19"/>
      <c r="K461" s="20">
        <v>2016</v>
      </c>
      <c r="L461" s="20">
        <v>2016</v>
      </c>
      <c r="M461" s="22">
        <v>1100</v>
      </c>
      <c r="N461" s="21" t="s">
        <v>131</v>
      </c>
      <c r="O461" s="23">
        <f>M461*VLOOKUP(N461,Kurzy!$A$2:$B$11,2,FALSE)</f>
        <v>1100</v>
      </c>
      <c r="P461" s="18"/>
      <c r="Q461" s="24"/>
      <c r="R461" s="18" t="s">
        <v>10078</v>
      </c>
      <c r="S461" s="18" t="s">
        <v>10509</v>
      </c>
    </row>
    <row r="462" spans="1:19" ht="51" hidden="1" x14ac:dyDescent="0.2">
      <c r="A462" s="7" t="s">
        <v>8</v>
      </c>
      <c r="B462" s="4" t="s">
        <v>50</v>
      </c>
      <c r="C462" s="17" t="s">
        <v>4032</v>
      </c>
      <c r="D462" s="17" t="s">
        <v>3989</v>
      </c>
      <c r="E462" s="18" t="s">
        <v>4033</v>
      </c>
      <c r="F462" s="18" t="s">
        <v>1085</v>
      </c>
      <c r="G462" s="18"/>
      <c r="H462" s="18" t="s">
        <v>4034</v>
      </c>
      <c r="I462" s="18" t="s">
        <v>4035</v>
      </c>
      <c r="J462" s="19"/>
      <c r="K462" s="20">
        <v>2016</v>
      </c>
      <c r="L462" s="20">
        <v>2016</v>
      </c>
      <c r="M462" s="22">
        <v>1083.33</v>
      </c>
      <c r="N462" s="21" t="s">
        <v>131</v>
      </c>
      <c r="O462" s="23">
        <f>M462*VLOOKUP(N462,Kurzy!$A$2:$B$11,2,FALSE)</f>
        <v>1083.33</v>
      </c>
      <c r="P462" s="18"/>
      <c r="Q462" s="24"/>
      <c r="R462" s="18" t="s">
        <v>10078</v>
      </c>
      <c r="S462" s="18" t="s">
        <v>10509</v>
      </c>
    </row>
    <row r="463" spans="1:19" ht="51" hidden="1" x14ac:dyDescent="0.2">
      <c r="A463" s="7" t="s">
        <v>8</v>
      </c>
      <c r="B463" s="4" t="s">
        <v>50</v>
      </c>
      <c r="C463" s="17" t="s">
        <v>4036</v>
      </c>
      <c r="D463" s="17" t="s">
        <v>3989</v>
      </c>
      <c r="E463" s="18" t="s">
        <v>4037</v>
      </c>
      <c r="F463" s="18" t="s">
        <v>1085</v>
      </c>
      <c r="G463" s="18"/>
      <c r="H463" s="18" t="s">
        <v>4038</v>
      </c>
      <c r="I463" s="18" t="s">
        <v>4039</v>
      </c>
      <c r="J463" s="19"/>
      <c r="K463" s="20">
        <v>2016</v>
      </c>
      <c r="L463" s="20">
        <v>2016</v>
      </c>
      <c r="M463" s="22">
        <v>4900</v>
      </c>
      <c r="N463" s="21" t="s">
        <v>131</v>
      </c>
      <c r="O463" s="23">
        <f>M463*VLOOKUP(N463,Kurzy!$A$2:$B$11,2,FALSE)</f>
        <v>4900</v>
      </c>
      <c r="P463" s="18"/>
      <c r="Q463" s="24"/>
      <c r="R463" s="18" t="s">
        <v>10078</v>
      </c>
      <c r="S463" s="18" t="s">
        <v>10509</v>
      </c>
    </row>
    <row r="464" spans="1:19" ht="51" hidden="1" x14ac:dyDescent="0.2">
      <c r="A464" s="7" t="s">
        <v>8</v>
      </c>
      <c r="B464" s="4" t="s">
        <v>50</v>
      </c>
      <c r="C464" s="17" t="s">
        <v>4040</v>
      </c>
      <c r="D464" s="17" t="s">
        <v>3989</v>
      </c>
      <c r="E464" s="18" t="s">
        <v>4041</v>
      </c>
      <c r="F464" s="18" t="s">
        <v>1085</v>
      </c>
      <c r="G464" s="18"/>
      <c r="H464" s="18" t="s">
        <v>4042</v>
      </c>
      <c r="I464" s="18" t="s">
        <v>4043</v>
      </c>
      <c r="J464" s="19"/>
      <c r="K464" s="20">
        <v>2016</v>
      </c>
      <c r="L464" s="20">
        <v>2016</v>
      </c>
      <c r="M464" s="22">
        <v>2200</v>
      </c>
      <c r="N464" s="21" t="s">
        <v>131</v>
      </c>
      <c r="O464" s="23">
        <f>M464*VLOOKUP(N464,Kurzy!$A$2:$B$11,2,FALSE)</f>
        <v>2200</v>
      </c>
      <c r="P464" s="18"/>
      <c r="Q464" s="24"/>
      <c r="R464" s="18" t="s">
        <v>10078</v>
      </c>
      <c r="S464" s="18" t="s">
        <v>10509</v>
      </c>
    </row>
    <row r="465" spans="1:19" ht="51" hidden="1" x14ac:dyDescent="0.2">
      <c r="A465" s="7" t="s">
        <v>8</v>
      </c>
      <c r="B465" s="4" t="s">
        <v>50</v>
      </c>
      <c r="C465" s="17" t="s">
        <v>4044</v>
      </c>
      <c r="D465" s="17" t="s">
        <v>3989</v>
      </c>
      <c r="E465" s="18" t="s">
        <v>4045</v>
      </c>
      <c r="F465" s="18" t="s">
        <v>1085</v>
      </c>
      <c r="G465" s="18"/>
      <c r="H465" s="18" t="s">
        <v>4038</v>
      </c>
      <c r="I465" s="18" t="s">
        <v>4039</v>
      </c>
      <c r="J465" s="19"/>
      <c r="K465" s="20">
        <v>2016</v>
      </c>
      <c r="L465" s="20">
        <v>2016</v>
      </c>
      <c r="M465" s="22">
        <v>7900</v>
      </c>
      <c r="N465" s="21" t="s">
        <v>131</v>
      </c>
      <c r="O465" s="23">
        <f>M465*VLOOKUP(N465,Kurzy!$A$2:$B$11,2,FALSE)</f>
        <v>7900</v>
      </c>
      <c r="P465" s="18"/>
      <c r="Q465" s="24"/>
      <c r="R465" s="18" t="s">
        <v>10078</v>
      </c>
      <c r="S465" s="18" t="s">
        <v>10509</v>
      </c>
    </row>
    <row r="466" spans="1:19" ht="51" hidden="1" x14ac:dyDescent="0.2">
      <c r="A466" s="7" t="s">
        <v>8</v>
      </c>
      <c r="B466" s="4" t="s">
        <v>50</v>
      </c>
      <c r="C466" s="17" t="s">
        <v>4046</v>
      </c>
      <c r="D466" s="17" t="s">
        <v>4047</v>
      </c>
      <c r="E466" s="18" t="s">
        <v>4048</v>
      </c>
      <c r="F466" s="18" t="s">
        <v>1085</v>
      </c>
      <c r="G466" s="18"/>
      <c r="H466" s="18" t="s">
        <v>4049</v>
      </c>
      <c r="I466" s="18">
        <v>31653847</v>
      </c>
      <c r="J466" s="19"/>
      <c r="K466" s="20">
        <v>2016</v>
      </c>
      <c r="L466" s="20">
        <v>2016</v>
      </c>
      <c r="M466" s="22">
        <v>2400</v>
      </c>
      <c r="N466" s="21" t="s">
        <v>131</v>
      </c>
      <c r="O466" s="23">
        <f>M466*VLOOKUP(N466,Kurzy!$A$2:$B$11,2,FALSE)</f>
        <v>2400</v>
      </c>
      <c r="P466" s="18"/>
      <c r="Q466" s="24"/>
      <c r="R466" s="18" t="s">
        <v>10078</v>
      </c>
      <c r="S466" s="18" t="s">
        <v>10509</v>
      </c>
    </row>
    <row r="467" spans="1:19" ht="51" hidden="1" x14ac:dyDescent="0.2">
      <c r="A467" s="7" t="s">
        <v>8</v>
      </c>
      <c r="B467" s="4" t="s">
        <v>50</v>
      </c>
      <c r="C467" s="17" t="s">
        <v>4050</v>
      </c>
      <c r="D467" s="17" t="s">
        <v>4051</v>
      </c>
      <c r="E467" s="18" t="s">
        <v>4052</v>
      </c>
      <c r="F467" s="18" t="s">
        <v>1085</v>
      </c>
      <c r="G467" s="18"/>
      <c r="H467" s="18" t="s">
        <v>4053</v>
      </c>
      <c r="I467" s="18">
        <v>31624189</v>
      </c>
      <c r="J467" s="19"/>
      <c r="K467" s="20">
        <v>2016</v>
      </c>
      <c r="L467" s="20">
        <v>2016</v>
      </c>
      <c r="M467" s="22">
        <v>1995</v>
      </c>
      <c r="N467" s="21" t="s">
        <v>131</v>
      </c>
      <c r="O467" s="23">
        <f>M467*VLOOKUP(N467,Kurzy!$A$2:$B$11,2,FALSE)</f>
        <v>1995</v>
      </c>
      <c r="P467" s="18"/>
      <c r="Q467" s="24"/>
      <c r="R467" s="18" t="s">
        <v>10078</v>
      </c>
      <c r="S467" s="18" t="s">
        <v>10509</v>
      </c>
    </row>
    <row r="468" spans="1:19" ht="51" hidden="1" x14ac:dyDescent="0.2">
      <c r="A468" s="7" t="s">
        <v>8</v>
      </c>
      <c r="B468" s="4" t="s">
        <v>50</v>
      </c>
      <c r="C468" s="17" t="s">
        <v>4050</v>
      </c>
      <c r="D468" s="17" t="s">
        <v>4051</v>
      </c>
      <c r="E468" s="18" t="s">
        <v>4054</v>
      </c>
      <c r="F468" s="18" t="s">
        <v>1085</v>
      </c>
      <c r="G468" s="18"/>
      <c r="H468" s="18" t="s">
        <v>4053</v>
      </c>
      <c r="I468" s="18">
        <v>31624189</v>
      </c>
      <c r="J468" s="19"/>
      <c r="K468" s="20">
        <v>2016</v>
      </c>
      <c r="L468" s="20">
        <v>2016</v>
      </c>
      <c r="M468" s="22">
        <v>1169</v>
      </c>
      <c r="N468" s="21" t="s">
        <v>131</v>
      </c>
      <c r="O468" s="23">
        <f>M468*VLOOKUP(N468,Kurzy!$A$2:$B$11,2,FALSE)</f>
        <v>1169</v>
      </c>
      <c r="P468" s="18"/>
      <c r="Q468" s="24"/>
      <c r="R468" s="18" t="s">
        <v>10078</v>
      </c>
      <c r="S468" s="18" t="s">
        <v>10509</v>
      </c>
    </row>
    <row r="469" spans="1:19" ht="51" hidden="1" x14ac:dyDescent="0.2">
      <c r="A469" s="7" t="s">
        <v>8</v>
      </c>
      <c r="B469" s="4" t="s">
        <v>50</v>
      </c>
      <c r="C469" s="17" t="s">
        <v>4055</v>
      </c>
      <c r="D469" s="17" t="s">
        <v>4056</v>
      </c>
      <c r="E469" s="18" t="s">
        <v>4057</v>
      </c>
      <c r="F469" s="18" t="s">
        <v>1085</v>
      </c>
      <c r="G469" s="18"/>
      <c r="H469" s="18" t="s">
        <v>4058</v>
      </c>
      <c r="I469" s="18">
        <v>36396222</v>
      </c>
      <c r="J469" s="19"/>
      <c r="K469" s="20">
        <v>2016</v>
      </c>
      <c r="L469" s="20">
        <v>2016</v>
      </c>
      <c r="M469" s="22">
        <v>250</v>
      </c>
      <c r="N469" s="21" t="s">
        <v>131</v>
      </c>
      <c r="O469" s="23">
        <f>M469*VLOOKUP(N469,Kurzy!$A$2:$B$11,2,FALSE)</f>
        <v>250</v>
      </c>
      <c r="P469" s="18"/>
      <c r="Q469" s="24"/>
      <c r="R469" s="18" t="s">
        <v>10078</v>
      </c>
      <c r="S469" s="18" t="s">
        <v>10509</v>
      </c>
    </row>
    <row r="470" spans="1:19" ht="51" hidden="1" x14ac:dyDescent="0.2">
      <c r="A470" s="7" t="s">
        <v>8</v>
      </c>
      <c r="B470" s="4" t="s">
        <v>50</v>
      </c>
      <c r="C470" s="17" t="s">
        <v>4059</v>
      </c>
      <c r="D470" s="17" t="s">
        <v>4060</v>
      </c>
      <c r="E470" s="18" t="s">
        <v>4061</v>
      </c>
      <c r="F470" s="18" t="s">
        <v>1085</v>
      </c>
      <c r="G470" s="18"/>
      <c r="H470" s="18" t="s">
        <v>4062</v>
      </c>
      <c r="I470" s="18">
        <v>36514241</v>
      </c>
      <c r="J470" s="19"/>
      <c r="K470" s="20">
        <v>2016</v>
      </c>
      <c r="L470" s="20">
        <v>2016</v>
      </c>
      <c r="M470" s="22">
        <v>700</v>
      </c>
      <c r="N470" s="21" t="s">
        <v>131</v>
      </c>
      <c r="O470" s="23">
        <f>M470*VLOOKUP(N470,Kurzy!$A$2:$B$11,2,FALSE)</f>
        <v>700</v>
      </c>
      <c r="P470" s="18"/>
      <c r="Q470" s="24"/>
      <c r="R470" s="18" t="s">
        <v>10078</v>
      </c>
      <c r="S470" s="18" t="s">
        <v>10509</v>
      </c>
    </row>
    <row r="471" spans="1:19" ht="51" hidden="1" x14ac:dyDescent="0.2">
      <c r="A471" s="7" t="s">
        <v>8</v>
      </c>
      <c r="B471" s="4" t="s">
        <v>50</v>
      </c>
      <c r="C471" s="17" t="s">
        <v>4063</v>
      </c>
      <c r="D471" s="17" t="s">
        <v>4064</v>
      </c>
      <c r="E471" s="18" t="s">
        <v>4065</v>
      </c>
      <c r="F471" s="18" t="s">
        <v>1085</v>
      </c>
      <c r="G471" s="18"/>
      <c r="H471" s="18" t="s">
        <v>4066</v>
      </c>
      <c r="I471" s="18">
        <v>31615716</v>
      </c>
      <c r="J471" s="19"/>
      <c r="K471" s="20">
        <v>2016</v>
      </c>
      <c r="L471" s="20">
        <v>2016</v>
      </c>
      <c r="M471" s="22">
        <v>1200</v>
      </c>
      <c r="N471" s="21" t="s">
        <v>131</v>
      </c>
      <c r="O471" s="23">
        <f>M471*VLOOKUP(N471,Kurzy!$A$2:$B$11,2,FALSE)</f>
        <v>1200</v>
      </c>
      <c r="P471" s="18"/>
      <c r="Q471" s="24"/>
      <c r="R471" s="18" t="s">
        <v>10078</v>
      </c>
      <c r="S471" s="18" t="s">
        <v>10509</v>
      </c>
    </row>
    <row r="472" spans="1:19" ht="51" hidden="1" x14ac:dyDescent="0.2">
      <c r="A472" s="7" t="s">
        <v>8</v>
      </c>
      <c r="B472" s="4" t="s">
        <v>50</v>
      </c>
      <c r="C472" s="17" t="s">
        <v>4063</v>
      </c>
      <c r="D472" s="17" t="s">
        <v>4064</v>
      </c>
      <c r="E472" s="18" t="s">
        <v>4067</v>
      </c>
      <c r="F472" s="18" t="s">
        <v>1085</v>
      </c>
      <c r="G472" s="18"/>
      <c r="H472" s="18" t="s">
        <v>4066</v>
      </c>
      <c r="I472" s="18">
        <v>31615716</v>
      </c>
      <c r="J472" s="19"/>
      <c r="K472" s="20">
        <v>2016</v>
      </c>
      <c r="L472" s="20">
        <v>2016</v>
      </c>
      <c r="M472" s="22">
        <v>1100</v>
      </c>
      <c r="N472" s="21" t="s">
        <v>131</v>
      </c>
      <c r="O472" s="23">
        <f>M472*VLOOKUP(N472,Kurzy!$A$2:$B$11,2,FALSE)</f>
        <v>1100</v>
      </c>
      <c r="P472" s="18"/>
      <c r="Q472" s="24"/>
      <c r="R472" s="18" t="s">
        <v>10078</v>
      </c>
      <c r="S472" s="18" t="s">
        <v>10509</v>
      </c>
    </row>
    <row r="473" spans="1:19" ht="51" hidden="1" x14ac:dyDescent="0.2">
      <c r="A473" s="7" t="s">
        <v>8</v>
      </c>
      <c r="B473" s="4" t="s">
        <v>50</v>
      </c>
      <c r="C473" s="17" t="s">
        <v>4063</v>
      </c>
      <c r="D473" s="17" t="s">
        <v>4064</v>
      </c>
      <c r="E473" s="18" t="s">
        <v>4068</v>
      </c>
      <c r="F473" s="18" t="s">
        <v>1085</v>
      </c>
      <c r="G473" s="18"/>
      <c r="H473" s="18" t="s">
        <v>4066</v>
      </c>
      <c r="I473" s="18">
        <v>31615716</v>
      </c>
      <c r="J473" s="19"/>
      <c r="K473" s="20">
        <v>2016</v>
      </c>
      <c r="L473" s="20">
        <v>2016</v>
      </c>
      <c r="M473" s="22">
        <v>1000</v>
      </c>
      <c r="N473" s="21" t="s">
        <v>131</v>
      </c>
      <c r="O473" s="23">
        <f>M473*VLOOKUP(N473,Kurzy!$A$2:$B$11,2,FALSE)</f>
        <v>1000</v>
      </c>
      <c r="P473" s="18"/>
      <c r="Q473" s="24"/>
      <c r="R473" s="18" t="s">
        <v>10078</v>
      </c>
      <c r="S473" s="18" t="s">
        <v>10509</v>
      </c>
    </row>
    <row r="474" spans="1:19" ht="51" hidden="1" x14ac:dyDescent="0.2">
      <c r="A474" s="7" t="s">
        <v>8</v>
      </c>
      <c r="B474" s="4" t="s">
        <v>50</v>
      </c>
      <c r="C474" s="17" t="s">
        <v>4069</v>
      </c>
      <c r="D474" s="17" t="s">
        <v>4070</v>
      </c>
      <c r="E474" s="18" t="s">
        <v>4071</v>
      </c>
      <c r="F474" s="18" t="s">
        <v>1085</v>
      </c>
      <c r="G474" s="18"/>
      <c r="H474" s="18" t="s">
        <v>4072</v>
      </c>
      <c r="I474" s="18">
        <v>31821987</v>
      </c>
      <c r="J474" s="19"/>
      <c r="K474" s="20">
        <v>2016</v>
      </c>
      <c r="L474" s="20">
        <v>2016</v>
      </c>
      <c r="M474" s="22">
        <v>40</v>
      </c>
      <c r="N474" s="21" t="s">
        <v>131</v>
      </c>
      <c r="O474" s="23">
        <f>M474*VLOOKUP(N474,Kurzy!$A$2:$B$11,2,FALSE)</f>
        <v>40</v>
      </c>
      <c r="P474" s="18"/>
      <c r="Q474" s="24"/>
      <c r="R474" s="18" t="s">
        <v>10078</v>
      </c>
      <c r="S474" s="18" t="s">
        <v>10509</v>
      </c>
    </row>
    <row r="475" spans="1:19" ht="51" hidden="1" x14ac:dyDescent="0.2">
      <c r="A475" s="7" t="s">
        <v>8</v>
      </c>
      <c r="B475" s="4" t="s">
        <v>50</v>
      </c>
      <c r="C475" s="17" t="s">
        <v>4073</v>
      </c>
      <c r="D475" s="17" t="s">
        <v>4074</v>
      </c>
      <c r="E475" s="18" t="s">
        <v>4075</v>
      </c>
      <c r="F475" s="18" t="s">
        <v>1085</v>
      </c>
      <c r="G475" s="18"/>
      <c r="H475" s="18" t="s">
        <v>4076</v>
      </c>
      <c r="I475" s="18">
        <v>36478181</v>
      </c>
      <c r="J475" s="19"/>
      <c r="K475" s="20">
        <v>2016</v>
      </c>
      <c r="L475" s="20">
        <v>2016</v>
      </c>
      <c r="M475" s="22">
        <v>791.67</v>
      </c>
      <c r="N475" s="21" t="s">
        <v>131</v>
      </c>
      <c r="O475" s="23">
        <f>M475*VLOOKUP(N475,Kurzy!$A$2:$B$11,2,FALSE)</f>
        <v>791.67</v>
      </c>
      <c r="P475" s="18"/>
      <c r="Q475" s="24"/>
      <c r="R475" s="18" t="s">
        <v>10078</v>
      </c>
      <c r="S475" s="18" t="s">
        <v>10509</v>
      </c>
    </row>
    <row r="476" spans="1:19" ht="51" hidden="1" x14ac:dyDescent="0.2">
      <c r="A476" s="7" t="s">
        <v>8</v>
      </c>
      <c r="B476" s="4" t="s">
        <v>50</v>
      </c>
      <c r="C476" s="17" t="s">
        <v>4077</v>
      </c>
      <c r="D476" s="17" t="s">
        <v>4078</v>
      </c>
      <c r="E476" s="18" t="s">
        <v>4079</v>
      </c>
      <c r="F476" s="18" t="s">
        <v>1085</v>
      </c>
      <c r="G476" s="18"/>
      <c r="H476" s="18" t="s">
        <v>4080</v>
      </c>
      <c r="I476" s="18" t="s">
        <v>4081</v>
      </c>
      <c r="J476" s="19"/>
      <c r="K476" s="20">
        <v>2016</v>
      </c>
      <c r="L476" s="20">
        <v>2016</v>
      </c>
      <c r="M476" s="22">
        <v>140.91999999999999</v>
      </c>
      <c r="N476" s="21" t="s">
        <v>131</v>
      </c>
      <c r="O476" s="23">
        <f>M476*VLOOKUP(N476,Kurzy!$A$2:$B$11,2,FALSE)</f>
        <v>140.91999999999999</v>
      </c>
      <c r="P476" s="18"/>
      <c r="Q476" s="24"/>
      <c r="R476" s="18" t="s">
        <v>10078</v>
      </c>
      <c r="S476" s="18" t="s">
        <v>10509</v>
      </c>
    </row>
    <row r="477" spans="1:19" ht="51" hidden="1" x14ac:dyDescent="0.2">
      <c r="A477" s="7" t="s">
        <v>8</v>
      </c>
      <c r="B477" s="4" t="s">
        <v>50</v>
      </c>
      <c r="C477" s="17" t="s">
        <v>4082</v>
      </c>
      <c r="D477" s="17" t="s">
        <v>4083</v>
      </c>
      <c r="E477" s="18" t="s">
        <v>4084</v>
      </c>
      <c r="F477" s="18" t="s">
        <v>1085</v>
      </c>
      <c r="G477" s="18"/>
      <c r="H477" s="18" t="s">
        <v>4085</v>
      </c>
      <c r="I477" s="18">
        <v>31944515</v>
      </c>
      <c r="J477" s="19"/>
      <c r="K477" s="20">
        <v>2016</v>
      </c>
      <c r="L477" s="20">
        <v>2016</v>
      </c>
      <c r="M477" s="22">
        <v>154.80000000000001</v>
      </c>
      <c r="N477" s="21" t="s">
        <v>131</v>
      </c>
      <c r="O477" s="23">
        <f>M477*VLOOKUP(N477,Kurzy!$A$2:$B$11,2,FALSE)</f>
        <v>154.80000000000001</v>
      </c>
      <c r="P477" s="18"/>
      <c r="Q477" s="24"/>
      <c r="R477" s="18" t="s">
        <v>10078</v>
      </c>
      <c r="S477" s="18" t="s">
        <v>10509</v>
      </c>
    </row>
    <row r="478" spans="1:19" ht="51" hidden="1" x14ac:dyDescent="0.2">
      <c r="A478" s="7" t="s">
        <v>8</v>
      </c>
      <c r="B478" s="4" t="s">
        <v>50</v>
      </c>
      <c r="C478" s="17" t="s">
        <v>4086</v>
      </c>
      <c r="D478" s="17" t="s">
        <v>4087</v>
      </c>
      <c r="E478" s="18" t="s">
        <v>4088</v>
      </c>
      <c r="F478" s="18" t="s">
        <v>1085</v>
      </c>
      <c r="G478" s="18"/>
      <c r="H478" s="18" t="s">
        <v>4089</v>
      </c>
      <c r="I478" s="18">
        <v>31944523</v>
      </c>
      <c r="J478" s="19"/>
      <c r="K478" s="20">
        <v>2016</v>
      </c>
      <c r="L478" s="20">
        <v>2016</v>
      </c>
      <c r="M478" s="22">
        <v>494.97</v>
      </c>
      <c r="N478" s="21" t="s">
        <v>131</v>
      </c>
      <c r="O478" s="23">
        <f>M478*VLOOKUP(N478,Kurzy!$A$2:$B$11,2,FALSE)</f>
        <v>494.97</v>
      </c>
      <c r="P478" s="18"/>
      <c r="Q478" s="24"/>
      <c r="R478" s="18" t="s">
        <v>10078</v>
      </c>
      <c r="S478" s="18" t="s">
        <v>10509</v>
      </c>
    </row>
    <row r="479" spans="1:19" ht="51" hidden="1" x14ac:dyDescent="0.2">
      <c r="A479" s="7" t="s">
        <v>8</v>
      </c>
      <c r="B479" s="4" t="s">
        <v>50</v>
      </c>
      <c r="C479" s="17" t="s">
        <v>4090</v>
      </c>
      <c r="D479" s="17" t="s">
        <v>4091</v>
      </c>
      <c r="E479" s="18" t="s">
        <v>4092</v>
      </c>
      <c r="F479" s="18" t="s">
        <v>1085</v>
      </c>
      <c r="G479" s="18"/>
      <c r="H479" s="18" t="s">
        <v>4093</v>
      </c>
      <c r="I479" s="18" t="s">
        <v>4094</v>
      </c>
      <c r="J479" s="19"/>
      <c r="K479" s="20">
        <v>2016</v>
      </c>
      <c r="L479" s="20">
        <v>2016</v>
      </c>
      <c r="M479" s="22">
        <v>518.73</v>
      </c>
      <c r="N479" s="21" t="s">
        <v>131</v>
      </c>
      <c r="O479" s="23">
        <f>M479*VLOOKUP(N479,Kurzy!$A$2:$B$11,2,FALSE)</f>
        <v>518.73</v>
      </c>
      <c r="P479" s="18"/>
      <c r="Q479" s="24"/>
      <c r="R479" s="18" t="s">
        <v>10078</v>
      </c>
      <c r="S479" s="18" t="s">
        <v>10509</v>
      </c>
    </row>
    <row r="480" spans="1:19" ht="51" hidden="1" x14ac:dyDescent="0.2">
      <c r="A480" s="7" t="s">
        <v>8</v>
      </c>
      <c r="B480" s="4" t="s">
        <v>50</v>
      </c>
      <c r="C480" s="17" t="s">
        <v>4095</v>
      </c>
      <c r="D480" s="17" t="s">
        <v>4096</v>
      </c>
      <c r="E480" s="18" t="s">
        <v>4097</v>
      </c>
      <c r="F480" s="18" t="s">
        <v>1085</v>
      </c>
      <c r="G480" s="18"/>
      <c r="H480" s="18" t="s">
        <v>4098</v>
      </c>
      <c r="I480" s="18">
        <v>165948</v>
      </c>
      <c r="J480" s="19"/>
      <c r="K480" s="20">
        <v>2016</v>
      </c>
      <c r="L480" s="20">
        <v>2016</v>
      </c>
      <c r="M480" s="22">
        <v>1123</v>
      </c>
      <c r="N480" s="21" t="s">
        <v>131</v>
      </c>
      <c r="O480" s="23">
        <f>M480*VLOOKUP(N480,Kurzy!$A$2:$B$11,2,FALSE)</f>
        <v>1123</v>
      </c>
      <c r="P480" s="18"/>
      <c r="Q480" s="24"/>
      <c r="R480" s="18" t="s">
        <v>10078</v>
      </c>
      <c r="S480" s="18" t="s">
        <v>10509</v>
      </c>
    </row>
    <row r="481" spans="1:19" ht="51" hidden="1" x14ac:dyDescent="0.2">
      <c r="A481" s="7" t="s">
        <v>8</v>
      </c>
      <c r="B481" s="4" t="s">
        <v>50</v>
      </c>
      <c r="C481" s="17" t="s">
        <v>4099</v>
      </c>
      <c r="D481" s="17" t="s">
        <v>4100</v>
      </c>
      <c r="E481" s="18" t="s">
        <v>4101</v>
      </c>
      <c r="F481" s="18" t="s">
        <v>1085</v>
      </c>
      <c r="G481" s="18"/>
      <c r="H481" s="18" t="s">
        <v>4098</v>
      </c>
      <c r="I481" s="18">
        <v>165948</v>
      </c>
      <c r="J481" s="19"/>
      <c r="K481" s="20">
        <v>2016</v>
      </c>
      <c r="L481" s="20">
        <v>2016</v>
      </c>
      <c r="M481" s="22">
        <v>2135.5300000000002</v>
      </c>
      <c r="N481" s="21" t="s">
        <v>131</v>
      </c>
      <c r="O481" s="23">
        <f>M481*VLOOKUP(N481,Kurzy!$A$2:$B$11,2,FALSE)</f>
        <v>2135.5300000000002</v>
      </c>
      <c r="P481" s="18"/>
      <c r="Q481" s="24"/>
      <c r="R481" s="18" t="s">
        <v>10078</v>
      </c>
      <c r="S481" s="18" t="s">
        <v>10509</v>
      </c>
    </row>
    <row r="482" spans="1:19" ht="51" hidden="1" x14ac:dyDescent="0.2">
      <c r="A482" s="7" t="s">
        <v>8</v>
      </c>
      <c r="B482" s="4" t="s">
        <v>50</v>
      </c>
      <c r="C482" s="17" t="s">
        <v>4102</v>
      </c>
      <c r="D482" s="17" t="s">
        <v>4103</v>
      </c>
      <c r="E482" s="18" t="s">
        <v>4104</v>
      </c>
      <c r="F482" s="18" t="s">
        <v>1085</v>
      </c>
      <c r="G482" s="18"/>
      <c r="H482" s="18" t="s">
        <v>4105</v>
      </c>
      <c r="I482" s="18" t="s">
        <v>4106</v>
      </c>
      <c r="J482" s="19"/>
      <c r="K482" s="20">
        <v>2016</v>
      </c>
      <c r="L482" s="20">
        <v>2016</v>
      </c>
      <c r="M482" s="22">
        <v>4534</v>
      </c>
      <c r="N482" s="21" t="s">
        <v>131</v>
      </c>
      <c r="O482" s="23">
        <f>M482*VLOOKUP(N482,Kurzy!$A$2:$B$11,2,FALSE)</f>
        <v>4534</v>
      </c>
      <c r="P482" s="18"/>
      <c r="Q482" s="24"/>
      <c r="R482" s="18" t="s">
        <v>10078</v>
      </c>
      <c r="S482" s="18" t="s">
        <v>10509</v>
      </c>
    </row>
    <row r="483" spans="1:19" ht="51" hidden="1" x14ac:dyDescent="0.2">
      <c r="A483" s="7" t="s">
        <v>8</v>
      </c>
      <c r="B483" s="4" t="s">
        <v>50</v>
      </c>
      <c r="C483" s="17" t="s">
        <v>4107</v>
      </c>
      <c r="D483" s="17" t="s">
        <v>4108</v>
      </c>
      <c r="E483" s="18" t="s">
        <v>4109</v>
      </c>
      <c r="F483" s="18" t="s">
        <v>1085</v>
      </c>
      <c r="G483" s="18"/>
      <c r="H483" s="18" t="s">
        <v>4110</v>
      </c>
      <c r="I483" s="18" t="s">
        <v>4111</v>
      </c>
      <c r="J483" s="19"/>
      <c r="K483" s="20">
        <v>2016</v>
      </c>
      <c r="L483" s="20">
        <v>2016</v>
      </c>
      <c r="M483" s="22">
        <v>800</v>
      </c>
      <c r="N483" s="21" t="s">
        <v>131</v>
      </c>
      <c r="O483" s="23">
        <f>M483*VLOOKUP(N483,Kurzy!$A$2:$B$11,2,FALSE)</f>
        <v>800</v>
      </c>
      <c r="P483" s="18"/>
      <c r="Q483" s="24"/>
      <c r="R483" s="18" t="s">
        <v>10078</v>
      </c>
      <c r="S483" s="18" t="s">
        <v>10509</v>
      </c>
    </row>
    <row r="484" spans="1:19" ht="51" hidden="1" x14ac:dyDescent="0.2">
      <c r="A484" s="7" t="s">
        <v>8</v>
      </c>
      <c r="B484" s="4" t="s">
        <v>50</v>
      </c>
      <c r="C484" s="17" t="s">
        <v>4112</v>
      </c>
      <c r="D484" s="17" t="s">
        <v>4108</v>
      </c>
      <c r="E484" s="18" t="s">
        <v>4113</v>
      </c>
      <c r="F484" s="18" t="s">
        <v>1085</v>
      </c>
      <c r="G484" s="18"/>
      <c r="H484" s="18" t="s">
        <v>4114</v>
      </c>
      <c r="I484" s="18">
        <v>17316260</v>
      </c>
      <c r="J484" s="19"/>
      <c r="K484" s="20">
        <v>2016</v>
      </c>
      <c r="L484" s="20">
        <v>2016</v>
      </c>
      <c r="M484" s="22">
        <v>1000</v>
      </c>
      <c r="N484" s="21" t="s">
        <v>131</v>
      </c>
      <c r="O484" s="23">
        <f>M484*VLOOKUP(N484,Kurzy!$A$2:$B$11,2,FALSE)</f>
        <v>1000</v>
      </c>
      <c r="P484" s="18"/>
      <c r="Q484" s="24"/>
      <c r="R484" s="18" t="s">
        <v>10078</v>
      </c>
      <c r="S484" s="18" t="s">
        <v>10509</v>
      </c>
    </row>
    <row r="485" spans="1:19" ht="51" hidden="1" x14ac:dyDescent="0.2">
      <c r="A485" s="7" t="s">
        <v>8</v>
      </c>
      <c r="B485" s="4" t="s">
        <v>50</v>
      </c>
      <c r="C485" s="17" t="s">
        <v>4115</v>
      </c>
      <c r="D485" s="17" t="s">
        <v>4116</v>
      </c>
      <c r="E485" s="18" t="s">
        <v>4117</v>
      </c>
      <c r="F485" s="18" t="s">
        <v>1085</v>
      </c>
      <c r="G485" s="18"/>
      <c r="H485" s="18" t="s">
        <v>4118</v>
      </c>
      <c r="I485" s="18" t="s">
        <v>4024</v>
      </c>
      <c r="J485" s="19"/>
      <c r="K485" s="20">
        <v>2016</v>
      </c>
      <c r="L485" s="20">
        <v>2016</v>
      </c>
      <c r="M485" s="22">
        <v>166.67</v>
      </c>
      <c r="N485" s="21" t="s">
        <v>131</v>
      </c>
      <c r="O485" s="23">
        <f>M485*VLOOKUP(N485,Kurzy!$A$2:$B$11,2,FALSE)</f>
        <v>166.67</v>
      </c>
      <c r="P485" s="18"/>
      <c r="Q485" s="24"/>
      <c r="R485" s="18" t="s">
        <v>10078</v>
      </c>
      <c r="S485" s="18" t="s">
        <v>10509</v>
      </c>
    </row>
    <row r="486" spans="1:19" ht="51" hidden="1" x14ac:dyDescent="0.2">
      <c r="A486" s="7" t="s">
        <v>8</v>
      </c>
      <c r="B486" s="4" t="s">
        <v>50</v>
      </c>
      <c r="C486" s="17" t="s">
        <v>4119</v>
      </c>
      <c r="D486" s="17" t="s">
        <v>4078</v>
      </c>
      <c r="E486" s="18" t="s">
        <v>4120</v>
      </c>
      <c r="F486" s="18" t="s">
        <v>1085</v>
      </c>
      <c r="G486" s="18"/>
      <c r="H486" s="18" t="s">
        <v>4121</v>
      </c>
      <c r="I486" s="18" t="s">
        <v>4122</v>
      </c>
      <c r="J486" s="19"/>
      <c r="K486" s="20">
        <v>2016</v>
      </c>
      <c r="L486" s="20">
        <v>2016</v>
      </c>
      <c r="M486" s="22">
        <v>1646.64</v>
      </c>
      <c r="N486" s="21" t="s">
        <v>131</v>
      </c>
      <c r="O486" s="23">
        <f>M486*VLOOKUP(N486,Kurzy!$A$2:$B$11,2,FALSE)</f>
        <v>1646.64</v>
      </c>
      <c r="P486" s="18"/>
      <c r="Q486" s="24"/>
      <c r="R486" s="18" t="s">
        <v>10078</v>
      </c>
      <c r="S486" s="18" t="s">
        <v>10509</v>
      </c>
    </row>
    <row r="487" spans="1:19" ht="51" hidden="1" x14ac:dyDescent="0.2">
      <c r="A487" s="7" t="s">
        <v>8</v>
      </c>
      <c r="B487" s="4" t="s">
        <v>50</v>
      </c>
      <c r="C487" s="17" t="s">
        <v>4123</v>
      </c>
      <c r="D487" s="17" t="s">
        <v>4096</v>
      </c>
      <c r="E487" s="18" t="s">
        <v>4124</v>
      </c>
      <c r="F487" s="18" t="s">
        <v>1085</v>
      </c>
      <c r="G487" s="18"/>
      <c r="H487" s="18" t="s">
        <v>4125</v>
      </c>
      <c r="I487" s="18">
        <v>36164666</v>
      </c>
      <c r="J487" s="19"/>
      <c r="K487" s="20">
        <v>2016</v>
      </c>
      <c r="L487" s="20">
        <v>2016</v>
      </c>
      <c r="M487" s="22">
        <v>665</v>
      </c>
      <c r="N487" s="21" t="s">
        <v>131</v>
      </c>
      <c r="O487" s="23">
        <f>M487*VLOOKUP(N487,Kurzy!$A$2:$B$11,2,FALSE)</f>
        <v>665</v>
      </c>
      <c r="P487" s="18"/>
      <c r="Q487" s="24"/>
      <c r="R487" s="18" t="s">
        <v>10078</v>
      </c>
      <c r="S487" s="18" t="s">
        <v>10509</v>
      </c>
    </row>
    <row r="488" spans="1:19" ht="51" hidden="1" x14ac:dyDescent="0.2">
      <c r="A488" s="7" t="s">
        <v>8</v>
      </c>
      <c r="B488" s="4" t="s">
        <v>50</v>
      </c>
      <c r="C488" s="17" t="s">
        <v>4126</v>
      </c>
      <c r="D488" s="17" t="s">
        <v>4096</v>
      </c>
      <c r="E488" s="18" t="s">
        <v>4127</v>
      </c>
      <c r="F488" s="18" t="s">
        <v>1085</v>
      </c>
      <c r="G488" s="18"/>
      <c r="H488" s="18" t="s">
        <v>4128</v>
      </c>
      <c r="I488" s="18">
        <v>36707996</v>
      </c>
      <c r="J488" s="19"/>
      <c r="K488" s="20">
        <v>2016</v>
      </c>
      <c r="L488" s="20">
        <v>2016</v>
      </c>
      <c r="M488" s="22">
        <v>382.54</v>
      </c>
      <c r="N488" s="21" t="s">
        <v>131</v>
      </c>
      <c r="O488" s="23">
        <f>M488*VLOOKUP(N488,Kurzy!$A$2:$B$11,2,FALSE)</f>
        <v>382.54</v>
      </c>
      <c r="P488" s="18"/>
      <c r="Q488" s="24"/>
      <c r="R488" s="18" t="s">
        <v>10078</v>
      </c>
      <c r="S488" s="18" t="s">
        <v>10509</v>
      </c>
    </row>
    <row r="489" spans="1:19" ht="51" hidden="1" x14ac:dyDescent="0.2">
      <c r="A489" s="7" t="s">
        <v>8</v>
      </c>
      <c r="B489" s="4" t="s">
        <v>50</v>
      </c>
      <c r="C489" s="17" t="s">
        <v>4129</v>
      </c>
      <c r="D489" s="17" t="s">
        <v>4096</v>
      </c>
      <c r="E489" s="18" t="s">
        <v>4130</v>
      </c>
      <c r="F489" s="18" t="s">
        <v>1085</v>
      </c>
      <c r="G489" s="18"/>
      <c r="H489" s="18" t="s">
        <v>4131</v>
      </c>
      <c r="I489" s="18">
        <v>37941623</v>
      </c>
      <c r="J489" s="19"/>
      <c r="K489" s="20">
        <v>2016</v>
      </c>
      <c r="L489" s="20">
        <v>2016</v>
      </c>
      <c r="M489" s="22">
        <v>400.64</v>
      </c>
      <c r="N489" s="21" t="s">
        <v>131</v>
      </c>
      <c r="O489" s="23">
        <f>M489*VLOOKUP(N489,Kurzy!$A$2:$B$11,2,FALSE)</f>
        <v>400.64</v>
      </c>
      <c r="P489" s="18"/>
      <c r="Q489" s="24"/>
      <c r="R489" s="18" t="s">
        <v>10078</v>
      </c>
      <c r="S489" s="18" t="s">
        <v>10509</v>
      </c>
    </row>
    <row r="490" spans="1:19" ht="51" hidden="1" x14ac:dyDescent="0.2">
      <c r="A490" s="7" t="s">
        <v>8</v>
      </c>
      <c r="B490" s="4" t="s">
        <v>50</v>
      </c>
      <c r="C490" s="17" t="s">
        <v>4132</v>
      </c>
      <c r="D490" s="17" t="s">
        <v>4096</v>
      </c>
      <c r="E490" s="18" t="s">
        <v>4133</v>
      </c>
      <c r="F490" s="18" t="s">
        <v>1085</v>
      </c>
      <c r="G490" s="18"/>
      <c r="H490" s="18" t="s">
        <v>4134</v>
      </c>
      <c r="I490" s="18">
        <v>32925042</v>
      </c>
      <c r="J490" s="19"/>
      <c r="K490" s="20">
        <v>2016</v>
      </c>
      <c r="L490" s="20">
        <v>2016</v>
      </c>
      <c r="M490" s="22">
        <v>266.77</v>
      </c>
      <c r="N490" s="21" t="s">
        <v>131</v>
      </c>
      <c r="O490" s="23">
        <f>M490*VLOOKUP(N490,Kurzy!$A$2:$B$11,2,FALSE)</f>
        <v>266.77</v>
      </c>
      <c r="P490" s="18"/>
      <c r="Q490" s="24"/>
      <c r="R490" s="18" t="s">
        <v>10078</v>
      </c>
      <c r="S490" s="18" t="s">
        <v>10509</v>
      </c>
    </row>
    <row r="491" spans="1:19" ht="51" hidden="1" x14ac:dyDescent="0.2">
      <c r="A491" s="7" t="s">
        <v>8</v>
      </c>
      <c r="B491" s="4" t="s">
        <v>50</v>
      </c>
      <c r="C491" s="17" t="s">
        <v>4135</v>
      </c>
      <c r="D491" s="17" t="s">
        <v>4096</v>
      </c>
      <c r="E491" s="18" t="s">
        <v>4136</v>
      </c>
      <c r="F491" s="18" t="s">
        <v>1085</v>
      </c>
      <c r="G491" s="18"/>
      <c r="H491" s="18" t="s">
        <v>4134</v>
      </c>
      <c r="I491" s="18">
        <v>32925042</v>
      </c>
      <c r="J491" s="19"/>
      <c r="K491" s="20">
        <v>2016</v>
      </c>
      <c r="L491" s="20">
        <v>2016</v>
      </c>
      <c r="M491" s="22">
        <v>992.82</v>
      </c>
      <c r="N491" s="21" t="s">
        <v>131</v>
      </c>
      <c r="O491" s="23">
        <f>M491*VLOOKUP(N491,Kurzy!$A$2:$B$11,2,FALSE)</f>
        <v>992.82</v>
      </c>
      <c r="P491" s="18"/>
      <c r="Q491" s="24"/>
      <c r="R491" s="18" t="s">
        <v>10078</v>
      </c>
      <c r="S491" s="18" t="s">
        <v>10509</v>
      </c>
    </row>
    <row r="492" spans="1:19" ht="25.5" hidden="1" x14ac:dyDescent="0.2">
      <c r="A492" s="7" t="s">
        <v>8</v>
      </c>
      <c r="B492" s="4" t="s">
        <v>50</v>
      </c>
      <c r="C492" s="17" t="s">
        <v>4137</v>
      </c>
      <c r="D492" s="17" t="s">
        <v>4096</v>
      </c>
      <c r="E492" s="18" t="s">
        <v>4138</v>
      </c>
      <c r="F492" s="18" t="s">
        <v>1085</v>
      </c>
      <c r="G492" s="18"/>
      <c r="H492" s="18" t="s">
        <v>4139</v>
      </c>
      <c r="I492" s="18">
        <v>31944523</v>
      </c>
      <c r="J492" s="19"/>
      <c r="K492" s="20">
        <v>2016</v>
      </c>
      <c r="L492" s="20">
        <v>2016</v>
      </c>
      <c r="M492" s="22">
        <v>336.64</v>
      </c>
      <c r="N492" s="21" t="s">
        <v>131</v>
      </c>
      <c r="O492" s="23">
        <f>M492*VLOOKUP(N492,Kurzy!$A$2:$B$11,2,FALSE)</f>
        <v>336.64</v>
      </c>
      <c r="P492" s="18"/>
      <c r="Q492" s="24"/>
      <c r="R492" s="18" t="s">
        <v>10078</v>
      </c>
      <c r="S492" s="18" t="s">
        <v>10507</v>
      </c>
    </row>
    <row r="493" spans="1:19" ht="51" hidden="1" x14ac:dyDescent="0.2">
      <c r="A493" s="7" t="s">
        <v>8</v>
      </c>
      <c r="B493" s="4" t="s">
        <v>50</v>
      </c>
      <c r="C493" s="17" t="s">
        <v>4140</v>
      </c>
      <c r="D493" s="17" t="s">
        <v>4141</v>
      </c>
      <c r="E493" s="18" t="s">
        <v>4142</v>
      </c>
      <c r="F493" s="18" t="s">
        <v>1085</v>
      </c>
      <c r="G493" s="18"/>
      <c r="H493" s="18" t="s">
        <v>4143</v>
      </c>
      <c r="I493" s="18">
        <v>36607398</v>
      </c>
      <c r="J493" s="19"/>
      <c r="K493" s="20">
        <v>2016</v>
      </c>
      <c r="L493" s="20">
        <v>2016</v>
      </c>
      <c r="M493" s="22">
        <v>434.8</v>
      </c>
      <c r="N493" s="21" t="s">
        <v>131</v>
      </c>
      <c r="O493" s="23">
        <f>M493*VLOOKUP(N493,Kurzy!$A$2:$B$11,2,FALSE)</f>
        <v>434.8</v>
      </c>
      <c r="P493" s="18"/>
      <c r="Q493" s="24"/>
      <c r="R493" s="18" t="s">
        <v>10078</v>
      </c>
      <c r="S493" s="18" t="s">
        <v>10509</v>
      </c>
    </row>
    <row r="494" spans="1:19" ht="51" hidden="1" x14ac:dyDescent="0.2">
      <c r="A494" s="7" t="s">
        <v>8</v>
      </c>
      <c r="B494" s="4" t="s">
        <v>50</v>
      </c>
      <c r="C494" s="17" t="s">
        <v>4144</v>
      </c>
      <c r="D494" s="17" t="s">
        <v>4103</v>
      </c>
      <c r="E494" s="18" t="s">
        <v>4145</v>
      </c>
      <c r="F494" s="18" t="s">
        <v>1085</v>
      </c>
      <c r="G494" s="18"/>
      <c r="H494" s="18" t="s">
        <v>4146</v>
      </c>
      <c r="I494" s="18" t="s">
        <v>4147</v>
      </c>
      <c r="J494" s="19"/>
      <c r="K494" s="20">
        <v>2016</v>
      </c>
      <c r="L494" s="20">
        <v>2016</v>
      </c>
      <c r="M494" s="22">
        <v>287.58</v>
      </c>
      <c r="N494" s="21" t="s">
        <v>131</v>
      </c>
      <c r="O494" s="23">
        <f>M494*VLOOKUP(N494,Kurzy!$A$2:$B$11,2,FALSE)</f>
        <v>287.58</v>
      </c>
      <c r="P494" s="18"/>
      <c r="Q494" s="24"/>
      <c r="R494" s="18" t="s">
        <v>10078</v>
      </c>
      <c r="S494" s="18" t="s">
        <v>10509</v>
      </c>
    </row>
    <row r="495" spans="1:19" ht="51" hidden="1" x14ac:dyDescent="0.2">
      <c r="A495" s="7" t="s">
        <v>8</v>
      </c>
      <c r="B495" s="4" t="s">
        <v>50</v>
      </c>
      <c r="C495" s="17" t="s">
        <v>4148</v>
      </c>
      <c r="D495" s="17" t="s">
        <v>4149</v>
      </c>
      <c r="E495" s="18" t="s">
        <v>4150</v>
      </c>
      <c r="F495" s="18" t="s">
        <v>1085</v>
      </c>
      <c r="G495" s="18"/>
      <c r="H495" s="18" t="s">
        <v>4151</v>
      </c>
      <c r="I495" s="18">
        <v>42128226</v>
      </c>
      <c r="J495" s="19"/>
      <c r="K495" s="20">
        <v>2016</v>
      </c>
      <c r="L495" s="20">
        <v>2016</v>
      </c>
      <c r="M495" s="22">
        <v>2651.8</v>
      </c>
      <c r="N495" s="21" t="s">
        <v>131</v>
      </c>
      <c r="O495" s="23">
        <f>M495*VLOOKUP(N495,Kurzy!$A$2:$B$11,2,FALSE)</f>
        <v>2651.8</v>
      </c>
      <c r="P495" s="18"/>
      <c r="Q495" s="24"/>
      <c r="R495" s="18" t="s">
        <v>10078</v>
      </c>
      <c r="S495" s="18" t="s">
        <v>10509</v>
      </c>
    </row>
    <row r="496" spans="1:19" ht="51" hidden="1" x14ac:dyDescent="0.2">
      <c r="A496" s="7" t="s">
        <v>8</v>
      </c>
      <c r="B496" s="4" t="s">
        <v>50</v>
      </c>
      <c r="C496" s="17" t="s">
        <v>4152</v>
      </c>
      <c r="D496" s="17" t="s">
        <v>4153</v>
      </c>
      <c r="E496" s="18" t="s">
        <v>4154</v>
      </c>
      <c r="F496" s="18" t="s">
        <v>1085</v>
      </c>
      <c r="G496" s="18"/>
      <c r="H496" s="18" t="s">
        <v>4155</v>
      </c>
      <c r="I496" s="18">
        <v>510157</v>
      </c>
      <c r="J496" s="19"/>
      <c r="K496" s="20">
        <v>2016</v>
      </c>
      <c r="L496" s="20">
        <v>2016</v>
      </c>
      <c r="M496" s="22">
        <v>666.67</v>
      </c>
      <c r="N496" s="21" t="s">
        <v>131</v>
      </c>
      <c r="O496" s="23">
        <f>M496*VLOOKUP(N496,Kurzy!$A$2:$B$11,2,FALSE)</f>
        <v>666.67</v>
      </c>
      <c r="P496" s="18"/>
      <c r="Q496" s="24"/>
      <c r="R496" s="18" t="s">
        <v>10078</v>
      </c>
      <c r="S496" s="18" t="s">
        <v>10509</v>
      </c>
    </row>
    <row r="497" spans="1:19" ht="51" hidden="1" x14ac:dyDescent="0.2">
      <c r="A497" s="7" t="s">
        <v>8</v>
      </c>
      <c r="B497" s="4" t="s">
        <v>50</v>
      </c>
      <c r="C497" s="17" t="s">
        <v>4156</v>
      </c>
      <c r="D497" s="17" t="s">
        <v>4157</v>
      </c>
      <c r="E497" s="18" t="s">
        <v>4138</v>
      </c>
      <c r="F497" s="18" t="s">
        <v>1085</v>
      </c>
      <c r="G497" s="18"/>
      <c r="H497" s="18" t="s">
        <v>4158</v>
      </c>
      <c r="I497" s="18">
        <v>31944515</v>
      </c>
      <c r="J497" s="19"/>
      <c r="K497" s="20">
        <v>2016</v>
      </c>
      <c r="L497" s="20">
        <v>2016</v>
      </c>
      <c r="M497" s="22">
        <v>480</v>
      </c>
      <c r="N497" s="21" t="s">
        <v>131</v>
      </c>
      <c r="O497" s="23">
        <f>M497*VLOOKUP(N497,Kurzy!$A$2:$B$11,2,FALSE)</f>
        <v>480</v>
      </c>
      <c r="P497" s="18"/>
      <c r="Q497" s="24"/>
      <c r="R497" s="18" t="s">
        <v>10078</v>
      </c>
      <c r="S497" s="18" t="s">
        <v>10509</v>
      </c>
    </row>
    <row r="498" spans="1:19" ht="51" hidden="1" x14ac:dyDescent="0.2">
      <c r="A498" s="7" t="s">
        <v>8</v>
      </c>
      <c r="B498" s="4" t="s">
        <v>50</v>
      </c>
      <c r="C498" s="17" t="s">
        <v>4159</v>
      </c>
      <c r="D498" s="17" t="s">
        <v>4157</v>
      </c>
      <c r="E498" s="18" t="s">
        <v>4160</v>
      </c>
      <c r="F498" s="18" t="s">
        <v>1085</v>
      </c>
      <c r="G498" s="18"/>
      <c r="H498" s="18" t="s">
        <v>4161</v>
      </c>
      <c r="I498" s="18">
        <v>31944515</v>
      </c>
      <c r="J498" s="19"/>
      <c r="K498" s="20">
        <v>2016</v>
      </c>
      <c r="L498" s="20">
        <v>2016</v>
      </c>
      <c r="M498" s="22">
        <v>550</v>
      </c>
      <c r="N498" s="21" t="s">
        <v>131</v>
      </c>
      <c r="O498" s="23">
        <f>M498*VLOOKUP(N498,Kurzy!$A$2:$B$11,2,FALSE)</f>
        <v>550</v>
      </c>
      <c r="P498" s="18"/>
      <c r="Q498" s="24"/>
      <c r="R498" s="18" t="s">
        <v>10078</v>
      </c>
      <c r="S498" s="18" t="s">
        <v>10509</v>
      </c>
    </row>
    <row r="499" spans="1:19" ht="51" hidden="1" x14ac:dyDescent="0.2">
      <c r="A499" s="7" t="s">
        <v>8</v>
      </c>
      <c r="B499" s="4" t="s">
        <v>50</v>
      </c>
      <c r="C499" s="17" t="s">
        <v>4162</v>
      </c>
      <c r="D499" s="17" t="s">
        <v>4163</v>
      </c>
      <c r="E499" s="18" t="s">
        <v>4164</v>
      </c>
      <c r="F499" s="18" t="s">
        <v>1085</v>
      </c>
      <c r="G499" s="18"/>
      <c r="H499" s="18" t="s">
        <v>4165</v>
      </c>
      <c r="I499" s="18">
        <v>31944515</v>
      </c>
      <c r="J499" s="19"/>
      <c r="K499" s="20">
        <v>2016</v>
      </c>
      <c r="L499" s="20">
        <v>2016</v>
      </c>
      <c r="M499" s="22">
        <v>250</v>
      </c>
      <c r="N499" s="21" t="s">
        <v>131</v>
      </c>
      <c r="O499" s="23">
        <f>M499*VLOOKUP(N499,Kurzy!$A$2:$B$11,2,FALSE)</f>
        <v>250</v>
      </c>
      <c r="P499" s="18"/>
      <c r="Q499" s="24"/>
      <c r="R499" s="18" t="s">
        <v>10078</v>
      </c>
      <c r="S499" s="18" t="s">
        <v>10509</v>
      </c>
    </row>
    <row r="500" spans="1:19" ht="51" hidden="1" x14ac:dyDescent="0.2">
      <c r="A500" s="7" t="s">
        <v>8</v>
      </c>
      <c r="B500" s="4" t="s">
        <v>50</v>
      </c>
      <c r="C500" s="17" t="s">
        <v>4166</v>
      </c>
      <c r="D500" s="17" t="s">
        <v>4100</v>
      </c>
      <c r="E500" s="18" t="s">
        <v>4145</v>
      </c>
      <c r="F500" s="18" t="s">
        <v>1085</v>
      </c>
      <c r="G500" s="18"/>
      <c r="H500" s="18" t="s">
        <v>4167</v>
      </c>
      <c r="I500" s="18">
        <v>165921</v>
      </c>
      <c r="J500" s="19"/>
      <c r="K500" s="20">
        <v>2016</v>
      </c>
      <c r="L500" s="20">
        <v>2016</v>
      </c>
      <c r="M500" s="22">
        <v>583.33000000000004</v>
      </c>
      <c r="N500" s="21" t="s">
        <v>131</v>
      </c>
      <c r="O500" s="23">
        <f>M500*VLOOKUP(N500,Kurzy!$A$2:$B$11,2,FALSE)</f>
        <v>583.33000000000004</v>
      </c>
      <c r="P500" s="18" t="s">
        <v>4168</v>
      </c>
      <c r="Q500" s="24"/>
      <c r="R500" s="18" t="s">
        <v>10078</v>
      </c>
      <c r="S500" s="18" t="s">
        <v>10509</v>
      </c>
    </row>
    <row r="501" spans="1:19" ht="25.5" hidden="1" x14ac:dyDescent="0.2">
      <c r="A501" s="7" t="s">
        <v>8</v>
      </c>
      <c r="B501" s="4" t="s">
        <v>50</v>
      </c>
      <c r="C501" s="17" t="s">
        <v>4169</v>
      </c>
      <c r="D501" s="17" t="s">
        <v>4100</v>
      </c>
      <c r="E501" s="18" t="s">
        <v>4170</v>
      </c>
      <c r="F501" s="18" t="s">
        <v>1085</v>
      </c>
      <c r="G501" s="18"/>
      <c r="H501" s="18" t="s">
        <v>4171</v>
      </c>
      <c r="I501" s="18">
        <v>320439</v>
      </c>
      <c r="J501" s="19"/>
      <c r="K501" s="20">
        <v>2016</v>
      </c>
      <c r="L501" s="20">
        <v>2016</v>
      </c>
      <c r="M501" s="22">
        <v>787.95</v>
      </c>
      <c r="N501" s="21" t="s">
        <v>131</v>
      </c>
      <c r="O501" s="23">
        <f>M501*VLOOKUP(N501,Kurzy!$A$2:$B$11,2,FALSE)</f>
        <v>787.95</v>
      </c>
      <c r="P501" s="18"/>
      <c r="Q501" s="24"/>
      <c r="R501" s="18" t="s">
        <v>10078</v>
      </c>
      <c r="S501" s="18" t="s">
        <v>10507</v>
      </c>
    </row>
    <row r="502" spans="1:19" ht="51" hidden="1" x14ac:dyDescent="0.2">
      <c r="A502" s="7" t="s">
        <v>8</v>
      </c>
      <c r="B502" s="4" t="s">
        <v>50</v>
      </c>
      <c r="C502" s="17" t="s">
        <v>4172</v>
      </c>
      <c r="D502" s="17" t="s">
        <v>4173</v>
      </c>
      <c r="E502" s="18" t="s">
        <v>4174</v>
      </c>
      <c r="F502" s="18" t="s">
        <v>1085</v>
      </c>
      <c r="G502" s="18"/>
      <c r="H502" s="18" t="s">
        <v>4175</v>
      </c>
      <c r="I502" s="18" t="s">
        <v>4024</v>
      </c>
      <c r="J502" s="19"/>
      <c r="K502" s="20">
        <v>2016</v>
      </c>
      <c r="L502" s="20">
        <v>2016</v>
      </c>
      <c r="M502" s="22">
        <v>419.52</v>
      </c>
      <c r="N502" s="21" t="s">
        <v>131</v>
      </c>
      <c r="O502" s="23">
        <f>M502*VLOOKUP(N502,Kurzy!$A$2:$B$11,2,FALSE)</f>
        <v>419.52</v>
      </c>
      <c r="P502" s="18"/>
      <c r="Q502" s="24"/>
      <c r="R502" s="18" t="s">
        <v>10078</v>
      </c>
      <c r="S502" s="18" t="s">
        <v>10509</v>
      </c>
    </row>
    <row r="503" spans="1:19" ht="51" hidden="1" x14ac:dyDescent="0.2">
      <c r="A503" s="7" t="s">
        <v>8</v>
      </c>
      <c r="B503" s="4" t="s">
        <v>50</v>
      </c>
      <c r="C503" s="17" t="s">
        <v>4176</v>
      </c>
      <c r="D503" s="17" t="s">
        <v>4173</v>
      </c>
      <c r="E503" s="18" t="s">
        <v>4177</v>
      </c>
      <c r="F503" s="18" t="s">
        <v>1085</v>
      </c>
      <c r="G503" s="18"/>
      <c r="H503" s="18" t="s">
        <v>4178</v>
      </c>
      <c r="I503" s="18">
        <v>31684343</v>
      </c>
      <c r="J503" s="19"/>
      <c r="K503" s="20">
        <v>2016</v>
      </c>
      <c r="L503" s="20">
        <v>2016</v>
      </c>
      <c r="M503" s="22">
        <v>826.18</v>
      </c>
      <c r="N503" s="21" t="s">
        <v>131</v>
      </c>
      <c r="O503" s="23">
        <f>M503*VLOOKUP(N503,Kurzy!$A$2:$B$11,2,FALSE)</f>
        <v>826.18</v>
      </c>
      <c r="P503" s="18"/>
      <c r="Q503" s="24"/>
      <c r="R503" s="18" t="s">
        <v>10078</v>
      </c>
      <c r="S503" s="18" t="s">
        <v>10509</v>
      </c>
    </row>
    <row r="504" spans="1:19" ht="51" hidden="1" x14ac:dyDescent="0.2">
      <c r="A504" s="7" t="s">
        <v>8</v>
      </c>
      <c r="B504" s="4" t="s">
        <v>50</v>
      </c>
      <c r="C504" s="17" t="s">
        <v>4179</v>
      </c>
      <c r="D504" s="17" t="s">
        <v>4180</v>
      </c>
      <c r="E504" s="18" t="s">
        <v>4181</v>
      </c>
      <c r="F504" s="18" t="s">
        <v>1085</v>
      </c>
      <c r="G504" s="18"/>
      <c r="H504" s="18" t="s">
        <v>4182</v>
      </c>
      <c r="I504" s="18">
        <v>165808</v>
      </c>
      <c r="J504" s="19"/>
      <c r="K504" s="20">
        <v>2015</v>
      </c>
      <c r="L504" s="20">
        <v>2016</v>
      </c>
      <c r="M504" s="22">
        <v>321.48</v>
      </c>
      <c r="N504" s="21" t="s">
        <v>131</v>
      </c>
      <c r="O504" s="23">
        <f>M504*VLOOKUP(N504,Kurzy!$A$2:$B$11,2,FALSE)</f>
        <v>321.48</v>
      </c>
      <c r="P504" s="18" t="s">
        <v>3980</v>
      </c>
      <c r="Q504" s="24"/>
      <c r="R504" s="18" t="s">
        <v>10078</v>
      </c>
      <c r="S504" s="18" t="s">
        <v>10509</v>
      </c>
    </row>
    <row r="505" spans="1:19" ht="51" hidden="1" x14ac:dyDescent="0.2">
      <c r="A505" s="7" t="s">
        <v>8</v>
      </c>
      <c r="B505" s="4" t="s">
        <v>50</v>
      </c>
      <c r="C505" s="17" t="s">
        <v>4183</v>
      </c>
      <c r="D505" s="17" t="s">
        <v>4184</v>
      </c>
      <c r="E505" s="18" t="s">
        <v>4185</v>
      </c>
      <c r="F505" s="18" t="s">
        <v>1085</v>
      </c>
      <c r="G505" s="18"/>
      <c r="H505" s="18" t="s">
        <v>4186</v>
      </c>
      <c r="I505" s="18" t="s">
        <v>4187</v>
      </c>
      <c r="J505" s="19"/>
      <c r="K505" s="20">
        <v>2016</v>
      </c>
      <c r="L505" s="20">
        <v>2016</v>
      </c>
      <c r="M505" s="22">
        <v>500</v>
      </c>
      <c r="N505" s="21" t="s">
        <v>131</v>
      </c>
      <c r="O505" s="23">
        <f>M505*VLOOKUP(N505,Kurzy!$A$2:$B$11,2,FALSE)</f>
        <v>500</v>
      </c>
      <c r="P505" s="18"/>
      <c r="Q505" s="24"/>
      <c r="R505" s="18" t="s">
        <v>10078</v>
      </c>
      <c r="S505" s="18" t="s">
        <v>10509</v>
      </c>
    </row>
    <row r="506" spans="1:19" ht="51" hidden="1" x14ac:dyDescent="0.2">
      <c r="A506" s="7" t="s">
        <v>8</v>
      </c>
      <c r="B506" s="4" t="s">
        <v>50</v>
      </c>
      <c r="C506" s="17" t="s">
        <v>4188</v>
      </c>
      <c r="D506" s="17" t="s">
        <v>4103</v>
      </c>
      <c r="E506" s="18" t="s">
        <v>4189</v>
      </c>
      <c r="F506" s="18" t="s">
        <v>1085</v>
      </c>
      <c r="G506" s="18"/>
      <c r="H506" s="18" t="s">
        <v>4190</v>
      </c>
      <c r="I506" s="18">
        <v>45320055</v>
      </c>
      <c r="J506" s="19"/>
      <c r="K506" s="20">
        <v>2016</v>
      </c>
      <c r="L506" s="20">
        <v>2016</v>
      </c>
      <c r="M506" s="22">
        <v>425</v>
      </c>
      <c r="N506" s="21" t="s">
        <v>131</v>
      </c>
      <c r="O506" s="23">
        <f>M506*VLOOKUP(N506,Kurzy!$A$2:$B$11,2,FALSE)</f>
        <v>425</v>
      </c>
      <c r="P506" s="18"/>
      <c r="Q506" s="24"/>
      <c r="R506" s="18" t="s">
        <v>10078</v>
      </c>
      <c r="S506" s="18" t="s">
        <v>10509</v>
      </c>
    </row>
    <row r="507" spans="1:19" ht="51" hidden="1" x14ac:dyDescent="0.2">
      <c r="A507" s="7" t="s">
        <v>8</v>
      </c>
      <c r="B507" s="4" t="s">
        <v>50</v>
      </c>
      <c r="C507" s="17" t="s">
        <v>4191</v>
      </c>
      <c r="D507" s="17" t="s">
        <v>4011</v>
      </c>
      <c r="E507" s="18" t="s">
        <v>4192</v>
      </c>
      <c r="F507" s="18" t="s">
        <v>1085</v>
      </c>
      <c r="G507" s="18"/>
      <c r="H507" s="18" t="s">
        <v>4193</v>
      </c>
      <c r="I507" s="18">
        <v>46417877</v>
      </c>
      <c r="J507" s="19"/>
      <c r="K507" s="20">
        <v>2016</v>
      </c>
      <c r="L507" s="20">
        <v>2016</v>
      </c>
      <c r="M507" s="22">
        <v>1583.3</v>
      </c>
      <c r="N507" s="21" t="s">
        <v>131</v>
      </c>
      <c r="O507" s="23">
        <f>M507*VLOOKUP(N507,Kurzy!$A$2:$B$11,2,FALSE)</f>
        <v>1583.3</v>
      </c>
      <c r="P507" s="18"/>
      <c r="Q507" s="24"/>
      <c r="R507" s="18" t="s">
        <v>10078</v>
      </c>
      <c r="S507" s="18" t="s">
        <v>10509</v>
      </c>
    </row>
    <row r="508" spans="1:19" ht="51" hidden="1" x14ac:dyDescent="0.2">
      <c r="A508" s="7" t="s">
        <v>8</v>
      </c>
      <c r="B508" s="4" t="s">
        <v>50</v>
      </c>
      <c r="C508" s="17" t="s">
        <v>4194</v>
      </c>
      <c r="D508" s="17" t="s">
        <v>4195</v>
      </c>
      <c r="E508" s="18" t="s">
        <v>4196</v>
      </c>
      <c r="F508" s="18" t="s">
        <v>1085</v>
      </c>
      <c r="G508" s="18"/>
      <c r="H508" s="18" t="s">
        <v>4197</v>
      </c>
      <c r="I508" s="18" t="s">
        <v>4198</v>
      </c>
      <c r="J508" s="19"/>
      <c r="K508" s="20">
        <v>2016</v>
      </c>
      <c r="L508" s="20">
        <v>2016</v>
      </c>
      <c r="M508" s="22">
        <v>421.67</v>
      </c>
      <c r="N508" s="21" t="s">
        <v>131</v>
      </c>
      <c r="O508" s="23">
        <f>M508*VLOOKUP(N508,Kurzy!$A$2:$B$11,2,FALSE)</f>
        <v>421.67</v>
      </c>
      <c r="P508" s="18"/>
      <c r="Q508" s="24"/>
      <c r="R508" s="18" t="s">
        <v>10078</v>
      </c>
      <c r="S508" s="18" t="s">
        <v>10509</v>
      </c>
    </row>
    <row r="509" spans="1:19" ht="51" hidden="1" x14ac:dyDescent="0.2">
      <c r="A509" s="7" t="s">
        <v>8</v>
      </c>
      <c r="B509" s="4" t="s">
        <v>50</v>
      </c>
      <c r="C509" s="17" t="s">
        <v>4199</v>
      </c>
      <c r="D509" s="17" t="s">
        <v>4195</v>
      </c>
      <c r="E509" s="18" t="s">
        <v>4200</v>
      </c>
      <c r="F509" s="18" t="s">
        <v>1085</v>
      </c>
      <c r="G509" s="18"/>
      <c r="H509" s="18" t="s">
        <v>4201</v>
      </c>
      <c r="I509" s="18">
        <v>165921</v>
      </c>
      <c r="J509" s="19"/>
      <c r="K509" s="20">
        <v>2016</v>
      </c>
      <c r="L509" s="20">
        <v>2016</v>
      </c>
      <c r="M509" s="22">
        <v>1047.9000000000001</v>
      </c>
      <c r="N509" s="21" t="s">
        <v>131</v>
      </c>
      <c r="O509" s="23">
        <f>M509*VLOOKUP(N509,Kurzy!$A$2:$B$11,2,FALSE)</f>
        <v>1047.9000000000001</v>
      </c>
      <c r="P509" s="18"/>
      <c r="Q509" s="24"/>
      <c r="R509" s="18" t="s">
        <v>10078</v>
      </c>
      <c r="S509" s="18" t="s">
        <v>10509</v>
      </c>
    </row>
    <row r="510" spans="1:19" ht="51" x14ac:dyDescent="0.2">
      <c r="A510" s="7" t="s">
        <v>8</v>
      </c>
      <c r="B510" s="4" t="s">
        <v>35</v>
      </c>
      <c r="C510" s="17" t="s">
        <v>3581</v>
      </c>
      <c r="D510" s="17" t="s">
        <v>3582</v>
      </c>
      <c r="E510" s="18" t="s">
        <v>3583</v>
      </c>
      <c r="F510" s="18" t="s">
        <v>3584</v>
      </c>
      <c r="G510" s="18" t="s">
        <v>3585</v>
      </c>
      <c r="H510" s="18" t="s">
        <v>3586</v>
      </c>
      <c r="I510" s="18" t="s">
        <v>3587</v>
      </c>
      <c r="J510" s="19">
        <v>42170</v>
      </c>
      <c r="K510" s="20">
        <v>2015</v>
      </c>
      <c r="L510" s="20">
        <v>2018</v>
      </c>
      <c r="M510" s="22">
        <v>36750</v>
      </c>
      <c r="N510" s="21" t="s">
        <v>131</v>
      </c>
      <c r="O510" s="23">
        <f>M510*VLOOKUP(N510,Kurzy!$A$2:$B$11,2,FALSE)</f>
        <v>36750</v>
      </c>
      <c r="P510" s="18"/>
      <c r="Q510" s="24"/>
      <c r="R510" s="18" t="s">
        <v>10079</v>
      </c>
      <c r="S510" s="18"/>
    </row>
    <row r="511" spans="1:19" ht="114.75" x14ac:dyDescent="0.2">
      <c r="A511" s="7" t="s">
        <v>8</v>
      </c>
      <c r="B511" s="4" t="s">
        <v>35</v>
      </c>
      <c r="C511" s="17" t="s">
        <v>3588</v>
      </c>
      <c r="D511" s="17" t="s">
        <v>3589</v>
      </c>
      <c r="E511" s="18" t="s">
        <v>3590</v>
      </c>
      <c r="F511" s="18" t="s">
        <v>3591</v>
      </c>
      <c r="G511" s="18"/>
      <c r="H511" s="18" t="s">
        <v>3592</v>
      </c>
      <c r="I511" s="18">
        <v>31637051</v>
      </c>
      <c r="J511" s="19">
        <v>42376</v>
      </c>
      <c r="K511" s="20">
        <v>2016</v>
      </c>
      <c r="L511" s="20">
        <v>2016</v>
      </c>
      <c r="M511" s="22">
        <v>4800</v>
      </c>
      <c r="N511" s="21" t="s">
        <v>131</v>
      </c>
      <c r="O511" s="23">
        <f>M511*VLOOKUP(N511,Kurzy!$A$2:$B$11,2,FALSE)</f>
        <v>4800</v>
      </c>
      <c r="P511" s="18" t="s">
        <v>10591</v>
      </c>
      <c r="Q511" s="68" t="s">
        <v>10594</v>
      </c>
      <c r="R511" s="18" t="s">
        <v>10079</v>
      </c>
      <c r="S511" s="18" t="s">
        <v>10613</v>
      </c>
    </row>
    <row r="512" spans="1:19" ht="38.25" x14ac:dyDescent="0.2">
      <c r="A512" s="7" t="s">
        <v>8</v>
      </c>
      <c r="B512" s="4" t="s">
        <v>35</v>
      </c>
      <c r="C512" s="17" t="s">
        <v>3593</v>
      </c>
      <c r="D512" s="17" t="s">
        <v>3594</v>
      </c>
      <c r="E512" s="18" t="s">
        <v>3595</v>
      </c>
      <c r="F512" s="18" t="s">
        <v>3596</v>
      </c>
      <c r="G512" s="18"/>
      <c r="H512" s="18" t="s">
        <v>3597</v>
      </c>
      <c r="I512" s="18">
        <v>36589012</v>
      </c>
      <c r="J512" s="19">
        <v>42387</v>
      </c>
      <c r="K512" s="20">
        <v>2016</v>
      </c>
      <c r="L512" s="20">
        <v>2016</v>
      </c>
      <c r="M512" s="22">
        <v>2400</v>
      </c>
      <c r="N512" s="21" t="s">
        <v>131</v>
      </c>
      <c r="O512" s="23">
        <f>M512*VLOOKUP(N512,Kurzy!$A$2:$B$11,2,FALSE)</f>
        <v>2400</v>
      </c>
      <c r="P512" s="18"/>
      <c r="Q512" s="24"/>
      <c r="R512" s="18" t="s">
        <v>10079</v>
      </c>
      <c r="S512" s="18"/>
    </row>
    <row r="513" spans="1:19" ht="38.25" x14ac:dyDescent="0.2">
      <c r="A513" s="7" t="s">
        <v>8</v>
      </c>
      <c r="B513" s="4" t="s">
        <v>35</v>
      </c>
      <c r="C513" s="17" t="s">
        <v>3598</v>
      </c>
      <c r="D513" s="17" t="s">
        <v>3599</v>
      </c>
      <c r="E513" s="18" t="s">
        <v>3600</v>
      </c>
      <c r="F513" s="18" t="s">
        <v>3601</v>
      </c>
      <c r="G513" s="18"/>
      <c r="H513" s="18" t="s">
        <v>3602</v>
      </c>
      <c r="I513" s="18">
        <v>151700</v>
      </c>
      <c r="J513" s="19">
        <v>42408</v>
      </c>
      <c r="K513" s="20">
        <v>2016</v>
      </c>
      <c r="L513" s="20">
        <v>2016</v>
      </c>
      <c r="M513" s="22">
        <v>8460</v>
      </c>
      <c r="N513" s="21" t="s">
        <v>131</v>
      </c>
      <c r="O513" s="23">
        <f>M513*VLOOKUP(N513,Kurzy!$A$2:$B$11,2,FALSE)</f>
        <v>8460</v>
      </c>
      <c r="P513" s="18"/>
      <c r="Q513" s="24"/>
      <c r="R513" s="18" t="s">
        <v>10079</v>
      </c>
      <c r="S513" s="18"/>
    </row>
    <row r="514" spans="1:19" ht="25.5" x14ac:dyDescent="0.2">
      <c r="A514" s="7" t="s">
        <v>8</v>
      </c>
      <c r="B514" s="4" t="s">
        <v>35</v>
      </c>
      <c r="C514" s="17" t="s">
        <v>3603</v>
      </c>
      <c r="D514" s="17" t="s">
        <v>3604</v>
      </c>
      <c r="E514" s="18" t="s">
        <v>3605</v>
      </c>
      <c r="F514" s="18" t="s">
        <v>3606</v>
      </c>
      <c r="G514" s="18"/>
      <c r="H514" s="18" t="s">
        <v>3607</v>
      </c>
      <c r="I514" s="18">
        <v>36199222</v>
      </c>
      <c r="J514" s="19">
        <v>42467</v>
      </c>
      <c r="K514" s="20">
        <v>2016</v>
      </c>
      <c r="L514" s="20">
        <v>2016</v>
      </c>
      <c r="M514" s="22">
        <v>14904</v>
      </c>
      <c r="N514" s="21" t="s">
        <v>131</v>
      </c>
      <c r="O514" s="23">
        <f>M514*VLOOKUP(N514,Kurzy!$A$2:$B$11,2,FALSE)</f>
        <v>14904</v>
      </c>
      <c r="P514" s="18" t="s">
        <v>4236</v>
      </c>
      <c r="Q514" s="24"/>
      <c r="R514" s="18" t="s">
        <v>10079</v>
      </c>
      <c r="S514" s="18"/>
    </row>
    <row r="515" spans="1:19" ht="25.5" x14ac:dyDescent="0.2">
      <c r="A515" s="7" t="s">
        <v>8</v>
      </c>
      <c r="B515" s="4" t="s">
        <v>35</v>
      </c>
      <c r="C515" s="17" t="s">
        <v>3608</v>
      </c>
      <c r="D515" s="17" t="s">
        <v>3589</v>
      </c>
      <c r="E515" s="18" t="s">
        <v>3609</v>
      </c>
      <c r="F515" s="18" t="s">
        <v>3610</v>
      </c>
      <c r="G515" s="18"/>
      <c r="H515" s="18" t="s">
        <v>3592</v>
      </c>
      <c r="I515" s="18">
        <v>31637051</v>
      </c>
      <c r="J515" s="19">
        <v>42502</v>
      </c>
      <c r="K515" s="20">
        <v>2016</v>
      </c>
      <c r="L515" s="20">
        <v>2016</v>
      </c>
      <c r="M515" s="22">
        <v>7176</v>
      </c>
      <c r="N515" s="21" t="s">
        <v>131</v>
      </c>
      <c r="O515" s="23">
        <f>M515*VLOOKUP(N515,Kurzy!$A$2:$B$11,2,FALSE)</f>
        <v>7176</v>
      </c>
      <c r="P515" s="18"/>
      <c r="Q515" s="24"/>
      <c r="R515" s="18" t="s">
        <v>10079</v>
      </c>
      <c r="S515" s="18"/>
    </row>
    <row r="516" spans="1:19" ht="25.5" x14ac:dyDescent="0.2">
      <c r="A516" s="7" t="s">
        <v>8</v>
      </c>
      <c r="B516" s="4" t="s">
        <v>35</v>
      </c>
      <c r="C516" s="17" t="s">
        <v>3611</v>
      </c>
      <c r="D516" s="17" t="s">
        <v>3589</v>
      </c>
      <c r="E516" s="18" t="s">
        <v>3612</v>
      </c>
      <c r="F516" s="18" t="s">
        <v>3613</v>
      </c>
      <c r="G516" s="18"/>
      <c r="H516" s="18" t="s">
        <v>3614</v>
      </c>
      <c r="I516" s="18">
        <v>31392547</v>
      </c>
      <c r="J516" s="19">
        <v>42520</v>
      </c>
      <c r="K516" s="20">
        <v>2016</v>
      </c>
      <c r="L516" s="20">
        <v>2016</v>
      </c>
      <c r="M516" s="22">
        <v>3240</v>
      </c>
      <c r="N516" s="21" t="s">
        <v>131</v>
      </c>
      <c r="O516" s="23">
        <f>M516*VLOOKUP(N516,Kurzy!$A$2:$B$11,2,FALSE)</f>
        <v>3240</v>
      </c>
      <c r="P516" s="18"/>
      <c r="Q516" s="24"/>
      <c r="R516" s="18" t="s">
        <v>10079</v>
      </c>
      <c r="S516" s="18"/>
    </row>
    <row r="517" spans="1:19" ht="127.5" x14ac:dyDescent="0.2">
      <c r="A517" s="7" t="s">
        <v>8</v>
      </c>
      <c r="B517" s="4" t="s">
        <v>35</v>
      </c>
      <c r="C517" s="17" t="s">
        <v>3615</v>
      </c>
      <c r="D517" s="17" t="s">
        <v>3599</v>
      </c>
      <c r="E517" s="18" t="s">
        <v>3616</v>
      </c>
      <c r="F517" s="18" t="s">
        <v>3617</v>
      </c>
      <c r="G517" s="18"/>
      <c r="H517" s="18" t="s">
        <v>3602</v>
      </c>
      <c r="I517" s="18">
        <v>151700</v>
      </c>
      <c r="J517" s="19">
        <v>42600</v>
      </c>
      <c r="K517" s="20">
        <v>2016</v>
      </c>
      <c r="L517" s="20">
        <v>2016</v>
      </c>
      <c r="M517" s="22">
        <v>5880</v>
      </c>
      <c r="N517" s="21" t="s">
        <v>131</v>
      </c>
      <c r="O517" s="23">
        <f>M517*VLOOKUP(N517,Kurzy!$A$2:$B$11,2,FALSE)</f>
        <v>5880</v>
      </c>
      <c r="P517" s="18" t="s">
        <v>10591</v>
      </c>
      <c r="Q517" s="68" t="s">
        <v>10592</v>
      </c>
      <c r="R517" s="18" t="s">
        <v>10079</v>
      </c>
      <c r="S517" s="18" t="s">
        <v>10613</v>
      </c>
    </row>
    <row r="518" spans="1:19" ht="51" hidden="1" x14ac:dyDescent="0.2">
      <c r="A518" s="7" t="s">
        <v>8</v>
      </c>
      <c r="B518" s="4" t="s">
        <v>35</v>
      </c>
      <c r="C518" s="17" t="s">
        <v>3618</v>
      </c>
      <c r="D518" s="17" t="s">
        <v>3589</v>
      </c>
      <c r="E518" s="18" t="s">
        <v>3619</v>
      </c>
      <c r="F518" s="18" t="s">
        <v>3620</v>
      </c>
      <c r="G518" s="18"/>
      <c r="H518" s="18" t="s">
        <v>3621</v>
      </c>
      <c r="I518" s="18">
        <v>690261</v>
      </c>
      <c r="J518" s="19">
        <v>42644</v>
      </c>
      <c r="K518" s="20">
        <v>2016</v>
      </c>
      <c r="L518" s="20">
        <v>2016</v>
      </c>
      <c r="M518" s="22">
        <v>600</v>
      </c>
      <c r="N518" s="21" t="s">
        <v>131</v>
      </c>
      <c r="O518" s="23">
        <f>M518*VLOOKUP(N518,Kurzy!$A$2:$B$11,2,FALSE)</f>
        <v>600</v>
      </c>
      <c r="P518" s="18"/>
      <c r="Q518" s="24"/>
      <c r="R518" s="18" t="s">
        <v>10078</v>
      </c>
      <c r="S518" s="18" t="s">
        <v>10509</v>
      </c>
    </row>
    <row r="519" spans="1:19" ht="25.5" x14ac:dyDescent="0.2">
      <c r="A519" s="7" t="s">
        <v>8</v>
      </c>
      <c r="B519" s="4" t="s">
        <v>35</v>
      </c>
      <c r="C519" s="17" t="s">
        <v>3622</v>
      </c>
      <c r="D519" s="17" t="s">
        <v>3623</v>
      </c>
      <c r="E519" s="18" t="s">
        <v>3624</v>
      </c>
      <c r="F519" s="18" t="s">
        <v>3625</v>
      </c>
      <c r="G519" s="18"/>
      <c r="H519" s="18" t="s">
        <v>3626</v>
      </c>
      <c r="I519" s="18">
        <v>35883162</v>
      </c>
      <c r="J519" s="19">
        <v>42534</v>
      </c>
      <c r="K519" s="20">
        <v>2016</v>
      </c>
      <c r="L519" s="20">
        <v>2016</v>
      </c>
      <c r="M519" s="22">
        <v>750</v>
      </c>
      <c r="N519" s="21" t="s">
        <v>131</v>
      </c>
      <c r="O519" s="23">
        <f>M519*VLOOKUP(N519,Kurzy!$A$2:$B$11,2,FALSE)</f>
        <v>750</v>
      </c>
      <c r="P519" s="18"/>
      <c r="Q519" s="24"/>
      <c r="R519" s="18" t="s">
        <v>10079</v>
      </c>
      <c r="S519" s="18"/>
    </row>
    <row r="520" spans="1:19" ht="25.5" x14ac:dyDescent="0.2">
      <c r="A520" s="7" t="s">
        <v>8</v>
      </c>
      <c r="B520" s="4" t="s">
        <v>35</v>
      </c>
      <c r="C520" s="17" t="s">
        <v>3627</v>
      </c>
      <c r="D520" s="17" t="s">
        <v>3623</v>
      </c>
      <c r="E520" s="18" t="s">
        <v>3628</v>
      </c>
      <c r="F520" s="18" t="s">
        <v>3629</v>
      </c>
      <c r="G520" s="18"/>
      <c r="H520" s="18" t="s">
        <v>3626</v>
      </c>
      <c r="I520" s="18">
        <v>35883162</v>
      </c>
      <c r="J520" s="19">
        <v>42534</v>
      </c>
      <c r="K520" s="20">
        <v>2016</v>
      </c>
      <c r="L520" s="20">
        <v>2016</v>
      </c>
      <c r="M520" s="22">
        <v>750</v>
      </c>
      <c r="N520" s="21" t="s">
        <v>131</v>
      </c>
      <c r="O520" s="23">
        <f>M520*VLOOKUP(N520,Kurzy!$A$2:$B$11,2,FALSE)</f>
        <v>750</v>
      </c>
      <c r="P520" s="18"/>
      <c r="Q520" s="24"/>
      <c r="R520" s="18" t="s">
        <v>10079</v>
      </c>
      <c r="S520" s="18"/>
    </row>
    <row r="521" spans="1:19" ht="38.25" x14ac:dyDescent="0.2">
      <c r="A521" s="7" t="s">
        <v>8</v>
      </c>
      <c r="B521" s="4" t="s">
        <v>35</v>
      </c>
      <c r="C521" s="17" t="s">
        <v>3630</v>
      </c>
      <c r="D521" s="17" t="s">
        <v>3631</v>
      </c>
      <c r="E521" s="18" t="s">
        <v>3632</v>
      </c>
      <c r="F521" s="18" t="s">
        <v>3633</v>
      </c>
      <c r="G521" s="18"/>
      <c r="H521" s="18" t="s">
        <v>3634</v>
      </c>
      <c r="I521" s="18">
        <v>35883294</v>
      </c>
      <c r="J521" s="19">
        <v>42248</v>
      </c>
      <c r="K521" s="20">
        <v>2015</v>
      </c>
      <c r="L521" s="20">
        <v>2016</v>
      </c>
      <c r="M521" s="22">
        <v>6000</v>
      </c>
      <c r="N521" s="21" t="s">
        <v>131</v>
      </c>
      <c r="O521" s="23">
        <f>M521*VLOOKUP(N521,Kurzy!$A$2:$B$11,2,FALSE)</f>
        <v>6000</v>
      </c>
      <c r="P521" s="18"/>
      <c r="Q521" s="24"/>
      <c r="R521" s="18" t="s">
        <v>10079</v>
      </c>
      <c r="S521" s="18"/>
    </row>
    <row r="522" spans="1:19" ht="38.25" x14ac:dyDescent="0.2">
      <c r="A522" s="7" t="s">
        <v>8</v>
      </c>
      <c r="B522" s="4" t="s">
        <v>35</v>
      </c>
      <c r="C522" s="17" t="s">
        <v>3635</v>
      </c>
      <c r="D522" s="17" t="s">
        <v>3636</v>
      </c>
      <c r="E522" s="18" t="s">
        <v>3637</v>
      </c>
      <c r="F522" s="18" t="s">
        <v>3638</v>
      </c>
      <c r="G522" s="18"/>
      <c r="H522" s="18" t="s">
        <v>3639</v>
      </c>
      <c r="I522" s="18">
        <v>46394028</v>
      </c>
      <c r="J522" s="19">
        <v>42347</v>
      </c>
      <c r="K522" s="20">
        <v>2015</v>
      </c>
      <c r="L522" s="20">
        <v>2016</v>
      </c>
      <c r="M522" s="22">
        <v>3468</v>
      </c>
      <c r="N522" s="21" t="s">
        <v>131</v>
      </c>
      <c r="O522" s="23">
        <f>M522*VLOOKUP(N522,Kurzy!$A$2:$B$11,2,FALSE)</f>
        <v>3468</v>
      </c>
      <c r="P522" s="18" t="s">
        <v>10595</v>
      </c>
      <c r="Q522" s="68"/>
      <c r="R522" s="18" t="s">
        <v>10079</v>
      </c>
      <c r="S522" s="18" t="s">
        <v>10608</v>
      </c>
    </row>
    <row r="523" spans="1:19" ht="51" hidden="1" x14ac:dyDescent="0.2">
      <c r="A523" s="7" t="s">
        <v>8</v>
      </c>
      <c r="B523" s="4" t="s">
        <v>35</v>
      </c>
      <c r="C523" s="17" t="s">
        <v>3640</v>
      </c>
      <c r="D523" s="17" t="s">
        <v>3589</v>
      </c>
      <c r="E523" s="18" t="s">
        <v>3641</v>
      </c>
      <c r="F523" s="18" t="s">
        <v>3642</v>
      </c>
      <c r="G523" s="18"/>
      <c r="H523" s="18" t="s">
        <v>3643</v>
      </c>
      <c r="I523" s="18">
        <v>48038661</v>
      </c>
      <c r="J523" s="19">
        <v>42438</v>
      </c>
      <c r="K523" s="20">
        <v>2016</v>
      </c>
      <c r="L523" s="20">
        <v>2016</v>
      </c>
      <c r="M523" s="22">
        <v>240</v>
      </c>
      <c r="N523" s="21" t="s">
        <v>131</v>
      </c>
      <c r="O523" s="23">
        <f>M523*VLOOKUP(N523,Kurzy!$A$2:$B$11,2,FALSE)</f>
        <v>240</v>
      </c>
      <c r="P523" s="18"/>
      <c r="Q523" s="24"/>
      <c r="R523" s="18" t="s">
        <v>10078</v>
      </c>
      <c r="S523" s="18" t="s">
        <v>10509</v>
      </c>
    </row>
    <row r="524" spans="1:19" ht="25.5" x14ac:dyDescent="0.2">
      <c r="A524" s="7" t="s">
        <v>8</v>
      </c>
      <c r="B524" s="4" t="s">
        <v>35</v>
      </c>
      <c r="C524" s="17" t="s">
        <v>3644</v>
      </c>
      <c r="D524" s="17" t="s">
        <v>3589</v>
      </c>
      <c r="E524" s="18" t="s">
        <v>3645</v>
      </c>
      <c r="F524" s="18" t="s">
        <v>3646</v>
      </c>
      <c r="G524" s="18"/>
      <c r="H524" s="18" t="s">
        <v>3647</v>
      </c>
      <c r="I524" s="18">
        <v>44043716</v>
      </c>
      <c r="J524" s="19">
        <v>42485</v>
      </c>
      <c r="K524" s="20">
        <v>2016</v>
      </c>
      <c r="L524" s="20">
        <v>2016</v>
      </c>
      <c r="M524" s="22">
        <v>1438.8</v>
      </c>
      <c r="N524" s="21" t="s">
        <v>131</v>
      </c>
      <c r="O524" s="23">
        <f>M524*VLOOKUP(N524,Kurzy!$A$2:$B$11,2,FALSE)</f>
        <v>1438.8</v>
      </c>
      <c r="P524" s="18"/>
      <c r="Q524" s="24"/>
      <c r="R524" s="18" t="s">
        <v>10079</v>
      </c>
      <c r="S524" s="18"/>
    </row>
    <row r="525" spans="1:19" ht="25.5" x14ac:dyDescent="0.2">
      <c r="A525" s="7" t="s">
        <v>8</v>
      </c>
      <c r="B525" s="4" t="s">
        <v>35</v>
      </c>
      <c r="C525" s="17" t="s">
        <v>3648</v>
      </c>
      <c r="D525" s="17" t="s">
        <v>3589</v>
      </c>
      <c r="E525" s="18" t="s">
        <v>3649</v>
      </c>
      <c r="F525" s="18" t="s">
        <v>3650</v>
      </c>
      <c r="G525" s="18"/>
      <c r="H525" s="18" t="s">
        <v>3651</v>
      </c>
      <c r="I525" s="18">
        <v>47712899</v>
      </c>
      <c r="J525" s="19">
        <v>42508</v>
      </c>
      <c r="K525" s="20">
        <v>2016</v>
      </c>
      <c r="L525" s="20">
        <v>2016</v>
      </c>
      <c r="M525" s="22">
        <v>480</v>
      </c>
      <c r="N525" s="21" t="s">
        <v>131</v>
      </c>
      <c r="O525" s="23">
        <f>M525*VLOOKUP(N525,Kurzy!$A$2:$B$11,2,FALSE)</f>
        <v>480</v>
      </c>
      <c r="P525" s="18"/>
      <c r="Q525" s="24"/>
      <c r="R525" s="18" t="s">
        <v>10079</v>
      </c>
      <c r="S525" s="18"/>
    </row>
    <row r="526" spans="1:19" ht="38.25" x14ac:dyDescent="0.2">
      <c r="A526" s="7" t="s">
        <v>8</v>
      </c>
      <c r="B526" s="4" t="s">
        <v>35</v>
      </c>
      <c r="C526" s="17" t="s">
        <v>3652</v>
      </c>
      <c r="D526" s="17" t="s">
        <v>3631</v>
      </c>
      <c r="E526" s="18" t="s">
        <v>3653</v>
      </c>
      <c r="F526" s="18" t="s">
        <v>3654</v>
      </c>
      <c r="G526" s="18"/>
      <c r="H526" s="18" t="s">
        <v>3655</v>
      </c>
      <c r="I526" s="18">
        <v>36842931</v>
      </c>
      <c r="J526" s="19">
        <v>42513</v>
      </c>
      <c r="K526" s="20">
        <v>2016</v>
      </c>
      <c r="L526" s="20">
        <v>2016</v>
      </c>
      <c r="M526" s="22">
        <v>1560</v>
      </c>
      <c r="N526" s="21" t="s">
        <v>131</v>
      </c>
      <c r="O526" s="23">
        <f>M526*VLOOKUP(N526,Kurzy!$A$2:$B$11,2,FALSE)</f>
        <v>1560</v>
      </c>
      <c r="P526" s="18"/>
      <c r="Q526" s="24"/>
      <c r="R526" s="18" t="s">
        <v>10079</v>
      </c>
      <c r="S526" s="18"/>
    </row>
    <row r="527" spans="1:19" ht="51" hidden="1" x14ac:dyDescent="0.2">
      <c r="A527" s="7" t="s">
        <v>8</v>
      </c>
      <c r="B527" s="4" t="s">
        <v>35</v>
      </c>
      <c r="C527" s="17" t="s">
        <v>3656</v>
      </c>
      <c r="D527" s="17" t="s">
        <v>3589</v>
      </c>
      <c r="E527" s="18" t="s">
        <v>3657</v>
      </c>
      <c r="F527" s="18" t="s">
        <v>3658</v>
      </c>
      <c r="G527" s="18"/>
      <c r="H527" s="18" t="s">
        <v>3659</v>
      </c>
      <c r="I527" s="18">
        <v>27881351</v>
      </c>
      <c r="J527" s="19">
        <v>42535</v>
      </c>
      <c r="K527" s="20">
        <v>2016</v>
      </c>
      <c r="L527" s="20">
        <v>2016</v>
      </c>
      <c r="M527" s="22">
        <v>2100</v>
      </c>
      <c r="N527" s="21" t="s">
        <v>131</v>
      </c>
      <c r="O527" s="23">
        <f>M527*VLOOKUP(N527,Kurzy!$A$2:$B$11,2,FALSE)</f>
        <v>2100</v>
      </c>
      <c r="P527" s="18"/>
      <c r="Q527" s="24"/>
      <c r="R527" s="18" t="s">
        <v>10078</v>
      </c>
      <c r="S527" s="18" t="s">
        <v>10508</v>
      </c>
    </row>
    <row r="528" spans="1:19" ht="25.5" x14ac:dyDescent="0.2">
      <c r="A528" s="7" t="s">
        <v>8</v>
      </c>
      <c r="B528" s="4" t="s">
        <v>35</v>
      </c>
      <c r="C528" s="17" t="s">
        <v>3660</v>
      </c>
      <c r="D528" s="17" t="s">
        <v>3661</v>
      </c>
      <c r="E528" s="18" t="s">
        <v>3662</v>
      </c>
      <c r="F528" s="18" t="s">
        <v>3663</v>
      </c>
      <c r="G528" s="18"/>
      <c r="H528" s="18" t="s">
        <v>3664</v>
      </c>
      <c r="I528" s="18">
        <v>35964626</v>
      </c>
      <c r="J528" s="19">
        <v>42570</v>
      </c>
      <c r="K528" s="20">
        <v>2016</v>
      </c>
      <c r="L528" s="20">
        <v>2016</v>
      </c>
      <c r="M528" s="22">
        <v>667.2</v>
      </c>
      <c r="N528" s="21" t="s">
        <v>131</v>
      </c>
      <c r="O528" s="23">
        <f>M528*VLOOKUP(N528,Kurzy!$A$2:$B$11,2,FALSE)</f>
        <v>667.2</v>
      </c>
      <c r="P528" s="18"/>
      <c r="Q528" s="24"/>
      <c r="R528" s="18" t="s">
        <v>10079</v>
      </c>
      <c r="S528" s="18"/>
    </row>
    <row r="529" spans="1:19" ht="89.25" x14ac:dyDescent="0.2">
      <c r="A529" s="7" t="s">
        <v>8</v>
      </c>
      <c r="B529" s="4" t="s">
        <v>35</v>
      </c>
      <c r="C529" s="17" t="s">
        <v>3665</v>
      </c>
      <c r="D529" s="17" t="s">
        <v>3666</v>
      </c>
      <c r="E529" s="18" t="s">
        <v>3667</v>
      </c>
      <c r="F529" s="18" t="s">
        <v>3668</v>
      </c>
      <c r="G529" s="18"/>
      <c r="H529" s="18" t="s">
        <v>3597</v>
      </c>
      <c r="I529" s="18">
        <v>36589012</v>
      </c>
      <c r="J529" s="19">
        <v>42209</v>
      </c>
      <c r="K529" s="20">
        <v>2015</v>
      </c>
      <c r="L529" s="20">
        <v>2015</v>
      </c>
      <c r="M529" s="22">
        <v>2550</v>
      </c>
      <c r="N529" s="21" t="s">
        <v>131</v>
      </c>
      <c r="O529" s="23">
        <f>M529*VLOOKUP(N529,Kurzy!$A$2:$B$11,2,FALSE)</f>
        <v>2550</v>
      </c>
      <c r="P529" s="18" t="s">
        <v>10591</v>
      </c>
      <c r="Q529" s="68" t="s">
        <v>10593</v>
      </c>
      <c r="R529" s="18" t="s">
        <v>10079</v>
      </c>
      <c r="S529" s="18" t="s">
        <v>10613</v>
      </c>
    </row>
    <row r="530" spans="1:19" ht="38.25" x14ac:dyDescent="0.2">
      <c r="A530" s="7" t="s">
        <v>8</v>
      </c>
      <c r="B530" s="4" t="s">
        <v>35</v>
      </c>
      <c r="C530" s="17" t="s">
        <v>3669</v>
      </c>
      <c r="D530" s="17" t="s">
        <v>3670</v>
      </c>
      <c r="E530" s="18" t="s">
        <v>3671</v>
      </c>
      <c r="F530" s="18" t="s">
        <v>3672</v>
      </c>
      <c r="G530" s="18"/>
      <c r="H530" s="18" t="s">
        <v>3597</v>
      </c>
      <c r="I530" s="18">
        <v>36589012</v>
      </c>
      <c r="J530" s="19">
        <v>42384</v>
      </c>
      <c r="K530" s="20">
        <v>2016</v>
      </c>
      <c r="L530" s="20">
        <v>2016</v>
      </c>
      <c r="M530" s="22">
        <v>3000</v>
      </c>
      <c r="N530" s="21" t="s">
        <v>131</v>
      </c>
      <c r="O530" s="23">
        <f>M530*VLOOKUP(N530,Kurzy!$A$2:$B$11,2,FALSE)</f>
        <v>3000</v>
      </c>
      <c r="P530" s="18"/>
      <c r="Q530" s="24"/>
      <c r="R530" s="18" t="s">
        <v>10079</v>
      </c>
      <c r="S530" s="18"/>
    </row>
    <row r="531" spans="1:19" ht="51" x14ac:dyDescent="0.2">
      <c r="A531" s="7" t="s">
        <v>8</v>
      </c>
      <c r="B531" s="4" t="s">
        <v>35</v>
      </c>
      <c r="C531" s="17" t="s">
        <v>3673</v>
      </c>
      <c r="D531" s="17" t="s">
        <v>3623</v>
      </c>
      <c r="E531" s="18" t="s">
        <v>3674</v>
      </c>
      <c r="F531" s="18" t="s">
        <v>3675</v>
      </c>
      <c r="G531" s="18"/>
      <c r="H531" s="18" t="s">
        <v>3676</v>
      </c>
      <c r="I531" s="18"/>
      <c r="J531" s="19">
        <v>42391</v>
      </c>
      <c r="K531" s="20">
        <v>2016</v>
      </c>
      <c r="L531" s="20">
        <v>2016</v>
      </c>
      <c r="M531" s="22">
        <v>2364.83</v>
      </c>
      <c r="N531" s="21" t="s">
        <v>131</v>
      </c>
      <c r="O531" s="23">
        <f>M531*VLOOKUP(N531,Kurzy!$A$2:$B$11,2,FALSE)</f>
        <v>2364.83</v>
      </c>
      <c r="P531" s="18"/>
      <c r="Q531" s="24"/>
      <c r="R531" s="18" t="s">
        <v>10079</v>
      </c>
      <c r="S531" s="18"/>
    </row>
    <row r="532" spans="1:19" ht="25.5" x14ac:dyDescent="0.2">
      <c r="A532" s="7" t="s">
        <v>8</v>
      </c>
      <c r="B532" s="4" t="s">
        <v>35</v>
      </c>
      <c r="C532" s="17" t="s">
        <v>3677</v>
      </c>
      <c r="D532" s="17" t="s">
        <v>3589</v>
      </c>
      <c r="E532" s="18" t="s">
        <v>3678</v>
      </c>
      <c r="F532" s="18" t="s">
        <v>3679</v>
      </c>
      <c r="G532" s="18"/>
      <c r="H532" s="18" t="s">
        <v>3680</v>
      </c>
      <c r="I532" s="18">
        <v>31728685</v>
      </c>
      <c r="J532" s="19">
        <v>42401</v>
      </c>
      <c r="K532" s="20">
        <v>2016</v>
      </c>
      <c r="L532" s="20">
        <v>2016</v>
      </c>
      <c r="M532" s="22">
        <v>480</v>
      </c>
      <c r="N532" s="21" t="s">
        <v>131</v>
      </c>
      <c r="O532" s="23">
        <f>M532*VLOOKUP(N532,Kurzy!$A$2:$B$11,2,FALSE)</f>
        <v>480</v>
      </c>
      <c r="P532" s="18"/>
      <c r="Q532" s="24"/>
      <c r="R532" s="18" t="s">
        <v>10079</v>
      </c>
      <c r="S532" s="18"/>
    </row>
    <row r="533" spans="1:19" ht="38.25" x14ac:dyDescent="0.2">
      <c r="A533" s="7" t="s">
        <v>8</v>
      </c>
      <c r="B533" s="4" t="s">
        <v>35</v>
      </c>
      <c r="C533" s="17" t="s">
        <v>3681</v>
      </c>
      <c r="D533" s="17" t="s">
        <v>3589</v>
      </c>
      <c r="E533" s="18" t="s">
        <v>3682</v>
      </c>
      <c r="F533" s="18" t="s">
        <v>3683</v>
      </c>
      <c r="G533" s="18"/>
      <c r="H533" s="18" t="s">
        <v>3655</v>
      </c>
      <c r="I533" s="18">
        <v>36842931</v>
      </c>
      <c r="J533" s="19">
        <v>42417</v>
      </c>
      <c r="K533" s="20">
        <v>2016</v>
      </c>
      <c r="L533" s="20">
        <v>2016</v>
      </c>
      <c r="M533" s="22">
        <v>684</v>
      </c>
      <c r="N533" s="21" t="s">
        <v>131</v>
      </c>
      <c r="O533" s="23">
        <f>M533*VLOOKUP(N533,Kurzy!$A$2:$B$11,2,FALSE)</f>
        <v>684</v>
      </c>
      <c r="P533" s="18"/>
      <c r="Q533" s="24"/>
      <c r="R533" s="18" t="s">
        <v>10079</v>
      </c>
      <c r="S533" s="18"/>
    </row>
    <row r="534" spans="1:19" ht="25.5" x14ac:dyDescent="0.2">
      <c r="A534" s="7" t="s">
        <v>8</v>
      </c>
      <c r="B534" s="4" t="s">
        <v>35</v>
      </c>
      <c r="C534" s="17" t="s">
        <v>3684</v>
      </c>
      <c r="D534" s="17" t="s">
        <v>3589</v>
      </c>
      <c r="E534" s="18" t="s">
        <v>3685</v>
      </c>
      <c r="F534" s="18" t="s">
        <v>3686</v>
      </c>
      <c r="G534" s="18"/>
      <c r="H534" s="18" t="s">
        <v>3651</v>
      </c>
      <c r="I534" s="18">
        <v>47712899</v>
      </c>
      <c r="J534" s="19">
        <v>42417</v>
      </c>
      <c r="K534" s="20">
        <v>2016</v>
      </c>
      <c r="L534" s="20">
        <v>2016</v>
      </c>
      <c r="M534" s="22">
        <v>840</v>
      </c>
      <c r="N534" s="21" t="s">
        <v>131</v>
      </c>
      <c r="O534" s="23">
        <f>M534*VLOOKUP(N534,Kurzy!$A$2:$B$11,2,FALSE)</f>
        <v>840</v>
      </c>
      <c r="P534" s="18" t="s">
        <v>4236</v>
      </c>
      <c r="Q534" s="24"/>
      <c r="R534" s="18" t="s">
        <v>10079</v>
      </c>
      <c r="S534" s="18"/>
    </row>
    <row r="535" spans="1:19" ht="25.5" x14ac:dyDescent="0.2">
      <c r="A535" s="7" t="s">
        <v>8</v>
      </c>
      <c r="B535" s="4" t="s">
        <v>35</v>
      </c>
      <c r="C535" s="17" t="s">
        <v>3687</v>
      </c>
      <c r="D535" s="17" t="s">
        <v>3589</v>
      </c>
      <c r="E535" s="18" t="s">
        <v>3688</v>
      </c>
      <c r="F535" s="18" t="s">
        <v>3689</v>
      </c>
      <c r="G535" s="18"/>
      <c r="H535" s="18" t="s">
        <v>3690</v>
      </c>
      <c r="I535" s="18">
        <v>36663662</v>
      </c>
      <c r="J535" s="19">
        <v>42429</v>
      </c>
      <c r="K535" s="20">
        <v>2016</v>
      </c>
      <c r="L535" s="20">
        <v>2016</v>
      </c>
      <c r="M535" s="22">
        <v>660</v>
      </c>
      <c r="N535" s="21" t="s">
        <v>131</v>
      </c>
      <c r="O535" s="23">
        <f>M535*VLOOKUP(N535,Kurzy!$A$2:$B$11,2,FALSE)</f>
        <v>660</v>
      </c>
      <c r="P535" s="18" t="s">
        <v>4236</v>
      </c>
      <c r="Q535" s="24"/>
      <c r="R535" s="18" t="s">
        <v>10079</v>
      </c>
      <c r="S535" s="18"/>
    </row>
    <row r="536" spans="1:19" ht="25.5" x14ac:dyDescent="0.2">
      <c r="A536" s="7" t="s">
        <v>8</v>
      </c>
      <c r="B536" s="4" t="s">
        <v>35</v>
      </c>
      <c r="C536" s="17" t="s">
        <v>3691</v>
      </c>
      <c r="D536" s="17" t="s">
        <v>3589</v>
      </c>
      <c r="E536" s="18" t="s">
        <v>3692</v>
      </c>
      <c r="F536" s="18" t="s">
        <v>3693</v>
      </c>
      <c r="G536" s="18"/>
      <c r="H536" s="18" t="s">
        <v>3690</v>
      </c>
      <c r="I536" s="18">
        <v>36663662</v>
      </c>
      <c r="J536" s="19">
        <v>42467</v>
      </c>
      <c r="K536" s="20">
        <v>2016</v>
      </c>
      <c r="L536" s="20">
        <v>2016</v>
      </c>
      <c r="M536" s="22">
        <v>450</v>
      </c>
      <c r="N536" s="21" t="s">
        <v>131</v>
      </c>
      <c r="O536" s="23">
        <f>M536*VLOOKUP(N536,Kurzy!$A$2:$B$11,2,FALSE)</f>
        <v>450</v>
      </c>
      <c r="P536" s="18" t="s">
        <v>4236</v>
      </c>
      <c r="Q536" s="24"/>
      <c r="R536" s="18" t="s">
        <v>10079</v>
      </c>
      <c r="S536" s="18"/>
    </row>
    <row r="537" spans="1:19" ht="25.5" x14ac:dyDescent="0.2">
      <c r="A537" s="7" t="s">
        <v>8</v>
      </c>
      <c r="B537" s="4" t="s">
        <v>35</v>
      </c>
      <c r="C537" s="17" t="s">
        <v>3694</v>
      </c>
      <c r="D537" s="17" t="s">
        <v>3695</v>
      </c>
      <c r="E537" s="18" t="s">
        <v>3696</v>
      </c>
      <c r="F537" s="18" t="s">
        <v>3697</v>
      </c>
      <c r="G537" s="18"/>
      <c r="H537" s="18" t="s">
        <v>3698</v>
      </c>
      <c r="I537" s="18">
        <v>35910739</v>
      </c>
      <c r="J537" s="19">
        <v>42494</v>
      </c>
      <c r="K537" s="20">
        <v>2016</v>
      </c>
      <c r="L537" s="20">
        <v>2016</v>
      </c>
      <c r="M537" s="22">
        <v>626.4</v>
      </c>
      <c r="N537" s="21" t="s">
        <v>131</v>
      </c>
      <c r="O537" s="23">
        <f>M537*VLOOKUP(N537,Kurzy!$A$2:$B$11,2,FALSE)</f>
        <v>626.4</v>
      </c>
      <c r="P537" s="18" t="s">
        <v>4236</v>
      </c>
      <c r="Q537" s="24"/>
      <c r="R537" s="18" t="s">
        <v>10079</v>
      </c>
      <c r="S537" s="18"/>
    </row>
    <row r="538" spans="1:19" ht="25.5" x14ac:dyDescent="0.2">
      <c r="A538" s="7" t="s">
        <v>8</v>
      </c>
      <c r="B538" s="4" t="s">
        <v>35</v>
      </c>
      <c r="C538" s="17" t="s">
        <v>3694</v>
      </c>
      <c r="D538" s="17" t="s">
        <v>3695</v>
      </c>
      <c r="E538" s="18" t="s">
        <v>3699</v>
      </c>
      <c r="F538" s="18" t="s">
        <v>3700</v>
      </c>
      <c r="G538" s="18"/>
      <c r="H538" s="18" t="s">
        <v>3701</v>
      </c>
      <c r="I538" s="18">
        <v>44455577</v>
      </c>
      <c r="J538" s="19">
        <v>42494</v>
      </c>
      <c r="K538" s="20">
        <v>2016</v>
      </c>
      <c r="L538" s="20">
        <v>2016</v>
      </c>
      <c r="M538" s="22">
        <v>300</v>
      </c>
      <c r="N538" s="21" t="s">
        <v>131</v>
      </c>
      <c r="O538" s="23">
        <f>M538*VLOOKUP(N538,Kurzy!$A$2:$B$11,2,FALSE)</f>
        <v>300</v>
      </c>
      <c r="P538" s="18" t="s">
        <v>4236</v>
      </c>
      <c r="Q538" s="24"/>
      <c r="R538" s="18" t="s">
        <v>10079</v>
      </c>
      <c r="S538" s="18"/>
    </row>
    <row r="539" spans="1:19" ht="25.5" x14ac:dyDescent="0.2">
      <c r="A539" s="7" t="s">
        <v>8</v>
      </c>
      <c r="B539" s="4" t="s">
        <v>35</v>
      </c>
      <c r="C539" s="17" t="s">
        <v>3702</v>
      </c>
      <c r="D539" s="17" t="s">
        <v>3589</v>
      </c>
      <c r="E539" s="18" t="s">
        <v>3703</v>
      </c>
      <c r="F539" s="18" t="s">
        <v>3704</v>
      </c>
      <c r="G539" s="18"/>
      <c r="H539" s="18" t="s">
        <v>3705</v>
      </c>
      <c r="I539" s="18">
        <v>36751758</v>
      </c>
      <c r="J539" s="19">
        <v>42520</v>
      </c>
      <c r="K539" s="20">
        <v>2016</v>
      </c>
      <c r="L539" s="20">
        <v>2016</v>
      </c>
      <c r="M539" s="22">
        <v>324</v>
      </c>
      <c r="N539" s="21" t="s">
        <v>131</v>
      </c>
      <c r="O539" s="23">
        <f>M539*VLOOKUP(N539,Kurzy!$A$2:$B$11,2,FALSE)</f>
        <v>324</v>
      </c>
      <c r="P539" s="18" t="s">
        <v>4236</v>
      </c>
      <c r="Q539" s="24"/>
      <c r="R539" s="18" t="s">
        <v>10079</v>
      </c>
      <c r="S539" s="18"/>
    </row>
    <row r="540" spans="1:19" ht="38.25" hidden="1" x14ac:dyDescent="0.2">
      <c r="A540" s="7" t="s">
        <v>8</v>
      </c>
      <c r="B540" s="4" t="s">
        <v>35</v>
      </c>
      <c r="C540" s="17" t="s">
        <v>3706</v>
      </c>
      <c r="D540" s="17" t="s">
        <v>3707</v>
      </c>
      <c r="E540" s="18" t="s">
        <v>3708</v>
      </c>
      <c r="F540" s="18" t="s">
        <v>3709</v>
      </c>
      <c r="G540" s="18"/>
      <c r="H540" s="18" t="s">
        <v>3710</v>
      </c>
      <c r="I540" s="18">
        <v>691135</v>
      </c>
      <c r="J540" s="19">
        <v>42564</v>
      </c>
      <c r="K540" s="20">
        <v>2016</v>
      </c>
      <c r="L540" s="20">
        <v>2016</v>
      </c>
      <c r="M540" s="22">
        <v>14400</v>
      </c>
      <c r="N540" s="21" t="s">
        <v>131</v>
      </c>
      <c r="O540" s="23">
        <f>M540*VLOOKUP(N540,Kurzy!$A$2:$B$11,2,FALSE)</f>
        <v>14400</v>
      </c>
      <c r="P540" s="18" t="s">
        <v>4236</v>
      </c>
      <c r="Q540" s="24"/>
      <c r="R540" s="18" t="s">
        <v>10078</v>
      </c>
      <c r="S540" s="18" t="s">
        <v>10510</v>
      </c>
    </row>
    <row r="541" spans="1:19" ht="38.25" x14ac:dyDescent="0.2">
      <c r="A541" s="7" t="s">
        <v>8</v>
      </c>
      <c r="B541" s="4" t="s">
        <v>35</v>
      </c>
      <c r="C541" s="17" t="s">
        <v>3711</v>
      </c>
      <c r="D541" s="17" t="s">
        <v>3661</v>
      </c>
      <c r="E541" s="18" t="s">
        <v>3712</v>
      </c>
      <c r="F541" s="18" t="s">
        <v>3713</v>
      </c>
      <c r="G541" s="18"/>
      <c r="H541" s="18" t="s">
        <v>3655</v>
      </c>
      <c r="I541" s="18">
        <v>36842931</v>
      </c>
      <c r="J541" s="19">
        <v>42618</v>
      </c>
      <c r="K541" s="20">
        <v>2016</v>
      </c>
      <c r="L541" s="20">
        <v>2016</v>
      </c>
      <c r="M541" s="22">
        <v>685.2</v>
      </c>
      <c r="N541" s="21" t="s">
        <v>131</v>
      </c>
      <c r="O541" s="23">
        <f>M541*VLOOKUP(N541,Kurzy!$A$2:$B$11,2,FALSE)</f>
        <v>685.2</v>
      </c>
      <c r="P541" s="18" t="s">
        <v>4236</v>
      </c>
      <c r="Q541" s="24"/>
      <c r="R541" s="18" t="s">
        <v>10079</v>
      </c>
      <c r="S541" s="18"/>
    </row>
    <row r="542" spans="1:19" ht="38.25" x14ac:dyDescent="0.2">
      <c r="A542" s="7" t="s">
        <v>8</v>
      </c>
      <c r="B542" s="4" t="s">
        <v>35</v>
      </c>
      <c r="C542" s="17" t="s">
        <v>3714</v>
      </c>
      <c r="D542" s="17" t="s">
        <v>3589</v>
      </c>
      <c r="E542" s="18" t="s">
        <v>3715</v>
      </c>
      <c r="F542" s="18" t="s">
        <v>3613</v>
      </c>
      <c r="G542" s="18"/>
      <c r="H542" s="18" t="s">
        <v>3716</v>
      </c>
      <c r="I542" s="18">
        <v>36191337</v>
      </c>
      <c r="J542" s="19">
        <v>42618</v>
      </c>
      <c r="K542" s="20">
        <v>2016</v>
      </c>
      <c r="L542" s="20">
        <v>2016</v>
      </c>
      <c r="M542" s="22">
        <v>604.79999999999995</v>
      </c>
      <c r="N542" s="21" t="s">
        <v>131</v>
      </c>
      <c r="O542" s="23">
        <f>M542*VLOOKUP(N542,Kurzy!$A$2:$B$11,2,FALSE)</f>
        <v>604.79999999999995</v>
      </c>
      <c r="P542" s="18" t="s">
        <v>4236</v>
      </c>
      <c r="Q542" s="24"/>
      <c r="R542" s="18" t="s">
        <v>10079</v>
      </c>
      <c r="S542" s="18"/>
    </row>
    <row r="543" spans="1:19" ht="25.5" x14ac:dyDescent="0.2">
      <c r="A543" s="7" t="s">
        <v>8</v>
      </c>
      <c r="B543" s="4" t="s">
        <v>35</v>
      </c>
      <c r="C543" s="17" t="s">
        <v>3717</v>
      </c>
      <c r="D543" s="17" t="s">
        <v>3589</v>
      </c>
      <c r="E543" s="18" t="s">
        <v>3718</v>
      </c>
      <c r="F543" s="18" t="s">
        <v>3719</v>
      </c>
      <c r="G543" s="18"/>
      <c r="H543" s="18" t="s">
        <v>3720</v>
      </c>
      <c r="I543" s="18">
        <v>36582239</v>
      </c>
      <c r="J543" s="19">
        <v>42625</v>
      </c>
      <c r="K543" s="20">
        <v>2016</v>
      </c>
      <c r="L543" s="20">
        <v>2016</v>
      </c>
      <c r="M543" s="22">
        <v>660</v>
      </c>
      <c r="N543" s="21" t="s">
        <v>131</v>
      </c>
      <c r="O543" s="23">
        <f>M543*VLOOKUP(N543,Kurzy!$A$2:$B$11,2,FALSE)</f>
        <v>660</v>
      </c>
      <c r="P543" s="18"/>
      <c r="Q543" s="24"/>
      <c r="R543" s="18" t="s">
        <v>10079</v>
      </c>
      <c r="S543" s="18"/>
    </row>
    <row r="544" spans="1:19" ht="51" hidden="1" x14ac:dyDescent="0.2">
      <c r="A544" s="7" t="s">
        <v>8</v>
      </c>
      <c r="B544" s="4" t="s">
        <v>35</v>
      </c>
      <c r="C544" s="17" t="s">
        <v>3721</v>
      </c>
      <c r="D544" s="17" t="s">
        <v>3722</v>
      </c>
      <c r="E544" s="18" t="s">
        <v>3723</v>
      </c>
      <c r="F544" s="18" t="s">
        <v>3724</v>
      </c>
      <c r="G544" s="18"/>
      <c r="H544" s="18" t="s">
        <v>3725</v>
      </c>
      <c r="I544" s="18">
        <v>31656935</v>
      </c>
      <c r="J544" s="19">
        <v>42626</v>
      </c>
      <c r="K544" s="20">
        <v>2016</v>
      </c>
      <c r="L544" s="20">
        <v>2016</v>
      </c>
      <c r="M544" s="22">
        <v>720</v>
      </c>
      <c r="N544" s="21" t="s">
        <v>131</v>
      </c>
      <c r="O544" s="23">
        <f>M544*VLOOKUP(N544,Kurzy!$A$2:$B$11,2,FALSE)</f>
        <v>720</v>
      </c>
      <c r="P544" s="18"/>
      <c r="Q544" s="24"/>
      <c r="R544" s="18" t="s">
        <v>10078</v>
      </c>
      <c r="S544" s="18" t="s">
        <v>10509</v>
      </c>
    </row>
    <row r="545" spans="1:19" ht="38.25" x14ac:dyDescent="0.2">
      <c r="A545" s="7" t="s">
        <v>8</v>
      </c>
      <c r="B545" s="4" t="s">
        <v>35</v>
      </c>
      <c r="C545" s="17" t="s">
        <v>3726</v>
      </c>
      <c r="D545" s="17" t="s">
        <v>3589</v>
      </c>
      <c r="E545" s="18" t="s">
        <v>3727</v>
      </c>
      <c r="F545" s="18" t="s">
        <v>1085</v>
      </c>
      <c r="G545" s="18"/>
      <c r="H545" s="18" t="s">
        <v>3728</v>
      </c>
      <c r="I545" s="18"/>
      <c r="J545" s="19">
        <v>42639</v>
      </c>
      <c r="K545" s="20">
        <v>2016</v>
      </c>
      <c r="L545" s="20">
        <v>2016</v>
      </c>
      <c r="M545" s="22">
        <v>360</v>
      </c>
      <c r="N545" s="21" t="s">
        <v>131</v>
      </c>
      <c r="O545" s="23">
        <f>M545*VLOOKUP(N545,Kurzy!$A$2:$B$11,2,FALSE)</f>
        <v>360</v>
      </c>
      <c r="P545" s="18"/>
      <c r="Q545" s="24"/>
      <c r="R545" s="18" t="s">
        <v>10079</v>
      </c>
      <c r="S545" s="18"/>
    </row>
    <row r="546" spans="1:19" ht="25.5" x14ac:dyDescent="0.2">
      <c r="A546" s="7" t="s">
        <v>8</v>
      </c>
      <c r="B546" s="4" t="s">
        <v>35</v>
      </c>
      <c r="C546" s="17" t="s">
        <v>3729</v>
      </c>
      <c r="D546" s="17" t="s">
        <v>3589</v>
      </c>
      <c r="E546" s="18" t="s">
        <v>3730</v>
      </c>
      <c r="F546" s="18" t="s">
        <v>3731</v>
      </c>
      <c r="G546" s="18"/>
      <c r="H546" s="18" t="s">
        <v>3643</v>
      </c>
      <c r="I546" s="18">
        <v>48038661</v>
      </c>
      <c r="J546" s="19">
        <v>42646</v>
      </c>
      <c r="K546" s="20">
        <v>2016</v>
      </c>
      <c r="L546" s="20">
        <v>2016</v>
      </c>
      <c r="M546" s="22">
        <v>600</v>
      </c>
      <c r="N546" s="21" t="s">
        <v>131</v>
      </c>
      <c r="O546" s="23">
        <f>M546*VLOOKUP(N546,Kurzy!$A$2:$B$11,2,FALSE)</f>
        <v>600</v>
      </c>
      <c r="P546" s="18"/>
      <c r="Q546" s="24"/>
      <c r="R546" s="18" t="s">
        <v>10079</v>
      </c>
      <c r="S546" s="18"/>
    </row>
    <row r="547" spans="1:19" ht="25.5" x14ac:dyDescent="0.2">
      <c r="A547" s="7" t="s">
        <v>8</v>
      </c>
      <c r="B547" s="4" t="s">
        <v>35</v>
      </c>
      <c r="C547" s="17" t="s">
        <v>3732</v>
      </c>
      <c r="D547" s="17" t="s">
        <v>3695</v>
      </c>
      <c r="E547" s="18" t="s">
        <v>3733</v>
      </c>
      <c r="F547" s="18" t="s">
        <v>3734</v>
      </c>
      <c r="G547" s="18"/>
      <c r="H547" s="18" t="s">
        <v>3735</v>
      </c>
      <c r="I547" s="18">
        <v>31656552</v>
      </c>
      <c r="J547" s="19">
        <v>42669</v>
      </c>
      <c r="K547" s="20">
        <v>2016</v>
      </c>
      <c r="L547" s="20">
        <v>2016</v>
      </c>
      <c r="M547" s="22">
        <v>660</v>
      </c>
      <c r="N547" s="21" t="s">
        <v>131</v>
      </c>
      <c r="O547" s="23">
        <f>M547*VLOOKUP(N547,Kurzy!$A$2:$B$11,2,FALSE)</f>
        <v>660</v>
      </c>
      <c r="P547" s="18"/>
      <c r="Q547" s="24"/>
      <c r="R547" s="18" t="s">
        <v>10079</v>
      </c>
      <c r="S547" s="18"/>
    </row>
    <row r="548" spans="1:19" ht="38.25" x14ac:dyDescent="0.2">
      <c r="A548" s="7" t="s">
        <v>8</v>
      </c>
      <c r="B548" s="4" t="s">
        <v>35</v>
      </c>
      <c r="C548" s="17" t="s">
        <v>3736</v>
      </c>
      <c r="D548" s="17" t="s">
        <v>3722</v>
      </c>
      <c r="E548" s="18" t="s">
        <v>3737</v>
      </c>
      <c r="F548" s="18" t="s">
        <v>3738</v>
      </c>
      <c r="G548" s="18"/>
      <c r="H548" s="18" t="s">
        <v>3725</v>
      </c>
      <c r="I548" s="18">
        <v>31656935</v>
      </c>
      <c r="J548" s="19">
        <v>42668</v>
      </c>
      <c r="K548" s="20">
        <v>2016</v>
      </c>
      <c r="L548" s="20">
        <v>2016</v>
      </c>
      <c r="M548" s="22">
        <v>2160</v>
      </c>
      <c r="N548" s="21" t="s">
        <v>131</v>
      </c>
      <c r="O548" s="23">
        <f>M548*VLOOKUP(N548,Kurzy!$A$2:$B$11,2,FALSE)</f>
        <v>2160</v>
      </c>
      <c r="P548" s="18"/>
      <c r="Q548" s="24"/>
      <c r="R548" s="18" t="s">
        <v>10079</v>
      </c>
      <c r="S548" s="18"/>
    </row>
    <row r="549" spans="1:19" ht="25.5" x14ac:dyDescent="0.2">
      <c r="A549" s="7" t="s">
        <v>8</v>
      </c>
      <c r="B549" s="4" t="s">
        <v>35</v>
      </c>
      <c r="C549" s="17" t="s">
        <v>3717</v>
      </c>
      <c r="D549" s="17" t="s">
        <v>3695</v>
      </c>
      <c r="E549" s="18" t="s">
        <v>3739</v>
      </c>
      <c r="F549" s="18" t="s">
        <v>3740</v>
      </c>
      <c r="G549" s="18"/>
      <c r="H549" s="18" t="s">
        <v>3741</v>
      </c>
      <c r="I549" s="18">
        <v>35949007</v>
      </c>
      <c r="J549" s="19">
        <v>42697</v>
      </c>
      <c r="K549" s="20">
        <v>2013</v>
      </c>
      <c r="L549" s="20">
        <v>2013</v>
      </c>
      <c r="M549" s="22">
        <v>300</v>
      </c>
      <c r="N549" s="21" t="s">
        <v>131</v>
      </c>
      <c r="O549" s="23">
        <f>M549*VLOOKUP(N549,Kurzy!$A$2:$B$11,2,FALSE)</f>
        <v>300</v>
      </c>
      <c r="P549" s="18"/>
      <c r="Q549" s="24"/>
      <c r="R549" s="18" t="s">
        <v>10079</v>
      </c>
      <c r="S549" s="18"/>
    </row>
    <row r="550" spans="1:19" ht="25.5" x14ac:dyDescent="0.2">
      <c r="A550" s="7" t="s">
        <v>8</v>
      </c>
      <c r="B550" s="4" t="s">
        <v>35</v>
      </c>
      <c r="C550" s="17" t="s">
        <v>3742</v>
      </c>
      <c r="D550" s="17" t="s">
        <v>3695</v>
      </c>
      <c r="E550" s="18" t="s">
        <v>3743</v>
      </c>
      <c r="F550" s="18" t="s">
        <v>3613</v>
      </c>
      <c r="G550" s="18"/>
      <c r="H550" s="18" t="s">
        <v>3744</v>
      </c>
      <c r="I550" s="18">
        <v>44526890</v>
      </c>
      <c r="J550" s="19">
        <v>42109</v>
      </c>
      <c r="K550" s="20">
        <v>2015</v>
      </c>
      <c r="L550" s="20">
        <v>2016</v>
      </c>
      <c r="M550" s="22">
        <v>480</v>
      </c>
      <c r="N550" s="21" t="s">
        <v>131</v>
      </c>
      <c r="O550" s="23">
        <f>M550*VLOOKUP(N550,Kurzy!$A$2:$B$11,2,FALSE)</f>
        <v>480</v>
      </c>
      <c r="P550" s="18"/>
      <c r="Q550" s="24"/>
      <c r="R550" s="18" t="s">
        <v>10079</v>
      </c>
      <c r="S550" s="18"/>
    </row>
    <row r="551" spans="1:19" ht="38.25" x14ac:dyDescent="0.2">
      <c r="A551" s="7" t="s">
        <v>8</v>
      </c>
      <c r="B551" s="4" t="s">
        <v>35</v>
      </c>
      <c r="C551" s="17" t="s">
        <v>3745</v>
      </c>
      <c r="D551" s="17" t="s">
        <v>3695</v>
      </c>
      <c r="E551" s="18" t="s">
        <v>3746</v>
      </c>
      <c r="F551" s="18" t="s">
        <v>3747</v>
      </c>
      <c r="G551" s="18"/>
      <c r="H551" s="18" t="s">
        <v>3748</v>
      </c>
      <c r="I551" s="18" t="s">
        <v>3749</v>
      </c>
      <c r="J551" s="19">
        <v>42157</v>
      </c>
      <c r="K551" s="20">
        <v>2015</v>
      </c>
      <c r="L551" s="20">
        <v>2015</v>
      </c>
      <c r="M551" s="22">
        <v>816</v>
      </c>
      <c r="N551" s="21" t="s">
        <v>131</v>
      </c>
      <c r="O551" s="23">
        <f>M551*VLOOKUP(N551,Kurzy!$A$2:$B$11,2,FALSE)</f>
        <v>816</v>
      </c>
      <c r="P551" s="18"/>
      <c r="Q551" s="24"/>
      <c r="R551" s="18" t="s">
        <v>10079</v>
      </c>
      <c r="S551" s="18"/>
    </row>
    <row r="552" spans="1:19" ht="38.25" x14ac:dyDescent="0.2">
      <c r="A552" s="7" t="s">
        <v>8</v>
      </c>
      <c r="B552" s="4" t="s">
        <v>35</v>
      </c>
      <c r="C552" s="17" t="s">
        <v>3750</v>
      </c>
      <c r="D552" s="17" t="s">
        <v>3695</v>
      </c>
      <c r="E552" s="18" t="s">
        <v>3751</v>
      </c>
      <c r="F552" s="18" t="s">
        <v>3752</v>
      </c>
      <c r="G552" s="18"/>
      <c r="H552" s="18" t="s">
        <v>3748</v>
      </c>
      <c r="I552" s="18" t="s">
        <v>3749</v>
      </c>
      <c r="J552" s="19">
        <v>42188</v>
      </c>
      <c r="K552" s="20">
        <v>2015</v>
      </c>
      <c r="L552" s="20">
        <v>2015</v>
      </c>
      <c r="M552" s="22">
        <v>696</v>
      </c>
      <c r="N552" s="21" t="s">
        <v>131</v>
      </c>
      <c r="O552" s="23">
        <f>M552*VLOOKUP(N552,Kurzy!$A$2:$B$11,2,FALSE)</f>
        <v>696</v>
      </c>
      <c r="P552" s="18"/>
      <c r="Q552" s="24"/>
      <c r="R552" s="18" t="s">
        <v>10079</v>
      </c>
      <c r="S552" s="18"/>
    </row>
    <row r="553" spans="1:19" ht="38.25" x14ac:dyDescent="0.2">
      <c r="A553" s="7" t="s">
        <v>8</v>
      </c>
      <c r="B553" s="4" t="s">
        <v>35</v>
      </c>
      <c r="C553" s="17" t="s">
        <v>3753</v>
      </c>
      <c r="D553" s="17" t="s">
        <v>3754</v>
      </c>
      <c r="E553" s="18" t="s">
        <v>3755</v>
      </c>
      <c r="F553" s="18" t="s">
        <v>3756</v>
      </c>
      <c r="G553" s="18"/>
      <c r="H553" s="18" t="s">
        <v>3757</v>
      </c>
      <c r="I553" s="18">
        <v>36205214</v>
      </c>
      <c r="J553" s="19">
        <v>42256</v>
      </c>
      <c r="K553" s="20">
        <v>2015</v>
      </c>
      <c r="L553" s="20">
        <v>2015</v>
      </c>
      <c r="M553" s="22">
        <v>336</v>
      </c>
      <c r="N553" s="21" t="s">
        <v>131</v>
      </c>
      <c r="O553" s="23">
        <f>M553*VLOOKUP(N553,Kurzy!$A$2:$B$11,2,FALSE)</f>
        <v>336</v>
      </c>
      <c r="P553" s="18"/>
      <c r="Q553" s="24"/>
      <c r="R553" s="18" t="s">
        <v>10079</v>
      </c>
      <c r="S553" s="18"/>
    </row>
    <row r="554" spans="1:19" ht="25.5" x14ac:dyDescent="0.2">
      <c r="A554" s="7" t="s">
        <v>8</v>
      </c>
      <c r="B554" s="4" t="s">
        <v>35</v>
      </c>
      <c r="C554" s="17" t="s">
        <v>3758</v>
      </c>
      <c r="D554" s="17" t="s">
        <v>3695</v>
      </c>
      <c r="E554" s="18" t="s">
        <v>3759</v>
      </c>
      <c r="F554" s="18" t="s">
        <v>3760</v>
      </c>
      <c r="G554" s="18"/>
      <c r="H554" s="18" t="s">
        <v>3761</v>
      </c>
      <c r="I554" s="18">
        <v>36172961</v>
      </c>
      <c r="J554" s="19">
        <v>42298</v>
      </c>
      <c r="K554" s="20">
        <v>2015</v>
      </c>
      <c r="L554" s="20">
        <v>2015</v>
      </c>
      <c r="M554" s="22">
        <v>1836</v>
      </c>
      <c r="N554" s="21" t="s">
        <v>131</v>
      </c>
      <c r="O554" s="23">
        <f>M554*VLOOKUP(N554,Kurzy!$A$2:$B$11,2,FALSE)</f>
        <v>1836</v>
      </c>
      <c r="P554" s="18"/>
      <c r="Q554" s="24"/>
      <c r="R554" s="18" t="s">
        <v>10079</v>
      </c>
      <c r="S554" s="18"/>
    </row>
    <row r="555" spans="1:19" ht="25.5" x14ac:dyDescent="0.2">
      <c r="A555" s="7" t="s">
        <v>8</v>
      </c>
      <c r="B555" s="4" t="s">
        <v>35</v>
      </c>
      <c r="C555" s="17" t="s">
        <v>3762</v>
      </c>
      <c r="D555" s="17" t="s">
        <v>3695</v>
      </c>
      <c r="E555" s="18" t="s">
        <v>3763</v>
      </c>
      <c r="F555" s="18" t="s">
        <v>3764</v>
      </c>
      <c r="G555" s="18"/>
      <c r="H555" s="18" t="s">
        <v>3761</v>
      </c>
      <c r="I555" s="18">
        <v>36172961</v>
      </c>
      <c r="J555" s="19">
        <v>42327</v>
      </c>
      <c r="K555" s="20">
        <v>2015</v>
      </c>
      <c r="L555" s="20">
        <v>2015</v>
      </c>
      <c r="M555" s="22">
        <v>3996</v>
      </c>
      <c r="N555" s="21" t="s">
        <v>131</v>
      </c>
      <c r="O555" s="23">
        <f>M555*VLOOKUP(N555,Kurzy!$A$2:$B$11,2,FALSE)</f>
        <v>3996</v>
      </c>
      <c r="P555" s="18"/>
      <c r="Q555" s="24"/>
      <c r="R555" s="18" t="s">
        <v>10079</v>
      </c>
      <c r="S555" s="18"/>
    </row>
    <row r="556" spans="1:19" ht="25.5" x14ac:dyDescent="0.2">
      <c r="A556" s="7" t="s">
        <v>8</v>
      </c>
      <c r="B556" s="4" t="s">
        <v>35</v>
      </c>
      <c r="C556" s="17" t="s">
        <v>3765</v>
      </c>
      <c r="D556" s="17" t="s">
        <v>3695</v>
      </c>
      <c r="E556" s="18" t="s">
        <v>3766</v>
      </c>
      <c r="F556" s="18" t="s">
        <v>3767</v>
      </c>
      <c r="G556" s="18"/>
      <c r="H556" s="18" t="s">
        <v>3768</v>
      </c>
      <c r="I556" s="18">
        <v>34109323</v>
      </c>
      <c r="J556" s="19">
        <v>42340</v>
      </c>
      <c r="K556" s="20">
        <v>2015</v>
      </c>
      <c r="L556" s="20">
        <v>2015</v>
      </c>
      <c r="M556" s="22">
        <v>10200</v>
      </c>
      <c r="N556" s="21" t="s">
        <v>131</v>
      </c>
      <c r="O556" s="23">
        <f>M556*VLOOKUP(N556,Kurzy!$A$2:$B$11,2,FALSE)</f>
        <v>10200</v>
      </c>
      <c r="P556" s="18"/>
      <c r="Q556" s="24"/>
      <c r="R556" s="18" t="s">
        <v>10079</v>
      </c>
      <c r="S556" s="18"/>
    </row>
    <row r="557" spans="1:19" ht="25.5" x14ac:dyDescent="0.2">
      <c r="A557" s="7" t="s">
        <v>8</v>
      </c>
      <c r="B557" s="4" t="s">
        <v>35</v>
      </c>
      <c r="C557" s="17" t="s">
        <v>3769</v>
      </c>
      <c r="D557" s="17" t="s">
        <v>3754</v>
      </c>
      <c r="E557" s="18" t="s">
        <v>3770</v>
      </c>
      <c r="F557" s="18" t="s">
        <v>3770</v>
      </c>
      <c r="G557" s="18"/>
      <c r="H557" s="18" t="s">
        <v>3716</v>
      </c>
      <c r="I557" s="18">
        <v>36191337</v>
      </c>
      <c r="J557" s="19">
        <v>42342</v>
      </c>
      <c r="K557" s="20">
        <v>2015</v>
      </c>
      <c r="L557" s="20">
        <v>2015</v>
      </c>
      <c r="M557" s="22">
        <v>282</v>
      </c>
      <c r="N557" s="21" t="s">
        <v>131</v>
      </c>
      <c r="O557" s="23">
        <f>M557*VLOOKUP(N557,Kurzy!$A$2:$B$11,2,FALSE)</f>
        <v>282</v>
      </c>
      <c r="P557" s="18"/>
      <c r="Q557" s="24"/>
      <c r="R557" s="18" t="s">
        <v>10079</v>
      </c>
      <c r="S557" s="18"/>
    </row>
    <row r="558" spans="1:19" ht="25.5" x14ac:dyDescent="0.2">
      <c r="A558" s="7" t="s">
        <v>9</v>
      </c>
      <c r="B558" s="4" t="s">
        <v>86</v>
      </c>
      <c r="C558" s="17" t="s">
        <v>6809</v>
      </c>
      <c r="D558" s="17" t="s">
        <v>6810</v>
      </c>
      <c r="E558" s="18" t="s">
        <v>6811</v>
      </c>
      <c r="F558" s="18" t="s">
        <v>410</v>
      </c>
      <c r="G558" s="18"/>
      <c r="H558" s="18" t="s">
        <v>6812</v>
      </c>
      <c r="I558" s="18">
        <v>31337147</v>
      </c>
      <c r="J558" s="19">
        <v>42642</v>
      </c>
      <c r="K558" s="20">
        <v>2016</v>
      </c>
      <c r="L558" s="20">
        <v>2016</v>
      </c>
      <c r="M558" s="22">
        <v>10713</v>
      </c>
      <c r="N558" s="21" t="s">
        <v>131</v>
      </c>
      <c r="O558" s="23">
        <f>M558*VLOOKUP(N558,Kurzy!$A$2:$B$11,2,FALSE)</f>
        <v>10713</v>
      </c>
      <c r="P558" s="18"/>
      <c r="Q558" s="24"/>
      <c r="R558" s="18" t="s">
        <v>10079</v>
      </c>
      <c r="S558" s="18"/>
    </row>
    <row r="559" spans="1:19" x14ac:dyDescent="0.2">
      <c r="A559" s="7" t="s">
        <v>9</v>
      </c>
      <c r="B559" s="4" t="s">
        <v>86</v>
      </c>
      <c r="C559" s="17" t="s">
        <v>6813</v>
      </c>
      <c r="D559" s="17" t="s">
        <v>6814</v>
      </c>
      <c r="E559" s="18" t="s">
        <v>6815</v>
      </c>
      <c r="F559" s="18" t="s">
        <v>410</v>
      </c>
      <c r="G559" s="18"/>
      <c r="H559" s="18" t="s">
        <v>6816</v>
      </c>
      <c r="I559" s="18">
        <v>48029483</v>
      </c>
      <c r="J559" s="19">
        <v>42241</v>
      </c>
      <c r="K559" s="20">
        <v>2015</v>
      </c>
      <c r="L559" s="20">
        <v>2016</v>
      </c>
      <c r="M559" s="22">
        <v>10700</v>
      </c>
      <c r="N559" s="21" t="s">
        <v>131</v>
      </c>
      <c r="O559" s="23">
        <f>M559*VLOOKUP(N559,Kurzy!$A$2:$B$11,2,FALSE)</f>
        <v>10700</v>
      </c>
      <c r="P559" s="18"/>
      <c r="Q559" s="24"/>
      <c r="R559" s="18" t="s">
        <v>10079</v>
      </c>
      <c r="S559" s="18"/>
    </row>
    <row r="560" spans="1:19" ht="38.25" x14ac:dyDescent="0.2">
      <c r="A560" s="7" t="s">
        <v>9</v>
      </c>
      <c r="B560" s="4" t="s">
        <v>86</v>
      </c>
      <c r="C560" s="17" t="s">
        <v>6817</v>
      </c>
      <c r="D560" s="17" t="s">
        <v>6818</v>
      </c>
      <c r="E560" s="18" t="s">
        <v>6819</v>
      </c>
      <c r="F560" s="18" t="s">
        <v>410</v>
      </c>
      <c r="G560" s="18"/>
      <c r="H560" s="18" t="s">
        <v>6820</v>
      </c>
      <c r="I560" s="18">
        <v>35829141</v>
      </c>
      <c r="J560" s="19">
        <v>42264</v>
      </c>
      <c r="K560" s="20">
        <v>2015</v>
      </c>
      <c r="L560" s="20">
        <v>2016</v>
      </c>
      <c r="M560" s="22">
        <v>28800</v>
      </c>
      <c r="N560" s="21" t="s">
        <v>131</v>
      </c>
      <c r="O560" s="23">
        <f>M560*VLOOKUP(N560,Kurzy!$A$2:$B$11,2,FALSE)</f>
        <v>28800</v>
      </c>
      <c r="P560" s="18"/>
      <c r="Q560" s="24"/>
      <c r="R560" s="18" t="s">
        <v>10079</v>
      </c>
      <c r="S560" s="18"/>
    </row>
    <row r="561" spans="1:19" ht="51" x14ac:dyDescent="0.2">
      <c r="A561" s="7" t="s">
        <v>9</v>
      </c>
      <c r="B561" s="4" t="s">
        <v>86</v>
      </c>
      <c r="C561" s="17" t="s">
        <v>6821</v>
      </c>
      <c r="D561" s="17" t="s">
        <v>6818</v>
      </c>
      <c r="E561" s="18" t="s">
        <v>6822</v>
      </c>
      <c r="F561" s="18" t="s">
        <v>410</v>
      </c>
      <c r="G561" s="18"/>
      <c r="H561" s="18" t="s">
        <v>6820</v>
      </c>
      <c r="I561" s="18">
        <v>35829141</v>
      </c>
      <c r="J561" s="19">
        <v>42291</v>
      </c>
      <c r="K561" s="20">
        <v>2015</v>
      </c>
      <c r="L561" s="20">
        <v>2016</v>
      </c>
      <c r="M561" s="22">
        <v>26400</v>
      </c>
      <c r="N561" s="21" t="s">
        <v>131</v>
      </c>
      <c r="O561" s="23">
        <f>M561*VLOOKUP(N561,Kurzy!$A$2:$B$11,2,FALSE)</f>
        <v>26400</v>
      </c>
      <c r="P561" s="18"/>
      <c r="Q561" s="24"/>
      <c r="R561" s="18" t="s">
        <v>10079</v>
      </c>
      <c r="S561" s="18"/>
    </row>
    <row r="562" spans="1:19" ht="38.25" x14ac:dyDescent="0.2">
      <c r="A562" s="7" t="s">
        <v>9</v>
      </c>
      <c r="B562" s="4" t="s">
        <v>86</v>
      </c>
      <c r="C562" s="17" t="s">
        <v>6823</v>
      </c>
      <c r="D562" s="17" t="s">
        <v>6814</v>
      </c>
      <c r="E562" s="18" t="s">
        <v>6824</v>
      </c>
      <c r="F562" s="18" t="s">
        <v>410</v>
      </c>
      <c r="G562" s="18"/>
      <c r="H562" s="18" t="s">
        <v>6825</v>
      </c>
      <c r="I562" s="18" t="s">
        <v>6826</v>
      </c>
      <c r="J562" s="19">
        <v>42192</v>
      </c>
      <c r="K562" s="20">
        <v>2015</v>
      </c>
      <c r="L562" s="20">
        <v>2016</v>
      </c>
      <c r="M562" s="22">
        <v>16900</v>
      </c>
      <c r="N562" s="21" t="s">
        <v>131</v>
      </c>
      <c r="O562" s="23">
        <f>M562*VLOOKUP(N562,Kurzy!$A$2:$B$11,2,FALSE)</f>
        <v>16900</v>
      </c>
      <c r="P562" s="18"/>
      <c r="Q562" s="24"/>
      <c r="R562" s="18" t="s">
        <v>10079</v>
      </c>
      <c r="S562" s="18"/>
    </row>
    <row r="563" spans="1:19" ht="51" x14ac:dyDescent="0.2">
      <c r="A563" s="7" t="s">
        <v>9</v>
      </c>
      <c r="B563" s="4" t="s">
        <v>113</v>
      </c>
      <c r="C563" s="17" t="s">
        <v>6925</v>
      </c>
      <c r="D563" s="17" t="s">
        <v>6926</v>
      </c>
      <c r="E563" s="18" t="s">
        <v>6927</v>
      </c>
      <c r="F563" s="18" t="s">
        <v>6928</v>
      </c>
      <c r="G563" s="18"/>
      <c r="H563" s="18" t="s">
        <v>6929</v>
      </c>
      <c r="I563" s="18">
        <v>26847281</v>
      </c>
      <c r="J563" s="19">
        <v>42408</v>
      </c>
      <c r="K563" s="20">
        <v>2016</v>
      </c>
      <c r="L563" s="20">
        <v>2016</v>
      </c>
      <c r="M563" s="22">
        <v>5000</v>
      </c>
      <c r="N563" s="21" t="s">
        <v>131</v>
      </c>
      <c r="O563" s="23">
        <f>M563*VLOOKUP(N563,Kurzy!$A$2:$B$11,2,FALSE)</f>
        <v>5000</v>
      </c>
      <c r="P563" s="18"/>
      <c r="Q563" s="24"/>
      <c r="R563" s="18" t="s">
        <v>10079</v>
      </c>
      <c r="S563" s="18"/>
    </row>
    <row r="564" spans="1:19" ht="153" x14ac:dyDescent="0.2">
      <c r="A564" s="7" t="s">
        <v>9</v>
      </c>
      <c r="B564" s="4" t="s">
        <v>113</v>
      </c>
      <c r="C564" s="17" t="s">
        <v>6930</v>
      </c>
      <c r="D564" s="17" t="s">
        <v>6931</v>
      </c>
      <c r="E564" s="18" t="s">
        <v>6932</v>
      </c>
      <c r="F564" s="18" t="s">
        <v>1085</v>
      </c>
      <c r="G564" s="18"/>
      <c r="H564" s="18" t="s">
        <v>6933</v>
      </c>
      <c r="I564" s="18">
        <v>36419150</v>
      </c>
      <c r="J564" s="19">
        <v>42305</v>
      </c>
      <c r="K564" s="20">
        <v>2015</v>
      </c>
      <c r="L564" s="20">
        <v>2016</v>
      </c>
      <c r="M564" s="22">
        <v>1475</v>
      </c>
      <c r="N564" s="21" t="s">
        <v>131</v>
      </c>
      <c r="O564" s="23">
        <f>M564*VLOOKUP(N564,Kurzy!$A$2:$B$11,2,FALSE)</f>
        <v>1475</v>
      </c>
      <c r="P564" s="18"/>
      <c r="Q564" s="24" t="s">
        <v>7066</v>
      </c>
      <c r="R564" s="18" t="s">
        <v>10079</v>
      </c>
      <c r="S564" s="18"/>
    </row>
    <row r="565" spans="1:19" ht="127.5" x14ac:dyDescent="0.2">
      <c r="A565" s="7" t="s">
        <v>9</v>
      </c>
      <c r="B565" s="4" t="s">
        <v>113</v>
      </c>
      <c r="C565" s="17" t="s">
        <v>6934</v>
      </c>
      <c r="D565" s="17" t="s">
        <v>6931</v>
      </c>
      <c r="E565" s="18" t="s">
        <v>6932</v>
      </c>
      <c r="F565" s="18" t="s">
        <v>1085</v>
      </c>
      <c r="G565" s="18"/>
      <c r="H565" s="18" t="s">
        <v>6935</v>
      </c>
      <c r="I565" s="18">
        <v>30842654</v>
      </c>
      <c r="J565" s="19">
        <v>42494</v>
      </c>
      <c r="K565" s="20">
        <v>2015</v>
      </c>
      <c r="L565" s="20">
        <v>2016</v>
      </c>
      <c r="M565" s="22">
        <v>500</v>
      </c>
      <c r="N565" s="21" t="s">
        <v>131</v>
      </c>
      <c r="O565" s="23">
        <f>M565*VLOOKUP(N565,Kurzy!$A$2:$B$11,2,FALSE)</f>
        <v>500</v>
      </c>
      <c r="P565" s="18"/>
      <c r="Q565" s="24" t="s">
        <v>7067</v>
      </c>
      <c r="R565" s="18" t="s">
        <v>10079</v>
      </c>
      <c r="S565" s="18"/>
    </row>
    <row r="566" spans="1:19" ht="127.5" x14ac:dyDescent="0.2">
      <c r="A566" s="7" t="s">
        <v>9</v>
      </c>
      <c r="B566" s="4" t="s">
        <v>113</v>
      </c>
      <c r="C566" s="17" t="s">
        <v>6936</v>
      </c>
      <c r="D566" s="17" t="s">
        <v>6931</v>
      </c>
      <c r="E566" s="18" t="s">
        <v>6932</v>
      </c>
      <c r="F566" s="18" t="s">
        <v>1085</v>
      </c>
      <c r="G566" s="18"/>
      <c r="H566" s="18" t="s">
        <v>6937</v>
      </c>
      <c r="I566" s="18">
        <v>34000445</v>
      </c>
      <c r="J566" s="19">
        <v>42489</v>
      </c>
      <c r="K566" s="20">
        <v>2015</v>
      </c>
      <c r="L566" s="20">
        <v>2016</v>
      </c>
      <c r="M566" s="22">
        <v>500</v>
      </c>
      <c r="N566" s="21" t="s">
        <v>131</v>
      </c>
      <c r="O566" s="23">
        <f>M566*VLOOKUP(N566,Kurzy!$A$2:$B$11,2,FALSE)</f>
        <v>500</v>
      </c>
      <c r="P566" s="18"/>
      <c r="Q566" s="24" t="s">
        <v>7067</v>
      </c>
      <c r="R566" s="18" t="s">
        <v>10079</v>
      </c>
      <c r="S566" s="18"/>
    </row>
    <row r="567" spans="1:19" ht="127.5" x14ac:dyDescent="0.2">
      <c r="A567" s="7" t="s">
        <v>9</v>
      </c>
      <c r="B567" s="4" t="s">
        <v>113</v>
      </c>
      <c r="C567" s="17" t="s">
        <v>6936</v>
      </c>
      <c r="D567" s="17" t="s">
        <v>6931</v>
      </c>
      <c r="E567" s="18" t="s">
        <v>6932</v>
      </c>
      <c r="F567" s="18" t="s">
        <v>1085</v>
      </c>
      <c r="G567" s="18"/>
      <c r="H567" s="18" t="s">
        <v>6938</v>
      </c>
      <c r="I567" s="18">
        <v>30231728</v>
      </c>
      <c r="J567" s="19">
        <v>42443</v>
      </c>
      <c r="K567" s="20">
        <v>2015</v>
      </c>
      <c r="L567" s="20">
        <v>2016</v>
      </c>
      <c r="M567" s="22">
        <v>895</v>
      </c>
      <c r="N567" s="21" t="s">
        <v>131</v>
      </c>
      <c r="O567" s="23">
        <f>M567*VLOOKUP(N567,Kurzy!$A$2:$B$11,2,FALSE)</f>
        <v>895</v>
      </c>
      <c r="P567" s="18"/>
      <c r="Q567" s="24" t="s">
        <v>7067</v>
      </c>
      <c r="R567" s="18" t="s">
        <v>10079</v>
      </c>
      <c r="S567" s="18"/>
    </row>
    <row r="568" spans="1:19" ht="140.25" x14ac:dyDescent="0.2">
      <c r="A568" s="7" t="s">
        <v>9</v>
      </c>
      <c r="B568" s="4" t="s">
        <v>113</v>
      </c>
      <c r="C568" s="17" t="s">
        <v>6939</v>
      </c>
      <c r="D568" s="17" t="s">
        <v>6940</v>
      </c>
      <c r="E568" s="18" t="s">
        <v>6932</v>
      </c>
      <c r="F568" s="18" t="s">
        <v>1085</v>
      </c>
      <c r="G568" s="18"/>
      <c r="H568" s="18" t="s">
        <v>6941</v>
      </c>
      <c r="I568" s="18">
        <v>31335772</v>
      </c>
      <c r="J568" s="19">
        <v>42515</v>
      </c>
      <c r="K568" s="20">
        <v>2015</v>
      </c>
      <c r="L568" s="20">
        <v>2016</v>
      </c>
      <c r="M568" s="22">
        <v>600</v>
      </c>
      <c r="N568" s="21" t="s">
        <v>131</v>
      </c>
      <c r="O568" s="23">
        <f>M568*VLOOKUP(N568,Kurzy!$A$2:$B$11,2,FALSE)</f>
        <v>600</v>
      </c>
      <c r="P568" s="18"/>
      <c r="Q568" s="24" t="s">
        <v>7068</v>
      </c>
      <c r="R568" s="18" t="s">
        <v>10079</v>
      </c>
      <c r="S568" s="18"/>
    </row>
    <row r="569" spans="1:19" ht="140.25" x14ac:dyDescent="0.2">
      <c r="A569" s="7" t="s">
        <v>9</v>
      </c>
      <c r="B569" s="4" t="s">
        <v>113</v>
      </c>
      <c r="C569" s="17" t="s">
        <v>6942</v>
      </c>
      <c r="D569" s="17" t="s">
        <v>6940</v>
      </c>
      <c r="E569" s="18" t="s">
        <v>6932</v>
      </c>
      <c r="F569" s="18" t="s">
        <v>1085</v>
      </c>
      <c r="G569" s="18"/>
      <c r="H569" s="18" t="s">
        <v>6943</v>
      </c>
      <c r="I569" s="18">
        <v>36199222</v>
      </c>
      <c r="J569" s="19">
        <v>42432</v>
      </c>
      <c r="K569" s="20">
        <v>2015</v>
      </c>
      <c r="L569" s="20">
        <v>2016</v>
      </c>
      <c r="M569" s="22">
        <v>4975</v>
      </c>
      <c r="N569" s="21" t="s">
        <v>131</v>
      </c>
      <c r="O569" s="23">
        <f>M569*VLOOKUP(N569,Kurzy!$A$2:$B$11,2,FALSE)</f>
        <v>4975</v>
      </c>
      <c r="P569" s="18"/>
      <c r="Q569" s="24" t="s">
        <v>7069</v>
      </c>
      <c r="R569" s="18" t="s">
        <v>10079</v>
      </c>
      <c r="S569" s="18"/>
    </row>
    <row r="570" spans="1:19" ht="153" x14ac:dyDescent="0.2">
      <c r="A570" s="7" t="s">
        <v>9</v>
      </c>
      <c r="B570" s="4" t="s">
        <v>113</v>
      </c>
      <c r="C570" s="17" t="s">
        <v>6944</v>
      </c>
      <c r="D570" s="17" t="s">
        <v>6931</v>
      </c>
      <c r="E570" s="18" t="s">
        <v>6932</v>
      </c>
      <c r="F570" s="18" t="s">
        <v>1085</v>
      </c>
      <c r="G570" s="18"/>
      <c r="H570" s="18" t="s">
        <v>6945</v>
      </c>
      <c r="I570" s="18">
        <v>35953411</v>
      </c>
      <c r="J570" s="19">
        <v>42444</v>
      </c>
      <c r="K570" s="20">
        <v>2015</v>
      </c>
      <c r="L570" s="20">
        <v>2016</v>
      </c>
      <c r="M570" s="22">
        <v>2500</v>
      </c>
      <c r="N570" s="21" t="s">
        <v>131</v>
      </c>
      <c r="O570" s="23">
        <f>M570*VLOOKUP(N570,Kurzy!$A$2:$B$11,2,FALSE)</f>
        <v>2500</v>
      </c>
      <c r="P570" s="18"/>
      <c r="Q570" s="24" t="s">
        <v>7070</v>
      </c>
      <c r="R570" s="18" t="s">
        <v>10079</v>
      </c>
      <c r="S570" s="18"/>
    </row>
    <row r="571" spans="1:19" ht="140.25" x14ac:dyDescent="0.2">
      <c r="A571" s="7" t="s">
        <v>9</v>
      </c>
      <c r="B571" s="4" t="s">
        <v>113</v>
      </c>
      <c r="C571" s="17" t="s">
        <v>6946</v>
      </c>
      <c r="D571" s="17" t="s">
        <v>6931</v>
      </c>
      <c r="E571" s="18" t="s">
        <v>6932</v>
      </c>
      <c r="F571" s="18" t="s">
        <v>1085</v>
      </c>
      <c r="G571" s="18"/>
      <c r="H571" s="18" t="s">
        <v>6947</v>
      </c>
      <c r="I571" s="18">
        <v>36413861</v>
      </c>
      <c r="J571" s="19">
        <v>42536</v>
      </c>
      <c r="K571" s="20">
        <v>2015</v>
      </c>
      <c r="L571" s="20">
        <v>2016</v>
      </c>
      <c r="M571" s="22">
        <v>1200</v>
      </c>
      <c r="N571" s="21" t="s">
        <v>131</v>
      </c>
      <c r="O571" s="23">
        <f>M571*VLOOKUP(N571,Kurzy!$A$2:$B$11,2,FALSE)</f>
        <v>1200</v>
      </c>
      <c r="P571" s="18"/>
      <c r="Q571" s="24" t="s">
        <v>7068</v>
      </c>
      <c r="R571" s="18" t="s">
        <v>10079</v>
      </c>
      <c r="S571" s="18"/>
    </row>
    <row r="572" spans="1:19" ht="140.25" x14ac:dyDescent="0.2">
      <c r="A572" s="7" t="s">
        <v>9</v>
      </c>
      <c r="B572" s="4" t="s">
        <v>113</v>
      </c>
      <c r="C572" s="17" t="s">
        <v>6946</v>
      </c>
      <c r="D572" s="17" t="s">
        <v>6931</v>
      </c>
      <c r="E572" s="18" t="s">
        <v>6932</v>
      </c>
      <c r="F572" s="18" t="s">
        <v>1085</v>
      </c>
      <c r="G572" s="18"/>
      <c r="H572" s="18" t="s">
        <v>6948</v>
      </c>
      <c r="I572" s="18">
        <v>35731877</v>
      </c>
      <c r="J572" s="19">
        <v>42522</v>
      </c>
      <c r="K572" s="20">
        <v>2015</v>
      </c>
      <c r="L572" s="20">
        <v>2016</v>
      </c>
      <c r="M572" s="22">
        <v>600</v>
      </c>
      <c r="N572" s="21" t="s">
        <v>131</v>
      </c>
      <c r="O572" s="23">
        <f>M572*VLOOKUP(N572,Kurzy!$A$2:$B$11,2,FALSE)</f>
        <v>600</v>
      </c>
      <c r="P572" s="18"/>
      <c r="Q572" s="24" t="s">
        <v>7068</v>
      </c>
      <c r="R572" s="18" t="s">
        <v>10079</v>
      </c>
      <c r="S572" s="18"/>
    </row>
    <row r="573" spans="1:19" ht="89.25" x14ac:dyDescent="0.2">
      <c r="A573" s="7" t="s">
        <v>9</v>
      </c>
      <c r="B573" s="4" t="s">
        <v>113</v>
      </c>
      <c r="C573" s="17" t="s">
        <v>6949</v>
      </c>
      <c r="D573" s="17" t="s">
        <v>6950</v>
      </c>
      <c r="E573" s="18" t="s">
        <v>6951</v>
      </c>
      <c r="F573" s="18" t="s">
        <v>6952</v>
      </c>
      <c r="G573" s="18"/>
      <c r="H573" s="18" t="s">
        <v>6953</v>
      </c>
      <c r="I573" s="18">
        <v>36545082</v>
      </c>
      <c r="J573" s="19">
        <v>42381</v>
      </c>
      <c r="K573" s="20">
        <v>2016</v>
      </c>
      <c r="L573" s="20">
        <v>2016</v>
      </c>
      <c r="M573" s="22">
        <v>2000</v>
      </c>
      <c r="N573" s="21" t="s">
        <v>131</v>
      </c>
      <c r="O573" s="23">
        <f>M573*VLOOKUP(N573,Kurzy!$A$2:$B$11,2,FALSE)</f>
        <v>2000</v>
      </c>
      <c r="P573" s="18"/>
      <c r="Q573" s="24" t="s">
        <v>7071</v>
      </c>
      <c r="R573" s="18" t="s">
        <v>10079</v>
      </c>
      <c r="S573" s="18"/>
    </row>
    <row r="574" spans="1:19" ht="38.25" x14ac:dyDescent="0.2">
      <c r="A574" s="7" t="s">
        <v>9</v>
      </c>
      <c r="B574" s="4" t="s">
        <v>113</v>
      </c>
      <c r="C574" s="17" t="s">
        <v>6954</v>
      </c>
      <c r="D574" s="17" t="s">
        <v>6955</v>
      </c>
      <c r="E574" s="18" t="s">
        <v>6956</v>
      </c>
      <c r="F574" s="18" t="s">
        <v>6957</v>
      </c>
      <c r="G574" s="18"/>
      <c r="H574" s="18" t="s">
        <v>6958</v>
      </c>
      <c r="I574" s="18">
        <v>697516</v>
      </c>
      <c r="J574" s="19">
        <v>42326</v>
      </c>
      <c r="K574" s="20">
        <v>2016</v>
      </c>
      <c r="L574" s="20">
        <v>2016</v>
      </c>
      <c r="M574" s="22">
        <v>2280</v>
      </c>
      <c r="N574" s="21" t="s">
        <v>131</v>
      </c>
      <c r="O574" s="23">
        <f>M574*VLOOKUP(N574,Kurzy!$A$2:$B$11,2,FALSE)</f>
        <v>2280</v>
      </c>
      <c r="P574" s="18"/>
      <c r="Q574" s="24" t="s">
        <v>7072</v>
      </c>
      <c r="R574" s="18" t="s">
        <v>10079</v>
      </c>
      <c r="S574" s="18"/>
    </row>
    <row r="575" spans="1:19" ht="38.25" x14ac:dyDescent="0.2">
      <c r="A575" s="7" t="s">
        <v>9</v>
      </c>
      <c r="B575" s="4" t="s">
        <v>113</v>
      </c>
      <c r="C575" s="17" t="s">
        <v>6959</v>
      </c>
      <c r="D575" s="17" t="s">
        <v>6960</v>
      </c>
      <c r="E575" s="18" t="s">
        <v>6961</v>
      </c>
      <c r="F575" s="18" t="s">
        <v>6962</v>
      </c>
      <c r="G575" s="18"/>
      <c r="H575" s="18" t="s">
        <v>6460</v>
      </c>
      <c r="I575" s="18">
        <v>31664288</v>
      </c>
      <c r="J575" s="19">
        <v>42620</v>
      </c>
      <c r="K575" s="20">
        <v>2016</v>
      </c>
      <c r="L575" s="20">
        <v>2016</v>
      </c>
      <c r="M575" s="22">
        <v>1200</v>
      </c>
      <c r="N575" s="21" t="s">
        <v>131</v>
      </c>
      <c r="O575" s="23">
        <f>M575*VLOOKUP(N575,Kurzy!$A$2:$B$11,2,FALSE)</f>
        <v>1200</v>
      </c>
      <c r="P575" s="18"/>
      <c r="Q575" s="24"/>
      <c r="R575" s="18" t="s">
        <v>10079</v>
      </c>
      <c r="S575" s="18"/>
    </row>
    <row r="576" spans="1:19" ht="63.75" x14ac:dyDescent="0.2">
      <c r="A576" s="7" t="s">
        <v>9</v>
      </c>
      <c r="B576" s="4" t="s">
        <v>113</v>
      </c>
      <c r="C576" s="17" t="s">
        <v>6963</v>
      </c>
      <c r="D576" s="17" t="s">
        <v>6964</v>
      </c>
      <c r="E576" s="18" t="s">
        <v>6965</v>
      </c>
      <c r="F576" s="18" t="s">
        <v>6966</v>
      </c>
      <c r="G576" s="18"/>
      <c r="H576" s="18" t="s">
        <v>6967</v>
      </c>
      <c r="I576" s="18">
        <v>3663124</v>
      </c>
      <c r="J576" s="19">
        <v>42354</v>
      </c>
      <c r="K576" s="20">
        <v>2015</v>
      </c>
      <c r="L576" s="20">
        <v>2017</v>
      </c>
      <c r="M576" s="22">
        <v>27580</v>
      </c>
      <c r="N576" s="21" t="s">
        <v>131</v>
      </c>
      <c r="O576" s="23">
        <f>M576*VLOOKUP(N576,Kurzy!$A$2:$B$11,2,FALSE)</f>
        <v>27580</v>
      </c>
      <c r="P576" s="18"/>
      <c r="Q576" s="24" t="s">
        <v>7073</v>
      </c>
      <c r="R576" s="18" t="s">
        <v>10079</v>
      </c>
      <c r="S576" s="18"/>
    </row>
    <row r="577" spans="1:19" ht="51" x14ac:dyDescent="0.2">
      <c r="A577" s="7" t="s">
        <v>9</v>
      </c>
      <c r="B577" s="4" t="s">
        <v>113</v>
      </c>
      <c r="C577" s="17" t="s">
        <v>6968</v>
      </c>
      <c r="D577" s="17" t="s">
        <v>6955</v>
      </c>
      <c r="E577" s="18" t="s">
        <v>6969</v>
      </c>
      <c r="F577" s="18" t="s">
        <v>6970</v>
      </c>
      <c r="G577" s="18"/>
      <c r="H577" s="18" t="s">
        <v>6971</v>
      </c>
      <c r="I577" s="18">
        <v>48046434</v>
      </c>
      <c r="J577" s="19">
        <v>42371</v>
      </c>
      <c r="K577" s="20">
        <v>2016</v>
      </c>
      <c r="L577" s="20">
        <v>2016</v>
      </c>
      <c r="M577" s="22">
        <v>10281</v>
      </c>
      <c r="N577" s="21" t="s">
        <v>131</v>
      </c>
      <c r="O577" s="23">
        <f>M577*VLOOKUP(N577,Kurzy!$A$2:$B$11,2,FALSE)</f>
        <v>10281</v>
      </c>
      <c r="P577" s="18"/>
      <c r="Q577" s="24" t="s">
        <v>7074</v>
      </c>
      <c r="R577" s="18" t="s">
        <v>10079</v>
      </c>
      <c r="S577" s="18"/>
    </row>
    <row r="578" spans="1:19" ht="63.75" x14ac:dyDescent="0.2">
      <c r="A578" s="7" t="s">
        <v>9</v>
      </c>
      <c r="B578" s="4" t="s">
        <v>113</v>
      </c>
      <c r="C578" s="17" t="s">
        <v>6972</v>
      </c>
      <c r="D578" s="17" t="s">
        <v>6950</v>
      </c>
      <c r="E578" s="18" t="s">
        <v>6973</v>
      </c>
      <c r="F578" s="18" t="s">
        <v>6974</v>
      </c>
      <c r="G578" s="18"/>
      <c r="H578" s="18" t="s">
        <v>6975</v>
      </c>
      <c r="I578" s="18">
        <v>30779553</v>
      </c>
      <c r="J578" s="19">
        <v>42480</v>
      </c>
      <c r="K578" s="20">
        <v>2016</v>
      </c>
      <c r="L578" s="20">
        <v>2016</v>
      </c>
      <c r="M578" s="22">
        <v>2300</v>
      </c>
      <c r="N578" s="21" t="s">
        <v>131</v>
      </c>
      <c r="O578" s="23">
        <f>M578*VLOOKUP(N578,Kurzy!$A$2:$B$11,2,FALSE)</f>
        <v>2300</v>
      </c>
      <c r="P578" s="18"/>
      <c r="Q578" s="24" t="s">
        <v>7075</v>
      </c>
      <c r="R578" s="18" t="s">
        <v>10079</v>
      </c>
      <c r="S578" s="18"/>
    </row>
    <row r="579" spans="1:19" ht="63.75" x14ac:dyDescent="0.2">
      <c r="A579" s="7" t="s">
        <v>9</v>
      </c>
      <c r="B579" s="4" t="s">
        <v>113</v>
      </c>
      <c r="C579" s="17" t="s">
        <v>6976</v>
      </c>
      <c r="D579" s="17" t="s">
        <v>6977</v>
      </c>
      <c r="E579" s="18" t="s">
        <v>6978</v>
      </c>
      <c r="F579" s="18" t="s">
        <v>6979</v>
      </c>
      <c r="G579" s="18"/>
      <c r="H579" s="18" t="s">
        <v>6980</v>
      </c>
      <c r="I579" s="18">
        <v>3663124</v>
      </c>
      <c r="J579" s="19">
        <v>42613</v>
      </c>
      <c r="K579" s="20">
        <v>2016</v>
      </c>
      <c r="L579" s="20">
        <v>2016</v>
      </c>
      <c r="M579" s="22">
        <v>6800</v>
      </c>
      <c r="N579" s="21" t="s">
        <v>131</v>
      </c>
      <c r="O579" s="23">
        <f>M579*VLOOKUP(N579,Kurzy!$A$2:$B$11,2,FALSE)</f>
        <v>6800</v>
      </c>
      <c r="P579" s="18"/>
      <c r="Q579" s="24" t="s">
        <v>7073</v>
      </c>
      <c r="R579" s="18" t="s">
        <v>10079</v>
      </c>
      <c r="S579" s="18"/>
    </row>
    <row r="580" spans="1:19" ht="63.75" x14ac:dyDescent="0.2">
      <c r="A580" s="7" t="s">
        <v>9</v>
      </c>
      <c r="B580" s="4" t="s">
        <v>113</v>
      </c>
      <c r="C580" s="17" t="s">
        <v>6981</v>
      </c>
      <c r="D580" s="17" t="s">
        <v>6977</v>
      </c>
      <c r="E580" s="18" t="s">
        <v>6982</v>
      </c>
      <c r="F580" s="18" t="s">
        <v>6983</v>
      </c>
      <c r="G580" s="18"/>
      <c r="H580" s="18" t="s">
        <v>6967</v>
      </c>
      <c r="I580" s="18">
        <v>36631124</v>
      </c>
      <c r="J580" s="19">
        <v>41981</v>
      </c>
      <c r="K580" s="20">
        <v>2014</v>
      </c>
      <c r="L580" s="20">
        <v>2016</v>
      </c>
      <c r="M580" s="22">
        <v>11850</v>
      </c>
      <c r="N580" s="21" t="s">
        <v>131</v>
      </c>
      <c r="O580" s="23">
        <f>M580*VLOOKUP(N580,Kurzy!$A$2:$B$11,2,FALSE)</f>
        <v>11850</v>
      </c>
      <c r="P580" s="18"/>
      <c r="Q580" s="24" t="s">
        <v>7073</v>
      </c>
      <c r="R580" s="18" t="s">
        <v>10079</v>
      </c>
      <c r="S580" s="18"/>
    </row>
    <row r="581" spans="1:19" ht="102" x14ac:dyDescent="0.2">
      <c r="A581" s="7" t="s">
        <v>9</v>
      </c>
      <c r="B581" s="4" t="s">
        <v>113</v>
      </c>
      <c r="C581" s="17" t="s">
        <v>6984</v>
      </c>
      <c r="D581" s="17" t="s">
        <v>6950</v>
      </c>
      <c r="E581" s="18" t="s">
        <v>6985</v>
      </c>
      <c r="F581" s="18" t="s">
        <v>6986</v>
      </c>
      <c r="G581" s="18"/>
      <c r="H581" s="18" t="s">
        <v>6987</v>
      </c>
      <c r="I581" s="18">
        <v>31643884</v>
      </c>
      <c r="J581" s="19">
        <v>42340</v>
      </c>
      <c r="K581" s="20">
        <v>2015</v>
      </c>
      <c r="L581" s="20">
        <v>2016</v>
      </c>
      <c r="M581" s="22">
        <v>3500</v>
      </c>
      <c r="N581" s="21" t="s">
        <v>131</v>
      </c>
      <c r="O581" s="23">
        <f>M581*VLOOKUP(N581,Kurzy!$A$2:$B$11,2,FALSE)</f>
        <v>3500</v>
      </c>
      <c r="P581" s="18"/>
      <c r="Q581" s="24" t="s">
        <v>7076</v>
      </c>
      <c r="R581" s="18" t="s">
        <v>10079</v>
      </c>
      <c r="S581" s="18"/>
    </row>
    <row r="582" spans="1:19" ht="89.25" x14ac:dyDescent="0.2">
      <c r="A582" s="7" t="s">
        <v>9</v>
      </c>
      <c r="B582" s="4" t="s">
        <v>113</v>
      </c>
      <c r="C582" s="17" t="s">
        <v>6988</v>
      </c>
      <c r="D582" s="17" t="s">
        <v>6989</v>
      </c>
      <c r="E582" s="18" t="s">
        <v>6990</v>
      </c>
      <c r="F582" s="18" t="s">
        <v>6991</v>
      </c>
      <c r="G582" s="18"/>
      <c r="H582" s="18" t="s">
        <v>6992</v>
      </c>
      <c r="I582" s="18">
        <v>36224278</v>
      </c>
      <c r="J582" s="19">
        <v>42460</v>
      </c>
      <c r="K582" s="20">
        <v>2016</v>
      </c>
      <c r="L582" s="20">
        <v>2016</v>
      </c>
      <c r="M582" s="22">
        <v>2500</v>
      </c>
      <c r="N582" s="21" t="s">
        <v>131</v>
      </c>
      <c r="O582" s="23">
        <f>M582*VLOOKUP(N582,Kurzy!$A$2:$B$11,2,FALSE)</f>
        <v>2500</v>
      </c>
      <c r="P582" s="18"/>
      <c r="Q582" s="24" t="s">
        <v>7077</v>
      </c>
      <c r="R582" s="18" t="s">
        <v>10079</v>
      </c>
      <c r="S582" s="18"/>
    </row>
    <row r="583" spans="1:19" ht="114.75" x14ac:dyDescent="0.2">
      <c r="A583" s="7" t="s">
        <v>9</v>
      </c>
      <c r="B583" s="4" t="s">
        <v>113</v>
      </c>
      <c r="C583" s="17" t="s">
        <v>6993</v>
      </c>
      <c r="D583" s="17" t="s">
        <v>6989</v>
      </c>
      <c r="E583" s="18" t="s">
        <v>6994</v>
      </c>
      <c r="F583" s="18" t="s">
        <v>6995</v>
      </c>
      <c r="G583" s="18"/>
      <c r="H583" s="18" t="s">
        <v>6996</v>
      </c>
      <c r="I583" s="18">
        <v>36422991</v>
      </c>
      <c r="J583" s="19">
        <v>42473</v>
      </c>
      <c r="K583" s="20">
        <v>2016</v>
      </c>
      <c r="L583" s="20">
        <v>2016</v>
      </c>
      <c r="M583" s="22">
        <v>2750</v>
      </c>
      <c r="N583" s="21" t="s">
        <v>131</v>
      </c>
      <c r="O583" s="23">
        <f>M583*VLOOKUP(N583,Kurzy!$A$2:$B$11,2,FALSE)</f>
        <v>2750</v>
      </c>
      <c r="P583" s="18"/>
      <c r="Q583" s="24" t="s">
        <v>7078</v>
      </c>
      <c r="R583" s="18" t="s">
        <v>10079</v>
      </c>
      <c r="S583" s="18"/>
    </row>
    <row r="584" spans="1:19" ht="63.75" x14ac:dyDescent="0.2">
      <c r="A584" s="7" t="s">
        <v>9</v>
      </c>
      <c r="B584" s="4" t="s">
        <v>113</v>
      </c>
      <c r="C584" s="17" t="s">
        <v>6997</v>
      </c>
      <c r="D584" s="17" t="s">
        <v>6977</v>
      </c>
      <c r="E584" s="18" t="s">
        <v>6998</v>
      </c>
      <c r="F584" s="18" t="s">
        <v>6999</v>
      </c>
      <c r="G584" s="18"/>
      <c r="H584" s="18" t="s">
        <v>7000</v>
      </c>
      <c r="I584" s="18">
        <v>47114983</v>
      </c>
      <c r="J584" s="19">
        <v>42076</v>
      </c>
      <c r="K584" s="20">
        <v>2015</v>
      </c>
      <c r="L584" s="20">
        <v>2015</v>
      </c>
      <c r="M584" s="22">
        <v>36648</v>
      </c>
      <c r="N584" s="21" t="s">
        <v>131</v>
      </c>
      <c r="O584" s="23">
        <f>M584*VLOOKUP(N584,Kurzy!$A$2:$B$11,2,FALSE)</f>
        <v>36648</v>
      </c>
      <c r="P584" s="18"/>
      <c r="Q584" s="24" t="s">
        <v>7073</v>
      </c>
      <c r="R584" s="18" t="s">
        <v>10079</v>
      </c>
      <c r="S584" s="18"/>
    </row>
    <row r="585" spans="1:19" ht="63.75" x14ac:dyDescent="0.2">
      <c r="A585" s="7" t="s">
        <v>9</v>
      </c>
      <c r="B585" s="4" t="s">
        <v>113</v>
      </c>
      <c r="C585" s="17" t="s">
        <v>7001</v>
      </c>
      <c r="D585" s="17" t="s">
        <v>6977</v>
      </c>
      <c r="E585" s="18" t="s">
        <v>7002</v>
      </c>
      <c r="F585" s="18" t="s">
        <v>6999</v>
      </c>
      <c r="G585" s="18"/>
      <c r="H585" s="18" t="s">
        <v>7000</v>
      </c>
      <c r="I585" s="18">
        <v>47114983</v>
      </c>
      <c r="J585" s="19">
        <v>41995</v>
      </c>
      <c r="K585" s="20">
        <v>2014</v>
      </c>
      <c r="L585" s="20">
        <v>2016</v>
      </c>
      <c r="M585" s="22">
        <v>110990</v>
      </c>
      <c r="N585" s="21" t="s">
        <v>131</v>
      </c>
      <c r="O585" s="23">
        <f>M585*VLOOKUP(N585,Kurzy!$A$2:$B$11,2,FALSE)</f>
        <v>110990</v>
      </c>
      <c r="P585" s="18"/>
      <c r="Q585" s="24" t="s">
        <v>7073</v>
      </c>
      <c r="R585" s="18" t="s">
        <v>10079</v>
      </c>
      <c r="S585" s="18"/>
    </row>
    <row r="586" spans="1:19" ht="63.75" x14ac:dyDescent="0.2">
      <c r="A586" s="7" t="s">
        <v>9</v>
      </c>
      <c r="B586" s="4" t="s">
        <v>113</v>
      </c>
      <c r="C586" s="17" t="s">
        <v>7003</v>
      </c>
      <c r="D586" s="17" t="s">
        <v>6977</v>
      </c>
      <c r="E586" s="18" t="s">
        <v>7004</v>
      </c>
      <c r="F586" s="18" t="s">
        <v>7005</v>
      </c>
      <c r="G586" s="18"/>
      <c r="H586" s="18" t="s">
        <v>7000</v>
      </c>
      <c r="I586" s="18">
        <v>47114983</v>
      </c>
      <c r="J586" s="19">
        <v>42352</v>
      </c>
      <c r="K586" s="20">
        <v>2015</v>
      </c>
      <c r="L586" s="20">
        <v>2017</v>
      </c>
      <c r="M586" s="22">
        <v>92490</v>
      </c>
      <c r="N586" s="21" t="s">
        <v>131</v>
      </c>
      <c r="O586" s="23">
        <f>M586*VLOOKUP(N586,Kurzy!$A$2:$B$11,2,FALSE)</f>
        <v>92490</v>
      </c>
      <c r="P586" s="18"/>
      <c r="Q586" s="24" t="s">
        <v>7073</v>
      </c>
      <c r="R586" s="18" t="s">
        <v>10079</v>
      </c>
      <c r="S586" s="18"/>
    </row>
    <row r="587" spans="1:19" ht="63.75" x14ac:dyDescent="0.2">
      <c r="A587" s="7" t="s">
        <v>9</v>
      </c>
      <c r="B587" s="4" t="s">
        <v>113</v>
      </c>
      <c r="C587" s="17" t="s">
        <v>7006</v>
      </c>
      <c r="D587" s="17" t="s">
        <v>6977</v>
      </c>
      <c r="E587" s="18" t="s">
        <v>7007</v>
      </c>
      <c r="F587" s="18" t="s">
        <v>7005</v>
      </c>
      <c r="G587" s="18"/>
      <c r="H587" s="18" t="s">
        <v>7000</v>
      </c>
      <c r="I587" s="18">
        <v>47114983</v>
      </c>
      <c r="J587" s="19">
        <v>42478</v>
      </c>
      <c r="K587" s="20">
        <v>2016</v>
      </c>
      <c r="L587" s="20">
        <v>2016</v>
      </c>
      <c r="M587" s="22">
        <v>26603</v>
      </c>
      <c r="N587" s="21" t="s">
        <v>131</v>
      </c>
      <c r="O587" s="23">
        <f>M587*VLOOKUP(N587,Kurzy!$A$2:$B$11,2,FALSE)</f>
        <v>26603</v>
      </c>
      <c r="P587" s="18"/>
      <c r="Q587" s="24" t="s">
        <v>7073</v>
      </c>
      <c r="R587" s="18" t="s">
        <v>10079</v>
      </c>
      <c r="S587" s="18"/>
    </row>
    <row r="588" spans="1:19" ht="76.5" x14ac:dyDescent="0.2">
      <c r="A588" s="7" t="s">
        <v>9</v>
      </c>
      <c r="B588" s="4" t="s">
        <v>113</v>
      </c>
      <c r="C588" s="17" t="s">
        <v>6343</v>
      </c>
      <c r="D588" s="17" t="s">
        <v>6344</v>
      </c>
      <c r="E588" s="18" t="s">
        <v>6345</v>
      </c>
      <c r="F588" s="18" t="s">
        <v>6346</v>
      </c>
      <c r="G588" s="18" t="s">
        <v>6347</v>
      </c>
      <c r="H588" s="18" t="s">
        <v>6348</v>
      </c>
      <c r="I588" s="18">
        <v>35778458</v>
      </c>
      <c r="J588" s="19">
        <v>42667</v>
      </c>
      <c r="K588" s="20">
        <v>2016</v>
      </c>
      <c r="L588" s="20" t="s">
        <v>6349</v>
      </c>
      <c r="M588" s="22">
        <v>21169</v>
      </c>
      <c r="N588" s="21" t="s">
        <v>131</v>
      </c>
      <c r="O588" s="23">
        <f>M588*VLOOKUP(N588,Kurzy!$A$2:$B$11,2,FALSE)</f>
        <v>21169</v>
      </c>
      <c r="P588" s="18"/>
      <c r="Q588" s="24"/>
      <c r="R588" s="18" t="s">
        <v>10079</v>
      </c>
      <c r="S588" s="18" t="s">
        <v>10511</v>
      </c>
    </row>
    <row r="589" spans="1:19" ht="51" x14ac:dyDescent="0.2">
      <c r="A589" s="7" t="s">
        <v>9</v>
      </c>
      <c r="B589" s="4" t="s">
        <v>113</v>
      </c>
      <c r="C589" s="17" t="s">
        <v>6370</v>
      </c>
      <c r="D589" s="17" t="s">
        <v>6354</v>
      </c>
      <c r="E589" s="18" t="s">
        <v>6371</v>
      </c>
      <c r="F589" s="18" t="s">
        <v>6372</v>
      </c>
      <c r="G589" s="18"/>
      <c r="H589" s="18" t="s">
        <v>6348</v>
      </c>
      <c r="I589" s="18">
        <v>35778458</v>
      </c>
      <c r="J589" s="19">
        <v>42411</v>
      </c>
      <c r="K589" s="20">
        <v>2016</v>
      </c>
      <c r="L589" s="20">
        <v>2016</v>
      </c>
      <c r="M589" s="22">
        <v>12678</v>
      </c>
      <c r="N589" s="21" t="s">
        <v>131</v>
      </c>
      <c r="O589" s="23">
        <f>M589*VLOOKUP(N589,Kurzy!$A$2:$B$11,2,FALSE)</f>
        <v>12678</v>
      </c>
      <c r="P589" s="18"/>
      <c r="Q589" s="24" t="s">
        <v>6373</v>
      </c>
      <c r="R589" s="18" t="s">
        <v>10079</v>
      </c>
      <c r="S589" s="18" t="s">
        <v>10511</v>
      </c>
    </row>
    <row r="590" spans="1:19" ht="51" x14ac:dyDescent="0.2">
      <c r="A590" s="7" t="s">
        <v>9</v>
      </c>
      <c r="B590" s="4" t="s">
        <v>0</v>
      </c>
      <c r="C590" s="17" t="s">
        <v>6868</v>
      </c>
      <c r="D590" s="17" t="s">
        <v>6869</v>
      </c>
      <c r="E590" s="18" t="s">
        <v>6870</v>
      </c>
      <c r="F590" s="18" t="s">
        <v>6871</v>
      </c>
      <c r="G590" s="18" t="s">
        <v>6872</v>
      </c>
      <c r="H590" s="18" t="s">
        <v>6873</v>
      </c>
      <c r="I590" s="18">
        <v>31821596</v>
      </c>
      <c r="J590" s="19">
        <v>42572</v>
      </c>
      <c r="K590" s="20">
        <v>2016</v>
      </c>
      <c r="L590" s="20">
        <v>2017</v>
      </c>
      <c r="M590" s="22">
        <v>207</v>
      </c>
      <c r="N590" s="21" t="s">
        <v>131</v>
      </c>
      <c r="O590" s="23">
        <f>M590*VLOOKUP(N590,Kurzy!$A$2:$B$11,2,FALSE)</f>
        <v>207</v>
      </c>
      <c r="P590" s="18"/>
      <c r="Q590" s="24"/>
      <c r="R590" s="18" t="s">
        <v>10079</v>
      </c>
      <c r="S590" s="18"/>
    </row>
    <row r="591" spans="1:19" ht="25.5" x14ac:dyDescent="0.2">
      <c r="A591" s="7" t="s">
        <v>9</v>
      </c>
      <c r="B591" s="4" t="s">
        <v>0</v>
      </c>
      <c r="C591" s="17" t="s">
        <v>6874</v>
      </c>
      <c r="D591" s="17" t="s">
        <v>6875</v>
      </c>
      <c r="E591" s="18" t="s">
        <v>6876</v>
      </c>
      <c r="F591" s="18" t="s">
        <v>215</v>
      </c>
      <c r="G591" s="18" t="s">
        <v>214</v>
      </c>
      <c r="H591" s="18" t="s">
        <v>214</v>
      </c>
      <c r="I591" s="18">
        <v>30857571</v>
      </c>
      <c r="J591" s="19">
        <v>42390</v>
      </c>
      <c r="K591" s="20">
        <v>2016</v>
      </c>
      <c r="L591" s="20">
        <v>2016</v>
      </c>
      <c r="M591" s="22">
        <v>128</v>
      </c>
      <c r="N591" s="21" t="s">
        <v>131</v>
      </c>
      <c r="O591" s="23">
        <f>M591*VLOOKUP(N591,Kurzy!$A$2:$B$11,2,FALSE)</f>
        <v>128</v>
      </c>
      <c r="P591" s="18"/>
      <c r="Q591" s="24"/>
      <c r="R591" s="18" t="s">
        <v>10079</v>
      </c>
      <c r="S591" s="18"/>
    </row>
    <row r="592" spans="1:19" ht="127.5" x14ac:dyDescent="0.2">
      <c r="A592" s="7" t="s">
        <v>9</v>
      </c>
      <c r="B592" s="4" t="s">
        <v>0</v>
      </c>
      <c r="C592" s="17" t="s">
        <v>6877</v>
      </c>
      <c r="D592" s="17" t="s">
        <v>6878</v>
      </c>
      <c r="E592" s="18" t="s">
        <v>6879</v>
      </c>
      <c r="F592" s="18"/>
      <c r="G592" s="18"/>
      <c r="H592" s="18" t="s">
        <v>6880</v>
      </c>
      <c r="I592" s="18">
        <v>31385401</v>
      </c>
      <c r="J592" s="19">
        <v>42328</v>
      </c>
      <c r="K592" s="20">
        <v>2015</v>
      </c>
      <c r="L592" s="20">
        <v>2017</v>
      </c>
      <c r="M592" s="22">
        <v>90000</v>
      </c>
      <c r="N592" s="21" t="s">
        <v>131</v>
      </c>
      <c r="O592" s="23">
        <f>M592*VLOOKUP(N592,Kurzy!$A$2:$B$11,2,FALSE)</f>
        <v>90000</v>
      </c>
      <c r="P592" s="18"/>
      <c r="Q592" s="68" t="s">
        <v>10519</v>
      </c>
      <c r="R592" s="18" t="s">
        <v>10079</v>
      </c>
      <c r="S592" s="18" t="s">
        <v>10613</v>
      </c>
    </row>
    <row r="593" spans="1:19" ht="51" x14ac:dyDescent="0.2">
      <c r="A593" s="7" t="s">
        <v>9</v>
      </c>
      <c r="B593" s="4" t="s">
        <v>0</v>
      </c>
      <c r="C593" s="17" t="s">
        <v>6881</v>
      </c>
      <c r="D593" s="17" t="s">
        <v>6882</v>
      </c>
      <c r="E593" s="18" t="s">
        <v>6883</v>
      </c>
      <c r="F593" s="18"/>
      <c r="G593" s="18"/>
      <c r="H593" s="18" t="s">
        <v>6884</v>
      </c>
      <c r="I593" s="18">
        <v>36680397</v>
      </c>
      <c r="J593" s="19">
        <v>42494</v>
      </c>
      <c r="K593" s="20">
        <v>2016</v>
      </c>
      <c r="L593" s="20">
        <v>2016</v>
      </c>
      <c r="M593" s="22">
        <v>791.67</v>
      </c>
      <c r="N593" s="21" t="s">
        <v>131</v>
      </c>
      <c r="O593" s="23">
        <f>M593*VLOOKUP(N593,Kurzy!$A$2:$B$11,2,FALSE)</f>
        <v>791.67</v>
      </c>
      <c r="P593" s="18"/>
      <c r="Q593" s="68" t="s">
        <v>10520</v>
      </c>
      <c r="R593" s="18" t="s">
        <v>10079</v>
      </c>
      <c r="S593" s="18" t="s">
        <v>10613</v>
      </c>
    </row>
    <row r="594" spans="1:19" ht="25.5" x14ac:dyDescent="0.2">
      <c r="A594" s="7" t="s">
        <v>9</v>
      </c>
      <c r="B594" s="4" t="s">
        <v>0</v>
      </c>
      <c r="C594" s="17" t="s">
        <v>6885</v>
      </c>
      <c r="D594" s="17" t="s">
        <v>6886</v>
      </c>
      <c r="E594" s="18" t="s">
        <v>6887</v>
      </c>
      <c r="F594" s="18"/>
      <c r="G594" s="18"/>
      <c r="H594" s="18" t="s">
        <v>6888</v>
      </c>
      <c r="I594" s="18">
        <v>35741236</v>
      </c>
      <c r="J594" s="19">
        <v>42698</v>
      </c>
      <c r="K594" s="20">
        <v>2016</v>
      </c>
      <c r="L594" s="20">
        <v>2016</v>
      </c>
      <c r="M594" s="22">
        <v>480</v>
      </c>
      <c r="N594" s="21" t="s">
        <v>131</v>
      </c>
      <c r="O594" s="23">
        <f>M594*VLOOKUP(N594,Kurzy!$A$2:$B$11,2,FALSE)</f>
        <v>480</v>
      </c>
      <c r="P594" s="18"/>
      <c r="Q594" s="24"/>
      <c r="R594" s="18" t="s">
        <v>10079</v>
      </c>
      <c r="S594" s="18"/>
    </row>
    <row r="595" spans="1:19" ht="25.5" x14ac:dyDescent="0.2">
      <c r="A595" s="7" t="s">
        <v>9</v>
      </c>
      <c r="B595" s="4" t="s">
        <v>0</v>
      </c>
      <c r="C595" s="17" t="s">
        <v>6889</v>
      </c>
      <c r="D595" s="17" t="s">
        <v>6890</v>
      </c>
      <c r="E595" s="18" t="s">
        <v>6891</v>
      </c>
      <c r="F595" s="18"/>
      <c r="G595" s="18"/>
      <c r="H595" s="18" t="s">
        <v>6892</v>
      </c>
      <c r="I595" s="18">
        <v>31589898</v>
      </c>
      <c r="J595" s="19">
        <v>42460</v>
      </c>
      <c r="K595" s="20">
        <v>2016</v>
      </c>
      <c r="L595" s="20">
        <v>2016</v>
      </c>
      <c r="M595" s="22">
        <v>1925</v>
      </c>
      <c r="N595" s="21" t="s">
        <v>131</v>
      </c>
      <c r="O595" s="23">
        <f>M595*VLOOKUP(N595,Kurzy!$A$2:$B$11,2,FALSE)</f>
        <v>1925</v>
      </c>
      <c r="P595" s="18"/>
      <c r="Q595" s="24"/>
      <c r="R595" s="18" t="s">
        <v>10079</v>
      </c>
      <c r="S595" s="18"/>
    </row>
    <row r="596" spans="1:19" ht="114.75" x14ac:dyDescent="0.2">
      <c r="A596" s="7" t="s">
        <v>9</v>
      </c>
      <c r="B596" s="4" t="s">
        <v>0</v>
      </c>
      <c r="C596" s="17" t="s">
        <v>6893</v>
      </c>
      <c r="D596" s="17" t="s">
        <v>6878</v>
      </c>
      <c r="E596" s="18" t="s">
        <v>6894</v>
      </c>
      <c r="F596" s="18" t="s">
        <v>410</v>
      </c>
      <c r="G596" s="18"/>
      <c r="H596" s="18" t="s">
        <v>6895</v>
      </c>
      <c r="I596" s="18">
        <v>35785306</v>
      </c>
      <c r="J596" s="19">
        <v>39264</v>
      </c>
      <c r="K596" s="20">
        <v>2007</v>
      </c>
      <c r="L596" s="20">
        <v>2016</v>
      </c>
      <c r="M596" s="22">
        <v>25492.92</v>
      </c>
      <c r="N596" s="21" t="s">
        <v>131</v>
      </c>
      <c r="O596" s="23">
        <f>M596*VLOOKUP(N596,Kurzy!$A$2:$B$11,2,FALSE)</f>
        <v>25492.92</v>
      </c>
      <c r="P596" s="18"/>
      <c r="Q596" s="68" t="s">
        <v>10521</v>
      </c>
      <c r="R596" s="18" t="s">
        <v>10079</v>
      </c>
      <c r="S596" s="18" t="s">
        <v>10613</v>
      </c>
    </row>
    <row r="597" spans="1:19" ht="140.25" x14ac:dyDescent="0.2">
      <c r="A597" s="7" t="s">
        <v>9</v>
      </c>
      <c r="B597" s="4" t="s">
        <v>0</v>
      </c>
      <c r="C597" s="17" t="s">
        <v>6896</v>
      </c>
      <c r="D597" s="17" t="s">
        <v>6897</v>
      </c>
      <c r="E597" s="18" t="s">
        <v>6898</v>
      </c>
      <c r="F597" s="18"/>
      <c r="G597" s="18"/>
      <c r="H597" s="18" t="s">
        <v>6899</v>
      </c>
      <c r="I597" s="18">
        <v>36631124</v>
      </c>
      <c r="J597" s="19">
        <v>42521</v>
      </c>
      <c r="K597" s="20">
        <v>2016</v>
      </c>
      <c r="L597" s="20">
        <v>2016</v>
      </c>
      <c r="M597" s="22">
        <v>19900</v>
      </c>
      <c r="N597" s="21" t="s">
        <v>131</v>
      </c>
      <c r="O597" s="23">
        <f>M597*VLOOKUP(N597,Kurzy!$A$2:$B$11,2,FALSE)</f>
        <v>19900</v>
      </c>
      <c r="P597" s="18"/>
      <c r="Q597" s="68" t="s">
        <v>10522</v>
      </c>
      <c r="R597" s="18" t="s">
        <v>10079</v>
      </c>
      <c r="S597" s="18" t="s">
        <v>10613</v>
      </c>
    </row>
    <row r="598" spans="1:19" ht="25.5" x14ac:dyDescent="0.2">
      <c r="A598" s="7" t="s">
        <v>9</v>
      </c>
      <c r="B598" s="4" t="s">
        <v>0</v>
      </c>
      <c r="C598" s="17" t="s">
        <v>6900</v>
      </c>
      <c r="D598" s="17" t="s">
        <v>6878</v>
      </c>
      <c r="E598" s="18" t="s">
        <v>6901</v>
      </c>
      <c r="F598" s="18"/>
      <c r="G598" s="18"/>
      <c r="H598" s="18" t="s">
        <v>6902</v>
      </c>
      <c r="I598" s="18">
        <v>25793349</v>
      </c>
      <c r="J598" s="19">
        <v>42285</v>
      </c>
      <c r="K598" s="20">
        <v>2015</v>
      </c>
      <c r="L598" s="20">
        <v>2016</v>
      </c>
      <c r="M598" s="22">
        <v>25576</v>
      </c>
      <c r="N598" s="21" t="s">
        <v>131</v>
      </c>
      <c r="O598" s="23">
        <f>M598*VLOOKUP(N598,Kurzy!$A$2:$B$11,2,FALSE)</f>
        <v>25576</v>
      </c>
      <c r="P598" s="18"/>
      <c r="Q598" s="24"/>
      <c r="R598" s="18" t="s">
        <v>10079</v>
      </c>
      <c r="S598" s="18"/>
    </row>
    <row r="599" spans="1:19" ht="38.25" x14ac:dyDescent="0.2">
      <c r="A599" s="7" t="s">
        <v>9</v>
      </c>
      <c r="B599" s="4" t="s">
        <v>0</v>
      </c>
      <c r="C599" s="17" t="s">
        <v>6903</v>
      </c>
      <c r="D599" s="17" t="s">
        <v>6878</v>
      </c>
      <c r="E599" s="18" t="s">
        <v>6904</v>
      </c>
      <c r="F599" s="18" t="s">
        <v>6905</v>
      </c>
      <c r="G599" s="18"/>
      <c r="H599" s="18" t="s">
        <v>6906</v>
      </c>
      <c r="I599" s="18">
        <v>48029483</v>
      </c>
      <c r="J599" s="19">
        <v>42576</v>
      </c>
      <c r="K599" s="20">
        <v>2016</v>
      </c>
      <c r="L599" s="20">
        <v>2016</v>
      </c>
      <c r="M599" s="22">
        <v>26459.919999999998</v>
      </c>
      <c r="N599" s="21" t="s">
        <v>131</v>
      </c>
      <c r="O599" s="23">
        <f>M599*VLOOKUP(N599,Kurzy!$A$2:$B$11,2,FALSE)</f>
        <v>26459.919999999998</v>
      </c>
      <c r="P599" s="18"/>
      <c r="Q599" s="24"/>
      <c r="R599" s="18" t="s">
        <v>10079</v>
      </c>
      <c r="S599" s="18"/>
    </row>
    <row r="600" spans="1:19" ht="38.25" x14ac:dyDescent="0.2">
      <c r="A600" s="7" t="s">
        <v>9</v>
      </c>
      <c r="B600" s="4" t="s">
        <v>0</v>
      </c>
      <c r="C600" s="17" t="s">
        <v>6907</v>
      </c>
      <c r="D600" s="17" t="s">
        <v>6878</v>
      </c>
      <c r="E600" s="18" t="s">
        <v>6908</v>
      </c>
      <c r="F600" s="18" t="s">
        <v>6909</v>
      </c>
      <c r="G600" s="18"/>
      <c r="H600" s="18" t="s">
        <v>6906</v>
      </c>
      <c r="I600" s="18">
        <v>48029483</v>
      </c>
      <c r="J600" s="19">
        <v>42507</v>
      </c>
      <c r="K600" s="20">
        <v>2016</v>
      </c>
      <c r="L600" s="20">
        <v>2016</v>
      </c>
      <c r="M600" s="22">
        <v>15912.96</v>
      </c>
      <c r="N600" s="21" t="s">
        <v>131</v>
      </c>
      <c r="O600" s="23">
        <f>M600*VLOOKUP(N600,Kurzy!$A$2:$B$11,2,FALSE)</f>
        <v>15912.96</v>
      </c>
      <c r="P600" s="18"/>
      <c r="Q600" s="68" t="s">
        <v>10523</v>
      </c>
      <c r="R600" s="18" t="s">
        <v>10079</v>
      </c>
      <c r="S600" s="18" t="s">
        <v>10613</v>
      </c>
    </row>
    <row r="601" spans="1:19" ht="51" x14ac:dyDescent="0.2">
      <c r="A601" s="7" t="s">
        <v>9</v>
      </c>
      <c r="B601" s="4" t="s">
        <v>0</v>
      </c>
      <c r="C601" s="17" t="s">
        <v>6910</v>
      </c>
      <c r="D601" s="17" t="s">
        <v>6878</v>
      </c>
      <c r="E601" s="18" t="s">
        <v>6911</v>
      </c>
      <c r="F601" s="18"/>
      <c r="G601" s="18"/>
      <c r="H601" s="18" t="s">
        <v>6906</v>
      </c>
      <c r="I601" s="18">
        <v>48029483</v>
      </c>
      <c r="J601" s="19">
        <v>42440</v>
      </c>
      <c r="K601" s="20">
        <v>2016</v>
      </c>
      <c r="L601" s="20">
        <v>2016</v>
      </c>
      <c r="M601" s="22">
        <v>54714.96</v>
      </c>
      <c r="N601" s="21" t="s">
        <v>131</v>
      </c>
      <c r="O601" s="23">
        <f>M601*VLOOKUP(N601,Kurzy!$A$2:$B$11,2,FALSE)</f>
        <v>54714.96</v>
      </c>
      <c r="P601" s="18"/>
      <c r="Q601" s="24"/>
      <c r="R601" s="18" t="s">
        <v>10079</v>
      </c>
      <c r="S601" s="18"/>
    </row>
    <row r="602" spans="1:19" ht="38.25" x14ac:dyDescent="0.2">
      <c r="A602" s="7" t="s">
        <v>9</v>
      </c>
      <c r="B602" s="4" t="s">
        <v>0</v>
      </c>
      <c r="C602" s="17" t="s">
        <v>6912</v>
      </c>
      <c r="D602" s="17" t="s">
        <v>6878</v>
      </c>
      <c r="E602" s="18" t="s">
        <v>6913</v>
      </c>
      <c r="F602" s="18"/>
      <c r="G602" s="18"/>
      <c r="H602" s="18" t="s">
        <v>6906</v>
      </c>
      <c r="I602" s="18">
        <v>48029483</v>
      </c>
      <c r="J602" s="19">
        <v>42440</v>
      </c>
      <c r="K602" s="20">
        <v>2016</v>
      </c>
      <c r="L602" s="20">
        <v>2016</v>
      </c>
      <c r="M602" s="22">
        <v>18053.349999999999</v>
      </c>
      <c r="N602" s="21" t="s">
        <v>131</v>
      </c>
      <c r="O602" s="23">
        <f>M602*VLOOKUP(N602,Kurzy!$A$2:$B$11,2,FALSE)</f>
        <v>18053.349999999999</v>
      </c>
      <c r="P602" s="18"/>
      <c r="Q602" s="24"/>
      <c r="R602" s="18" t="s">
        <v>10079</v>
      </c>
      <c r="S602" s="18"/>
    </row>
    <row r="603" spans="1:19" ht="89.25" x14ac:dyDescent="0.2">
      <c r="A603" s="7" t="s">
        <v>9</v>
      </c>
      <c r="B603" s="4" t="s">
        <v>0</v>
      </c>
      <c r="C603" s="17" t="s">
        <v>6914</v>
      </c>
      <c r="D603" s="17" t="s">
        <v>6878</v>
      </c>
      <c r="E603" s="18" t="s">
        <v>6915</v>
      </c>
      <c r="F603" s="18" t="s">
        <v>6916</v>
      </c>
      <c r="G603" s="18"/>
      <c r="H603" s="18" t="s">
        <v>6917</v>
      </c>
      <c r="I603" s="18" t="s">
        <v>6918</v>
      </c>
      <c r="J603" s="19">
        <v>42426</v>
      </c>
      <c r="K603" s="20">
        <v>2016</v>
      </c>
      <c r="L603" s="20">
        <v>2016</v>
      </c>
      <c r="M603" s="22">
        <v>31243.06</v>
      </c>
      <c r="N603" s="21" t="s">
        <v>131</v>
      </c>
      <c r="O603" s="23">
        <f>M603*VLOOKUP(N603,Kurzy!$A$2:$B$11,2,FALSE)</f>
        <v>31243.06</v>
      </c>
      <c r="P603" s="18"/>
      <c r="Q603" s="68" t="s">
        <v>10524</v>
      </c>
      <c r="R603" s="18" t="s">
        <v>10079</v>
      </c>
      <c r="S603" s="18" t="s">
        <v>10613</v>
      </c>
    </row>
    <row r="604" spans="1:19" ht="76.5" x14ac:dyDescent="0.2">
      <c r="A604" s="7" t="s">
        <v>9</v>
      </c>
      <c r="B604" s="4" t="s">
        <v>0</v>
      </c>
      <c r="C604" s="17" t="s">
        <v>6919</v>
      </c>
      <c r="D604" s="17" t="s">
        <v>6878</v>
      </c>
      <c r="E604" s="18" t="s">
        <v>6920</v>
      </c>
      <c r="F604" s="18" t="s">
        <v>6921</v>
      </c>
      <c r="G604" s="18"/>
      <c r="H604" s="18" t="s">
        <v>6906</v>
      </c>
      <c r="I604" s="18">
        <v>48029483</v>
      </c>
      <c r="J604" s="19">
        <v>42307</v>
      </c>
      <c r="K604" s="20">
        <v>2015</v>
      </c>
      <c r="L604" s="20">
        <v>2016</v>
      </c>
      <c r="M604" s="22">
        <v>8213.1</v>
      </c>
      <c r="N604" s="21" t="s">
        <v>131</v>
      </c>
      <c r="O604" s="23">
        <f>M604*VLOOKUP(N604,Kurzy!$A$2:$B$11,2,FALSE)</f>
        <v>8213.1</v>
      </c>
      <c r="P604" s="18"/>
      <c r="Q604" s="68" t="s">
        <v>10525</v>
      </c>
      <c r="R604" s="18" t="s">
        <v>10079</v>
      </c>
      <c r="S604" s="18" t="s">
        <v>10613</v>
      </c>
    </row>
    <row r="605" spans="1:19" ht="25.5" x14ac:dyDescent="0.2">
      <c r="A605" s="7" t="s">
        <v>9</v>
      </c>
      <c r="B605" s="4" t="s">
        <v>0</v>
      </c>
      <c r="C605" s="17" t="s">
        <v>6922</v>
      </c>
      <c r="D605" s="17" t="s">
        <v>6878</v>
      </c>
      <c r="E605" s="18" t="s">
        <v>6923</v>
      </c>
      <c r="F605" s="18"/>
      <c r="G605" s="18"/>
      <c r="H605" s="18" t="s">
        <v>6924</v>
      </c>
      <c r="I605" s="18">
        <v>25916050</v>
      </c>
      <c r="J605" s="19">
        <v>42048</v>
      </c>
      <c r="K605" s="20">
        <v>2015</v>
      </c>
      <c r="L605" s="20">
        <v>2016</v>
      </c>
      <c r="M605" s="22">
        <v>22945.119999999999</v>
      </c>
      <c r="N605" s="21" t="s">
        <v>131</v>
      </c>
      <c r="O605" s="23">
        <f>M605*VLOOKUP(N605,Kurzy!$A$2:$B$11,2,FALSE)</f>
        <v>22945.119999999999</v>
      </c>
      <c r="P605" s="18"/>
      <c r="Q605" s="24"/>
      <c r="R605" s="18" t="s">
        <v>10079</v>
      </c>
      <c r="S605" s="18"/>
    </row>
    <row r="606" spans="1:19" ht="25.5" x14ac:dyDescent="0.2">
      <c r="A606" s="7" t="s">
        <v>9</v>
      </c>
      <c r="B606" s="4" t="s">
        <v>36</v>
      </c>
      <c r="C606" s="17" t="s">
        <v>6418</v>
      </c>
      <c r="D606" s="17" t="s">
        <v>6419</v>
      </c>
      <c r="E606" s="18" t="s">
        <v>6420</v>
      </c>
      <c r="F606" s="18" t="s">
        <v>6421</v>
      </c>
      <c r="G606" s="18"/>
      <c r="H606" s="18" t="s">
        <v>6422</v>
      </c>
      <c r="I606" s="18">
        <v>31690360</v>
      </c>
      <c r="J606" s="19">
        <v>42422</v>
      </c>
      <c r="K606" s="20">
        <v>2016</v>
      </c>
      <c r="L606" s="20">
        <v>2016</v>
      </c>
      <c r="M606" s="22">
        <v>1038</v>
      </c>
      <c r="N606" s="21" t="s">
        <v>131</v>
      </c>
      <c r="O606" s="23">
        <f>M606*VLOOKUP(N606,Kurzy!$A$2:$B$11,2,FALSE)</f>
        <v>1038</v>
      </c>
      <c r="P606" s="18"/>
      <c r="Q606" s="24"/>
      <c r="R606" s="18" t="s">
        <v>10079</v>
      </c>
      <c r="S606" s="18"/>
    </row>
    <row r="607" spans="1:19" ht="38.25" x14ac:dyDescent="0.2">
      <c r="A607" s="7" t="s">
        <v>9</v>
      </c>
      <c r="B607" s="4" t="s">
        <v>36</v>
      </c>
      <c r="C607" s="17" t="s">
        <v>6423</v>
      </c>
      <c r="D607" s="17" t="s">
        <v>6297</v>
      </c>
      <c r="E607" s="18" t="s">
        <v>6424</v>
      </c>
      <c r="F607" s="18" t="s">
        <v>189</v>
      </c>
      <c r="G607" s="18"/>
      <c r="H607" s="18" t="s">
        <v>6425</v>
      </c>
      <c r="I607" s="18"/>
      <c r="J607" s="19">
        <v>41758</v>
      </c>
      <c r="K607" s="20">
        <v>2014</v>
      </c>
      <c r="L607" s="20">
        <v>2017</v>
      </c>
      <c r="M607" s="22">
        <v>33960</v>
      </c>
      <c r="N607" s="21" t="s">
        <v>131</v>
      </c>
      <c r="O607" s="23">
        <f>M607*VLOOKUP(N607,Kurzy!$A$2:$B$11,2,FALSE)</f>
        <v>33960</v>
      </c>
      <c r="P607" s="18"/>
      <c r="Q607" s="24"/>
      <c r="R607" s="18" t="s">
        <v>10079</v>
      </c>
      <c r="S607" s="18"/>
    </row>
    <row r="608" spans="1:19" ht="25.5" hidden="1" x14ac:dyDescent="0.2">
      <c r="A608" s="7" t="s">
        <v>9</v>
      </c>
      <c r="B608" s="4" t="s">
        <v>36</v>
      </c>
      <c r="C608" s="17" t="s">
        <v>6426</v>
      </c>
      <c r="D608" s="17" t="s">
        <v>6323</v>
      </c>
      <c r="E608" s="18" t="s">
        <v>6427</v>
      </c>
      <c r="F608" s="18" t="s">
        <v>6421</v>
      </c>
      <c r="G608" s="18"/>
      <c r="H608" s="18" t="s">
        <v>6428</v>
      </c>
      <c r="I608" s="18"/>
      <c r="J608" s="19">
        <v>42383</v>
      </c>
      <c r="K608" s="20">
        <v>2016</v>
      </c>
      <c r="L608" s="20">
        <v>2016</v>
      </c>
      <c r="M608" s="22">
        <v>6225</v>
      </c>
      <c r="N608" s="21" t="s">
        <v>131</v>
      </c>
      <c r="O608" s="23">
        <f>M608*VLOOKUP(N608,Kurzy!$A$2:$B$11,2,FALSE)</f>
        <v>6225</v>
      </c>
      <c r="P608" s="18"/>
      <c r="Q608" s="24"/>
      <c r="R608" s="18" t="s">
        <v>10078</v>
      </c>
      <c r="S608" s="18" t="s">
        <v>10492</v>
      </c>
    </row>
    <row r="609" spans="1:19" ht="25.5" x14ac:dyDescent="0.2">
      <c r="A609" s="7" t="s">
        <v>9</v>
      </c>
      <c r="B609" s="4" t="s">
        <v>36</v>
      </c>
      <c r="C609" s="17" t="s">
        <v>6429</v>
      </c>
      <c r="D609" s="17" t="s">
        <v>6430</v>
      </c>
      <c r="E609" s="18" t="s">
        <v>6431</v>
      </c>
      <c r="F609" s="18" t="s">
        <v>6421</v>
      </c>
      <c r="G609" s="18"/>
      <c r="H609" s="18" t="s">
        <v>6432</v>
      </c>
      <c r="I609" s="18">
        <v>45338159</v>
      </c>
      <c r="J609" s="19">
        <v>42451</v>
      </c>
      <c r="K609" s="20">
        <v>2016</v>
      </c>
      <c r="L609" s="20">
        <v>2016</v>
      </c>
      <c r="M609" s="22">
        <v>580</v>
      </c>
      <c r="N609" s="21" t="s">
        <v>131</v>
      </c>
      <c r="O609" s="23">
        <f>M609*VLOOKUP(N609,Kurzy!$A$2:$B$11,2,FALSE)</f>
        <v>580</v>
      </c>
      <c r="P609" s="18"/>
      <c r="Q609" s="24"/>
      <c r="R609" s="18" t="s">
        <v>10079</v>
      </c>
      <c r="S609" s="18"/>
    </row>
    <row r="610" spans="1:19" ht="25.5" x14ac:dyDescent="0.2">
      <c r="A610" s="7" t="s">
        <v>9</v>
      </c>
      <c r="B610" s="4" t="s">
        <v>36</v>
      </c>
      <c r="C610" s="17" t="s">
        <v>6433</v>
      </c>
      <c r="D610" s="17" t="s">
        <v>6434</v>
      </c>
      <c r="E610" s="18" t="s">
        <v>6435</v>
      </c>
      <c r="F610" s="18" t="s">
        <v>6421</v>
      </c>
      <c r="G610" s="18"/>
      <c r="H610" s="18" t="s">
        <v>6436</v>
      </c>
      <c r="I610" s="18">
        <v>46467477</v>
      </c>
      <c r="J610" s="19">
        <v>42464</v>
      </c>
      <c r="K610" s="20">
        <v>2016</v>
      </c>
      <c r="L610" s="20">
        <v>2016</v>
      </c>
      <c r="M610" s="22">
        <v>4167</v>
      </c>
      <c r="N610" s="21" t="s">
        <v>131</v>
      </c>
      <c r="O610" s="23">
        <f>M610*VLOOKUP(N610,Kurzy!$A$2:$B$11,2,FALSE)</f>
        <v>4167</v>
      </c>
      <c r="P610" s="18"/>
      <c r="Q610" s="24"/>
      <c r="R610" s="18" t="s">
        <v>10079</v>
      </c>
      <c r="S610" s="18"/>
    </row>
    <row r="611" spans="1:19" ht="25.5" x14ac:dyDescent="0.2">
      <c r="A611" s="7" t="s">
        <v>9</v>
      </c>
      <c r="B611" s="4" t="s">
        <v>36</v>
      </c>
      <c r="C611" s="17" t="s">
        <v>6437</v>
      </c>
      <c r="D611" s="17" t="s">
        <v>6284</v>
      </c>
      <c r="E611" s="18" t="s">
        <v>6438</v>
      </c>
      <c r="F611" s="18" t="s">
        <v>6421</v>
      </c>
      <c r="G611" s="18"/>
      <c r="H611" s="18" t="s">
        <v>6439</v>
      </c>
      <c r="I611" s="18">
        <v>31621252</v>
      </c>
      <c r="J611" s="19">
        <v>42464</v>
      </c>
      <c r="K611" s="20">
        <v>2016</v>
      </c>
      <c r="L611" s="20">
        <v>2016</v>
      </c>
      <c r="M611" s="22">
        <v>1200</v>
      </c>
      <c r="N611" s="21" t="s">
        <v>131</v>
      </c>
      <c r="O611" s="23">
        <f>M611*VLOOKUP(N611,Kurzy!$A$2:$B$11,2,FALSE)</f>
        <v>1200</v>
      </c>
      <c r="P611" s="18"/>
      <c r="Q611" s="24"/>
      <c r="R611" s="18" t="s">
        <v>10079</v>
      </c>
      <c r="S611" s="18"/>
    </row>
    <row r="612" spans="1:19" ht="25.5" x14ac:dyDescent="0.2">
      <c r="A612" s="7" t="s">
        <v>9</v>
      </c>
      <c r="B612" s="4" t="s">
        <v>36</v>
      </c>
      <c r="C612" s="17" t="s">
        <v>6440</v>
      </c>
      <c r="D612" s="17" t="s">
        <v>6441</v>
      </c>
      <c r="E612" s="18" t="s">
        <v>6442</v>
      </c>
      <c r="F612" s="18" t="s">
        <v>6421</v>
      </c>
      <c r="G612" s="18"/>
      <c r="H612" s="18" t="s">
        <v>6443</v>
      </c>
      <c r="I612" s="18">
        <v>70994234</v>
      </c>
      <c r="J612" s="19">
        <v>42452</v>
      </c>
      <c r="K612" s="20">
        <v>2016</v>
      </c>
      <c r="L612" s="20">
        <v>2016</v>
      </c>
      <c r="M612" s="22">
        <v>5005</v>
      </c>
      <c r="N612" s="21" t="s">
        <v>131</v>
      </c>
      <c r="O612" s="23">
        <f>M612*VLOOKUP(N612,Kurzy!$A$2:$B$11,2,FALSE)</f>
        <v>5005</v>
      </c>
      <c r="P612" s="18"/>
      <c r="Q612" s="24"/>
      <c r="R612" s="18" t="s">
        <v>10079</v>
      </c>
      <c r="S612" s="18"/>
    </row>
    <row r="613" spans="1:19" ht="38.25" x14ac:dyDescent="0.2">
      <c r="A613" s="7" t="s">
        <v>9</v>
      </c>
      <c r="B613" s="4" t="s">
        <v>36</v>
      </c>
      <c r="C613" s="17" t="s">
        <v>6444</v>
      </c>
      <c r="D613" s="17" t="s">
        <v>6323</v>
      </c>
      <c r="E613" s="18" t="s">
        <v>6445</v>
      </c>
      <c r="F613" s="18" t="s">
        <v>6421</v>
      </c>
      <c r="G613" s="18"/>
      <c r="H613" s="18" t="s">
        <v>6446</v>
      </c>
      <c r="I613" s="18"/>
      <c r="J613" s="19">
        <v>42443</v>
      </c>
      <c r="K613" s="20">
        <v>2016</v>
      </c>
      <c r="L613" s="20">
        <v>2016</v>
      </c>
      <c r="M613" s="22">
        <v>4800</v>
      </c>
      <c r="N613" s="21" t="s">
        <v>131</v>
      </c>
      <c r="O613" s="23">
        <f>M613*VLOOKUP(N613,Kurzy!$A$2:$B$11,2,FALSE)</f>
        <v>4800</v>
      </c>
      <c r="P613" s="18"/>
      <c r="Q613" s="24"/>
      <c r="R613" s="18" t="s">
        <v>10079</v>
      </c>
      <c r="S613" s="18"/>
    </row>
    <row r="614" spans="1:19" ht="25.5" x14ac:dyDescent="0.2">
      <c r="A614" s="7" t="s">
        <v>9</v>
      </c>
      <c r="B614" s="4" t="s">
        <v>36</v>
      </c>
      <c r="C614" s="17" t="s">
        <v>6447</v>
      </c>
      <c r="D614" s="17" t="s">
        <v>6311</v>
      </c>
      <c r="E614" s="18" t="s">
        <v>6448</v>
      </c>
      <c r="F614" s="18" t="s">
        <v>6421</v>
      </c>
      <c r="G614" s="18"/>
      <c r="H614" s="18" t="s">
        <v>6449</v>
      </c>
      <c r="I614" s="18">
        <v>17317282</v>
      </c>
      <c r="J614" s="19">
        <v>42450</v>
      </c>
      <c r="K614" s="20">
        <v>2016</v>
      </c>
      <c r="L614" s="20">
        <v>2016</v>
      </c>
      <c r="M614" s="22">
        <v>5700</v>
      </c>
      <c r="N614" s="21" t="s">
        <v>131</v>
      </c>
      <c r="O614" s="23">
        <f>M614*VLOOKUP(N614,Kurzy!$A$2:$B$11,2,FALSE)</f>
        <v>5700</v>
      </c>
      <c r="P614" s="18"/>
      <c r="Q614" s="24"/>
      <c r="R614" s="18" t="s">
        <v>10079</v>
      </c>
      <c r="S614" s="18"/>
    </row>
    <row r="615" spans="1:19" ht="25.5" x14ac:dyDescent="0.2">
      <c r="A615" s="7" t="s">
        <v>9</v>
      </c>
      <c r="B615" s="4" t="s">
        <v>36</v>
      </c>
      <c r="C615" s="17" t="s">
        <v>6450</v>
      </c>
      <c r="D615" s="17" t="s">
        <v>6323</v>
      </c>
      <c r="E615" s="18" t="s">
        <v>6451</v>
      </c>
      <c r="F615" s="18" t="s">
        <v>6421</v>
      </c>
      <c r="G615" s="18"/>
      <c r="H615" s="18" t="s">
        <v>6449</v>
      </c>
      <c r="I615" s="18">
        <v>17317282</v>
      </c>
      <c r="J615" s="19">
        <v>42436</v>
      </c>
      <c r="K615" s="20">
        <v>2016</v>
      </c>
      <c r="L615" s="20">
        <v>2016</v>
      </c>
      <c r="M615" s="22">
        <v>2200</v>
      </c>
      <c r="N615" s="21" t="s">
        <v>131</v>
      </c>
      <c r="O615" s="23">
        <f>M615*VLOOKUP(N615,Kurzy!$A$2:$B$11,2,FALSE)</f>
        <v>2200</v>
      </c>
      <c r="P615" s="18"/>
      <c r="Q615" s="24"/>
      <c r="R615" s="18" t="s">
        <v>10079</v>
      </c>
      <c r="S615" s="18"/>
    </row>
    <row r="616" spans="1:19" ht="25.5" x14ac:dyDescent="0.2">
      <c r="A616" s="7" t="s">
        <v>9</v>
      </c>
      <c r="B616" s="4" t="s">
        <v>36</v>
      </c>
      <c r="C616" s="17" t="s">
        <v>6452</v>
      </c>
      <c r="D616" s="17" t="s">
        <v>6323</v>
      </c>
      <c r="E616" s="18" t="s">
        <v>6453</v>
      </c>
      <c r="F616" s="18" t="s">
        <v>6421</v>
      </c>
      <c r="G616" s="18"/>
      <c r="H616" s="18" t="s">
        <v>6454</v>
      </c>
      <c r="I616" s="18">
        <v>34121382</v>
      </c>
      <c r="J616" s="19">
        <v>42440</v>
      </c>
      <c r="K616" s="20">
        <v>2016</v>
      </c>
      <c r="L616" s="20">
        <v>2016</v>
      </c>
      <c r="M616" s="22">
        <v>6216</v>
      </c>
      <c r="N616" s="21" t="s">
        <v>131</v>
      </c>
      <c r="O616" s="23">
        <f>M616*VLOOKUP(N616,Kurzy!$A$2:$B$11,2,FALSE)</f>
        <v>6216</v>
      </c>
      <c r="P616" s="18"/>
      <c r="Q616" s="24"/>
      <c r="R616" s="18" t="s">
        <v>10079</v>
      </c>
      <c r="S616" s="18"/>
    </row>
    <row r="617" spans="1:19" ht="38.25" x14ac:dyDescent="0.2">
      <c r="A617" s="7" t="s">
        <v>9</v>
      </c>
      <c r="B617" s="4" t="s">
        <v>36</v>
      </c>
      <c r="C617" s="17" t="s">
        <v>6455</v>
      </c>
      <c r="D617" s="17" t="s">
        <v>6434</v>
      </c>
      <c r="E617" s="18" t="s">
        <v>6456</v>
      </c>
      <c r="F617" s="18" t="s">
        <v>189</v>
      </c>
      <c r="G617" s="18"/>
      <c r="H617" s="18" t="s">
        <v>6457</v>
      </c>
      <c r="I617" s="18">
        <v>42027101</v>
      </c>
      <c r="J617" s="19">
        <v>42563</v>
      </c>
      <c r="K617" s="20">
        <v>2016</v>
      </c>
      <c r="L617" s="20">
        <v>2016</v>
      </c>
      <c r="M617" s="22">
        <v>16942</v>
      </c>
      <c r="N617" s="21" t="s">
        <v>131</v>
      </c>
      <c r="O617" s="23">
        <f>M617*VLOOKUP(N617,Kurzy!$A$2:$B$11,2,FALSE)</f>
        <v>16942</v>
      </c>
      <c r="P617" s="18"/>
      <c r="Q617" s="24"/>
      <c r="R617" s="18" t="s">
        <v>10079</v>
      </c>
      <c r="S617" s="18"/>
    </row>
    <row r="618" spans="1:19" ht="25.5" x14ac:dyDescent="0.2">
      <c r="A618" s="7" t="s">
        <v>9</v>
      </c>
      <c r="B618" s="4" t="s">
        <v>36</v>
      </c>
      <c r="C618" s="17" t="s">
        <v>6458</v>
      </c>
      <c r="D618" s="17" t="s">
        <v>6441</v>
      </c>
      <c r="E618" s="18" t="s">
        <v>6459</v>
      </c>
      <c r="F618" s="18" t="s">
        <v>189</v>
      </c>
      <c r="G618" s="18"/>
      <c r="H618" s="18" t="s">
        <v>6460</v>
      </c>
      <c r="I618" s="18">
        <v>31664288</v>
      </c>
      <c r="J618" s="19" t="s">
        <v>6461</v>
      </c>
      <c r="K618" s="20">
        <v>2016</v>
      </c>
      <c r="L618" s="20">
        <v>2016</v>
      </c>
      <c r="M618" s="22">
        <v>14702</v>
      </c>
      <c r="N618" s="21" t="s">
        <v>131</v>
      </c>
      <c r="O618" s="23">
        <f>M618*VLOOKUP(N618,Kurzy!$A$2:$B$11,2,FALSE)</f>
        <v>14702</v>
      </c>
      <c r="P618" s="18"/>
      <c r="Q618" s="24"/>
      <c r="R618" s="18" t="s">
        <v>10079</v>
      </c>
      <c r="S618" s="18"/>
    </row>
    <row r="619" spans="1:19" ht="25.5" x14ac:dyDescent="0.2">
      <c r="A619" s="7" t="s">
        <v>9</v>
      </c>
      <c r="B619" s="4" t="s">
        <v>36</v>
      </c>
      <c r="C619" s="17" t="s">
        <v>6462</v>
      </c>
      <c r="D619" s="17" t="s">
        <v>6441</v>
      </c>
      <c r="E619" s="18" t="s">
        <v>6463</v>
      </c>
      <c r="F619" s="18" t="s">
        <v>189</v>
      </c>
      <c r="G619" s="18"/>
      <c r="H619" s="18" t="s">
        <v>6464</v>
      </c>
      <c r="I619" s="18">
        <v>35729023</v>
      </c>
      <c r="J619" s="19">
        <v>42493</v>
      </c>
      <c r="K619" s="20">
        <v>2016</v>
      </c>
      <c r="L619" s="20">
        <v>2016</v>
      </c>
      <c r="M619" s="22">
        <v>39298</v>
      </c>
      <c r="N619" s="21" t="s">
        <v>131</v>
      </c>
      <c r="O619" s="23">
        <f>M619*VLOOKUP(N619,Kurzy!$A$2:$B$11,2,FALSE)</f>
        <v>39298</v>
      </c>
      <c r="P619" s="18"/>
      <c r="Q619" s="24"/>
      <c r="R619" s="18" t="s">
        <v>10079</v>
      </c>
      <c r="S619" s="18"/>
    </row>
    <row r="620" spans="1:19" ht="25.5" x14ac:dyDescent="0.2">
      <c r="A620" s="7" t="s">
        <v>9</v>
      </c>
      <c r="B620" s="4" t="s">
        <v>36</v>
      </c>
      <c r="C620" s="17" t="s">
        <v>6465</v>
      </c>
      <c r="D620" s="17" t="s">
        <v>6466</v>
      </c>
      <c r="E620" s="18" t="s">
        <v>6467</v>
      </c>
      <c r="F620" s="18" t="s">
        <v>6421</v>
      </c>
      <c r="G620" s="18"/>
      <c r="H620" s="18" t="s">
        <v>6468</v>
      </c>
      <c r="I620" s="18">
        <v>31333320</v>
      </c>
      <c r="J620" s="19">
        <v>42494</v>
      </c>
      <c r="K620" s="20">
        <v>2016</v>
      </c>
      <c r="L620" s="20">
        <v>2016</v>
      </c>
      <c r="M620" s="22">
        <v>450</v>
      </c>
      <c r="N620" s="21" t="s">
        <v>131</v>
      </c>
      <c r="O620" s="23">
        <f>M620*VLOOKUP(N620,Kurzy!$A$2:$B$11,2,FALSE)</f>
        <v>450</v>
      </c>
      <c r="P620" s="18"/>
      <c r="Q620" s="24"/>
      <c r="R620" s="18" t="s">
        <v>10079</v>
      </c>
      <c r="S620" s="18"/>
    </row>
    <row r="621" spans="1:19" ht="38.25" x14ac:dyDescent="0.2">
      <c r="A621" s="7" t="s">
        <v>9</v>
      </c>
      <c r="B621" s="4" t="s">
        <v>36</v>
      </c>
      <c r="C621" s="17" t="s">
        <v>6469</v>
      </c>
      <c r="D621" s="17" t="s">
        <v>6323</v>
      </c>
      <c r="E621" s="18" t="s">
        <v>6470</v>
      </c>
      <c r="F621" s="18" t="s">
        <v>6421</v>
      </c>
      <c r="G621" s="18"/>
      <c r="H621" s="18" t="s">
        <v>6449</v>
      </c>
      <c r="I621" s="18">
        <v>17317282</v>
      </c>
      <c r="J621" s="19">
        <v>42495</v>
      </c>
      <c r="K621" s="20">
        <v>2016</v>
      </c>
      <c r="L621" s="20">
        <v>2016</v>
      </c>
      <c r="M621" s="22">
        <v>1200</v>
      </c>
      <c r="N621" s="21" t="s">
        <v>131</v>
      </c>
      <c r="O621" s="23">
        <f>M621*VLOOKUP(N621,Kurzy!$A$2:$B$11,2,FALSE)</f>
        <v>1200</v>
      </c>
      <c r="P621" s="18"/>
      <c r="Q621" s="24"/>
      <c r="R621" s="18" t="s">
        <v>10079</v>
      </c>
      <c r="S621" s="18"/>
    </row>
    <row r="622" spans="1:19" ht="38.25" x14ac:dyDescent="0.2">
      <c r="A622" s="7" t="s">
        <v>9</v>
      </c>
      <c r="B622" s="4" t="s">
        <v>36</v>
      </c>
      <c r="C622" s="17" t="s">
        <v>6471</v>
      </c>
      <c r="D622" s="17" t="s">
        <v>6323</v>
      </c>
      <c r="E622" s="18" t="s">
        <v>6472</v>
      </c>
      <c r="F622" s="18" t="s">
        <v>6421</v>
      </c>
      <c r="G622" s="18"/>
      <c r="H622" s="18" t="s">
        <v>6473</v>
      </c>
      <c r="I622" s="18">
        <v>17325277</v>
      </c>
      <c r="J622" s="19">
        <v>42503</v>
      </c>
      <c r="K622" s="20">
        <v>2016</v>
      </c>
      <c r="L622" s="20">
        <v>2016</v>
      </c>
      <c r="M622" s="22">
        <v>2750</v>
      </c>
      <c r="N622" s="21" t="s">
        <v>131</v>
      </c>
      <c r="O622" s="23">
        <f>M622*VLOOKUP(N622,Kurzy!$A$2:$B$11,2,FALSE)</f>
        <v>2750</v>
      </c>
      <c r="P622" s="18"/>
      <c r="Q622" s="24"/>
      <c r="R622" s="18" t="s">
        <v>10079</v>
      </c>
      <c r="S622" s="18"/>
    </row>
    <row r="623" spans="1:19" ht="25.5" x14ac:dyDescent="0.2">
      <c r="A623" s="7" t="s">
        <v>9</v>
      </c>
      <c r="B623" s="4" t="s">
        <v>36</v>
      </c>
      <c r="C623" s="17" t="s">
        <v>6474</v>
      </c>
      <c r="D623" s="17" t="s">
        <v>6434</v>
      </c>
      <c r="E623" s="18" t="s">
        <v>6475</v>
      </c>
      <c r="F623" s="18" t="s">
        <v>6421</v>
      </c>
      <c r="G623" s="18"/>
      <c r="H623" s="18" t="s">
        <v>6476</v>
      </c>
      <c r="I623" s="18">
        <v>36667102</v>
      </c>
      <c r="J623" s="19">
        <v>42507</v>
      </c>
      <c r="K623" s="20">
        <v>2016</v>
      </c>
      <c r="L623" s="20">
        <v>2016</v>
      </c>
      <c r="M623" s="22">
        <v>18220</v>
      </c>
      <c r="N623" s="21" t="s">
        <v>131</v>
      </c>
      <c r="O623" s="23">
        <f>M623*VLOOKUP(N623,Kurzy!$A$2:$B$11,2,FALSE)</f>
        <v>18220</v>
      </c>
      <c r="P623" s="18"/>
      <c r="Q623" s="24"/>
      <c r="R623" s="18" t="s">
        <v>10079</v>
      </c>
      <c r="S623" s="18"/>
    </row>
    <row r="624" spans="1:19" ht="25.5" x14ac:dyDescent="0.2">
      <c r="A624" s="7" t="s">
        <v>9</v>
      </c>
      <c r="B624" s="4" t="s">
        <v>36</v>
      </c>
      <c r="C624" s="17" t="s">
        <v>6477</v>
      </c>
      <c r="D624" s="17" t="s">
        <v>6478</v>
      </c>
      <c r="E624" s="18" t="s">
        <v>6479</v>
      </c>
      <c r="F624" s="18" t="s">
        <v>6421</v>
      </c>
      <c r="G624" s="18"/>
      <c r="H624" s="18" t="s">
        <v>6480</v>
      </c>
      <c r="I624" s="18">
        <v>44489447</v>
      </c>
      <c r="J624" s="19">
        <v>42513</v>
      </c>
      <c r="K624" s="20">
        <v>2016</v>
      </c>
      <c r="L624" s="20">
        <v>2016</v>
      </c>
      <c r="M624" s="22">
        <v>2826</v>
      </c>
      <c r="N624" s="21" t="s">
        <v>131</v>
      </c>
      <c r="O624" s="23">
        <f>M624*VLOOKUP(N624,Kurzy!$A$2:$B$11,2,FALSE)</f>
        <v>2826</v>
      </c>
      <c r="P624" s="18"/>
      <c r="Q624" s="24"/>
      <c r="R624" s="18" t="s">
        <v>10079</v>
      </c>
      <c r="S624" s="18"/>
    </row>
    <row r="625" spans="1:19" ht="25.5" x14ac:dyDescent="0.2">
      <c r="A625" s="7" t="s">
        <v>9</v>
      </c>
      <c r="B625" s="4" t="s">
        <v>36</v>
      </c>
      <c r="C625" s="17" t="s">
        <v>6481</v>
      </c>
      <c r="D625" s="17" t="s">
        <v>6311</v>
      </c>
      <c r="E625" s="18" t="s">
        <v>6482</v>
      </c>
      <c r="F625" s="18" t="s">
        <v>6421</v>
      </c>
      <c r="G625" s="18"/>
      <c r="H625" s="18" t="s">
        <v>6483</v>
      </c>
      <c r="I625" s="18">
        <v>31651402</v>
      </c>
      <c r="J625" s="19">
        <v>42501</v>
      </c>
      <c r="K625" s="20">
        <v>2016</v>
      </c>
      <c r="L625" s="20">
        <v>2016</v>
      </c>
      <c r="M625" s="22">
        <v>1930</v>
      </c>
      <c r="N625" s="21" t="s">
        <v>131</v>
      </c>
      <c r="O625" s="23">
        <f>M625*VLOOKUP(N625,Kurzy!$A$2:$B$11,2,FALSE)</f>
        <v>1930</v>
      </c>
      <c r="P625" s="18"/>
      <c r="Q625" s="24"/>
      <c r="R625" s="18" t="s">
        <v>10079</v>
      </c>
      <c r="S625" s="18"/>
    </row>
    <row r="626" spans="1:19" ht="25.5" x14ac:dyDescent="0.2">
      <c r="A626" s="7" t="s">
        <v>9</v>
      </c>
      <c r="B626" s="4" t="s">
        <v>36</v>
      </c>
      <c r="C626" s="17" t="s">
        <v>6484</v>
      </c>
      <c r="D626" s="17" t="s">
        <v>6323</v>
      </c>
      <c r="E626" s="18" t="s">
        <v>6485</v>
      </c>
      <c r="F626" s="18" t="s">
        <v>6421</v>
      </c>
      <c r="G626" s="18"/>
      <c r="H626" s="18" t="s">
        <v>6480</v>
      </c>
      <c r="I626" s="18">
        <v>44489447</v>
      </c>
      <c r="J626" s="19">
        <v>42520</v>
      </c>
      <c r="K626" s="20">
        <v>2016</v>
      </c>
      <c r="L626" s="20">
        <v>2016</v>
      </c>
      <c r="M626" s="22">
        <v>850</v>
      </c>
      <c r="N626" s="21" t="s">
        <v>131</v>
      </c>
      <c r="O626" s="23">
        <f>M626*VLOOKUP(N626,Kurzy!$A$2:$B$11,2,FALSE)</f>
        <v>850</v>
      </c>
      <c r="P626" s="18"/>
      <c r="Q626" s="24"/>
      <c r="R626" s="18" t="s">
        <v>10079</v>
      </c>
      <c r="S626" s="18"/>
    </row>
    <row r="627" spans="1:19" ht="38.25" x14ac:dyDescent="0.2">
      <c r="A627" s="7" t="s">
        <v>9</v>
      </c>
      <c r="B627" s="4" t="s">
        <v>36</v>
      </c>
      <c r="C627" s="17" t="s">
        <v>6486</v>
      </c>
      <c r="D627" s="17" t="s">
        <v>6430</v>
      </c>
      <c r="E627" s="18" t="s">
        <v>6487</v>
      </c>
      <c r="F627" s="18" t="s">
        <v>6421</v>
      </c>
      <c r="G627" s="18"/>
      <c r="H627" s="18" t="s">
        <v>6432</v>
      </c>
      <c r="I627" s="18">
        <v>45338159</v>
      </c>
      <c r="J627" s="19">
        <v>42520</v>
      </c>
      <c r="K627" s="20">
        <v>2016</v>
      </c>
      <c r="L627" s="20">
        <v>2016</v>
      </c>
      <c r="M627" s="22">
        <v>580</v>
      </c>
      <c r="N627" s="21" t="s">
        <v>131</v>
      </c>
      <c r="O627" s="23">
        <f>M627*VLOOKUP(N627,Kurzy!$A$2:$B$11,2,FALSE)</f>
        <v>580</v>
      </c>
      <c r="P627" s="18"/>
      <c r="Q627" s="24"/>
      <c r="R627" s="18" t="s">
        <v>10079</v>
      </c>
      <c r="S627" s="18"/>
    </row>
    <row r="628" spans="1:19" ht="25.5" x14ac:dyDescent="0.2">
      <c r="A628" s="7" t="s">
        <v>9</v>
      </c>
      <c r="B628" s="4" t="s">
        <v>36</v>
      </c>
      <c r="C628" s="17" t="s">
        <v>6488</v>
      </c>
      <c r="D628" s="17" t="s">
        <v>6311</v>
      </c>
      <c r="E628" s="18" t="s">
        <v>6489</v>
      </c>
      <c r="F628" s="18" t="s">
        <v>6421</v>
      </c>
      <c r="G628" s="18"/>
      <c r="H628" s="18" t="s">
        <v>6490</v>
      </c>
      <c r="I628" s="18">
        <v>24251496</v>
      </c>
      <c r="J628" s="19">
        <v>42499</v>
      </c>
      <c r="K628" s="20">
        <v>2016</v>
      </c>
      <c r="L628" s="20">
        <v>2016</v>
      </c>
      <c r="M628" s="22">
        <v>1200</v>
      </c>
      <c r="N628" s="21" t="s">
        <v>131</v>
      </c>
      <c r="O628" s="23">
        <f>M628*VLOOKUP(N628,Kurzy!$A$2:$B$11,2,FALSE)</f>
        <v>1200</v>
      </c>
      <c r="P628" s="18"/>
      <c r="Q628" s="24"/>
      <c r="R628" s="18" t="s">
        <v>10079</v>
      </c>
      <c r="S628" s="18"/>
    </row>
    <row r="629" spans="1:19" ht="25.5" x14ac:dyDescent="0.2">
      <c r="A629" s="7" t="s">
        <v>9</v>
      </c>
      <c r="B629" s="4" t="s">
        <v>36</v>
      </c>
      <c r="C629" s="17" t="s">
        <v>6491</v>
      </c>
      <c r="D629" s="17" t="s">
        <v>6466</v>
      </c>
      <c r="E629" s="18" t="s">
        <v>6492</v>
      </c>
      <c r="F629" s="18" t="s">
        <v>6421</v>
      </c>
      <c r="G629" s="18"/>
      <c r="H629" s="18" t="s">
        <v>6468</v>
      </c>
      <c r="I629" s="18">
        <v>31333320</v>
      </c>
      <c r="J629" s="19">
        <v>42528</v>
      </c>
      <c r="K629" s="20">
        <v>2016</v>
      </c>
      <c r="L629" s="20">
        <v>2016</v>
      </c>
      <c r="M629" s="22">
        <v>3200</v>
      </c>
      <c r="N629" s="21" t="s">
        <v>131</v>
      </c>
      <c r="O629" s="23">
        <f>M629*VLOOKUP(N629,Kurzy!$A$2:$B$11,2,FALSE)</f>
        <v>3200</v>
      </c>
      <c r="P629" s="18"/>
      <c r="Q629" s="24"/>
      <c r="R629" s="18" t="s">
        <v>10079</v>
      </c>
      <c r="S629" s="18"/>
    </row>
    <row r="630" spans="1:19" ht="25.5" x14ac:dyDescent="0.2">
      <c r="A630" s="7" t="s">
        <v>9</v>
      </c>
      <c r="B630" s="4" t="s">
        <v>36</v>
      </c>
      <c r="C630" s="17" t="s">
        <v>6493</v>
      </c>
      <c r="D630" s="17" t="s">
        <v>6434</v>
      </c>
      <c r="E630" s="18" t="s">
        <v>6494</v>
      </c>
      <c r="F630" s="18" t="s">
        <v>6421</v>
      </c>
      <c r="G630" s="18"/>
      <c r="H630" s="18" t="s">
        <v>6468</v>
      </c>
      <c r="I630" s="18">
        <v>31333320</v>
      </c>
      <c r="J630" s="19">
        <v>42542</v>
      </c>
      <c r="K630" s="20">
        <v>2016</v>
      </c>
      <c r="L630" s="20">
        <v>2016</v>
      </c>
      <c r="M630" s="22">
        <v>4173</v>
      </c>
      <c r="N630" s="21" t="s">
        <v>131</v>
      </c>
      <c r="O630" s="23">
        <f>M630*VLOOKUP(N630,Kurzy!$A$2:$B$11,2,FALSE)</f>
        <v>4173</v>
      </c>
      <c r="P630" s="18"/>
      <c r="Q630" s="24"/>
      <c r="R630" s="18" t="s">
        <v>10079</v>
      </c>
      <c r="S630" s="18"/>
    </row>
    <row r="631" spans="1:19" ht="25.5" x14ac:dyDescent="0.2">
      <c r="A631" s="7" t="s">
        <v>9</v>
      </c>
      <c r="B631" s="4" t="s">
        <v>36</v>
      </c>
      <c r="C631" s="17" t="s">
        <v>6495</v>
      </c>
      <c r="D631" s="17" t="s">
        <v>6430</v>
      </c>
      <c r="E631" s="18" t="s">
        <v>6496</v>
      </c>
      <c r="F631" s="18" t="s">
        <v>6421</v>
      </c>
      <c r="G631" s="18"/>
      <c r="H631" s="18" t="s">
        <v>6497</v>
      </c>
      <c r="I631" s="18"/>
      <c r="J631" s="19">
        <v>42559</v>
      </c>
      <c r="K631" s="20">
        <v>2016</v>
      </c>
      <c r="L631" s="20">
        <v>2016</v>
      </c>
      <c r="M631" s="22">
        <v>600</v>
      </c>
      <c r="N631" s="21" t="s">
        <v>131</v>
      </c>
      <c r="O631" s="23">
        <f>M631*VLOOKUP(N631,Kurzy!$A$2:$B$11,2,FALSE)</f>
        <v>600</v>
      </c>
      <c r="P631" s="18"/>
      <c r="Q631" s="24"/>
      <c r="R631" s="18" t="s">
        <v>10079</v>
      </c>
      <c r="S631" s="18"/>
    </row>
    <row r="632" spans="1:19" ht="38.25" x14ac:dyDescent="0.2">
      <c r="A632" s="7" t="s">
        <v>9</v>
      </c>
      <c r="B632" s="4" t="s">
        <v>36</v>
      </c>
      <c r="C632" s="17" t="s">
        <v>6498</v>
      </c>
      <c r="D632" s="17" t="s">
        <v>6441</v>
      </c>
      <c r="E632" s="18" t="s">
        <v>6499</v>
      </c>
      <c r="F632" s="18" t="s">
        <v>189</v>
      </c>
      <c r="G632" s="18"/>
      <c r="H632" s="18" t="s">
        <v>6464</v>
      </c>
      <c r="I632" s="18">
        <v>35729023</v>
      </c>
      <c r="J632" s="19">
        <v>41359</v>
      </c>
      <c r="K632" s="20">
        <v>2013</v>
      </c>
      <c r="L632" s="20">
        <v>2016</v>
      </c>
      <c r="M632" s="22">
        <v>7435</v>
      </c>
      <c r="N632" s="21" t="s">
        <v>131</v>
      </c>
      <c r="O632" s="23">
        <f>M632*VLOOKUP(N632,Kurzy!$A$2:$B$11,2,FALSE)</f>
        <v>7435</v>
      </c>
      <c r="P632" s="18"/>
      <c r="Q632" s="24"/>
      <c r="R632" s="18" t="s">
        <v>10079</v>
      </c>
      <c r="S632" s="18"/>
    </row>
    <row r="633" spans="1:19" ht="38.25" x14ac:dyDescent="0.2">
      <c r="A633" s="7" t="s">
        <v>9</v>
      </c>
      <c r="B633" s="4" t="s">
        <v>36</v>
      </c>
      <c r="C633" s="17" t="s">
        <v>6500</v>
      </c>
      <c r="D633" s="17" t="s">
        <v>6297</v>
      </c>
      <c r="E633" s="18" t="s">
        <v>6501</v>
      </c>
      <c r="F633" s="18" t="s">
        <v>6421</v>
      </c>
      <c r="G633" s="18"/>
      <c r="H633" s="18" t="s">
        <v>6502</v>
      </c>
      <c r="I633" s="18">
        <v>35802723</v>
      </c>
      <c r="J633" s="19">
        <v>42579</v>
      </c>
      <c r="K633" s="20">
        <v>2016</v>
      </c>
      <c r="L633" s="20">
        <v>2016</v>
      </c>
      <c r="M633" s="22">
        <v>1991</v>
      </c>
      <c r="N633" s="21" t="s">
        <v>131</v>
      </c>
      <c r="O633" s="23">
        <f>M633*VLOOKUP(N633,Kurzy!$A$2:$B$11,2,FALSE)</f>
        <v>1991</v>
      </c>
      <c r="P633" s="18"/>
      <c r="Q633" s="24"/>
      <c r="R633" s="18" t="s">
        <v>10079</v>
      </c>
      <c r="S633" s="18"/>
    </row>
    <row r="634" spans="1:19" ht="25.5" x14ac:dyDescent="0.2">
      <c r="A634" s="7" t="s">
        <v>9</v>
      </c>
      <c r="B634" s="4" t="s">
        <v>36</v>
      </c>
      <c r="C634" s="17" t="s">
        <v>6503</v>
      </c>
      <c r="D634" s="17" t="s">
        <v>6311</v>
      </c>
      <c r="E634" s="18" t="s">
        <v>6504</v>
      </c>
      <c r="F634" s="18" t="s">
        <v>6421</v>
      </c>
      <c r="G634" s="18"/>
      <c r="H634" s="18" t="s">
        <v>6505</v>
      </c>
      <c r="I634" s="18">
        <v>35881879</v>
      </c>
      <c r="J634" s="19">
        <v>42587</v>
      </c>
      <c r="K634" s="20">
        <v>2016</v>
      </c>
      <c r="L634" s="20">
        <v>2016</v>
      </c>
      <c r="M634" s="22">
        <v>2390</v>
      </c>
      <c r="N634" s="21" t="s">
        <v>131</v>
      </c>
      <c r="O634" s="23">
        <f>M634*VLOOKUP(N634,Kurzy!$A$2:$B$11,2,FALSE)</f>
        <v>2390</v>
      </c>
      <c r="P634" s="18"/>
      <c r="Q634" s="24"/>
      <c r="R634" s="18" t="s">
        <v>10079</v>
      </c>
      <c r="S634" s="18"/>
    </row>
    <row r="635" spans="1:19" ht="25.5" x14ac:dyDescent="0.2">
      <c r="A635" s="7" t="s">
        <v>9</v>
      </c>
      <c r="B635" s="4" t="s">
        <v>36</v>
      </c>
      <c r="C635" s="17" t="s">
        <v>6506</v>
      </c>
      <c r="D635" s="17" t="s">
        <v>6311</v>
      </c>
      <c r="E635" s="18" t="s">
        <v>6507</v>
      </c>
      <c r="F635" s="18" t="s">
        <v>6421</v>
      </c>
      <c r="G635" s="18"/>
      <c r="H635" s="18" t="s">
        <v>6508</v>
      </c>
      <c r="I635" s="18">
        <v>31606296</v>
      </c>
      <c r="J635" s="19">
        <v>42592</v>
      </c>
      <c r="K635" s="20">
        <v>2016</v>
      </c>
      <c r="L635" s="20">
        <v>2016</v>
      </c>
      <c r="M635" s="22">
        <v>7410</v>
      </c>
      <c r="N635" s="21" t="s">
        <v>131</v>
      </c>
      <c r="O635" s="23">
        <f>M635*VLOOKUP(N635,Kurzy!$A$2:$B$11,2,FALSE)</f>
        <v>7410</v>
      </c>
      <c r="P635" s="18"/>
      <c r="Q635" s="24"/>
      <c r="R635" s="18" t="s">
        <v>10079</v>
      </c>
      <c r="S635" s="18"/>
    </row>
    <row r="636" spans="1:19" ht="38.25" x14ac:dyDescent="0.2">
      <c r="A636" s="7" t="s">
        <v>9</v>
      </c>
      <c r="B636" s="4" t="s">
        <v>36</v>
      </c>
      <c r="C636" s="17" t="s">
        <v>6509</v>
      </c>
      <c r="D636" s="17" t="s">
        <v>6430</v>
      </c>
      <c r="E636" s="18" t="s">
        <v>6510</v>
      </c>
      <c r="F636" s="18" t="s">
        <v>6421</v>
      </c>
      <c r="G636" s="18"/>
      <c r="H636" s="18" t="s">
        <v>6511</v>
      </c>
      <c r="I636" s="18">
        <v>36787957</v>
      </c>
      <c r="J636" s="19">
        <v>42604</v>
      </c>
      <c r="K636" s="20">
        <v>2016</v>
      </c>
      <c r="L636" s="20">
        <v>2016</v>
      </c>
      <c r="M636" s="22">
        <v>390</v>
      </c>
      <c r="N636" s="21" t="s">
        <v>131</v>
      </c>
      <c r="O636" s="23">
        <f>M636*VLOOKUP(N636,Kurzy!$A$2:$B$11,2,FALSE)</f>
        <v>390</v>
      </c>
      <c r="P636" s="18"/>
      <c r="Q636" s="24"/>
      <c r="R636" s="18" t="s">
        <v>10079</v>
      </c>
      <c r="S636" s="18"/>
    </row>
    <row r="637" spans="1:19" ht="25.5" x14ac:dyDescent="0.2">
      <c r="A637" s="7" t="s">
        <v>9</v>
      </c>
      <c r="B637" s="4" t="s">
        <v>36</v>
      </c>
      <c r="C637" s="17" t="s">
        <v>6506</v>
      </c>
      <c r="D637" s="17" t="s">
        <v>6434</v>
      </c>
      <c r="E637" s="18" t="s">
        <v>6512</v>
      </c>
      <c r="F637" s="18" t="s">
        <v>189</v>
      </c>
      <c r="G637" s="18"/>
      <c r="H637" s="18" t="s">
        <v>6468</v>
      </c>
      <c r="I637" s="18">
        <v>31333320</v>
      </c>
      <c r="J637" s="19">
        <v>42607</v>
      </c>
      <c r="K637" s="20">
        <v>2016</v>
      </c>
      <c r="L637" s="20">
        <v>2016</v>
      </c>
      <c r="M637" s="22">
        <v>19215</v>
      </c>
      <c r="N637" s="21" t="s">
        <v>131</v>
      </c>
      <c r="O637" s="23">
        <f>M637*VLOOKUP(N637,Kurzy!$A$2:$B$11,2,FALSE)</f>
        <v>19215</v>
      </c>
      <c r="P637" s="18"/>
      <c r="Q637" s="24"/>
      <c r="R637" s="18" t="s">
        <v>10079</v>
      </c>
      <c r="S637" s="18"/>
    </row>
    <row r="638" spans="1:19" ht="25.5" x14ac:dyDescent="0.2">
      <c r="A638" s="7" t="s">
        <v>9</v>
      </c>
      <c r="B638" s="4" t="s">
        <v>36</v>
      </c>
      <c r="C638" s="17" t="s">
        <v>6513</v>
      </c>
      <c r="D638" s="17" t="s">
        <v>6441</v>
      </c>
      <c r="E638" s="18" t="s">
        <v>6514</v>
      </c>
      <c r="F638" s="18" t="s">
        <v>189</v>
      </c>
      <c r="G638" s="18"/>
      <c r="H638" s="18" t="s">
        <v>6464</v>
      </c>
      <c r="I638" s="18">
        <v>35729023</v>
      </c>
      <c r="J638" s="19">
        <v>42674</v>
      </c>
      <c r="K638" s="20">
        <v>2016</v>
      </c>
      <c r="L638" s="20">
        <v>2016</v>
      </c>
      <c r="M638" s="22">
        <v>24000</v>
      </c>
      <c r="N638" s="21" t="s">
        <v>131</v>
      </c>
      <c r="O638" s="23">
        <f>M638*VLOOKUP(N638,Kurzy!$A$2:$B$11,2,FALSE)</f>
        <v>24000</v>
      </c>
      <c r="P638" s="18"/>
      <c r="Q638" s="24"/>
      <c r="R638" s="18" t="s">
        <v>10079</v>
      </c>
      <c r="S638" s="18"/>
    </row>
    <row r="639" spans="1:19" ht="25.5" x14ac:dyDescent="0.2">
      <c r="A639" s="7" t="s">
        <v>9</v>
      </c>
      <c r="B639" s="4" t="s">
        <v>36</v>
      </c>
      <c r="C639" s="17" t="s">
        <v>6515</v>
      </c>
      <c r="D639" s="17" t="s">
        <v>6441</v>
      </c>
      <c r="E639" s="18" t="s">
        <v>6516</v>
      </c>
      <c r="F639" s="18" t="s">
        <v>6421</v>
      </c>
      <c r="G639" s="18"/>
      <c r="H639" s="18" t="s">
        <v>6517</v>
      </c>
      <c r="I639" s="18">
        <v>36681237</v>
      </c>
      <c r="J639" s="19">
        <v>42718</v>
      </c>
      <c r="K639" s="20">
        <v>2016</v>
      </c>
      <c r="L639" s="20">
        <v>2016</v>
      </c>
      <c r="M639" s="22">
        <v>3500</v>
      </c>
      <c r="N639" s="21" t="s">
        <v>131</v>
      </c>
      <c r="O639" s="23">
        <f>M639*VLOOKUP(N639,Kurzy!$A$2:$B$11,2,FALSE)</f>
        <v>3500</v>
      </c>
      <c r="P639" s="18"/>
      <c r="Q639" s="24"/>
      <c r="R639" s="18" t="s">
        <v>10079</v>
      </c>
      <c r="S639" s="18"/>
    </row>
    <row r="640" spans="1:19" ht="25.5" x14ac:dyDescent="0.2">
      <c r="A640" s="7" t="s">
        <v>9</v>
      </c>
      <c r="B640" s="4" t="s">
        <v>36</v>
      </c>
      <c r="C640" s="17" t="s">
        <v>6518</v>
      </c>
      <c r="D640" s="17" t="s">
        <v>6323</v>
      </c>
      <c r="E640" s="18" t="s">
        <v>6519</v>
      </c>
      <c r="F640" s="18" t="s">
        <v>6421</v>
      </c>
      <c r="G640" s="18"/>
      <c r="H640" s="18" t="s">
        <v>6502</v>
      </c>
      <c r="I640" s="18">
        <v>35802723</v>
      </c>
      <c r="J640" s="19">
        <v>42642</v>
      </c>
      <c r="K640" s="20">
        <v>2016</v>
      </c>
      <c r="L640" s="20">
        <v>2016</v>
      </c>
      <c r="M640" s="22">
        <v>3950</v>
      </c>
      <c r="N640" s="21" t="s">
        <v>131</v>
      </c>
      <c r="O640" s="23">
        <f>M640*VLOOKUP(N640,Kurzy!$A$2:$B$11,2,FALSE)</f>
        <v>3950</v>
      </c>
      <c r="P640" s="18"/>
      <c r="Q640" s="24"/>
      <c r="R640" s="18" t="s">
        <v>10079</v>
      </c>
      <c r="S640" s="18"/>
    </row>
    <row r="641" spans="1:19" ht="38.25" x14ac:dyDescent="0.2">
      <c r="A641" s="7" t="s">
        <v>9</v>
      </c>
      <c r="B641" s="4" t="s">
        <v>2</v>
      </c>
      <c r="C641" s="17" t="s">
        <v>6520</v>
      </c>
      <c r="D641" s="17" t="s">
        <v>6521</v>
      </c>
      <c r="E641" s="18" t="s">
        <v>6522</v>
      </c>
      <c r="F641" s="18" t="s">
        <v>228</v>
      </c>
      <c r="G641" s="18"/>
      <c r="H641" s="18" t="s">
        <v>6523</v>
      </c>
      <c r="I641" s="18"/>
      <c r="J641" s="19">
        <v>42181</v>
      </c>
      <c r="K641" s="20">
        <v>2015</v>
      </c>
      <c r="L641" s="20">
        <v>2015</v>
      </c>
      <c r="M641" s="22">
        <v>8500</v>
      </c>
      <c r="N641" s="21" t="s">
        <v>131</v>
      </c>
      <c r="O641" s="23">
        <f>M641*VLOOKUP(N641,Kurzy!$A$2:$B$11,2,FALSE)</f>
        <v>8500</v>
      </c>
      <c r="P641" s="18"/>
      <c r="Q641" s="24" t="s">
        <v>7009</v>
      </c>
      <c r="R641" s="18" t="s">
        <v>10079</v>
      </c>
      <c r="S641" s="18"/>
    </row>
    <row r="642" spans="1:19" ht="63.75" x14ac:dyDescent="0.2">
      <c r="A642" s="7" t="s">
        <v>9</v>
      </c>
      <c r="B642" s="4" t="s">
        <v>2</v>
      </c>
      <c r="C642" s="17" t="s">
        <v>6524</v>
      </c>
      <c r="D642" s="17" t="s">
        <v>6525</v>
      </c>
      <c r="E642" s="18" t="s">
        <v>6526</v>
      </c>
      <c r="F642" s="18" t="s">
        <v>228</v>
      </c>
      <c r="G642" s="18"/>
      <c r="H642" s="18" t="s">
        <v>6523</v>
      </c>
      <c r="I642" s="18"/>
      <c r="J642" s="19">
        <v>42254</v>
      </c>
      <c r="K642" s="20">
        <v>2015</v>
      </c>
      <c r="L642" s="20">
        <v>2015</v>
      </c>
      <c r="M642" s="22">
        <v>6000</v>
      </c>
      <c r="N642" s="21" t="s">
        <v>131</v>
      </c>
      <c r="O642" s="23">
        <f>M642*VLOOKUP(N642,Kurzy!$A$2:$B$11,2,FALSE)</f>
        <v>6000</v>
      </c>
      <c r="P642" s="18"/>
      <c r="Q642" s="24" t="s">
        <v>7010</v>
      </c>
      <c r="R642" s="18" t="s">
        <v>10079</v>
      </c>
      <c r="S642" s="18"/>
    </row>
    <row r="643" spans="1:19" ht="38.25" x14ac:dyDescent="0.2">
      <c r="A643" s="7" t="s">
        <v>9</v>
      </c>
      <c r="B643" s="4" t="s">
        <v>2</v>
      </c>
      <c r="C643" s="17" t="s">
        <v>6527</v>
      </c>
      <c r="D643" s="17" t="s">
        <v>6528</v>
      </c>
      <c r="E643" s="18" t="s">
        <v>6529</v>
      </c>
      <c r="F643" s="18" t="s">
        <v>228</v>
      </c>
      <c r="G643" s="18"/>
      <c r="H643" s="18" t="s">
        <v>6530</v>
      </c>
      <c r="I643" s="18" t="s">
        <v>6531</v>
      </c>
      <c r="J643" s="19">
        <v>42292</v>
      </c>
      <c r="K643" s="20">
        <v>2015</v>
      </c>
      <c r="L643" s="20">
        <v>2015</v>
      </c>
      <c r="M643" s="22">
        <v>829.2</v>
      </c>
      <c r="N643" s="21" t="s">
        <v>131</v>
      </c>
      <c r="O643" s="23">
        <f>M643*VLOOKUP(N643,Kurzy!$A$2:$B$11,2,FALSE)</f>
        <v>829.2</v>
      </c>
      <c r="P643" s="18"/>
      <c r="Q643" s="24" t="s">
        <v>7011</v>
      </c>
      <c r="R643" s="18" t="s">
        <v>10079</v>
      </c>
      <c r="S643" s="18"/>
    </row>
    <row r="644" spans="1:19" ht="51" x14ac:dyDescent="0.2">
      <c r="A644" s="7" t="s">
        <v>9</v>
      </c>
      <c r="B644" s="4" t="s">
        <v>2</v>
      </c>
      <c r="C644" s="17" t="s">
        <v>6532</v>
      </c>
      <c r="D644" s="17" t="s">
        <v>6525</v>
      </c>
      <c r="E644" s="18" t="s">
        <v>6533</v>
      </c>
      <c r="F644" s="18" t="s">
        <v>228</v>
      </c>
      <c r="G644" s="18"/>
      <c r="H644" s="18" t="s">
        <v>6534</v>
      </c>
      <c r="I644" s="18"/>
      <c r="J644" s="19">
        <v>42320</v>
      </c>
      <c r="K644" s="20">
        <v>2015</v>
      </c>
      <c r="L644" s="20">
        <v>2015</v>
      </c>
      <c r="M644" s="22">
        <v>8500</v>
      </c>
      <c r="N644" s="21" t="s">
        <v>131</v>
      </c>
      <c r="O644" s="23">
        <f>M644*VLOOKUP(N644,Kurzy!$A$2:$B$11,2,FALSE)</f>
        <v>8500</v>
      </c>
      <c r="P644" s="18"/>
      <c r="Q644" s="24" t="s">
        <v>7012</v>
      </c>
      <c r="R644" s="18" t="s">
        <v>10079</v>
      </c>
      <c r="S644" s="18"/>
    </row>
    <row r="645" spans="1:19" ht="51" x14ac:dyDescent="0.2">
      <c r="A645" s="7" t="s">
        <v>9</v>
      </c>
      <c r="B645" s="4" t="s">
        <v>2</v>
      </c>
      <c r="C645" s="17" t="s">
        <v>6535</v>
      </c>
      <c r="D645" s="17" t="s">
        <v>6536</v>
      </c>
      <c r="E645" s="18" t="s">
        <v>6537</v>
      </c>
      <c r="F645" s="18" t="s">
        <v>228</v>
      </c>
      <c r="G645" s="18"/>
      <c r="H645" s="18" t="s">
        <v>6538</v>
      </c>
      <c r="I645" s="18" t="s">
        <v>6539</v>
      </c>
      <c r="J645" s="19">
        <v>42257</v>
      </c>
      <c r="K645" s="20">
        <v>2015</v>
      </c>
      <c r="L645" s="20">
        <v>2015</v>
      </c>
      <c r="M645" s="22">
        <v>3444</v>
      </c>
      <c r="N645" s="21" t="s">
        <v>131</v>
      </c>
      <c r="O645" s="23">
        <f>M645*VLOOKUP(N645,Kurzy!$A$2:$B$11,2,FALSE)</f>
        <v>3444</v>
      </c>
      <c r="P645" s="18"/>
      <c r="Q645" s="24" t="s">
        <v>7013</v>
      </c>
      <c r="R645" s="18" t="s">
        <v>10079</v>
      </c>
      <c r="S645" s="18"/>
    </row>
    <row r="646" spans="1:19" ht="51" x14ac:dyDescent="0.2">
      <c r="A646" s="7" t="s">
        <v>9</v>
      </c>
      <c r="B646" s="4" t="s">
        <v>2</v>
      </c>
      <c r="C646" s="17" t="s">
        <v>6540</v>
      </c>
      <c r="D646" s="17" t="s">
        <v>6541</v>
      </c>
      <c r="E646" s="18" t="s">
        <v>6542</v>
      </c>
      <c r="F646" s="18" t="s">
        <v>228</v>
      </c>
      <c r="G646" s="18"/>
      <c r="H646" s="18" t="s">
        <v>6543</v>
      </c>
      <c r="I646" s="18" t="s">
        <v>6544</v>
      </c>
      <c r="J646" s="19">
        <v>42331</v>
      </c>
      <c r="K646" s="20">
        <v>2015</v>
      </c>
      <c r="L646" s="20">
        <v>2015</v>
      </c>
      <c r="M646" s="22">
        <v>1680</v>
      </c>
      <c r="N646" s="21" t="s">
        <v>131</v>
      </c>
      <c r="O646" s="23">
        <f>M646*VLOOKUP(N646,Kurzy!$A$2:$B$11,2,FALSE)</f>
        <v>1680</v>
      </c>
      <c r="P646" s="18"/>
      <c r="Q646" s="24" t="s">
        <v>7014</v>
      </c>
      <c r="R646" s="18" t="s">
        <v>10079</v>
      </c>
      <c r="S646" s="18"/>
    </row>
    <row r="647" spans="1:19" ht="51" x14ac:dyDescent="0.2">
      <c r="A647" s="7" t="s">
        <v>9</v>
      </c>
      <c r="B647" s="4" t="s">
        <v>2</v>
      </c>
      <c r="C647" s="17" t="s">
        <v>6545</v>
      </c>
      <c r="D647" s="17" t="s">
        <v>6525</v>
      </c>
      <c r="E647" s="18" t="s">
        <v>6546</v>
      </c>
      <c r="F647" s="18" t="s">
        <v>228</v>
      </c>
      <c r="G647" s="18"/>
      <c r="H647" s="18" t="s">
        <v>6534</v>
      </c>
      <c r="I647" s="18"/>
      <c r="J647" s="19">
        <v>42310</v>
      </c>
      <c r="K647" s="20">
        <v>2015</v>
      </c>
      <c r="L647" s="20">
        <v>2015</v>
      </c>
      <c r="M647" s="22">
        <v>8500</v>
      </c>
      <c r="N647" s="21" t="s">
        <v>131</v>
      </c>
      <c r="O647" s="23">
        <f>M647*VLOOKUP(N647,Kurzy!$A$2:$B$11,2,FALSE)</f>
        <v>8500</v>
      </c>
      <c r="P647" s="18"/>
      <c r="Q647" s="24" t="s">
        <v>7015</v>
      </c>
      <c r="R647" s="18" t="s">
        <v>10079</v>
      </c>
      <c r="S647" s="18"/>
    </row>
    <row r="648" spans="1:19" ht="63.75" x14ac:dyDescent="0.2">
      <c r="A648" s="7" t="s">
        <v>9</v>
      </c>
      <c r="B648" s="4" t="s">
        <v>2</v>
      </c>
      <c r="C648" s="17" t="s">
        <v>6547</v>
      </c>
      <c r="D648" s="17" t="s">
        <v>6548</v>
      </c>
      <c r="E648" s="18" t="s">
        <v>6549</v>
      </c>
      <c r="F648" s="18" t="s">
        <v>228</v>
      </c>
      <c r="G648" s="18"/>
      <c r="H648" s="18" t="s">
        <v>6550</v>
      </c>
      <c r="I648" s="18" t="s">
        <v>2736</v>
      </c>
      <c r="J648" s="19">
        <v>42342</v>
      </c>
      <c r="K648" s="20">
        <v>2015</v>
      </c>
      <c r="L648" s="20">
        <v>2015</v>
      </c>
      <c r="M648" s="22">
        <v>10296</v>
      </c>
      <c r="N648" s="21" t="s">
        <v>131</v>
      </c>
      <c r="O648" s="23">
        <f>M648*VLOOKUP(N648,Kurzy!$A$2:$B$11,2,FALSE)</f>
        <v>10296</v>
      </c>
      <c r="P648" s="18"/>
      <c r="Q648" s="24" t="s">
        <v>7016</v>
      </c>
      <c r="R648" s="18" t="s">
        <v>10079</v>
      </c>
      <c r="S648" s="18"/>
    </row>
    <row r="649" spans="1:19" ht="51" x14ac:dyDescent="0.2">
      <c r="A649" s="7" t="s">
        <v>9</v>
      </c>
      <c r="B649" s="4" t="s">
        <v>2</v>
      </c>
      <c r="C649" s="17" t="s">
        <v>6551</v>
      </c>
      <c r="D649" s="17" t="s">
        <v>6552</v>
      </c>
      <c r="E649" s="18" t="s">
        <v>6553</v>
      </c>
      <c r="F649" s="18" t="s">
        <v>228</v>
      </c>
      <c r="G649" s="18"/>
      <c r="H649" s="18" t="s">
        <v>6554</v>
      </c>
      <c r="I649" s="18" t="s">
        <v>6555</v>
      </c>
      <c r="J649" s="19">
        <v>42093</v>
      </c>
      <c r="K649" s="20">
        <v>2015</v>
      </c>
      <c r="L649" s="20">
        <v>2015</v>
      </c>
      <c r="M649" s="22">
        <v>23400</v>
      </c>
      <c r="N649" s="21" t="s">
        <v>131</v>
      </c>
      <c r="O649" s="23">
        <f>M649*VLOOKUP(N649,Kurzy!$A$2:$B$11,2,FALSE)</f>
        <v>23400</v>
      </c>
      <c r="P649" s="18"/>
      <c r="Q649" s="24" t="s">
        <v>7017</v>
      </c>
      <c r="R649" s="18" t="s">
        <v>10079</v>
      </c>
      <c r="S649" s="18"/>
    </row>
    <row r="650" spans="1:19" ht="51" x14ac:dyDescent="0.2">
      <c r="A650" s="7" t="s">
        <v>9</v>
      </c>
      <c r="B650" s="4" t="s">
        <v>2</v>
      </c>
      <c r="C650" s="17" t="s">
        <v>6535</v>
      </c>
      <c r="D650" s="17" t="s">
        <v>6536</v>
      </c>
      <c r="E650" s="18" t="s">
        <v>6537</v>
      </c>
      <c r="F650" s="18" t="s">
        <v>228</v>
      </c>
      <c r="G650" s="18"/>
      <c r="H650" s="18" t="s">
        <v>6556</v>
      </c>
      <c r="I650" s="18">
        <v>36386553</v>
      </c>
      <c r="J650" s="19">
        <v>42347</v>
      </c>
      <c r="K650" s="20">
        <v>2015</v>
      </c>
      <c r="L650" s="20">
        <v>2015</v>
      </c>
      <c r="M650" s="22">
        <v>3731.52</v>
      </c>
      <c r="N650" s="21" t="s">
        <v>131</v>
      </c>
      <c r="O650" s="23">
        <f>M650*VLOOKUP(N650,Kurzy!$A$2:$B$11,2,FALSE)</f>
        <v>3731.52</v>
      </c>
      <c r="P650" s="18"/>
      <c r="Q650" s="24" t="s">
        <v>7013</v>
      </c>
      <c r="R650" s="18" t="s">
        <v>10079</v>
      </c>
      <c r="S650" s="18"/>
    </row>
    <row r="651" spans="1:19" ht="38.25" x14ac:dyDescent="0.2">
      <c r="A651" s="7" t="s">
        <v>9</v>
      </c>
      <c r="B651" s="4" t="s">
        <v>2</v>
      </c>
      <c r="C651" s="17" t="s">
        <v>6557</v>
      </c>
      <c r="D651" s="17" t="s">
        <v>6525</v>
      </c>
      <c r="E651" s="18" t="s">
        <v>6558</v>
      </c>
      <c r="F651" s="18" t="s">
        <v>228</v>
      </c>
      <c r="G651" s="18"/>
      <c r="H651" s="18" t="s">
        <v>6523</v>
      </c>
      <c r="I651" s="18"/>
      <c r="J651" s="19">
        <v>42333</v>
      </c>
      <c r="K651" s="20">
        <v>2015</v>
      </c>
      <c r="L651" s="20">
        <v>2016</v>
      </c>
      <c r="M651" s="22">
        <v>8500</v>
      </c>
      <c r="N651" s="21" t="s">
        <v>131</v>
      </c>
      <c r="O651" s="23">
        <f>M651*VLOOKUP(N651,Kurzy!$A$2:$B$11,2,FALSE)</f>
        <v>8500</v>
      </c>
      <c r="P651" s="18"/>
      <c r="Q651" s="24" t="s">
        <v>7018</v>
      </c>
      <c r="R651" s="18" t="s">
        <v>10079</v>
      </c>
      <c r="S651" s="18"/>
    </row>
    <row r="652" spans="1:19" ht="63.75" x14ac:dyDescent="0.2">
      <c r="A652" s="7" t="s">
        <v>9</v>
      </c>
      <c r="B652" s="4" t="s">
        <v>2</v>
      </c>
      <c r="C652" s="17" t="s">
        <v>6559</v>
      </c>
      <c r="D652" s="17" t="s">
        <v>6525</v>
      </c>
      <c r="E652" s="18" t="s">
        <v>6560</v>
      </c>
      <c r="F652" s="18" t="s">
        <v>228</v>
      </c>
      <c r="G652" s="18"/>
      <c r="H652" s="18" t="s">
        <v>6523</v>
      </c>
      <c r="I652" s="18"/>
      <c r="J652" s="19">
        <v>42333</v>
      </c>
      <c r="K652" s="20">
        <v>2015</v>
      </c>
      <c r="L652" s="20">
        <v>2016</v>
      </c>
      <c r="M652" s="22">
        <v>6500</v>
      </c>
      <c r="N652" s="21" t="s">
        <v>131</v>
      </c>
      <c r="O652" s="23">
        <f>M652*VLOOKUP(N652,Kurzy!$A$2:$B$11,2,FALSE)</f>
        <v>6500</v>
      </c>
      <c r="P652" s="18"/>
      <c r="Q652" s="24" t="s">
        <v>7019</v>
      </c>
      <c r="R652" s="18" t="s">
        <v>10079</v>
      </c>
      <c r="S652" s="18"/>
    </row>
    <row r="653" spans="1:19" ht="63.75" x14ac:dyDescent="0.2">
      <c r="A653" s="7" t="s">
        <v>9</v>
      </c>
      <c r="B653" s="4" t="s">
        <v>2</v>
      </c>
      <c r="C653" s="17" t="s">
        <v>6561</v>
      </c>
      <c r="D653" s="17" t="s">
        <v>6525</v>
      </c>
      <c r="E653" s="18" t="s">
        <v>6562</v>
      </c>
      <c r="F653" s="18" t="s">
        <v>228</v>
      </c>
      <c r="G653" s="18"/>
      <c r="H653" s="18" t="s">
        <v>6563</v>
      </c>
      <c r="I653" s="18"/>
      <c r="J653" s="19">
        <v>42359</v>
      </c>
      <c r="K653" s="20">
        <v>2015</v>
      </c>
      <c r="L653" s="20">
        <v>2016</v>
      </c>
      <c r="M653" s="22">
        <v>3500</v>
      </c>
      <c r="N653" s="21" t="s">
        <v>131</v>
      </c>
      <c r="O653" s="23">
        <f>M653*VLOOKUP(N653,Kurzy!$A$2:$B$11,2,FALSE)</f>
        <v>3500</v>
      </c>
      <c r="P653" s="18"/>
      <c r="Q653" s="24" t="s">
        <v>7020</v>
      </c>
      <c r="R653" s="18" t="s">
        <v>10079</v>
      </c>
      <c r="S653" s="18"/>
    </row>
    <row r="654" spans="1:19" ht="51" x14ac:dyDescent="0.2">
      <c r="A654" s="7" t="s">
        <v>9</v>
      </c>
      <c r="B654" s="4" t="s">
        <v>2</v>
      </c>
      <c r="C654" s="17" t="s">
        <v>6535</v>
      </c>
      <c r="D654" s="17" t="s">
        <v>6536</v>
      </c>
      <c r="E654" s="18" t="s">
        <v>6564</v>
      </c>
      <c r="F654" s="18" t="s">
        <v>228</v>
      </c>
      <c r="G654" s="18"/>
      <c r="H654" s="18" t="s">
        <v>6565</v>
      </c>
      <c r="I654" s="18">
        <v>36386553</v>
      </c>
      <c r="J654" s="19">
        <v>42381</v>
      </c>
      <c r="K654" s="20">
        <v>2016</v>
      </c>
      <c r="L654" s="20">
        <v>2016</v>
      </c>
      <c r="M654" s="22">
        <v>975.93999999999994</v>
      </c>
      <c r="N654" s="21" t="s">
        <v>131</v>
      </c>
      <c r="O654" s="23">
        <f>M654*VLOOKUP(N654,Kurzy!$A$2:$B$11,2,FALSE)</f>
        <v>975.93999999999994</v>
      </c>
      <c r="P654" s="18"/>
      <c r="Q654" s="24" t="s">
        <v>7013</v>
      </c>
      <c r="R654" s="18" t="s">
        <v>10079</v>
      </c>
      <c r="S654" s="18"/>
    </row>
    <row r="655" spans="1:19" ht="63.75" x14ac:dyDescent="0.2">
      <c r="A655" s="7" t="s">
        <v>9</v>
      </c>
      <c r="B655" s="4" t="s">
        <v>2</v>
      </c>
      <c r="C655" s="17" t="s">
        <v>6566</v>
      </c>
      <c r="D655" s="17" t="s">
        <v>6567</v>
      </c>
      <c r="E655" s="18" t="s">
        <v>6568</v>
      </c>
      <c r="F655" s="18" t="s">
        <v>228</v>
      </c>
      <c r="G655" s="18"/>
      <c r="H655" s="18" t="s">
        <v>6569</v>
      </c>
      <c r="I655" s="18" t="s">
        <v>2579</v>
      </c>
      <c r="J655" s="19">
        <v>42297</v>
      </c>
      <c r="K655" s="20">
        <v>2015</v>
      </c>
      <c r="L655" s="20">
        <v>2016</v>
      </c>
      <c r="M655" s="22">
        <v>2400</v>
      </c>
      <c r="N655" s="21" t="s">
        <v>131</v>
      </c>
      <c r="O655" s="23">
        <f>M655*VLOOKUP(N655,Kurzy!$A$2:$B$11,2,FALSE)</f>
        <v>2400</v>
      </c>
      <c r="P655" s="18"/>
      <c r="Q655" s="24" t="s">
        <v>7021</v>
      </c>
      <c r="R655" s="18" t="s">
        <v>10079</v>
      </c>
      <c r="S655" s="18"/>
    </row>
    <row r="656" spans="1:19" ht="51" x14ac:dyDescent="0.2">
      <c r="A656" s="7" t="s">
        <v>9</v>
      </c>
      <c r="B656" s="4" t="s">
        <v>2</v>
      </c>
      <c r="C656" s="17" t="s">
        <v>6570</v>
      </c>
      <c r="D656" s="17" t="s">
        <v>6525</v>
      </c>
      <c r="E656" s="18" t="s">
        <v>6571</v>
      </c>
      <c r="F656" s="18" t="s">
        <v>228</v>
      </c>
      <c r="G656" s="18"/>
      <c r="H656" s="18" t="s">
        <v>6563</v>
      </c>
      <c r="I656" s="18"/>
      <c r="J656" s="19">
        <v>42402</v>
      </c>
      <c r="K656" s="20">
        <v>2016</v>
      </c>
      <c r="L656" s="20">
        <v>2016</v>
      </c>
      <c r="M656" s="22">
        <v>5500</v>
      </c>
      <c r="N656" s="21" t="s">
        <v>131</v>
      </c>
      <c r="O656" s="23">
        <f>M656*VLOOKUP(N656,Kurzy!$A$2:$B$11,2,FALSE)</f>
        <v>5500</v>
      </c>
      <c r="P656" s="18"/>
      <c r="Q656" s="24" t="s">
        <v>7022</v>
      </c>
      <c r="R656" s="18" t="s">
        <v>10079</v>
      </c>
      <c r="S656" s="18"/>
    </row>
    <row r="657" spans="1:19" ht="38.25" x14ac:dyDescent="0.2">
      <c r="A657" s="7" t="s">
        <v>9</v>
      </c>
      <c r="B657" s="4" t="s">
        <v>2</v>
      </c>
      <c r="C657" s="17" t="s">
        <v>6527</v>
      </c>
      <c r="D657" s="17" t="s">
        <v>6528</v>
      </c>
      <c r="E657" s="18" t="s">
        <v>6572</v>
      </c>
      <c r="F657" s="18" t="s">
        <v>228</v>
      </c>
      <c r="G657" s="18"/>
      <c r="H657" s="18" t="s">
        <v>6573</v>
      </c>
      <c r="I657" s="18" t="s">
        <v>6574</v>
      </c>
      <c r="J657" s="19">
        <v>42402</v>
      </c>
      <c r="K657" s="20">
        <v>2016</v>
      </c>
      <c r="L657" s="20">
        <v>2016</v>
      </c>
      <c r="M657" s="22">
        <v>2188.8000000000002</v>
      </c>
      <c r="N657" s="21" t="s">
        <v>131</v>
      </c>
      <c r="O657" s="23">
        <f>M657*VLOOKUP(N657,Kurzy!$A$2:$B$11,2,FALSE)</f>
        <v>2188.8000000000002</v>
      </c>
      <c r="P657" s="18"/>
      <c r="Q657" s="24" t="s">
        <v>7011</v>
      </c>
      <c r="R657" s="18" t="s">
        <v>10079</v>
      </c>
      <c r="S657" s="18"/>
    </row>
    <row r="658" spans="1:19" ht="76.5" x14ac:dyDescent="0.2">
      <c r="A658" s="7" t="s">
        <v>9</v>
      </c>
      <c r="B658" s="4" t="s">
        <v>2</v>
      </c>
      <c r="C658" s="17" t="s">
        <v>6575</v>
      </c>
      <c r="D658" s="17" t="s">
        <v>6576</v>
      </c>
      <c r="E658" s="18" t="s">
        <v>6577</v>
      </c>
      <c r="F658" s="18" t="s">
        <v>228</v>
      </c>
      <c r="G658" s="18"/>
      <c r="H658" s="18" t="s">
        <v>6578</v>
      </c>
      <c r="I658" s="18">
        <v>36400181</v>
      </c>
      <c r="J658" s="19">
        <v>42409</v>
      </c>
      <c r="K658" s="20">
        <v>2016</v>
      </c>
      <c r="L658" s="20">
        <v>2016</v>
      </c>
      <c r="M658" s="22">
        <v>1608</v>
      </c>
      <c r="N658" s="21" t="s">
        <v>131</v>
      </c>
      <c r="O658" s="23">
        <f>M658*VLOOKUP(N658,Kurzy!$A$2:$B$11,2,FALSE)</f>
        <v>1608</v>
      </c>
      <c r="P658" s="18"/>
      <c r="Q658" s="24" t="s">
        <v>7023</v>
      </c>
      <c r="R658" s="18" t="s">
        <v>10079</v>
      </c>
      <c r="S658" s="18"/>
    </row>
    <row r="659" spans="1:19" ht="51" x14ac:dyDescent="0.2">
      <c r="A659" s="7" t="s">
        <v>9</v>
      </c>
      <c r="B659" s="4" t="s">
        <v>2</v>
      </c>
      <c r="C659" s="17" t="s">
        <v>6535</v>
      </c>
      <c r="D659" s="17" t="s">
        <v>6536</v>
      </c>
      <c r="E659" s="18" t="s">
        <v>6579</v>
      </c>
      <c r="F659" s="18" t="s">
        <v>228</v>
      </c>
      <c r="G659" s="18"/>
      <c r="H659" s="18" t="s">
        <v>6580</v>
      </c>
      <c r="I659" s="18">
        <v>36386553</v>
      </c>
      <c r="J659" s="19">
        <v>42416</v>
      </c>
      <c r="K659" s="20">
        <v>2016</v>
      </c>
      <c r="L659" s="20">
        <v>2016</v>
      </c>
      <c r="M659" s="22">
        <v>3674.11</v>
      </c>
      <c r="N659" s="21" t="s">
        <v>131</v>
      </c>
      <c r="O659" s="23">
        <f>M659*VLOOKUP(N659,Kurzy!$A$2:$B$11,2,FALSE)</f>
        <v>3674.11</v>
      </c>
      <c r="P659" s="18"/>
      <c r="Q659" s="24" t="s">
        <v>7013</v>
      </c>
      <c r="R659" s="18" t="s">
        <v>10079</v>
      </c>
      <c r="S659" s="18"/>
    </row>
    <row r="660" spans="1:19" ht="63.75" x14ac:dyDescent="0.2">
      <c r="A660" s="7" t="s">
        <v>9</v>
      </c>
      <c r="B660" s="4" t="s">
        <v>2</v>
      </c>
      <c r="C660" s="17" t="s">
        <v>6581</v>
      </c>
      <c r="D660" s="17" t="s">
        <v>6582</v>
      </c>
      <c r="E660" s="18" t="s">
        <v>6583</v>
      </c>
      <c r="F660" s="18" t="s">
        <v>228</v>
      </c>
      <c r="G660" s="18"/>
      <c r="H660" s="18" t="s">
        <v>6584</v>
      </c>
      <c r="I660" s="18"/>
      <c r="J660" s="19">
        <v>42412</v>
      </c>
      <c r="K660" s="20">
        <v>2016</v>
      </c>
      <c r="L660" s="20">
        <v>2016</v>
      </c>
      <c r="M660" s="22">
        <v>10050</v>
      </c>
      <c r="N660" s="21" t="s">
        <v>131</v>
      </c>
      <c r="O660" s="23">
        <f>M660*VLOOKUP(N660,Kurzy!$A$2:$B$11,2,FALSE)</f>
        <v>10050</v>
      </c>
      <c r="P660" s="18"/>
      <c r="Q660" s="24" t="s">
        <v>7024</v>
      </c>
      <c r="R660" s="18" t="s">
        <v>10079</v>
      </c>
      <c r="S660" s="18"/>
    </row>
    <row r="661" spans="1:19" ht="63.75" x14ac:dyDescent="0.2">
      <c r="A661" s="7" t="s">
        <v>9</v>
      </c>
      <c r="B661" s="4" t="s">
        <v>2</v>
      </c>
      <c r="C661" s="17" t="s">
        <v>6585</v>
      </c>
      <c r="D661" s="17" t="s">
        <v>6586</v>
      </c>
      <c r="E661" s="18" t="s">
        <v>6587</v>
      </c>
      <c r="F661" s="18" t="s">
        <v>228</v>
      </c>
      <c r="G661" s="18"/>
      <c r="H661" s="18" t="s">
        <v>6580</v>
      </c>
      <c r="I661" s="18">
        <v>36386553</v>
      </c>
      <c r="J661" s="19">
        <v>42416</v>
      </c>
      <c r="K661" s="20">
        <v>2016</v>
      </c>
      <c r="L661" s="20">
        <v>2016</v>
      </c>
      <c r="M661" s="22">
        <v>2059.1999999999998</v>
      </c>
      <c r="N661" s="21" t="s">
        <v>131</v>
      </c>
      <c r="O661" s="23">
        <f>M661*VLOOKUP(N661,Kurzy!$A$2:$B$11,2,FALSE)</f>
        <v>2059.1999999999998</v>
      </c>
      <c r="P661" s="18"/>
      <c r="Q661" s="24" t="s">
        <v>7025</v>
      </c>
      <c r="R661" s="18" t="s">
        <v>10079</v>
      </c>
      <c r="S661" s="18"/>
    </row>
    <row r="662" spans="1:19" ht="76.5" x14ac:dyDescent="0.2">
      <c r="A662" s="7" t="s">
        <v>9</v>
      </c>
      <c r="B662" s="4" t="s">
        <v>2</v>
      </c>
      <c r="C662" s="17" t="s">
        <v>6588</v>
      </c>
      <c r="D662" s="17" t="s">
        <v>6582</v>
      </c>
      <c r="E662" s="18" t="s">
        <v>6589</v>
      </c>
      <c r="F662" s="18" t="s">
        <v>228</v>
      </c>
      <c r="G662" s="18"/>
      <c r="H662" s="18" t="s">
        <v>6584</v>
      </c>
      <c r="I662" s="18"/>
      <c r="J662" s="19">
        <v>42429</v>
      </c>
      <c r="K662" s="20">
        <v>2016</v>
      </c>
      <c r="L662" s="20">
        <v>2016</v>
      </c>
      <c r="M662" s="22">
        <v>15000</v>
      </c>
      <c r="N662" s="21" t="s">
        <v>131</v>
      </c>
      <c r="O662" s="23">
        <f>M662*VLOOKUP(N662,Kurzy!$A$2:$B$11,2,FALSE)</f>
        <v>15000</v>
      </c>
      <c r="P662" s="18"/>
      <c r="Q662" s="24" t="s">
        <v>7026</v>
      </c>
      <c r="R662" s="18" t="s">
        <v>10079</v>
      </c>
      <c r="S662" s="18"/>
    </row>
    <row r="663" spans="1:19" ht="51" x14ac:dyDescent="0.2">
      <c r="A663" s="7" t="s">
        <v>9</v>
      </c>
      <c r="B663" s="4" t="s">
        <v>2</v>
      </c>
      <c r="C663" s="17" t="s">
        <v>6590</v>
      </c>
      <c r="D663" s="17" t="s">
        <v>6541</v>
      </c>
      <c r="E663" s="18" t="s">
        <v>6591</v>
      </c>
      <c r="F663" s="18" t="s">
        <v>228</v>
      </c>
      <c r="G663" s="18"/>
      <c r="H663" s="18" t="s">
        <v>6592</v>
      </c>
      <c r="I663" s="18">
        <v>36366404</v>
      </c>
      <c r="J663" s="19">
        <v>42401</v>
      </c>
      <c r="K663" s="20">
        <v>2016</v>
      </c>
      <c r="L663" s="20">
        <v>2016</v>
      </c>
      <c r="M663" s="22">
        <v>2450.16</v>
      </c>
      <c r="N663" s="21" t="s">
        <v>131</v>
      </c>
      <c r="O663" s="23">
        <f>M663*VLOOKUP(N663,Kurzy!$A$2:$B$11,2,FALSE)</f>
        <v>2450.16</v>
      </c>
      <c r="P663" s="18"/>
      <c r="Q663" s="24" t="s">
        <v>7027</v>
      </c>
      <c r="R663" s="18" t="s">
        <v>10079</v>
      </c>
      <c r="S663" s="18"/>
    </row>
    <row r="664" spans="1:19" ht="51" x14ac:dyDescent="0.2">
      <c r="A664" s="7" t="s">
        <v>9</v>
      </c>
      <c r="B664" s="4" t="s">
        <v>2</v>
      </c>
      <c r="C664" s="17" t="s">
        <v>6593</v>
      </c>
      <c r="D664" s="17" t="s">
        <v>6594</v>
      </c>
      <c r="E664" s="18" t="s">
        <v>6595</v>
      </c>
      <c r="F664" s="18" t="s">
        <v>228</v>
      </c>
      <c r="G664" s="18"/>
      <c r="H664" s="18" t="s">
        <v>6596</v>
      </c>
      <c r="I664" s="18">
        <v>33857920</v>
      </c>
      <c r="J664" s="19">
        <v>42360</v>
      </c>
      <c r="K664" s="20">
        <v>2015</v>
      </c>
      <c r="L664" s="20">
        <v>2016</v>
      </c>
      <c r="M664" s="22">
        <v>11280</v>
      </c>
      <c r="N664" s="21" t="s">
        <v>131</v>
      </c>
      <c r="O664" s="23">
        <f>M664*VLOOKUP(N664,Kurzy!$A$2:$B$11,2,FALSE)</f>
        <v>11280</v>
      </c>
      <c r="P664" s="18"/>
      <c r="Q664" s="24" t="s">
        <v>7028</v>
      </c>
      <c r="R664" s="18" t="s">
        <v>10079</v>
      </c>
      <c r="S664" s="18"/>
    </row>
    <row r="665" spans="1:19" ht="51" x14ac:dyDescent="0.2">
      <c r="A665" s="7" t="s">
        <v>9</v>
      </c>
      <c r="B665" s="4" t="s">
        <v>2</v>
      </c>
      <c r="C665" s="17" t="s">
        <v>6597</v>
      </c>
      <c r="D665" s="17" t="s">
        <v>6598</v>
      </c>
      <c r="E665" s="18" t="s">
        <v>6599</v>
      </c>
      <c r="F665" s="18" t="s">
        <v>228</v>
      </c>
      <c r="G665" s="18"/>
      <c r="H665" s="18" t="s">
        <v>6600</v>
      </c>
      <c r="I665" s="18">
        <v>36295302</v>
      </c>
      <c r="J665" s="19">
        <v>42332</v>
      </c>
      <c r="K665" s="20">
        <v>2015</v>
      </c>
      <c r="L665" s="20">
        <v>2016</v>
      </c>
      <c r="M665" s="22">
        <v>701.4</v>
      </c>
      <c r="N665" s="21" t="s">
        <v>131</v>
      </c>
      <c r="O665" s="23">
        <f>M665*VLOOKUP(N665,Kurzy!$A$2:$B$11,2,FALSE)</f>
        <v>701.4</v>
      </c>
      <c r="P665" s="18"/>
      <c r="Q665" s="24" t="s">
        <v>7029</v>
      </c>
      <c r="R665" s="18" t="s">
        <v>10079</v>
      </c>
      <c r="S665" s="18"/>
    </row>
    <row r="666" spans="1:19" ht="38.25" x14ac:dyDescent="0.2">
      <c r="A666" s="7" t="s">
        <v>9</v>
      </c>
      <c r="B666" s="4" t="s">
        <v>2</v>
      </c>
      <c r="C666" s="17" t="s">
        <v>6601</v>
      </c>
      <c r="D666" s="17" t="s">
        <v>6528</v>
      </c>
      <c r="E666" s="18" t="s">
        <v>6602</v>
      </c>
      <c r="F666" s="18" t="s">
        <v>228</v>
      </c>
      <c r="G666" s="18"/>
      <c r="H666" s="18" t="s">
        <v>6603</v>
      </c>
      <c r="I666" s="18">
        <v>45552894</v>
      </c>
      <c r="J666" s="19">
        <v>42404</v>
      </c>
      <c r="K666" s="20">
        <v>2016</v>
      </c>
      <c r="L666" s="20">
        <v>2016</v>
      </c>
      <c r="M666" s="22">
        <v>2160</v>
      </c>
      <c r="N666" s="21" t="s">
        <v>131</v>
      </c>
      <c r="O666" s="23">
        <f>M666*VLOOKUP(N666,Kurzy!$A$2:$B$11,2,FALSE)</f>
        <v>2160</v>
      </c>
      <c r="P666" s="18"/>
      <c r="Q666" s="24" t="s">
        <v>7011</v>
      </c>
      <c r="R666" s="18" t="s">
        <v>10079</v>
      </c>
      <c r="S666" s="18"/>
    </row>
    <row r="667" spans="1:19" ht="51" x14ac:dyDescent="0.2">
      <c r="A667" s="7" t="s">
        <v>9</v>
      </c>
      <c r="B667" s="4" t="s">
        <v>2</v>
      </c>
      <c r="C667" s="17" t="s">
        <v>6604</v>
      </c>
      <c r="D667" s="17" t="s">
        <v>6605</v>
      </c>
      <c r="E667" s="18" t="s">
        <v>6606</v>
      </c>
      <c r="F667" s="18" t="s">
        <v>228</v>
      </c>
      <c r="G667" s="18"/>
      <c r="H667" s="18" t="s">
        <v>6607</v>
      </c>
      <c r="I667" s="18" t="s">
        <v>6608</v>
      </c>
      <c r="J667" s="19">
        <v>42725</v>
      </c>
      <c r="K667" s="20">
        <v>2015</v>
      </c>
      <c r="L667" s="20">
        <v>2016</v>
      </c>
      <c r="M667" s="22">
        <v>1972.8</v>
      </c>
      <c r="N667" s="21" t="s">
        <v>131</v>
      </c>
      <c r="O667" s="23">
        <f>M667*VLOOKUP(N667,Kurzy!$A$2:$B$11,2,FALSE)</f>
        <v>1972.8</v>
      </c>
      <c r="P667" s="18"/>
      <c r="Q667" s="24" t="s">
        <v>7030</v>
      </c>
      <c r="R667" s="18" t="s">
        <v>10079</v>
      </c>
      <c r="S667" s="18"/>
    </row>
    <row r="668" spans="1:19" ht="38.25" x14ac:dyDescent="0.2">
      <c r="A668" s="7" t="s">
        <v>9</v>
      </c>
      <c r="B668" s="4" t="s">
        <v>2</v>
      </c>
      <c r="C668" s="17" t="s">
        <v>6609</v>
      </c>
      <c r="D668" s="17" t="s">
        <v>6610</v>
      </c>
      <c r="E668" s="18" t="s">
        <v>6611</v>
      </c>
      <c r="F668" s="18" t="s">
        <v>228</v>
      </c>
      <c r="G668" s="18"/>
      <c r="H668" s="18" t="s">
        <v>6612</v>
      </c>
      <c r="I668" s="18" t="s">
        <v>6613</v>
      </c>
      <c r="J668" s="19">
        <v>42215</v>
      </c>
      <c r="K668" s="20">
        <v>2015</v>
      </c>
      <c r="L668" s="20" t="s">
        <v>5096</v>
      </c>
      <c r="M668" s="22">
        <v>4680</v>
      </c>
      <c r="N668" s="21" t="s">
        <v>131</v>
      </c>
      <c r="O668" s="23">
        <f>M668*VLOOKUP(N668,Kurzy!$A$2:$B$11,2,FALSE)</f>
        <v>4680</v>
      </c>
      <c r="P668" s="18"/>
      <c r="Q668" s="24" t="s">
        <v>7031</v>
      </c>
      <c r="R668" s="18" t="s">
        <v>10079</v>
      </c>
      <c r="S668" s="18"/>
    </row>
    <row r="669" spans="1:19" ht="51" x14ac:dyDescent="0.2">
      <c r="A669" s="7" t="s">
        <v>9</v>
      </c>
      <c r="B669" s="4" t="s">
        <v>2</v>
      </c>
      <c r="C669" s="17" t="s">
        <v>6535</v>
      </c>
      <c r="D669" s="17" t="s">
        <v>6536</v>
      </c>
      <c r="E669" s="18" t="s">
        <v>6614</v>
      </c>
      <c r="F669" s="18" t="s">
        <v>228</v>
      </c>
      <c r="G669" s="18"/>
      <c r="H669" s="18" t="s">
        <v>6615</v>
      </c>
      <c r="I669" s="18">
        <v>36386553</v>
      </c>
      <c r="J669" s="19">
        <v>42430</v>
      </c>
      <c r="K669" s="20">
        <v>2016</v>
      </c>
      <c r="L669" s="20">
        <v>2016</v>
      </c>
      <c r="M669" s="22">
        <v>918.53000000000009</v>
      </c>
      <c r="N669" s="21" t="s">
        <v>131</v>
      </c>
      <c r="O669" s="23">
        <f>M669*VLOOKUP(N669,Kurzy!$A$2:$B$11,2,FALSE)</f>
        <v>918.53000000000009</v>
      </c>
      <c r="P669" s="18"/>
      <c r="Q669" s="24" t="s">
        <v>7013</v>
      </c>
      <c r="R669" s="18" t="s">
        <v>10079</v>
      </c>
      <c r="S669" s="18"/>
    </row>
    <row r="670" spans="1:19" ht="51" x14ac:dyDescent="0.2">
      <c r="A670" s="7" t="s">
        <v>9</v>
      </c>
      <c r="B670" s="4" t="s">
        <v>2</v>
      </c>
      <c r="C670" s="17" t="s">
        <v>6535</v>
      </c>
      <c r="D670" s="17" t="s">
        <v>6536</v>
      </c>
      <c r="E670" s="18" t="s">
        <v>6614</v>
      </c>
      <c r="F670" s="18" t="s">
        <v>228</v>
      </c>
      <c r="G670" s="18"/>
      <c r="H670" s="18" t="s">
        <v>6615</v>
      </c>
      <c r="I670" s="18">
        <v>36386553</v>
      </c>
      <c r="J670" s="19">
        <v>42467</v>
      </c>
      <c r="K670" s="20">
        <v>2016</v>
      </c>
      <c r="L670" s="20">
        <v>2016</v>
      </c>
      <c r="M670" s="22">
        <v>2755.58</v>
      </c>
      <c r="N670" s="21" t="s">
        <v>131</v>
      </c>
      <c r="O670" s="23">
        <f>M670*VLOOKUP(N670,Kurzy!$A$2:$B$11,2,FALSE)</f>
        <v>2755.58</v>
      </c>
      <c r="P670" s="18"/>
      <c r="Q670" s="24" t="s">
        <v>7032</v>
      </c>
      <c r="R670" s="18" t="s">
        <v>10079</v>
      </c>
      <c r="S670" s="18"/>
    </row>
    <row r="671" spans="1:19" ht="51" x14ac:dyDescent="0.2">
      <c r="A671" s="7" t="s">
        <v>9</v>
      </c>
      <c r="B671" s="4" t="s">
        <v>2</v>
      </c>
      <c r="C671" s="17" t="s">
        <v>6616</v>
      </c>
      <c r="D671" s="17" t="s">
        <v>6536</v>
      </c>
      <c r="E671" s="18" t="s">
        <v>6614</v>
      </c>
      <c r="F671" s="18" t="s">
        <v>228</v>
      </c>
      <c r="G671" s="18"/>
      <c r="H671" s="18" t="s">
        <v>6615</v>
      </c>
      <c r="I671" s="18">
        <v>36386553</v>
      </c>
      <c r="J671" s="19">
        <v>42433</v>
      </c>
      <c r="K671" s="20">
        <v>2016</v>
      </c>
      <c r="L671" s="20">
        <v>2016</v>
      </c>
      <c r="M671" s="22">
        <v>804</v>
      </c>
      <c r="N671" s="21" t="s">
        <v>131</v>
      </c>
      <c r="O671" s="23">
        <f>M671*VLOOKUP(N671,Kurzy!$A$2:$B$11,2,FALSE)</f>
        <v>804</v>
      </c>
      <c r="P671" s="18"/>
      <c r="Q671" s="24" t="s">
        <v>6616</v>
      </c>
      <c r="R671" s="18" t="s">
        <v>10079</v>
      </c>
      <c r="S671" s="18"/>
    </row>
    <row r="672" spans="1:19" ht="63.75" x14ac:dyDescent="0.2">
      <c r="A672" s="7" t="s">
        <v>9</v>
      </c>
      <c r="B672" s="4" t="s">
        <v>2</v>
      </c>
      <c r="C672" s="17" t="s">
        <v>6617</v>
      </c>
      <c r="D672" s="17" t="s">
        <v>6548</v>
      </c>
      <c r="E672" s="18" t="s">
        <v>6618</v>
      </c>
      <c r="F672" s="18" t="s">
        <v>228</v>
      </c>
      <c r="G672" s="18"/>
      <c r="H672" s="18" t="s">
        <v>6619</v>
      </c>
      <c r="I672" s="18">
        <v>57380</v>
      </c>
      <c r="J672" s="19">
        <v>42438</v>
      </c>
      <c r="K672" s="20">
        <v>2016</v>
      </c>
      <c r="L672" s="20">
        <v>2016</v>
      </c>
      <c r="M672" s="22">
        <v>1440</v>
      </c>
      <c r="N672" s="21" t="s">
        <v>131</v>
      </c>
      <c r="O672" s="23">
        <f>M672*VLOOKUP(N672,Kurzy!$A$2:$B$11,2,FALSE)</f>
        <v>1440</v>
      </c>
      <c r="P672" s="18"/>
      <c r="Q672" s="24" t="s">
        <v>7033</v>
      </c>
      <c r="R672" s="18" t="s">
        <v>10079</v>
      </c>
      <c r="S672" s="18"/>
    </row>
    <row r="673" spans="1:19" ht="38.25" x14ac:dyDescent="0.2">
      <c r="A673" s="7" t="s">
        <v>9</v>
      </c>
      <c r="B673" s="4" t="s">
        <v>2</v>
      </c>
      <c r="C673" s="17" t="s">
        <v>6620</v>
      </c>
      <c r="D673" s="17" t="s">
        <v>6525</v>
      </c>
      <c r="E673" s="18" t="s">
        <v>6621</v>
      </c>
      <c r="F673" s="18" t="s">
        <v>228</v>
      </c>
      <c r="G673" s="18"/>
      <c r="H673" s="18" t="s">
        <v>6523</v>
      </c>
      <c r="I673" s="18"/>
      <c r="J673" s="19">
        <v>42453</v>
      </c>
      <c r="K673" s="20">
        <v>2016</v>
      </c>
      <c r="L673" s="20">
        <v>2016</v>
      </c>
      <c r="M673" s="22">
        <v>6900</v>
      </c>
      <c r="N673" s="21" t="s">
        <v>131</v>
      </c>
      <c r="O673" s="23">
        <f>M673*VLOOKUP(N673,Kurzy!$A$2:$B$11,2,FALSE)</f>
        <v>6900</v>
      </c>
      <c r="P673" s="18"/>
      <c r="Q673" s="24" t="s">
        <v>7034</v>
      </c>
      <c r="R673" s="18" t="s">
        <v>10079</v>
      </c>
      <c r="S673" s="18"/>
    </row>
    <row r="674" spans="1:19" ht="38.25" x14ac:dyDescent="0.2">
      <c r="A674" s="7" t="s">
        <v>9</v>
      </c>
      <c r="B674" s="4" t="s">
        <v>2</v>
      </c>
      <c r="C674" s="17" t="s">
        <v>6622</v>
      </c>
      <c r="D674" s="17" t="s">
        <v>6525</v>
      </c>
      <c r="E674" s="18" t="s">
        <v>6623</v>
      </c>
      <c r="F674" s="18" t="s">
        <v>228</v>
      </c>
      <c r="G674" s="18"/>
      <c r="H674" s="18" t="s">
        <v>6523</v>
      </c>
      <c r="I674" s="18"/>
      <c r="J674" s="19">
        <v>42390</v>
      </c>
      <c r="K674" s="20">
        <v>2016</v>
      </c>
      <c r="L674" s="20">
        <v>2016</v>
      </c>
      <c r="M674" s="22">
        <v>8500</v>
      </c>
      <c r="N674" s="21" t="s">
        <v>131</v>
      </c>
      <c r="O674" s="23">
        <f>M674*VLOOKUP(N674,Kurzy!$A$2:$B$11,2,FALSE)</f>
        <v>8500</v>
      </c>
      <c r="P674" s="18"/>
      <c r="Q674" s="24" t="s">
        <v>7034</v>
      </c>
      <c r="R674" s="18" t="s">
        <v>10079</v>
      </c>
      <c r="S674" s="18"/>
    </row>
    <row r="675" spans="1:19" ht="51" x14ac:dyDescent="0.2">
      <c r="A675" s="7" t="s">
        <v>9</v>
      </c>
      <c r="B675" s="4" t="s">
        <v>2</v>
      </c>
      <c r="C675" s="17" t="s">
        <v>6624</v>
      </c>
      <c r="D675" s="17" t="s">
        <v>6525</v>
      </c>
      <c r="E675" s="18" t="s">
        <v>6625</v>
      </c>
      <c r="F675" s="18" t="s">
        <v>228</v>
      </c>
      <c r="G675" s="18"/>
      <c r="H675" s="18" t="s">
        <v>6626</v>
      </c>
      <c r="I675" s="18"/>
      <c r="J675" s="19">
        <v>42426</v>
      </c>
      <c r="K675" s="20">
        <v>2016</v>
      </c>
      <c r="L675" s="20">
        <v>2016</v>
      </c>
      <c r="M675" s="22">
        <v>7900</v>
      </c>
      <c r="N675" s="21" t="s">
        <v>131</v>
      </c>
      <c r="O675" s="23">
        <f>M675*VLOOKUP(N675,Kurzy!$A$2:$B$11,2,FALSE)</f>
        <v>7900</v>
      </c>
      <c r="P675" s="18"/>
      <c r="Q675" s="24" t="s">
        <v>7035</v>
      </c>
      <c r="R675" s="18" t="s">
        <v>10079</v>
      </c>
      <c r="S675" s="18"/>
    </row>
    <row r="676" spans="1:19" ht="89.25" x14ac:dyDescent="0.2">
      <c r="A676" s="7" t="s">
        <v>9</v>
      </c>
      <c r="B676" s="4" t="s">
        <v>2</v>
      </c>
      <c r="C676" s="17" t="s">
        <v>6627</v>
      </c>
      <c r="D676" s="17" t="s">
        <v>6525</v>
      </c>
      <c r="E676" s="18" t="s">
        <v>6628</v>
      </c>
      <c r="F676" s="18" t="s">
        <v>228</v>
      </c>
      <c r="G676" s="18"/>
      <c r="H676" s="18" t="s">
        <v>6629</v>
      </c>
      <c r="I676" s="18"/>
      <c r="J676" s="19">
        <v>42461</v>
      </c>
      <c r="K676" s="20">
        <v>2016</v>
      </c>
      <c r="L676" s="20">
        <v>2016</v>
      </c>
      <c r="M676" s="22">
        <v>7500</v>
      </c>
      <c r="N676" s="21" t="s">
        <v>131</v>
      </c>
      <c r="O676" s="23">
        <f>M676*VLOOKUP(N676,Kurzy!$A$2:$B$11,2,FALSE)</f>
        <v>7500</v>
      </c>
      <c r="P676" s="18"/>
      <c r="Q676" s="24" t="s">
        <v>7036</v>
      </c>
      <c r="R676" s="18" t="s">
        <v>10079</v>
      </c>
      <c r="S676" s="18"/>
    </row>
    <row r="677" spans="1:19" ht="89.25" x14ac:dyDescent="0.2">
      <c r="A677" s="7" t="s">
        <v>9</v>
      </c>
      <c r="B677" s="4" t="s">
        <v>2</v>
      </c>
      <c r="C677" s="17" t="s">
        <v>6630</v>
      </c>
      <c r="D677" s="17" t="s">
        <v>6525</v>
      </c>
      <c r="E677" s="18" t="s">
        <v>6631</v>
      </c>
      <c r="F677" s="18" t="s">
        <v>228</v>
      </c>
      <c r="G677" s="18"/>
      <c r="H677" s="18" t="s">
        <v>6629</v>
      </c>
      <c r="I677" s="18"/>
      <c r="J677" s="19">
        <v>42461</v>
      </c>
      <c r="K677" s="20">
        <v>2016</v>
      </c>
      <c r="L677" s="20">
        <v>2016</v>
      </c>
      <c r="M677" s="22">
        <v>3500</v>
      </c>
      <c r="N677" s="21" t="s">
        <v>131</v>
      </c>
      <c r="O677" s="23">
        <f>M677*VLOOKUP(N677,Kurzy!$A$2:$B$11,2,FALSE)</f>
        <v>3500</v>
      </c>
      <c r="P677" s="18"/>
      <c r="Q677" s="24" t="s">
        <v>7037</v>
      </c>
      <c r="R677" s="18" t="s">
        <v>10079</v>
      </c>
      <c r="S677" s="18"/>
    </row>
    <row r="678" spans="1:19" ht="25.5" x14ac:dyDescent="0.2">
      <c r="A678" s="7" t="s">
        <v>9</v>
      </c>
      <c r="B678" s="4" t="s">
        <v>2</v>
      </c>
      <c r="C678" s="17" t="s">
        <v>6527</v>
      </c>
      <c r="D678" s="17" t="s">
        <v>6528</v>
      </c>
      <c r="E678" s="18" t="s">
        <v>6632</v>
      </c>
      <c r="F678" s="18" t="s">
        <v>228</v>
      </c>
      <c r="G678" s="18"/>
      <c r="H678" s="18" t="s">
        <v>6633</v>
      </c>
      <c r="I678" s="18" t="s">
        <v>6634</v>
      </c>
      <c r="J678" s="19">
        <v>42466</v>
      </c>
      <c r="K678" s="20">
        <v>2016</v>
      </c>
      <c r="L678" s="20">
        <v>2016</v>
      </c>
      <c r="M678" s="22">
        <v>840</v>
      </c>
      <c r="N678" s="21" t="s">
        <v>131</v>
      </c>
      <c r="O678" s="23">
        <f>M678*VLOOKUP(N678,Kurzy!$A$2:$B$11,2,FALSE)</f>
        <v>840</v>
      </c>
      <c r="P678" s="18"/>
      <c r="Q678" s="24" t="s">
        <v>7011</v>
      </c>
      <c r="R678" s="18" t="s">
        <v>10079</v>
      </c>
      <c r="S678" s="18"/>
    </row>
    <row r="679" spans="1:19" ht="38.25" x14ac:dyDescent="0.2">
      <c r="A679" s="7" t="s">
        <v>9</v>
      </c>
      <c r="B679" s="4" t="s">
        <v>2</v>
      </c>
      <c r="C679" s="17" t="s">
        <v>6635</v>
      </c>
      <c r="D679" s="17" t="s">
        <v>6525</v>
      </c>
      <c r="E679" s="18" t="s">
        <v>6636</v>
      </c>
      <c r="F679" s="18" t="s">
        <v>228</v>
      </c>
      <c r="G679" s="18"/>
      <c r="H679" s="18" t="s">
        <v>6626</v>
      </c>
      <c r="I679" s="18"/>
      <c r="J679" s="19">
        <v>42467</v>
      </c>
      <c r="K679" s="20">
        <v>2016</v>
      </c>
      <c r="L679" s="20">
        <v>2016</v>
      </c>
      <c r="M679" s="22">
        <v>5500</v>
      </c>
      <c r="N679" s="21" t="s">
        <v>131</v>
      </c>
      <c r="O679" s="23">
        <f>M679*VLOOKUP(N679,Kurzy!$A$2:$B$11,2,FALSE)</f>
        <v>5500</v>
      </c>
      <c r="P679" s="18"/>
      <c r="Q679" s="24" t="s">
        <v>7038</v>
      </c>
      <c r="R679" s="18" t="s">
        <v>10079</v>
      </c>
      <c r="S679" s="18"/>
    </row>
    <row r="680" spans="1:19" ht="38.25" x14ac:dyDescent="0.2">
      <c r="A680" s="7" t="s">
        <v>9</v>
      </c>
      <c r="B680" s="4" t="s">
        <v>2</v>
      </c>
      <c r="C680" s="17" t="s">
        <v>6637</v>
      </c>
      <c r="D680" s="17" t="s">
        <v>6525</v>
      </c>
      <c r="E680" s="18" t="s">
        <v>6638</v>
      </c>
      <c r="F680" s="18" t="s">
        <v>228</v>
      </c>
      <c r="G680" s="18"/>
      <c r="H680" s="18" t="s">
        <v>6626</v>
      </c>
      <c r="I680" s="18"/>
      <c r="J680" s="19">
        <v>42474</v>
      </c>
      <c r="K680" s="20">
        <v>2016</v>
      </c>
      <c r="L680" s="20">
        <v>2016</v>
      </c>
      <c r="M680" s="22">
        <v>3500</v>
      </c>
      <c r="N680" s="21" t="s">
        <v>131</v>
      </c>
      <c r="O680" s="23">
        <f>M680*VLOOKUP(N680,Kurzy!$A$2:$B$11,2,FALSE)</f>
        <v>3500</v>
      </c>
      <c r="P680" s="18"/>
      <c r="Q680" s="24" t="s">
        <v>7039</v>
      </c>
      <c r="R680" s="18" t="s">
        <v>10079</v>
      </c>
      <c r="S680" s="18"/>
    </row>
    <row r="681" spans="1:19" ht="25.5" x14ac:dyDescent="0.2">
      <c r="A681" s="7" t="s">
        <v>9</v>
      </c>
      <c r="B681" s="4" t="s">
        <v>2</v>
      </c>
      <c r="C681" s="17" t="s">
        <v>6527</v>
      </c>
      <c r="D681" s="17" t="s">
        <v>6528</v>
      </c>
      <c r="E681" s="18" t="s">
        <v>6632</v>
      </c>
      <c r="F681" s="18" t="s">
        <v>228</v>
      </c>
      <c r="G681" s="18"/>
      <c r="H681" s="18" t="s">
        <v>6639</v>
      </c>
      <c r="I681" s="18" t="s">
        <v>6640</v>
      </c>
      <c r="J681" s="19">
        <v>42474</v>
      </c>
      <c r="K681" s="20">
        <v>2016</v>
      </c>
      <c r="L681" s="20">
        <v>2016</v>
      </c>
      <c r="M681" s="22">
        <v>5413.2</v>
      </c>
      <c r="N681" s="21" t="s">
        <v>131</v>
      </c>
      <c r="O681" s="23">
        <f>M681*VLOOKUP(N681,Kurzy!$A$2:$B$11,2,FALSE)</f>
        <v>5413.2</v>
      </c>
      <c r="P681" s="18"/>
      <c r="Q681" s="24" t="s">
        <v>7011</v>
      </c>
      <c r="R681" s="18" t="s">
        <v>10079</v>
      </c>
      <c r="S681" s="18"/>
    </row>
    <row r="682" spans="1:19" ht="38.25" x14ac:dyDescent="0.2">
      <c r="A682" s="7" t="s">
        <v>9</v>
      </c>
      <c r="B682" s="4" t="s">
        <v>2</v>
      </c>
      <c r="C682" s="17" t="s">
        <v>6641</v>
      </c>
      <c r="D682" s="17" t="s">
        <v>6536</v>
      </c>
      <c r="E682" s="18" t="s">
        <v>6642</v>
      </c>
      <c r="F682" s="18" t="s">
        <v>228</v>
      </c>
      <c r="G682" s="18"/>
      <c r="H682" s="18" t="s">
        <v>6643</v>
      </c>
      <c r="I682" s="18">
        <v>36386553</v>
      </c>
      <c r="J682" s="19">
        <v>42482</v>
      </c>
      <c r="K682" s="20">
        <v>2016</v>
      </c>
      <c r="L682" s="20">
        <v>2016</v>
      </c>
      <c r="M682" s="22">
        <v>3674.11</v>
      </c>
      <c r="N682" s="21" t="s">
        <v>131</v>
      </c>
      <c r="O682" s="23">
        <f>M682*VLOOKUP(N682,Kurzy!$A$2:$B$11,2,FALSE)</f>
        <v>3674.11</v>
      </c>
      <c r="P682" s="18"/>
      <c r="Q682" s="24" t="s">
        <v>7040</v>
      </c>
      <c r="R682" s="18" t="s">
        <v>10079</v>
      </c>
      <c r="S682" s="18"/>
    </row>
    <row r="683" spans="1:19" ht="63.75" x14ac:dyDescent="0.2">
      <c r="A683" s="7" t="s">
        <v>9</v>
      </c>
      <c r="B683" s="4" t="s">
        <v>2</v>
      </c>
      <c r="C683" s="17" t="s">
        <v>6644</v>
      </c>
      <c r="D683" s="17" t="s">
        <v>6586</v>
      </c>
      <c r="E683" s="18" t="s">
        <v>6645</v>
      </c>
      <c r="F683" s="18" t="s">
        <v>228</v>
      </c>
      <c r="G683" s="18"/>
      <c r="H683" s="18" t="s">
        <v>6643</v>
      </c>
      <c r="I683" s="18">
        <v>36386553</v>
      </c>
      <c r="J683" s="19">
        <v>42474</v>
      </c>
      <c r="K683" s="20">
        <v>2016</v>
      </c>
      <c r="L683" s="20">
        <v>2016</v>
      </c>
      <c r="M683" s="22">
        <v>2211.84</v>
      </c>
      <c r="N683" s="21" t="s">
        <v>131</v>
      </c>
      <c r="O683" s="23">
        <f>M683*VLOOKUP(N683,Kurzy!$A$2:$B$11,2,FALSE)</f>
        <v>2211.84</v>
      </c>
      <c r="P683" s="18"/>
      <c r="Q683" s="24" t="s">
        <v>7025</v>
      </c>
      <c r="R683" s="18" t="s">
        <v>10079</v>
      </c>
      <c r="S683" s="18"/>
    </row>
    <row r="684" spans="1:19" ht="51" x14ac:dyDescent="0.2">
      <c r="A684" s="7" t="s">
        <v>9</v>
      </c>
      <c r="B684" s="4" t="s">
        <v>2</v>
      </c>
      <c r="C684" s="17" t="s">
        <v>6535</v>
      </c>
      <c r="D684" s="17" t="s">
        <v>6536</v>
      </c>
      <c r="E684" s="18" t="s">
        <v>6646</v>
      </c>
      <c r="F684" s="18" t="s">
        <v>228</v>
      </c>
      <c r="G684" s="18"/>
      <c r="H684" s="18" t="s">
        <v>6538</v>
      </c>
      <c r="I684" s="18" t="s">
        <v>6539</v>
      </c>
      <c r="J684" s="19">
        <v>42425</v>
      </c>
      <c r="K684" s="20">
        <v>2016</v>
      </c>
      <c r="L684" s="20">
        <v>2016</v>
      </c>
      <c r="M684" s="22">
        <v>1944</v>
      </c>
      <c r="N684" s="21" t="s">
        <v>131</v>
      </c>
      <c r="O684" s="23">
        <f>M684*VLOOKUP(N684,Kurzy!$A$2:$B$11,2,FALSE)</f>
        <v>1944</v>
      </c>
      <c r="P684" s="18"/>
      <c r="Q684" s="24" t="s">
        <v>7032</v>
      </c>
      <c r="R684" s="18" t="s">
        <v>10079</v>
      </c>
      <c r="S684" s="18"/>
    </row>
    <row r="685" spans="1:19" ht="25.5" x14ac:dyDescent="0.2">
      <c r="A685" s="7" t="s">
        <v>9</v>
      </c>
      <c r="B685" s="4" t="s">
        <v>2</v>
      </c>
      <c r="C685" s="17" t="s">
        <v>6527</v>
      </c>
      <c r="D685" s="17" t="s">
        <v>6528</v>
      </c>
      <c r="E685" s="18" t="s">
        <v>6647</v>
      </c>
      <c r="F685" s="18" t="s">
        <v>228</v>
      </c>
      <c r="G685" s="18"/>
      <c r="H685" s="18" t="s">
        <v>6648</v>
      </c>
      <c r="I685" s="18" t="s">
        <v>6649</v>
      </c>
      <c r="J685" s="19">
        <v>42475</v>
      </c>
      <c r="K685" s="20">
        <v>2016</v>
      </c>
      <c r="L685" s="20">
        <v>2016</v>
      </c>
      <c r="M685" s="22">
        <v>614.4</v>
      </c>
      <c r="N685" s="21" t="s">
        <v>131</v>
      </c>
      <c r="O685" s="23">
        <f>M685*VLOOKUP(N685,Kurzy!$A$2:$B$11,2,FALSE)</f>
        <v>614.4</v>
      </c>
      <c r="P685" s="18"/>
      <c r="Q685" s="24" t="s">
        <v>7011</v>
      </c>
      <c r="R685" s="18" t="s">
        <v>10079</v>
      </c>
      <c r="S685" s="18"/>
    </row>
    <row r="686" spans="1:19" ht="51" x14ac:dyDescent="0.2">
      <c r="A686" s="7" t="s">
        <v>9</v>
      </c>
      <c r="B686" s="4" t="s">
        <v>2</v>
      </c>
      <c r="C686" s="17" t="s">
        <v>6535</v>
      </c>
      <c r="D686" s="17" t="s">
        <v>6536</v>
      </c>
      <c r="E686" s="18" t="s">
        <v>6650</v>
      </c>
      <c r="F686" s="18" t="s">
        <v>228</v>
      </c>
      <c r="G686" s="18"/>
      <c r="H686" s="18" t="s">
        <v>6615</v>
      </c>
      <c r="I686" s="18">
        <v>36386553</v>
      </c>
      <c r="J686" s="19">
        <v>42495</v>
      </c>
      <c r="K686" s="20">
        <v>2016</v>
      </c>
      <c r="L686" s="20">
        <v>2016</v>
      </c>
      <c r="M686" s="22">
        <v>1722.24</v>
      </c>
      <c r="N686" s="21" t="s">
        <v>131</v>
      </c>
      <c r="O686" s="23">
        <f>M686*VLOOKUP(N686,Kurzy!$A$2:$B$11,2,FALSE)</f>
        <v>1722.24</v>
      </c>
      <c r="P686" s="18"/>
      <c r="Q686" s="24" t="s">
        <v>7041</v>
      </c>
      <c r="R686" s="18" t="s">
        <v>10079</v>
      </c>
      <c r="S686" s="18"/>
    </row>
    <row r="687" spans="1:19" ht="51" x14ac:dyDescent="0.2">
      <c r="A687" s="7" t="s">
        <v>9</v>
      </c>
      <c r="B687" s="4" t="s">
        <v>2</v>
      </c>
      <c r="C687" s="17" t="s">
        <v>6651</v>
      </c>
      <c r="D687" s="17" t="s">
        <v>6652</v>
      </c>
      <c r="E687" s="18" t="s">
        <v>6653</v>
      </c>
      <c r="F687" s="18" t="s">
        <v>228</v>
      </c>
      <c r="G687" s="18"/>
      <c r="H687" s="18" t="s">
        <v>6654</v>
      </c>
      <c r="I687" s="18" t="s">
        <v>6655</v>
      </c>
      <c r="J687" s="19">
        <v>42250</v>
      </c>
      <c r="K687" s="20">
        <v>2016</v>
      </c>
      <c r="L687" s="20">
        <v>2016</v>
      </c>
      <c r="M687" s="22">
        <v>5700</v>
      </c>
      <c r="N687" s="21" t="s">
        <v>131</v>
      </c>
      <c r="O687" s="23">
        <f>M687*VLOOKUP(N687,Kurzy!$A$2:$B$11,2,FALSE)</f>
        <v>5700</v>
      </c>
      <c r="P687" s="18"/>
      <c r="Q687" s="24" t="s">
        <v>7042</v>
      </c>
      <c r="R687" s="18" t="s">
        <v>10079</v>
      </c>
      <c r="S687" s="18"/>
    </row>
    <row r="688" spans="1:19" ht="76.5" x14ac:dyDescent="0.2">
      <c r="A688" s="7" t="s">
        <v>9</v>
      </c>
      <c r="B688" s="4" t="s">
        <v>2</v>
      </c>
      <c r="C688" s="17" t="s">
        <v>6656</v>
      </c>
      <c r="D688" s="17" t="s">
        <v>6525</v>
      </c>
      <c r="E688" s="18" t="s">
        <v>6657</v>
      </c>
      <c r="F688" s="18" t="s">
        <v>228</v>
      </c>
      <c r="G688" s="18"/>
      <c r="H688" s="18" t="s">
        <v>6658</v>
      </c>
      <c r="I688" s="18"/>
      <c r="J688" s="19">
        <v>42502</v>
      </c>
      <c r="K688" s="20">
        <v>2016</v>
      </c>
      <c r="L688" s="20">
        <v>2016</v>
      </c>
      <c r="M688" s="22">
        <v>8500</v>
      </c>
      <c r="N688" s="21" t="s">
        <v>131</v>
      </c>
      <c r="O688" s="23">
        <f>M688*VLOOKUP(N688,Kurzy!$A$2:$B$11,2,FALSE)</f>
        <v>8500</v>
      </c>
      <c r="P688" s="18"/>
      <c r="Q688" s="24" t="s">
        <v>7034</v>
      </c>
      <c r="R688" s="18" t="s">
        <v>10079</v>
      </c>
      <c r="S688" s="18"/>
    </row>
    <row r="689" spans="1:19" ht="51" x14ac:dyDescent="0.2">
      <c r="A689" s="7" t="s">
        <v>9</v>
      </c>
      <c r="B689" s="4" t="s">
        <v>2</v>
      </c>
      <c r="C689" s="17" t="s">
        <v>6659</v>
      </c>
      <c r="D689" s="17" t="s">
        <v>6652</v>
      </c>
      <c r="E689" s="18" t="s">
        <v>6660</v>
      </c>
      <c r="F689" s="18" t="s">
        <v>228</v>
      </c>
      <c r="G689" s="18"/>
      <c r="H689" s="18" t="s">
        <v>6661</v>
      </c>
      <c r="I689" s="18" t="s">
        <v>6662</v>
      </c>
      <c r="J689" s="19">
        <v>42439</v>
      </c>
      <c r="K689" s="20">
        <v>2016</v>
      </c>
      <c r="L689" s="20">
        <v>2016</v>
      </c>
      <c r="M689" s="22">
        <v>1800</v>
      </c>
      <c r="N689" s="21" t="s">
        <v>131</v>
      </c>
      <c r="O689" s="23">
        <f>M689*VLOOKUP(N689,Kurzy!$A$2:$B$11,2,FALSE)</f>
        <v>1800</v>
      </c>
      <c r="P689" s="18"/>
      <c r="Q689" s="24" t="s">
        <v>7043</v>
      </c>
      <c r="R689" s="18" t="s">
        <v>10079</v>
      </c>
      <c r="S689" s="18"/>
    </row>
    <row r="690" spans="1:19" ht="51" x14ac:dyDescent="0.2">
      <c r="A690" s="7" t="s">
        <v>9</v>
      </c>
      <c r="B690" s="4" t="s">
        <v>2</v>
      </c>
      <c r="C690" s="17" t="s">
        <v>6535</v>
      </c>
      <c r="D690" s="17" t="s">
        <v>6536</v>
      </c>
      <c r="E690" s="18" t="s">
        <v>6663</v>
      </c>
      <c r="F690" s="18" t="s">
        <v>228</v>
      </c>
      <c r="G690" s="18"/>
      <c r="H690" s="18" t="s">
        <v>6643</v>
      </c>
      <c r="I690" s="18">
        <v>36386553</v>
      </c>
      <c r="J690" s="19">
        <v>42506</v>
      </c>
      <c r="K690" s="20">
        <v>2016</v>
      </c>
      <c r="L690" s="20">
        <v>2016</v>
      </c>
      <c r="M690" s="22">
        <v>2009.2800000000002</v>
      </c>
      <c r="N690" s="21" t="s">
        <v>131</v>
      </c>
      <c r="O690" s="23">
        <f>M690*VLOOKUP(N690,Kurzy!$A$2:$B$11,2,FALSE)</f>
        <v>2009.2800000000002</v>
      </c>
      <c r="P690" s="18"/>
      <c r="Q690" s="24" t="s">
        <v>7041</v>
      </c>
      <c r="R690" s="18" t="s">
        <v>10079</v>
      </c>
      <c r="S690" s="18"/>
    </row>
    <row r="691" spans="1:19" ht="25.5" x14ac:dyDescent="0.2">
      <c r="A691" s="7" t="s">
        <v>9</v>
      </c>
      <c r="B691" s="4" t="s">
        <v>2</v>
      </c>
      <c r="C691" s="17" t="s">
        <v>6664</v>
      </c>
      <c r="D691" s="17" t="s">
        <v>6528</v>
      </c>
      <c r="E691" s="18" t="s">
        <v>6665</v>
      </c>
      <c r="F691" s="18" t="s">
        <v>228</v>
      </c>
      <c r="G691" s="18"/>
      <c r="H691" s="18" t="s">
        <v>6666</v>
      </c>
      <c r="I691" s="18" t="s">
        <v>6667</v>
      </c>
      <c r="J691" s="19">
        <v>42489</v>
      </c>
      <c r="K691" s="20">
        <v>2016</v>
      </c>
      <c r="L691" s="20">
        <v>2016</v>
      </c>
      <c r="M691" s="22">
        <v>1168.8</v>
      </c>
      <c r="N691" s="21" t="s">
        <v>131</v>
      </c>
      <c r="O691" s="23">
        <f>M691*VLOOKUP(N691,Kurzy!$A$2:$B$11,2,FALSE)</f>
        <v>1168.8</v>
      </c>
      <c r="P691" s="18"/>
      <c r="Q691" s="24" t="s">
        <v>7011</v>
      </c>
      <c r="R691" s="18" t="s">
        <v>10079</v>
      </c>
      <c r="S691" s="18"/>
    </row>
    <row r="692" spans="1:19" ht="38.25" x14ac:dyDescent="0.2">
      <c r="A692" s="7" t="s">
        <v>9</v>
      </c>
      <c r="B692" s="4" t="s">
        <v>2</v>
      </c>
      <c r="C692" s="17" t="s">
        <v>6668</v>
      </c>
      <c r="D692" s="17" t="s">
        <v>6669</v>
      </c>
      <c r="E692" s="18" t="s">
        <v>6670</v>
      </c>
      <c r="F692" s="18" t="s">
        <v>228</v>
      </c>
      <c r="G692" s="18"/>
      <c r="H692" s="18" t="s">
        <v>6671</v>
      </c>
      <c r="I692" s="18" t="s">
        <v>6672</v>
      </c>
      <c r="J692" s="19">
        <v>42360</v>
      </c>
      <c r="K692" s="20">
        <v>2015</v>
      </c>
      <c r="L692" s="20">
        <v>2016</v>
      </c>
      <c r="M692" s="22">
        <v>6900</v>
      </c>
      <c r="N692" s="21" t="s">
        <v>131</v>
      </c>
      <c r="O692" s="23">
        <f>M692*VLOOKUP(N692,Kurzy!$A$2:$B$11,2,FALSE)</f>
        <v>6900</v>
      </c>
      <c r="P692" s="18"/>
      <c r="Q692" s="24" t="s">
        <v>7044</v>
      </c>
      <c r="R692" s="18" t="s">
        <v>10079</v>
      </c>
      <c r="S692" s="18"/>
    </row>
    <row r="693" spans="1:19" ht="63.75" x14ac:dyDescent="0.2">
      <c r="A693" s="7" t="s">
        <v>9</v>
      </c>
      <c r="B693" s="4" t="s">
        <v>2</v>
      </c>
      <c r="C693" s="17" t="s">
        <v>6673</v>
      </c>
      <c r="D693" s="17" t="s">
        <v>6586</v>
      </c>
      <c r="E693" s="18" t="s">
        <v>6674</v>
      </c>
      <c r="F693" s="18" t="s">
        <v>228</v>
      </c>
      <c r="G693" s="18"/>
      <c r="H693" s="18" t="s">
        <v>6643</v>
      </c>
      <c r="I693" s="18">
        <v>36386553</v>
      </c>
      <c r="J693" s="19">
        <v>42495</v>
      </c>
      <c r="K693" s="20">
        <v>2016</v>
      </c>
      <c r="L693" s="20">
        <v>2016</v>
      </c>
      <c r="M693" s="22">
        <v>2759.04</v>
      </c>
      <c r="N693" s="21" t="s">
        <v>131</v>
      </c>
      <c r="O693" s="23">
        <f>M693*VLOOKUP(N693,Kurzy!$A$2:$B$11,2,FALSE)</f>
        <v>2759.04</v>
      </c>
      <c r="P693" s="18"/>
      <c r="Q693" s="24" t="s">
        <v>7025</v>
      </c>
      <c r="R693" s="18" t="s">
        <v>10079</v>
      </c>
      <c r="S693" s="18"/>
    </row>
    <row r="694" spans="1:19" ht="25.5" x14ac:dyDescent="0.2">
      <c r="A694" s="7" t="s">
        <v>9</v>
      </c>
      <c r="B694" s="4" t="s">
        <v>2</v>
      </c>
      <c r="C694" s="17" t="s">
        <v>6527</v>
      </c>
      <c r="D694" s="17" t="s">
        <v>6528</v>
      </c>
      <c r="E694" s="18" t="s">
        <v>6675</v>
      </c>
      <c r="F694" s="18" t="s">
        <v>228</v>
      </c>
      <c r="G694" s="18"/>
      <c r="H694" s="18" t="s">
        <v>6676</v>
      </c>
      <c r="I694" s="18" t="s">
        <v>6640</v>
      </c>
      <c r="J694" s="19">
        <v>42522</v>
      </c>
      <c r="K694" s="20">
        <v>2016</v>
      </c>
      <c r="L694" s="20">
        <v>2016</v>
      </c>
      <c r="M694" s="22">
        <v>1023.6</v>
      </c>
      <c r="N694" s="21" t="s">
        <v>131</v>
      </c>
      <c r="O694" s="23">
        <f>M694*VLOOKUP(N694,Kurzy!$A$2:$B$11,2,FALSE)</f>
        <v>1023.6</v>
      </c>
      <c r="P694" s="18"/>
      <c r="Q694" s="24" t="s">
        <v>7011</v>
      </c>
      <c r="R694" s="18" t="s">
        <v>10079</v>
      </c>
      <c r="S694" s="18"/>
    </row>
    <row r="695" spans="1:19" ht="25.5" x14ac:dyDescent="0.2">
      <c r="A695" s="7" t="s">
        <v>9</v>
      </c>
      <c r="B695" s="4" t="s">
        <v>2</v>
      </c>
      <c r="C695" s="17" t="s">
        <v>6527</v>
      </c>
      <c r="D695" s="17" t="s">
        <v>6528</v>
      </c>
      <c r="E695" s="18" t="s">
        <v>6677</v>
      </c>
      <c r="F695" s="18" t="s">
        <v>228</v>
      </c>
      <c r="G695" s="18"/>
      <c r="H695" s="18" t="s">
        <v>6678</v>
      </c>
      <c r="I695" s="18" t="s">
        <v>6679</v>
      </c>
      <c r="J695" s="19">
        <v>42520</v>
      </c>
      <c r="K695" s="20">
        <v>2016</v>
      </c>
      <c r="L695" s="20">
        <v>2016</v>
      </c>
      <c r="M695" s="22">
        <v>2160</v>
      </c>
      <c r="N695" s="21" t="s">
        <v>131</v>
      </c>
      <c r="O695" s="23">
        <f>M695*VLOOKUP(N695,Kurzy!$A$2:$B$11,2,FALSE)</f>
        <v>2160</v>
      </c>
      <c r="P695" s="18"/>
      <c r="Q695" s="24" t="s">
        <v>7011</v>
      </c>
      <c r="R695" s="18" t="s">
        <v>10079</v>
      </c>
      <c r="S695" s="18"/>
    </row>
    <row r="696" spans="1:19" ht="38.25" x14ac:dyDescent="0.2">
      <c r="A696" s="7" t="s">
        <v>9</v>
      </c>
      <c r="B696" s="4" t="s">
        <v>2</v>
      </c>
      <c r="C696" s="17" t="s">
        <v>6680</v>
      </c>
      <c r="D696" s="17" t="s">
        <v>6536</v>
      </c>
      <c r="E696" s="18" t="s">
        <v>6681</v>
      </c>
      <c r="F696" s="18" t="s">
        <v>228</v>
      </c>
      <c r="G696" s="18"/>
      <c r="H696" s="18" t="s">
        <v>6643</v>
      </c>
      <c r="I696" s="18">
        <v>36386553</v>
      </c>
      <c r="J696" s="19">
        <v>42521</v>
      </c>
      <c r="K696" s="20">
        <v>2016</v>
      </c>
      <c r="L696" s="20">
        <v>2016</v>
      </c>
      <c r="M696" s="22">
        <v>2679.6</v>
      </c>
      <c r="N696" s="21" t="s">
        <v>131</v>
      </c>
      <c r="O696" s="23">
        <f>M696*VLOOKUP(N696,Kurzy!$A$2:$B$11,2,FALSE)</f>
        <v>2679.6</v>
      </c>
      <c r="P696" s="18"/>
      <c r="Q696" s="24" t="s">
        <v>6680</v>
      </c>
      <c r="R696" s="18" t="s">
        <v>10079</v>
      </c>
      <c r="S696" s="18"/>
    </row>
    <row r="697" spans="1:19" ht="51" x14ac:dyDescent="0.2">
      <c r="A697" s="7" t="s">
        <v>9</v>
      </c>
      <c r="B697" s="4" t="s">
        <v>2</v>
      </c>
      <c r="C697" s="17" t="s">
        <v>6535</v>
      </c>
      <c r="D697" s="17" t="s">
        <v>6536</v>
      </c>
      <c r="E697" s="18" t="s">
        <v>6682</v>
      </c>
      <c r="F697" s="18" t="s">
        <v>228</v>
      </c>
      <c r="G697" s="18"/>
      <c r="H697" s="18" t="s">
        <v>6643</v>
      </c>
      <c r="I697" s="18">
        <v>36386553</v>
      </c>
      <c r="J697" s="19">
        <v>42563</v>
      </c>
      <c r="K697" s="20">
        <v>2016</v>
      </c>
      <c r="L697" s="20">
        <v>2016</v>
      </c>
      <c r="M697" s="22">
        <v>5625.98</v>
      </c>
      <c r="N697" s="21" t="s">
        <v>131</v>
      </c>
      <c r="O697" s="23">
        <f>M697*VLOOKUP(N697,Kurzy!$A$2:$B$11,2,FALSE)</f>
        <v>5625.98</v>
      </c>
      <c r="P697" s="18"/>
      <c r="Q697" s="24" t="s">
        <v>7041</v>
      </c>
      <c r="R697" s="18" t="s">
        <v>10079</v>
      </c>
      <c r="S697" s="18"/>
    </row>
    <row r="698" spans="1:19" ht="51" x14ac:dyDescent="0.2">
      <c r="A698" s="7" t="s">
        <v>9</v>
      </c>
      <c r="B698" s="4" t="s">
        <v>2</v>
      </c>
      <c r="C698" s="17" t="s">
        <v>6683</v>
      </c>
      <c r="D698" s="17" t="s">
        <v>6525</v>
      </c>
      <c r="E698" s="18" t="s">
        <v>6684</v>
      </c>
      <c r="F698" s="18" t="s">
        <v>228</v>
      </c>
      <c r="G698" s="18"/>
      <c r="H698" s="18" t="s">
        <v>6685</v>
      </c>
      <c r="I698" s="18" t="s">
        <v>6686</v>
      </c>
      <c r="J698" s="19">
        <v>42559</v>
      </c>
      <c r="K698" s="20">
        <v>2016</v>
      </c>
      <c r="L698" s="20">
        <v>2016</v>
      </c>
      <c r="M698" s="22">
        <v>3950</v>
      </c>
      <c r="N698" s="21" t="s">
        <v>131</v>
      </c>
      <c r="O698" s="23">
        <f>M698*VLOOKUP(N698,Kurzy!$A$2:$B$11,2,FALSE)</f>
        <v>3950</v>
      </c>
      <c r="P698" s="18"/>
      <c r="Q698" s="24" t="s">
        <v>7045</v>
      </c>
      <c r="R698" s="18" t="s">
        <v>10079</v>
      </c>
      <c r="S698" s="18"/>
    </row>
    <row r="699" spans="1:19" ht="51" x14ac:dyDescent="0.2">
      <c r="A699" s="7" t="s">
        <v>9</v>
      </c>
      <c r="B699" s="4" t="s">
        <v>2</v>
      </c>
      <c r="C699" s="17" t="s">
        <v>6687</v>
      </c>
      <c r="D699" s="17" t="s">
        <v>6541</v>
      </c>
      <c r="E699" s="18" t="s">
        <v>6688</v>
      </c>
      <c r="F699" s="18" t="s">
        <v>228</v>
      </c>
      <c r="G699" s="18"/>
      <c r="H699" s="18" t="s">
        <v>6689</v>
      </c>
      <c r="I699" s="18" t="s">
        <v>6690</v>
      </c>
      <c r="J699" s="19">
        <v>42523</v>
      </c>
      <c r="K699" s="20">
        <v>2016</v>
      </c>
      <c r="L699" s="20">
        <v>2016</v>
      </c>
      <c r="M699" s="22">
        <v>1440</v>
      </c>
      <c r="N699" s="21" t="s">
        <v>131</v>
      </c>
      <c r="O699" s="23">
        <f>M699*VLOOKUP(N699,Kurzy!$A$2:$B$11,2,FALSE)</f>
        <v>1440</v>
      </c>
      <c r="P699" s="18"/>
      <c r="Q699" s="24" t="s">
        <v>7027</v>
      </c>
      <c r="R699" s="18" t="s">
        <v>10079</v>
      </c>
      <c r="S699" s="18"/>
    </row>
    <row r="700" spans="1:19" ht="51" x14ac:dyDescent="0.2">
      <c r="A700" s="7" t="s">
        <v>9</v>
      </c>
      <c r="B700" s="4" t="s">
        <v>2</v>
      </c>
      <c r="C700" s="17" t="s">
        <v>6691</v>
      </c>
      <c r="D700" s="17" t="s">
        <v>6525</v>
      </c>
      <c r="E700" s="18" t="s">
        <v>6692</v>
      </c>
      <c r="F700" s="18" t="s">
        <v>228</v>
      </c>
      <c r="G700" s="18"/>
      <c r="H700" s="18" t="s">
        <v>6693</v>
      </c>
      <c r="I700" s="18" t="s">
        <v>6686</v>
      </c>
      <c r="J700" s="19">
        <v>42559</v>
      </c>
      <c r="K700" s="20">
        <v>2016</v>
      </c>
      <c r="L700" s="20">
        <v>2016</v>
      </c>
      <c r="M700" s="22">
        <v>3500</v>
      </c>
      <c r="N700" s="21" t="s">
        <v>131</v>
      </c>
      <c r="O700" s="23">
        <f>M700*VLOOKUP(N700,Kurzy!$A$2:$B$11,2,FALSE)</f>
        <v>3500</v>
      </c>
      <c r="P700" s="18"/>
      <c r="Q700" s="24" t="s">
        <v>7046</v>
      </c>
      <c r="R700" s="18" t="s">
        <v>10079</v>
      </c>
      <c r="S700" s="18"/>
    </row>
    <row r="701" spans="1:19" ht="38.25" x14ac:dyDescent="0.2">
      <c r="A701" s="7" t="s">
        <v>9</v>
      </c>
      <c r="B701" s="4" t="s">
        <v>2</v>
      </c>
      <c r="C701" s="17" t="s">
        <v>6561</v>
      </c>
      <c r="D701" s="17" t="s">
        <v>6525</v>
      </c>
      <c r="E701" s="18" t="s">
        <v>6694</v>
      </c>
      <c r="F701" s="18" t="s">
        <v>228</v>
      </c>
      <c r="G701" s="18"/>
      <c r="H701" s="18" t="s">
        <v>6626</v>
      </c>
      <c r="I701" s="18"/>
      <c r="J701" s="19">
        <v>42579</v>
      </c>
      <c r="K701" s="20">
        <v>2016</v>
      </c>
      <c r="L701" s="20">
        <v>2016</v>
      </c>
      <c r="M701" s="22">
        <v>3500</v>
      </c>
      <c r="N701" s="21" t="s">
        <v>131</v>
      </c>
      <c r="O701" s="23">
        <f>M701*VLOOKUP(N701,Kurzy!$A$2:$B$11,2,FALSE)</f>
        <v>3500</v>
      </c>
      <c r="P701" s="18"/>
      <c r="Q701" s="24" t="s">
        <v>7047</v>
      </c>
      <c r="R701" s="18" t="s">
        <v>10079</v>
      </c>
      <c r="S701" s="18"/>
    </row>
    <row r="702" spans="1:19" ht="51" x14ac:dyDescent="0.2">
      <c r="A702" s="7" t="s">
        <v>9</v>
      </c>
      <c r="B702" s="4" t="s">
        <v>2</v>
      </c>
      <c r="C702" s="17" t="s">
        <v>6695</v>
      </c>
      <c r="D702" s="17" t="s">
        <v>6525</v>
      </c>
      <c r="E702" s="18" t="s">
        <v>6696</v>
      </c>
      <c r="F702" s="18" t="s">
        <v>228</v>
      </c>
      <c r="G702" s="18"/>
      <c r="H702" s="18" t="s">
        <v>6523</v>
      </c>
      <c r="I702" s="18"/>
      <c r="J702" s="19">
        <v>42587</v>
      </c>
      <c r="K702" s="20">
        <v>2016</v>
      </c>
      <c r="L702" s="20">
        <v>2016</v>
      </c>
      <c r="M702" s="22">
        <v>6500</v>
      </c>
      <c r="N702" s="21" t="s">
        <v>131</v>
      </c>
      <c r="O702" s="23">
        <f>M702*VLOOKUP(N702,Kurzy!$A$2:$B$11,2,FALSE)</f>
        <v>6500</v>
      </c>
      <c r="P702" s="18"/>
      <c r="Q702" s="24" t="s">
        <v>7048</v>
      </c>
      <c r="R702" s="18" t="s">
        <v>10079</v>
      </c>
      <c r="S702" s="18"/>
    </row>
    <row r="703" spans="1:19" ht="51" x14ac:dyDescent="0.2">
      <c r="A703" s="7" t="s">
        <v>9</v>
      </c>
      <c r="B703" s="4" t="s">
        <v>2</v>
      </c>
      <c r="C703" s="17" t="s">
        <v>6697</v>
      </c>
      <c r="D703" s="17" t="s">
        <v>6525</v>
      </c>
      <c r="E703" s="18" t="s">
        <v>6698</v>
      </c>
      <c r="F703" s="18" t="s">
        <v>228</v>
      </c>
      <c r="G703" s="18"/>
      <c r="H703" s="18" t="s">
        <v>6523</v>
      </c>
      <c r="I703" s="18"/>
      <c r="J703" s="19">
        <v>42587</v>
      </c>
      <c r="K703" s="20">
        <v>2016</v>
      </c>
      <c r="L703" s="20">
        <v>2016</v>
      </c>
      <c r="M703" s="22">
        <v>3500</v>
      </c>
      <c r="N703" s="21" t="s">
        <v>131</v>
      </c>
      <c r="O703" s="23">
        <f>M703*VLOOKUP(N703,Kurzy!$A$2:$B$11,2,FALSE)</f>
        <v>3500</v>
      </c>
      <c r="P703" s="18"/>
      <c r="Q703" s="24" t="s">
        <v>7048</v>
      </c>
      <c r="R703" s="18" t="s">
        <v>10079</v>
      </c>
      <c r="S703" s="18"/>
    </row>
    <row r="704" spans="1:19" ht="38.25" x14ac:dyDescent="0.2">
      <c r="A704" s="7" t="s">
        <v>9</v>
      </c>
      <c r="B704" s="4" t="s">
        <v>2</v>
      </c>
      <c r="C704" s="17" t="s">
        <v>6680</v>
      </c>
      <c r="D704" s="17" t="s">
        <v>6536</v>
      </c>
      <c r="E704" s="18" t="s">
        <v>6699</v>
      </c>
      <c r="F704" s="18" t="s">
        <v>228</v>
      </c>
      <c r="G704" s="18"/>
      <c r="H704" s="18" t="s">
        <v>6700</v>
      </c>
      <c r="I704" s="18">
        <v>36386553</v>
      </c>
      <c r="J704" s="19">
        <v>42559</v>
      </c>
      <c r="K704" s="20">
        <v>2016</v>
      </c>
      <c r="L704" s="20">
        <v>2016</v>
      </c>
      <c r="M704" s="22">
        <v>1164</v>
      </c>
      <c r="N704" s="21" t="s">
        <v>131</v>
      </c>
      <c r="O704" s="23">
        <f>M704*VLOOKUP(N704,Kurzy!$A$2:$B$11,2,FALSE)</f>
        <v>1164</v>
      </c>
      <c r="P704" s="18"/>
      <c r="Q704" s="24" t="s">
        <v>6680</v>
      </c>
      <c r="R704" s="18" t="s">
        <v>10079</v>
      </c>
      <c r="S704" s="18"/>
    </row>
    <row r="705" spans="1:19" ht="38.25" x14ac:dyDescent="0.2">
      <c r="A705" s="7" t="s">
        <v>9</v>
      </c>
      <c r="B705" s="4" t="s">
        <v>2</v>
      </c>
      <c r="C705" s="17" t="s">
        <v>6535</v>
      </c>
      <c r="D705" s="17" t="s">
        <v>6536</v>
      </c>
      <c r="E705" s="18" t="s">
        <v>6699</v>
      </c>
      <c r="F705" s="18" t="s">
        <v>228</v>
      </c>
      <c r="G705" s="18"/>
      <c r="H705" s="18" t="s">
        <v>6700</v>
      </c>
      <c r="I705" s="18">
        <v>36386553</v>
      </c>
      <c r="J705" s="19">
        <v>42605</v>
      </c>
      <c r="K705" s="20">
        <v>2016</v>
      </c>
      <c r="L705" s="20">
        <v>2016</v>
      </c>
      <c r="M705" s="22">
        <v>5166.72</v>
      </c>
      <c r="N705" s="21" t="s">
        <v>131</v>
      </c>
      <c r="O705" s="23">
        <f>M705*VLOOKUP(N705,Kurzy!$A$2:$B$11,2,FALSE)</f>
        <v>5166.72</v>
      </c>
      <c r="P705" s="18"/>
      <c r="Q705" s="24" t="s">
        <v>6680</v>
      </c>
      <c r="R705" s="18" t="s">
        <v>10079</v>
      </c>
      <c r="S705" s="18"/>
    </row>
    <row r="706" spans="1:19" ht="51" x14ac:dyDescent="0.2">
      <c r="A706" s="7" t="s">
        <v>9</v>
      </c>
      <c r="B706" s="4" t="s">
        <v>2</v>
      </c>
      <c r="C706" s="17" t="s">
        <v>6701</v>
      </c>
      <c r="D706" s="17" t="s">
        <v>6525</v>
      </c>
      <c r="E706" s="18" t="s">
        <v>6702</v>
      </c>
      <c r="F706" s="18" t="s">
        <v>228</v>
      </c>
      <c r="G706" s="18"/>
      <c r="H706" s="18" t="s">
        <v>6703</v>
      </c>
      <c r="I706" s="18"/>
      <c r="J706" s="19">
        <v>42601</v>
      </c>
      <c r="K706" s="20">
        <v>2016</v>
      </c>
      <c r="L706" s="20">
        <v>2016</v>
      </c>
      <c r="M706" s="22">
        <v>7200</v>
      </c>
      <c r="N706" s="21" t="s">
        <v>131</v>
      </c>
      <c r="O706" s="23">
        <f>M706*VLOOKUP(N706,Kurzy!$A$2:$B$11,2,FALSE)</f>
        <v>7200</v>
      </c>
      <c r="P706" s="18"/>
      <c r="Q706" s="24" t="s">
        <v>7049</v>
      </c>
      <c r="R706" s="18" t="s">
        <v>10079</v>
      </c>
      <c r="S706" s="18"/>
    </row>
    <row r="707" spans="1:19" ht="51" x14ac:dyDescent="0.2">
      <c r="A707" s="7" t="s">
        <v>9</v>
      </c>
      <c r="B707" s="4" t="s">
        <v>2</v>
      </c>
      <c r="C707" s="17" t="s">
        <v>6704</v>
      </c>
      <c r="D707" s="17" t="s">
        <v>6525</v>
      </c>
      <c r="E707" s="18" t="s">
        <v>6705</v>
      </c>
      <c r="F707" s="18" t="s">
        <v>228</v>
      </c>
      <c r="G707" s="18"/>
      <c r="H707" s="18" t="s">
        <v>6706</v>
      </c>
      <c r="I707" s="18"/>
      <c r="J707" s="19">
        <v>42601</v>
      </c>
      <c r="K707" s="20">
        <v>2016</v>
      </c>
      <c r="L707" s="20">
        <v>2016</v>
      </c>
      <c r="M707" s="22">
        <v>3500</v>
      </c>
      <c r="N707" s="21" t="s">
        <v>131</v>
      </c>
      <c r="O707" s="23">
        <f>M707*VLOOKUP(N707,Kurzy!$A$2:$B$11,2,FALSE)</f>
        <v>3500</v>
      </c>
      <c r="P707" s="18"/>
      <c r="Q707" s="24" t="s">
        <v>7050</v>
      </c>
      <c r="R707" s="18" t="s">
        <v>10079</v>
      </c>
      <c r="S707" s="18"/>
    </row>
    <row r="708" spans="1:19" ht="38.25" x14ac:dyDescent="0.2">
      <c r="A708" s="7" t="s">
        <v>9</v>
      </c>
      <c r="B708" s="4" t="s">
        <v>2</v>
      </c>
      <c r="C708" s="17" t="s">
        <v>6707</v>
      </c>
      <c r="D708" s="17" t="s">
        <v>6525</v>
      </c>
      <c r="E708" s="18" t="s">
        <v>6708</v>
      </c>
      <c r="F708" s="18" t="s">
        <v>228</v>
      </c>
      <c r="G708" s="18"/>
      <c r="H708" s="18" t="s">
        <v>6523</v>
      </c>
      <c r="I708" s="18"/>
      <c r="J708" s="19">
        <v>42625</v>
      </c>
      <c r="K708" s="20">
        <v>2016</v>
      </c>
      <c r="L708" s="20">
        <v>2016</v>
      </c>
      <c r="M708" s="22">
        <v>7300</v>
      </c>
      <c r="N708" s="21" t="s">
        <v>131</v>
      </c>
      <c r="O708" s="23">
        <f>M708*VLOOKUP(N708,Kurzy!$A$2:$B$11,2,FALSE)</f>
        <v>7300</v>
      </c>
      <c r="P708" s="18"/>
      <c r="Q708" s="24" t="s">
        <v>7034</v>
      </c>
      <c r="R708" s="18" t="s">
        <v>10079</v>
      </c>
      <c r="S708" s="18"/>
    </row>
    <row r="709" spans="1:19" ht="38.25" x14ac:dyDescent="0.2">
      <c r="A709" s="7" t="s">
        <v>9</v>
      </c>
      <c r="B709" s="4" t="s">
        <v>2</v>
      </c>
      <c r="C709" s="17" t="s">
        <v>6535</v>
      </c>
      <c r="D709" s="17" t="s">
        <v>6536</v>
      </c>
      <c r="E709" s="18" t="s">
        <v>6709</v>
      </c>
      <c r="F709" s="18" t="s">
        <v>228</v>
      </c>
      <c r="G709" s="18"/>
      <c r="H709" s="18" t="s">
        <v>6710</v>
      </c>
      <c r="I709" s="18">
        <v>36386553</v>
      </c>
      <c r="J709" s="19">
        <v>42580</v>
      </c>
      <c r="K709" s="20">
        <v>2016</v>
      </c>
      <c r="L709" s="20">
        <v>2016</v>
      </c>
      <c r="M709" s="22">
        <v>1197.5999999999999</v>
      </c>
      <c r="N709" s="21" t="s">
        <v>131</v>
      </c>
      <c r="O709" s="23">
        <f>M709*VLOOKUP(N709,Kurzy!$A$2:$B$11,2,FALSE)</f>
        <v>1197.5999999999999</v>
      </c>
      <c r="P709" s="18"/>
      <c r="Q709" s="24" t="s">
        <v>6535</v>
      </c>
      <c r="R709" s="18" t="s">
        <v>10079</v>
      </c>
      <c r="S709" s="18"/>
    </row>
    <row r="710" spans="1:19" ht="51" x14ac:dyDescent="0.2">
      <c r="A710" s="7" t="s">
        <v>9</v>
      </c>
      <c r="B710" s="4" t="s">
        <v>2</v>
      </c>
      <c r="C710" s="17" t="s">
        <v>6711</v>
      </c>
      <c r="D710" s="17" t="s">
        <v>6525</v>
      </c>
      <c r="E710" s="18" t="s">
        <v>6712</v>
      </c>
      <c r="F710" s="18" t="s">
        <v>228</v>
      </c>
      <c r="G710" s="18"/>
      <c r="H710" s="18" t="s">
        <v>6713</v>
      </c>
      <c r="I710" s="18"/>
      <c r="J710" s="19">
        <v>42594</v>
      </c>
      <c r="K710" s="20">
        <v>2016</v>
      </c>
      <c r="L710" s="20">
        <v>2016</v>
      </c>
      <c r="M710" s="22">
        <v>7200</v>
      </c>
      <c r="N710" s="21" t="s">
        <v>131</v>
      </c>
      <c r="O710" s="23">
        <f>M710*VLOOKUP(N710,Kurzy!$A$2:$B$11,2,FALSE)</f>
        <v>7200</v>
      </c>
      <c r="P710" s="18"/>
      <c r="Q710" s="24" t="s">
        <v>7051</v>
      </c>
      <c r="R710" s="18" t="s">
        <v>10079</v>
      </c>
      <c r="S710" s="18"/>
    </row>
    <row r="711" spans="1:19" ht="51" x14ac:dyDescent="0.2">
      <c r="A711" s="7" t="s">
        <v>9</v>
      </c>
      <c r="B711" s="4" t="s">
        <v>2</v>
      </c>
      <c r="C711" s="17" t="s">
        <v>6714</v>
      </c>
      <c r="D711" s="17" t="s">
        <v>6525</v>
      </c>
      <c r="E711" s="18" t="s">
        <v>6715</v>
      </c>
      <c r="F711" s="18" t="s">
        <v>228</v>
      </c>
      <c r="G711" s="18"/>
      <c r="H711" s="18" t="s">
        <v>6713</v>
      </c>
      <c r="I711" s="18"/>
      <c r="J711" s="19">
        <v>42594</v>
      </c>
      <c r="K711" s="20">
        <v>2016</v>
      </c>
      <c r="L711" s="20">
        <v>2016</v>
      </c>
      <c r="M711" s="22">
        <v>7500</v>
      </c>
      <c r="N711" s="21" t="s">
        <v>131</v>
      </c>
      <c r="O711" s="23">
        <f>M711*VLOOKUP(N711,Kurzy!$A$2:$B$11,2,FALSE)</f>
        <v>7500</v>
      </c>
      <c r="P711" s="18"/>
      <c r="Q711" s="24" t="s">
        <v>7052</v>
      </c>
      <c r="R711" s="18" t="s">
        <v>10079</v>
      </c>
      <c r="S711" s="18"/>
    </row>
    <row r="712" spans="1:19" ht="25.5" x14ac:dyDescent="0.2">
      <c r="A712" s="7" t="s">
        <v>9</v>
      </c>
      <c r="B712" s="4" t="s">
        <v>2</v>
      </c>
      <c r="C712" s="17" t="s">
        <v>6664</v>
      </c>
      <c r="D712" s="17" t="s">
        <v>6528</v>
      </c>
      <c r="E712" s="18" t="s">
        <v>6716</v>
      </c>
      <c r="F712" s="18" t="s">
        <v>228</v>
      </c>
      <c r="G712" s="18"/>
      <c r="H712" s="18" t="s">
        <v>6648</v>
      </c>
      <c r="I712" s="18" t="s">
        <v>6649</v>
      </c>
      <c r="J712" s="19">
        <v>42598</v>
      </c>
      <c r="K712" s="20">
        <v>2016</v>
      </c>
      <c r="L712" s="20">
        <v>2016</v>
      </c>
      <c r="M712" s="22">
        <v>936</v>
      </c>
      <c r="N712" s="21" t="s">
        <v>131</v>
      </c>
      <c r="O712" s="23">
        <f>M712*VLOOKUP(N712,Kurzy!$A$2:$B$11,2,FALSE)</f>
        <v>936</v>
      </c>
      <c r="P712" s="18"/>
      <c r="Q712" s="24" t="s">
        <v>7011</v>
      </c>
      <c r="R712" s="18" t="s">
        <v>10079</v>
      </c>
      <c r="S712" s="18"/>
    </row>
    <row r="713" spans="1:19" ht="25.5" x14ac:dyDescent="0.2">
      <c r="A713" s="7" t="s">
        <v>9</v>
      </c>
      <c r="B713" s="4" t="s">
        <v>2</v>
      </c>
      <c r="C713" s="17" t="s">
        <v>6717</v>
      </c>
      <c r="D713" s="17" t="s">
        <v>6536</v>
      </c>
      <c r="E713" s="18" t="s">
        <v>6709</v>
      </c>
      <c r="F713" s="18" t="s">
        <v>228</v>
      </c>
      <c r="G713" s="18"/>
      <c r="H713" s="18" t="s">
        <v>6718</v>
      </c>
      <c r="I713" s="18" t="s">
        <v>6719</v>
      </c>
      <c r="J713" s="19">
        <v>42636</v>
      </c>
      <c r="K713" s="20">
        <v>2016</v>
      </c>
      <c r="L713" s="20">
        <v>2016</v>
      </c>
      <c r="M713" s="22">
        <v>840</v>
      </c>
      <c r="N713" s="21" t="s">
        <v>131</v>
      </c>
      <c r="O713" s="23">
        <f>M713*VLOOKUP(N713,Kurzy!$A$2:$B$11,2,FALSE)</f>
        <v>840</v>
      </c>
      <c r="P713" s="18"/>
      <c r="Q713" s="24" t="s">
        <v>7053</v>
      </c>
      <c r="R713" s="18" t="s">
        <v>10079</v>
      </c>
      <c r="S713" s="18"/>
    </row>
    <row r="714" spans="1:19" ht="51" x14ac:dyDescent="0.2">
      <c r="A714" s="7" t="s">
        <v>9</v>
      </c>
      <c r="B714" s="4" t="s">
        <v>2</v>
      </c>
      <c r="C714" s="17" t="s">
        <v>6720</v>
      </c>
      <c r="D714" s="17" t="s">
        <v>6541</v>
      </c>
      <c r="E714" s="18" t="s">
        <v>6721</v>
      </c>
      <c r="F714" s="18" t="s">
        <v>228</v>
      </c>
      <c r="G714" s="18"/>
      <c r="H714" s="18" t="s">
        <v>6722</v>
      </c>
      <c r="I714" s="18" t="s">
        <v>6690</v>
      </c>
      <c r="J714" s="19">
        <v>42615</v>
      </c>
      <c r="K714" s="20">
        <v>2016</v>
      </c>
      <c r="L714" s="20">
        <v>2016</v>
      </c>
      <c r="M714" s="22">
        <v>1270.0800000000002</v>
      </c>
      <c r="N714" s="21" t="s">
        <v>131</v>
      </c>
      <c r="O714" s="23">
        <f>M714*VLOOKUP(N714,Kurzy!$A$2:$B$11,2,FALSE)</f>
        <v>1270.0800000000002</v>
      </c>
      <c r="P714" s="18"/>
      <c r="Q714" s="24" t="s">
        <v>7027</v>
      </c>
      <c r="R714" s="18" t="s">
        <v>10079</v>
      </c>
      <c r="S714" s="18"/>
    </row>
    <row r="715" spans="1:19" ht="51" x14ac:dyDescent="0.2">
      <c r="A715" s="7" t="s">
        <v>9</v>
      </c>
      <c r="B715" s="4" t="s">
        <v>2</v>
      </c>
      <c r="C715" s="17" t="s">
        <v>6723</v>
      </c>
      <c r="D715" s="17" t="s">
        <v>6536</v>
      </c>
      <c r="E715" s="18" t="s">
        <v>6724</v>
      </c>
      <c r="F715" s="18" t="s">
        <v>228</v>
      </c>
      <c r="G715" s="18"/>
      <c r="H715" s="18" t="s">
        <v>6725</v>
      </c>
      <c r="I715" s="18">
        <v>36386553</v>
      </c>
      <c r="J715" s="19">
        <v>42580</v>
      </c>
      <c r="K715" s="20">
        <v>2016</v>
      </c>
      <c r="L715" s="20">
        <v>2016</v>
      </c>
      <c r="M715" s="22">
        <v>4191.6000000000004</v>
      </c>
      <c r="N715" s="21" t="s">
        <v>131</v>
      </c>
      <c r="O715" s="23">
        <f>M715*VLOOKUP(N715,Kurzy!$A$2:$B$11,2,FALSE)</f>
        <v>4191.6000000000004</v>
      </c>
      <c r="P715" s="18"/>
      <c r="Q715" s="24" t="s">
        <v>7041</v>
      </c>
      <c r="R715" s="18" t="s">
        <v>10079</v>
      </c>
      <c r="S715" s="18"/>
    </row>
    <row r="716" spans="1:19" ht="51" x14ac:dyDescent="0.2">
      <c r="A716" s="7" t="s">
        <v>9</v>
      </c>
      <c r="B716" s="4" t="s">
        <v>2</v>
      </c>
      <c r="C716" s="17" t="s">
        <v>6726</v>
      </c>
      <c r="D716" s="17" t="s">
        <v>6536</v>
      </c>
      <c r="E716" s="18" t="s">
        <v>6727</v>
      </c>
      <c r="F716" s="18" t="s">
        <v>228</v>
      </c>
      <c r="G716" s="18"/>
      <c r="H716" s="18" t="s">
        <v>6725</v>
      </c>
      <c r="I716" s="18">
        <v>36386553</v>
      </c>
      <c r="J716" s="19">
        <v>42580</v>
      </c>
      <c r="K716" s="20">
        <v>2016</v>
      </c>
      <c r="L716" s="20">
        <v>2016</v>
      </c>
      <c r="M716" s="22">
        <v>4191.6000000000004</v>
      </c>
      <c r="N716" s="21" t="s">
        <v>131</v>
      </c>
      <c r="O716" s="23">
        <f>M716*VLOOKUP(N716,Kurzy!$A$2:$B$11,2,FALSE)</f>
        <v>4191.6000000000004</v>
      </c>
      <c r="P716" s="18"/>
      <c r="Q716" s="24" t="s">
        <v>7041</v>
      </c>
      <c r="R716" s="18" t="s">
        <v>10079</v>
      </c>
      <c r="S716" s="18"/>
    </row>
    <row r="717" spans="1:19" ht="63.75" x14ac:dyDescent="0.2">
      <c r="A717" s="7" t="s">
        <v>9</v>
      </c>
      <c r="B717" s="4" t="s">
        <v>2</v>
      </c>
      <c r="C717" s="17" t="s">
        <v>6728</v>
      </c>
      <c r="D717" s="17" t="s">
        <v>6586</v>
      </c>
      <c r="E717" s="18" t="s">
        <v>6729</v>
      </c>
      <c r="F717" s="18" t="s">
        <v>228</v>
      </c>
      <c r="G717" s="18"/>
      <c r="H717" s="18" t="s">
        <v>6725</v>
      </c>
      <c r="I717" s="18">
        <v>36386553</v>
      </c>
      <c r="J717" s="19">
        <v>42605</v>
      </c>
      <c r="K717" s="20">
        <v>2016</v>
      </c>
      <c r="L717" s="20">
        <v>2016</v>
      </c>
      <c r="M717" s="22">
        <v>3483.65</v>
      </c>
      <c r="N717" s="21" t="s">
        <v>131</v>
      </c>
      <c r="O717" s="23">
        <f>M717*VLOOKUP(N717,Kurzy!$A$2:$B$11,2,FALSE)</f>
        <v>3483.65</v>
      </c>
      <c r="P717" s="18"/>
      <c r="Q717" s="24" t="s">
        <v>7025</v>
      </c>
      <c r="R717" s="18" t="s">
        <v>10079</v>
      </c>
      <c r="S717" s="18"/>
    </row>
    <row r="718" spans="1:19" ht="38.25" x14ac:dyDescent="0.2">
      <c r="A718" s="7" t="s">
        <v>9</v>
      </c>
      <c r="B718" s="4" t="s">
        <v>2</v>
      </c>
      <c r="C718" s="17" t="s">
        <v>6730</v>
      </c>
      <c r="D718" s="17" t="s">
        <v>6541</v>
      </c>
      <c r="E718" s="18" t="s">
        <v>6731</v>
      </c>
      <c r="F718" s="18" t="s">
        <v>228</v>
      </c>
      <c r="G718" s="18"/>
      <c r="H718" s="18" t="s">
        <v>6689</v>
      </c>
      <c r="I718" s="18" t="s">
        <v>6690</v>
      </c>
      <c r="J718" s="19">
        <v>42652</v>
      </c>
      <c r="K718" s="20">
        <v>2016</v>
      </c>
      <c r="L718" s="20">
        <v>2016</v>
      </c>
      <c r="M718" s="22">
        <v>1200</v>
      </c>
      <c r="N718" s="21" t="s">
        <v>131</v>
      </c>
      <c r="O718" s="23">
        <f>M718*VLOOKUP(N718,Kurzy!$A$2:$B$11,2,FALSE)</f>
        <v>1200</v>
      </c>
      <c r="P718" s="18"/>
      <c r="Q718" s="24" t="s">
        <v>6730</v>
      </c>
      <c r="R718" s="18" t="s">
        <v>10079</v>
      </c>
      <c r="S718" s="18"/>
    </row>
    <row r="719" spans="1:19" ht="63.75" x14ac:dyDescent="0.2">
      <c r="A719" s="7" t="s">
        <v>9</v>
      </c>
      <c r="B719" s="4" t="s">
        <v>2</v>
      </c>
      <c r="C719" s="17" t="s">
        <v>6732</v>
      </c>
      <c r="D719" s="17" t="s">
        <v>6733</v>
      </c>
      <c r="E719" s="18" t="s">
        <v>6734</v>
      </c>
      <c r="F719" s="18" t="s">
        <v>228</v>
      </c>
      <c r="G719" s="18"/>
      <c r="H719" s="18" t="s">
        <v>6612</v>
      </c>
      <c r="I719" s="18" t="s">
        <v>6613</v>
      </c>
      <c r="J719" s="19">
        <v>42657</v>
      </c>
      <c r="K719" s="20">
        <v>2016</v>
      </c>
      <c r="L719" s="20">
        <v>2016</v>
      </c>
      <c r="M719" s="22">
        <v>9604.7999999999993</v>
      </c>
      <c r="N719" s="21" t="s">
        <v>131</v>
      </c>
      <c r="O719" s="23">
        <f>M719*VLOOKUP(N719,Kurzy!$A$2:$B$11,2,FALSE)</f>
        <v>9604.7999999999993</v>
      </c>
      <c r="P719" s="18"/>
      <c r="Q719" s="24" t="s">
        <v>7054</v>
      </c>
      <c r="R719" s="18" t="s">
        <v>10079</v>
      </c>
      <c r="S719" s="18"/>
    </row>
    <row r="720" spans="1:19" ht="25.5" x14ac:dyDescent="0.2">
      <c r="A720" s="7" t="s">
        <v>9</v>
      </c>
      <c r="B720" s="4" t="s">
        <v>2</v>
      </c>
      <c r="C720" s="17" t="s">
        <v>6527</v>
      </c>
      <c r="D720" s="17" t="s">
        <v>6528</v>
      </c>
      <c r="E720" s="18" t="s">
        <v>6735</v>
      </c>
      <c r="F720" s="18" t="s">
        <v>228</v>
      </c>
      <c r="G720" s="18"/>
      <c r="H720" s="18" t="s">
        <v>6736</v>
      </c>
      <c r="I720" s="18" t="s">
        <v>6737</v>
      </c>
      <c r="J720" s="19">
        <v>42667</v>
      </c>
      <c r="K720" s="20">
        <v>2016</v>
      </c>
      <c r="L720" s="20">
        <v>2016</v>
      </c>
      <c r="M720" s="22">
        <v>693.6</v>
      </c>
      <c r="N720" s="21" t="s">
        <v>131</v>
      </c>
      <c r="O720" s="23">
        <f>M720*VLOOKUP(N720,Kurzy!$A$2:$B$11,2,FALSE)</f>
        <v>693.6</v>
      </c>
      <c r="P720" s="18"/>
      <c r="Q720" s="24" t="s">
        <v>7011</v>
      </c>
      <c r="R720" s="18" t="s">
        <v>10079</v>
      </c>
      <c r="S720" s="18"/>
    </row>
    <row r="721" spans="1:19" ht="25.5" x14ac:dyDescent="0.2">
      <c r="A721" s="7" t="s">
        <v>9</v>
      </c>
      <c r="B721" s="4" t="s">
        <v>2</v>
      </c>
      <c r="C721" s="17" t="s">
        <v>6664</v>
      </c>
      <c r="D721" s="17" t="s">
        <v>6528</v>
      </c>
      <c r="E721" s="18" t="s">
        <v>6738</v>
      </c>
      <c r="F721" s="18" t="s">
        <v>228</v>
      </c>
      <c r="G721" s="18"/>
      <c r="H721" s="18" t="s">
        <v>6739</v>
      </c>
      <c r="I721" s="18" t="s">
        <v>6649</v>
      </c>
      <c r="J721" s="19">
        <v>42667</v>
      </c>
      <c r="K721" s="20">
        <v>2016</v>
      </c>
      <c r="L721" s="20">
        <v>2016</v>
      </c>
      <c r="M721" s="22">
        <v>910.8</v>
      </c>
      <c r="N721" s="21" t="s">
        <v>131</v>
      </c>
      <c r="O721" s="23">
        <f>M721*VLOOKUP(N721,Kurzy!$A$2:$B$11,2,FALSE)</f>
        <v>910.8</v>
      </c>
      <c r="P721" s="18"/>
      <c r="Q721" s="24" t="s">
        <v>7011</v>
      </c>
      <c r="R721" s="18" t="s">
        <v>10079</v>
      </c>
      <c r="S721" s="18"/>
    </row>
    <row r="722" spans="1:19" ht="25.5" x14ac:dyDescent="0.2">
      <c r="A722" s="7" t="s">
        <v>9</v>
      </c>
      <c r="B722" s="4" t="s">
        <v>2</v>
      </c>
      <c r="C722" s="17" t="s">
        <v>6527</v>
      </c>
      <c r="D722" s="17" t="s">
        <v>6528</v>
      </c>
      <c r="E722" s="18" t="s">
        <v>6740</v>
      </c>
      <c r="F722" s="18" t="s">
        <v>228</v>
      </c>
      <c r="G722" s="18"/>
      <c r="H722" s="18" t="s">
        <v>6741</v>
      </c>
      <c r="I722" s="18" t="s">
        <v>6667</v>
      </c>
      <c r="J722" s="19">
        <v>42607</v>
      </c>
      <c r="K722" s="20">
        <v>2016</v>
      </c>
      <c r="L722" s="20">
        <v>2016</v>
      </c>
      <c r="M722" s="22">
        <v>633.6</v>
      </c>
      <c r="N722" s="21" t="s">
        <v>131</v>
      </c>
      <c r="O722" s="23">
        <f>M722*VLOOKUP(N722,Kurzy!$A$2:$B$11,2,FALSE)</f>
        <v>633.6</v>
      </c>
      <c r="P722" s="18"/>
      <c r="Q722" s="24" t="s">
        <v>7011</v>
      </c>
      <c r="R722" s="18" t="s">
        <v>10079</v>
      </c>
      <c r="S722" s="18"/>
    </row>
    <row r="723" spans="1:19" ht="51" x14ac:dyDescent="0.2">
      <c r="A723" s="7" t="s">
        <v>9</v>
      </c>
      <c r="B723" s="4" t="s">
        <v>2</v>
      </c>
      <c r="C723" s="17" t="s">
        <v>6742</v>
      </c>
      <c r="D723" s="17" t="s">
        <v>6743</v>
      </c>
      <c r="E723" s="18" t="s">
        <v>6744</v>
      </c>
      <c r="F723" s="18" t="s">
        <v>228</v>
      </c>
      <c r="G723" s="18"/>
      <c r="H723" s="18" t="s">
        <v>6745</v>
      </c>
      <c r="I723" s="18" t="s">
        <v>6746</v>
      </c>
      <c r="J723" s="19">
        <v>42705</v>
      </c>
      <c r="K723" s="20">
        <v>2016</v>
      </c>
      <c r="L723" s="20">
        <v>2016</v>
      </c>
      <c r="M723" s="22">
        <v>2400</v>
      </c>
      <c r="N723" s="21" t="s">
        <v>131</v>
      </c>
      <c r="O723" s="23">
        <f>M723*VLOOKUP(N723,Kurzy!$A$2:$B$11,2,FALSE)</f>
        <v>2400</v>
      </c>
      <c r="P723" s="18"/>
      <c r="Q723" s="24" t="s">
        <v>7055</v>
      </c>
      <c r="R723" s="18" t="s">
        <v>10079</v>
      </c>
      <c r="S723" s="18"/>
    </row>
    <row r="724" spans="1:19" ht="51" x14ac:dyDescent="0.2">
      <c r="A724" s="7" t="s">
        <v>9</v>
      </c>
      <c r="B724" s="4" t="s">
        <v>2</v>
      </c>
      <c r="C724" s="17" t="s">
        <v>6747</v>
      </c>
      <c r="D724" s="17" t="s">
        <v>6610</v>
      </c>
      <c r="E724" s="18" t="s">
        <v>6611</v>
      </c>
      <c r="F724" s="18" t="s">
        <v>228</v>
      </c>
      <c r="G724" s="18"/>
      <c r="H724" s="18" t="s">
        <v>6748</v>
      </c>
      <c r="I724" s="18" t="s">
        <v>6613</v>
      </c>
      <c r="J724" s="19">
        <v>42587</v>
      </c>
      <c r="K724" s="20">
        <v>2015</v>
      </c>
      <c r="L724" s="20" t="s">
        <v>5096</v>
      </c>
      <c r="M724" s="22">
        <v>20400</v>
      </c>
      <c r="N724" s="21" t="s">
        <v>131</v>
      </c>
      <c r="O724" s="23">
        <f>M724*VLOOKUP(N724,Kurzy!$A$2:$B$11,2,FALSE)</f>
        <v>20400</v>
      </c>
      <c r="P724" s="18"/>
      <c r="Q724" s="24" t="s">
        <v>7056</v>
      </c>
      <c r="R724" s="18" t="s">
        <v>10079</v>
      </c>
      <c r="S724" s="18"/>
    </row>
    <row r="725" spans="1:19" ht="38.25" x14ac:dyDescent="0.2">
      <c r="A725" s="7" t="s">
        <v>9</v>
      </c>
      <c r="B725" s="4" t="s">
        <v>2</v>
      </c>
      <c r="C725" s="17" t="s">
        <v>6749</v>
      </c>
      <c r="D725" s="17" t="s">
        <v>6750</v>
      </c>
      <c r="E725" s="18" t="s">
        <v>3806</v>
      </c>
      <c r="F725" s="18" t="s">
        <v>228</v>
      </c>
      <c r="G725" s="18"/>
      <c r="H725" s="18" t="s">
        <v>6751</v>
      </c>
      <c r="I725" s="18" t="s">
        <v>6752</v>
      </c>
      <c r="J725" s="19">
        <v>42430</v>
      </c>
      <c r="K725" s="20">
        <v>2016</v>
      </c>
      <c r="L725" s="20">
        <v>2016</v>
      </c>
      <c r="M725" s="22">
        <v>1152</v>
      </c>
      <c r="N725" s="21" t="s">
        <v>131</v>
      </c>
      <c r="O725" s="23">
        <f>M725*VLOOKUP(N725,Kurzy!$A$2:$B$11,2,FALSE)</f>
        <v>1152</v>
      </c>
      <c r="P725" s="18"/>
      <c r="Q725" s="24" t="s">
        <v>6749</v>
      </c>
      <c r="R725" s="18" t="s">
        <v>10079</v>
      </c>
      <c r="S725" s="18"/>
    </row>
    <row r="726" spans="1:19" ht="51" hidden="1" x14ac:dyDescent="0.2">
      <c r="A726" s="7" t="s">
        <v>9</v>
      </c>
      <c r="B726" s="4" t="s">
        <v>2</v>
      </c>
      <c r="C726" s="17" t="s">
        <v>6753</v>
      </c>
      <c r="D726" s="17" t="s">
        <v>6754</v>
      </c>
      <c r="E726" s="18" t="s">
        <v>6755</v>
      </c>
      <c r="F726" s="18" t="s">
        <v>228</v>
      </c>
      <c r="G726" s="18"/>
      <c r="H726" s="18" t="s">
        <v>6756</v>
      </c>
      <c r="I726" s="18" t="s">
        <v>6288</v>
      </c>
      <c r="J726" s="19">
        <v>42222</v>
      </c>
      <c r="K726" s="20">
        <v>2015</v>
      </c>
      <c r="L726" s="20">
        <v>2016</v>
      </c>
      <c r="M726" s="22">
        <v>9000</v>
      </c>
      <c r="N726" s="21" t="s">
        <v>131</v>
      </c>
      <c r="O726" s="23">
        <f>M726*VLOOKUP(N726,Kurzy!$A$2:$B$11,2,FALSE)</f>
        <v>9000</v>
      </c>
      <c r="P726" s="18"/>
      <c r="Q726" s="24" t="s">
        <v>7057</v>
      </c>
      <c r="R726" s="18" t="s">
        <v>10078</v>
      </c>
      <c r="S726" s="18" t="s">
        <v>10510</v>
      </c>
    </row>
    <row r="727" spans="1:19" ht="63.75" x14ac:dyDescent="0.2">
      <c r="A727" s="7" t="s">
        <v>9</v>
      </c>
      <c r="B727" s="4" t="s">
        <v>2</v>
      </c>
      <c r="C727" s="17" t="s">
        <v>6757</v>
      </c>
      <c r="D727" s="17" t="s">
        <v>6754</v>
      </c>
      <c r="E727" s="18" t="s">
        <v>6758</v>
      </c>
      <c r="F727" s="18" t="s">
        <v>228</v>
      </c>
      <c r="G727" s="18"/>
      <c r="H727" s="18" t="s">
        <v>6759</v>
      </c>
      <c r="I727" s="18" t="s">
        <v>6760</v>
      </c>
      <c r="J727" s="19">
        <v>42303</v>
      </c>
      <c r="K727" s="20">
        <v>2015</v>
      </c>
      <c r="L727" s="20">
        <v>2016</v>
      </c>
      <c r="M727" s="22">
        <v>7452</v>
      </c>
      <c r="N727" s="21" t="s">
        <v>131</v>
      </c>
      <c r="O727" s="23">
        <f>M727*VLOOKUP(N727,Kurzy!$A$2:$B$11,2,FALSE)</f>
        <v>7452</v>
      </c>
      <c r="P727" s="18"/>
      <c r="Q727" s="24" t="s">
        <v>7058</v>
      </c>
      <c r="R727" s="18" t="s">
        <v>10079</v>
      </c>
      <c r="S727" s="18"/>
    </row>
    <row r="728" spans="1:19" ht="63.75" x14ac:dyDescent="0.2">
      <c r="A728" s="7" t="s">
        <v>9</v>
      </c>
      <c r="B728" s="4" t="s">
        <v>2</v>
      </c>
      <c r="C728" s="17" t="s">
        <v>6761</v>
      </c>
      <c r="D728" s="17" t="s">
        <v>6548</v>
      </c>
      <c r="E728" s="18" t="s">
        <v>6762</v>
      </c>
      <c r="F728" s="18" t="s">
        <v>228</v>
      </c>
      <c r="G728" s="18"/>
      <c r="H728" s="18" t="s">
        <v>6763</v>
      </c>
      <c r="I728" s="18" t="s">
        <v>6764</v>
      </c>
      <c r="J728" s="19">
        <v>42284</v>
      </c>
      <c r="K728" s="20">
        <v>2015</v>
      </c>
      <c r="L728" s="20">
        <v>2016</v>
      </c>
      <c r="M728" s="22">
        <v>9600</v>
      </c>
      <c r="N728" s="21" t="s">
        <v>131</v>
      </c>
      <c r="O728" s="23">
        <f>M728*VLOOKUP(N728,Kurzy!$A$2:$B$11,2,FALSE)</f>
        <v>9600</v>
      </c>
      <c r="P728" s="18"/>
      <c r="Q728" s="24" t="s">
        <v>7059</v>
      </c>
      <c r="R728" s="18" t="s">
        <v>10079</v>
      </c>
      <c r="S728" s="18"/>
    </row>
    <row r="729" spans="1:19" ht="51" x14ac:dyDescent="0.2">
      <c r="A729" s="7" t="s">
        <v>9</v>
      </c>
      <c r="B729" s="4" t="s">
        <v>2</v>
      </c>
      <c r="C729" s="17" t="s">
        <v>6765</v>
      </c>
      <c r="D729" s="17" t="s">
        <v>6548</v>
      </c>
      <c r="E729" s="18" t="s">
        <v>6766</v>
      </c>
      <c r="F729" s="18" t="s">
        <v>228</v>
      </c>
      <c r="G729" s="18"/>
      <c r="H729" s="18" t="s">
        <v>6767</v>
      </c>
      <c r="I729" s="18" t="s">
        <v>6768</v>
      </c>
      <c r="J729" s="19">
        <v>42433</v>
      </c>
      <c r="K729" s="20">
        <v>2016</v>
      </c>
      <c r="L729" s="20">
        <v>2016</v>
      </c>
      <c r="M729" s="22">
        <v>3360</v>
      </c>
      <c r="N729" s="21" t="s">
        <v>131</v>
      </c>
      <c r="O729" s="23">
        <f>M729*VLOOKUP(N729,Kurzy!$A$2:$B$11,2,FALSE)</f>
        <v>3360</v>
      </c>
      <c r="P729" s="18"/>
      <c r="Q729" s="24" t="s">
        <v>7060</v>
      </c>
      <c r="R729" s="18" t="s">
        <v>10079</v>
      </c>
      <c r="S729" s="18"/>
    </row>
    <row r="730" spans="1:19" ht="51" x14ac:dyDescent="0.2">
      <c r="A730" s="7" t="s">
        <v>9</v>
      </c>
      <c r="B730" s="4" t="s">
        <v>2</v>
      </c>
      <c r="C730" s="17" t="s">
        <v>6769</v>
      </c>
      <c r="D730" s="17" t="s">
        <v>6548</v>
      </c>
      <c r="E730" s="18" t="s">
        <v>6770</v>
      </c>
      <c r="F730" s="18" t="s">
        <v>228</v>
      </c>
      <c r="G730" s="18"/>
      <c r="H730" s="18" t="s">
        <v>6767</v>
      </c>
      <c r="I730" s="18" t="s">
        <v>6768</v>
      </c>
      <c r="J730" s="19">
        <v>42576</v>
      </c>
      <c r="K730" s="20">
        <v>2016</v>
      </c>
      <c r="L730" s="20">
        <v>2016</v>
      </c>
      <c r="M730" s="22">
        <v>1700</v>
      </c>
      <c r="N730" s="21" t="s">
        <v>131</v>
      </c>
      <c r="O730" s="23">
        <f>M730*VLOOKUP(N730,Kurzy!$A$2:$B$11,2,FALSE)</f>
        <v>1700</v>
      </c>
      <c r="P730" s="18"/>
      <c r="Q730" s="24" t="s">
        <v>7061</v>
      </c>
      <c r="R730" s="18" t="s">
        <v>10079</v>
      </c>
      <c r="S730" s="18"/>
    </row>
    <row r="731" spans="1:19" ht="76.5" x14ac:dyDescent="0.2">
      <c r="A731" s="7" t="s">
        <v>9</v>
      </c>
      <c r="B731" s="4" t="s">
        <v>2</v>
      </c>
      <c r="C731" s="17" t="s">
        <v>6771</v>
      </c>
      <c r="D731" s="17" t="s">
        <v>6772</v>
      </c>
      <c r="E731" s="18" t="s">
        <v>4457</v>
      </c>
      <c r="F731" s="18" t="s">
        <v>228</v>
      </c>
      <c r="G731" s="18"/>
      <c r="H731" s="18" t="s">
        <v>6773</v>
      </c>
      <c r="I731" s="18" t="s">
        <v>6774</v>
      </c>
      <c r="J731" s="19">
        <v>42317</v>
      </c>
      <c r="K731" s="20">
        <v>2015</v>
      </c>
      <c r="L731" s="20">
        <v>2015</v>
      </c>
      <c r="M731" s="22">
        <v>6000</v>
      </c>
      <c r="N731" s="21" t="s">
        <v>131</v>
      </c>
      <c r="O731" s="23">
        <f>M731*VLOOKUP(N731,Kurzy!$A$2:$B$11,2,FALSE)</f>
        <v>6000</v>
      </c>
      <c r="P731" s="18"/>
      <c r="Q731" s="24" t="s">
        <v>7062</v>
      </c>
      <c r="R731" s="18" t="s">
        <v>10079</v>
      </c>
      <c r="S731" s="18"/>
    </row>
    <row r="732" spans="1:19" ht="76.5" hidden="1" x14ac:dyDescent="0.2">
      <c r="A732" s="7" t="s">
        <v>9</v>
      </c>
      <c r="B732" s="4" t="s">
        <v>2</v>
      </c>
      <c r="C732" s="17" t="s">
        <v>6771</v>
      </c>
      <c r="D732" s="17" t="s">
        <v>6772</v>
      </c>
      <c r="E732" s="18" t="s">
        <v>6775</v>
      </c>
      <c r="F732" s="18" t="s">
        <v>228</v>
      </c>
      <c r="G732" s="18"/>
      <c r="H732" s="18" t="s">
        <v>6776</v>
      </c>
      <c r="I732" s="18" t="s">
        <v>6777</v>
      </c>
      <c r="J732" s="19">
        <v>42149</v>
      </c>
      <c r="K732" s="20">
        <v>2015</v>
      </c>
      <c r="L732" s="20">
        <v>2016</v>
      </c>
      <c r="M732" s="22">
        <v>6000</v>
      </c>
      <c r="N732" s="21" t="s">
        <v>131</v>
      </c>
      <c r="O732" s="23">
        <f>M732*VLOOKUP(N732,Kurzy!$A$2:$B$11,2,FALSE)</f>
        <v>6000</v>
      </c>
      <c r="P732" s="18"/>
      <c r="Q732" s="24" t="s">
        <v>7062</v>
      </c>
      <c r="R732" s="18" t="s">
        <v>10078</v>
      </c>
      <c r="S732" s="18" t="s">
        <v>10510</v>
      </c>
    </row>
    <row r="733" spans="1:19" ht="76.5" hidden="1" x14ac:dyDescent="0.2">
      <c r="A733" s="7" t="s">
        <v>9</v>
      </c>
      <c r="B733" s="4" t="s">
        <v>2</v>
      </c>
      <c r="C733" s="17" t="s">
        <v>6778</v>
      </c>
      <c r="D733" s="17" t="s">
        <v>6772</v>
      </c>
      <c r="E733" s="18" t="s">
        <v>6775</v>
      </c>
      <c r="F733" s="18" t="s">
        <v>228</v>
      </c>
      <c r="G733" s="18"/>
      <c r="H733" s="18" t="s">
        <v>6776</v>
      </c>
      <c r="I733" s="18" t="s">
        <v>6777</v>
      </c>
      <c r="J733" s="19">
        <v>42149</v>
      </c>
      <c r="K733" s="20">
        <v>2015</v>
      </c>
      <c r="L733" s="20">
        <v>2016</v>
      </c>
      <c r="M733" s="22">
        <v>6000</v>
      </c>
      <c r="N733" s="21" t="s">
        <v>131</v>
      </c>
      <c r="O733" s="23">
        <f>M733*VLOOKUP(N733,Kurzy!$A$2:$B$11,2,FALSE)</f>
        <v>6000</v>
      </c>
      <c r="P733" s="18"/>
      <c r="Q733" s="24" t="s">
        <v>7062</v>
      </c>
      <c r="R733" s="18" t="s">
        <v>10078</v>
      </c>
      <c r="S733" s="18" t="s">
        <v>10510</v>
      </c>
    </row>
    <row r="734" spans="1:19" ht="38.25" x14ac:dyDescent="0.2">
      <c r="A734" s="7" t="s">
        <v>9</v>
      </c>
      <c r="B734" s="4" t="s">
        <v>2</v>
      </c>
      <c r="C734" s="17" t="s">
        <v>6779</v>
      </c>
      <c r="D734" s="17" t="s">
        <v>6780</v>
      </c>
      <c r="E734" s="18" t="s">
        <v>4518</v>
      </c>
      <c r="F734" s="18" t="s">
        <v>228</v>
      </c>
      <c r="G734" s="18"/>
      <c r="H734" s="18" t="s">
        <v>6781</v>
      </c>
      <c r="I734" s="18" t="s">
        <v>6782</v>
      </c>
      <c r="J734" s="19">
        <v>42429</v>
      </c>
      <c r="K734" s="20">
        <v>2016</v>
      </c>
      <c r="L734" s="20">
        <v>2016</v>
      </c>
      <c r="M734" s="22">
        <v>2064</v>
      </c>
      <c r="N734" s="21" t="s">
        <v>131</v>
      </c>
      <c r="O734" s="23">
        <f>M734*VLOOKUP(N734,Kurzy!$A$2:$B$11,2,FALSE)</f>
        <v>2064</v>
      </c>
      <c r="P734" s="18"/>
      <c r="Q734" s="24" t="s">
        <v>6779</v>
      </c>
      <c r="R734" s="18" t="s">
        <v>10079</v>
      </c>
      <c r="S734" s="18"/>
    </row>
    <row r="735" spans="1:19" ht="76.5" x14ac:dyDescent="0.2">
      <c r="A735" s="7" t="s">
        <v>9</v>
      </c>
      <c r="B735" s="4" t="s">
        <v>2</v>
      </c>
      <c r="C735" s="17" t="s">
        <v>6778</v>
      </c>
      <c r="D735" s="17" t="s">
        <v>6783</v>
      </c>
      <c r="E735" s="18" t="s">
        <v>3831</v>
      </c>
      <c r="F735" s="18" t="s">
        <v>228</v>
      </c>
      <c r="G735" s="18"/>
      <c r="H735" s="18" t="s">
        <v>6784</v>
      </c>
      <c r="I735" s="18" t="s">
        <v>6785</v>
      </c>
      <c r="J735" s="19">
        <v>42405</v>
      </c>
      <c r="K735" s="20">
        <v>2016</v>
      </c>
      <c r="L735" s="20">
        <v>2016</v>
      </c>
      <c r="M735" s="22">
        <v>6000</v>
      </c>
      <c r="N735" s="21" t="s">
        <v>131</v>
      </c>
      <c r="O735" s="23">
        <f>M735*VLOOKUP(N735,Kurzy!$A$2:$B$11,2,FALSE)</f>
        <v>6000</v>
      </c>
      <c r="P735" s="18"/>
      <c r="Q735" s="24" t="s">
        <v>7062</v>
      </c>
      <c r="R735" s="18" t="s">
        <v>10079</v>
      </c>
      <c r="S735" s="18"/>
    </row>
    <row r="736" spans="1:19" ht="38.25" x14ac:dyDescent="0.2">
      <c r="A736" s="7" t="s">
        <v>9</v>
      </c>
      <c r="B736" s="4" t="s">
        <v>2</v>
      </c>
      <c r="C736" s="17" t="s">
        <v>6786</v>
      </c>
      <c r="D736" s="17" t="s">
        <v>6787</v>
      </c>
      <c r="E736" s="18" t="s">
        <v>6788</v>
      </c>
      <c r="F736" s="18" t="s">
        <v>228</v>
      </c>
      <c r="G736" s="18"/>
      <c r="H736" s="18" t="s">
        <v>6789</v>
      </c>
      <c r="I736" s="18" t="s">
        <v>6790</v>
      </c>
      <c r="J736" s="19">
        <v>42342</v>
      </c>
      <c r="K736" s="20">
        <v>2015</v>
      </c>
      <c r="L736" s="20">
        <v>2015</v>
      </c>
      <c r="M736" s="22">
        <v>984</v>
      </c>
      <c r="N736" s="21" t="s">
        <v>131</v>
      </c>
      <c r="O736" s="23">
        <f>M736*VLOOKUP(N736,Kurzy!$A$2:$B$11,2,FALSE)</f>
        <v>984</v>
      </c>
      <c r="P736" s="18"/>
      <c r="Q736" s="24" t="s">
        <v>7063</v>
      </c>
      <c r="R736" s="18" t="s">
        <v>10079</v>
      </c>
      <c r="S736" s="18"/>
    </row>
    <row r="737" spans="1:19" ht="38.25" x14ac:dyDescent="0.2">
      <c r="A737" s="7" t="s">
        <v>9</v>
      </c>
      <c r="B737" s="4" t="s">
        <v>2</v>
      </c>
      <c r="C737" s="17" t="s">
        <v>6791</v>
      </c>
      <c r="D737" s="17" t="s">
        <v>6792</v>
      </c>
      <c r="E737" s="18" t="s">
        <v>6793</v>
      </c>
      <c r="F737" s="18" t="s">
        <v>228</v>
      </c>
      <c r="G737" s="18"/>
      <c r="H737" s="18" t="s">
        <v>6794</v>
      </c>
      <c r="I737" s="18" t="s">
        <v>6795</v>
      </c>
      <c r="J737" s="19">
        <v>42411</v>
      </c>
      <c r="K737" s="20">
        <v>2016</v>
      </c>
      <c r="L737" s="20">
        <v>2016</v>
      </c>
      <c r="M737" s="22">
        <v>600</v>
      </c>
      <c r="N737" s="21" t="s">
        <v>131</v>
      </c>
      <c r="O737" s="23">
        <f>M737*VLOOKUP(N737,Kurzy!$A$2:$B$11,2,FALSE)</f>
        <v>600</v>
      </c>
      <c r="P737" s="18"/>
      <c r="Q737" s="24" t="s">
        <v>6791</v>
      </c>
      <c r="R737" s="18" t="s">
        <v>10079</v>
      </c>
      <c r="S737" s="18"/>
    </row>
    <row r="738" spans="1:19" ht="51" x14ac:dyDescent="0.2">
      <c r="A738" s="7" t="s">
        <v>9</v>
      </c>
      <c r="B738" s="4" t="s">
        <v>2</v>
      </c>
      <c r="C738" s="17" t="s">
        <v>6796</v>
      </c>
      <c r="D738" s="17" t="s">
        <v>6780</v>
      </c>
      <c r="E738" s="18" t="s">
        <v>3797</v>
      </c>
      <c r="F738" s="18" t="s">
        <v>228</v>
      </c>
      <c r="G738" s="18"/>
      <c r="H738" s="18" t="s">
        <v>6797</v>
      </c>
      <c r="I738" s="18" t="s">
        <v>6798</v>
      </c>
      <c r="J738" s="19">
        <v>42332</v>
      </c>
      <c r="K738" s="20">
        <v>2015</v>
      </c>
      <c r="L738" s="20">
        <v>2016</v>
      </c>
      <c r="M738" s="22">
        <v>1008</v>
      </c>
      <c r="N738" s="21" t="s">
        <v>131</v>
      </c>
      <c r="O738" s="23">
        <f>M738*VLOOKUP(N738,Kurzy!$A$2:$B$11,2,FALSE)</f>
        <v>1008</v>
      </c>
      <c r="P738" s="18"/>
      <c r="Q738" s="24" t="s">
        <v>7064</v>
      </c>
      <c r="R738" s="18" t="s">
        <v>10079</v>
      </c>
      <c r="S738" s="18"/>
    </row>
    <row r="739" spans="1:19" ht="38.25" x14ac:dyDescent="0.2">
      <c r="A739" s="7" t="s">
        <v>9</v>
      </c>
      <c r="B739" s="4" t="s">
        <v>2</v>
      </c>
      <c r="C739" s="17" t="s">
        <v>6799</v>
      </c>
      <c r="D739" s="17" t="s">
        <v>6787</v>
      </c>
      <c r="E739" s="18" t="s">
        <v>6800</v>
      </c>
      <c r="F739" s="18" t="s">
        <v>228</v>
      </c>
      <c r="G739" s="18"/>
      <c r="H739" s="18" t="s">
        <v>6801</v>
      </c>
      <c r="I739" s="18" t="s">
        <v>6790</v>
      </c>
      <c r="J739" s="19">
        <v>42475</v>
      </c>
      <c r="K739" s="20">
        <v>2016</v>
      </c>
      <c r="L739" s="20">
        <v>2016</v>
      </c>
      <c r="M739" s="22">
        <v>1320</v>
      </c>
      <c r="N739" s="21" t="s">
        <v>131</v>
      </c>
      <c r="O739" s="23">
        <f>M739*VLOOKUP(N739,Kurzy!$A$2:$B$11,2,FALSE)</f>
        <v>1320</v>
      </c>
      <c r="P739" s="18"/>
      <c r="Q739" s="24" t="s">
        <v>7063</v>
      </c>
      <c r="R739" s="18" t="s">
        <v>10079</v>
      </c>
      <c r="S739" s="18"/>
    </row>
    <row r="740" spans="1:19" ht="38.25" x14ac:dyDescent="0.2">
      <c r="A740" s="7" t="s">
        <v>9</v>
      </c>
      <c r="B740" s="4" t="s">
        <v>2</v>
      </c>
      <c r="C740" s="17" t="s">
        <v>6802</v>
      </c>
      <c r="D740" s="17" t="s">
        <v>6787</v>
      </c>
      <c r="E740" s="18" t="s">
        <v>4509</v>
      </c>
      <c r="F740" s="18" t="s">
        <v>228</v>
      </c>
      <c r="G740" s="18"/>
      <c r="H740" s="18" t="s">
        <v>6803</v>
      </c>
      <c r="I740" s="18" t="s">
        <v>6804</v>
      </c>
      <c r="J740" s="19">
        <v>42531</v>
      </c>
      <c r="K740" s="20">
        <v>2016</v>
      </c>
      <c r="L740" s="20">
        <v>2016</v>
      </c>
      <c r="M740" s="22">
        <v>1302</v>
      </c>
      <c r="N740" s="21" t="s">
        <v>131</v>
      </c>
      <c r="O740" s="23">
        <f>M740*VLOOKUP(N740,Kurzy!$A$2:$B$11,2,FALSE)</f>
        <v>1302</v>
      </c>
      <c r="P740" s="18"/>
      <c r="Q740" s="24" t="s">
        <v>7065</v>
      </c>
      <c r="R740" s="18" t="s">
        <v>10079</v>
      </c>
      <c r="S740" s="18"/>
    </row>
    <row r="741" spans="1:19" ht="25.5" x14ac:dyDescent="0.2">
      <c r="A741" s="7" t="s">
        <v>9</v>
      </c>
      <c r="B741" s="4" t="s">
        <v>2</v>
      </c>
      <c r="C741" s="17" t="s">
        <v>6805</v>
      </c>
      <c r="D741" s="17" t="s">
        <v>6806</v>
      </c>
      <c r="E741" s="18" t="s">
        <v>4516</v>
      </c>
      <c r="F741" s="18" t="s">
        <v>228</v>
      </c>
      <c r="G741" s="18"/>
      <c r="H741" s="18" t="s">
        <v>6807</v>
      </c>
      <c r="I741" s="18" t="s">
        <v>6808</v>
      </c>
      <c r="J741" s="19">
        <v>42494</v>
      </c>
      <c r="K741" s="20">
        <v>2016</v>
      </c>
      <c r="L741" s="20">
        <v>2016</v>
      </c>
      <c r="M741" s="22">
        <v>1872</v>
      </c>
      <c r="N741" s="21" t="s">
        <v>131</v>
      </c>
      <c r="O741" s="23">
        <f>M741*VLOOKUP(N741,Kurzy!$A$2:$B$11,2,FALSE)</f>
        <v>1872</v>
      </c>
      <c r="P741" s="18"/>
      <c r="Q741" s="24" t="s">
        <v>6805</v>
      </c>
      <c r="R741" s="18" t="s">
        <v>10079</v>
      </c>
      <c r="S741" s="18"/>
    </row>
    <row r="742" spans="1:19" ht="51" x14ac:dyDescent="0.2">
      <c r="A742" s="7" t="s">
        <v>9</v>
      </c>
      <c r="B742" s="4" t="s">
        <v>160</v>
      </c>
      <c r="C742" s="17" t="s">
        <v>6402</v>
      </c>
      <c r="D742" s="17" t="s">
        <v>6403</v>
      </c>
      <c r="E742" s="18" t="s">
        <v>6404</v>
      </c>
      <c r="F742" s="18" t="s">
        <v>6405</v>
      </c>
      <c r="G742" s="18"/>
      <c r="H742" s="18" t="s">
        <v>6406</v>
      </c>
      <c r="I742" s="18">
        <v>36402672</v>
      </c>
      <c r="J742" s="19">
        <v>42662</v>
      </c>
      <c r="K742" s="20">
        <v>2016</v>
      </c>
      <c r="L742" s="20">
        <v>2016</v>
      </c>
      <c r="M742" s="22">
        <v>13320</v>
      </c>
      <c r="N742" s="21" t="s">
        <v>131</v>
      </c>
      <c r="O742" s="23">
        <f>M742*VLOOKUP(N742,Kurzy!$A$2:$B$11,2,FALSE)</f>
        <v>13320</v>
      </c>
      <c r="P742" s="18"/>
      <c r="Q742" s="24"/>
      <c r="R742" s="18" t="s">
        <v>10079</v>
      </c>
      <c r="S742" s="18"/>
    </row>
    <row r="743" spans="1:19" ht="51" x14ac:dyDescent="0.2">
      <c r="A743" s="7" t="s">
        <v>9</v>
      </c>
      <c r="B743" s="4" t="s">
        <v>160</v>
      </c>
      <c r="C743" s="17" t="s">
        <v>6407</v>
      </c>
      <c r="D743" s="17" t="s">
        <v>6403</v>
      </c>
      <c r="E743" s="18" t="s">
        <v>6408</v>
      </c>
      <c r="F743" s="18" t="s">
        <v>6405</v>
      </c>
      <c r="G743" s="18"/>
      <c r="H743" s="18" t="s">
        <v>6409</v>
      </c>
      <c r="I743" s="18">
        <v>44219342</v>
      </c>
      <c r="J743" s="19">
        <v>42650</v>
      </c>
      <c r="K743" s="20">
        <v>2016</v>
      </c>
      <c r="L743" s="20">
        <v>2016</v>
      </c>
      <c r="M743" s="22">
        <v>23631</v>
      </c>
      <c r="N743" s="21" t="s">
        <v>131</v>
      </c>
      <c r="O743" s="23">
        <f>M743*VLOOKUP(N743,Kurzy!$A$2:$B$11,2,FALSE)</f>
        <v>23631</v>
      </c>
      <c r="P743" s="18"/>
      <c r="Q743" s="24"/>
      <c r="R743" s="18" t="s">
        <v>10079</v>
      </c>
      <c r="S743" s="18"/>
    </row>
    <row r="744" spans="1:19" x14ac:dyDescent="0.2">
      <c r="A744" s="7" t="s">
        <v>9</v>
      </c>
      <c r="B744" s="4" t="s">
        <v>160</v>
      </c>
      <c r="C744" s="17" t="s">
        <v>6410</v>
      </c>
      <c r="D744" s="17" t="s">
        <v>6403</v>
      </c>
      <c r="E744" s="18" t="s">
        <v>189</v>
      </c>
      <c r="F744" s="18" t="s">
        <v>6411</v>
      </c>
      <c r="G744" s="18"/>
      <c r="H744" s="18" t="s">
        <v>6397</v>
      </c>
      <c r="I744" s="18">
        <v>44964676</v>
      </c>
      <c r="J744" s="19">
        <v>42278</v>
      </c>
      <c r="K744" s="20">
        <v>2015</v>
      </c>
      <c r="L744" s="20">
        <v>2016</v>
      </c>
      <c r="M744" s="22">
        <v>33740.400000000001</v>
      </c>
      <c r="N744" s="21" t="s">
        <v>131</v>
      </c>
      <c r="O744" s="23">
        <f>M744*VLOOKUP(N744,Kurzy!$A$2:$B$11,2,FALSE)</f>
        <v>33740.400000000001</v>
      </c>
      <c r="P744" s="18"/>
      <c r="Q744" s="24"/>
      <c r="R744" s="18" t="s">
        <v>10079</v>
      </c>
      <c r="S744" s="18"/>
    </row>
    <row r="745" spans="1:19" ht="76.5" x14ac:dyDescent="0.2">
      <c r="A745" s="7" t="s">
        <v>9</v>
      </c>
      <c r="B745" s="4" t="s">
        <v>160</v>
      </c>
      <c r="C745" s="17" t="s">
        <v>6412</v>
      </c>
      <c r="D745" s="17" t="s">
        <v>6403</v>
      </c>
      <c r="E745" s="18" t="s">
        <v>6413</v>
      </c>
      <c r="F745" s="18" t="s">
        <v>6405</v>
      </c>
      <c r="G745" s="18"/>
      <c r="H745" s="18" t="s">
        <v>6414</v>
      </c>
      <c r="I745" s="18">
        <v>35763124</v>
      </c>
      <c r="J745" s="19">
        <v>42346</v>
      </c>
      <c r="K745" s="20">
        <v>2015</v>
      </c>
      <c r="L745" s="20">
        <v>2016</v>
      </c>
      <c r="M745" s="22">
        <v>16800</v>
      </c>
      <c r="N745" s="21" t="s">
        <v>131</v>
      </c>
      <c r="O745" s="23">
        <f>M745*VLOOKUP(N745,Kurzy!$A$2:$B$11,2,FALSE)</f>
        <v>16800</v>
      </c>
      <c r="P745" s="18"/>
      <c r="Q745" s="24"/>
      <c r="R745" s="18" t="s">
        <v>10079</v>
      </c>
      <c r="S745" s="18"/>
    </row>
    <row r="746" spans="1:19" ht="51" x14ac:dyDescent="0.2">
      <c r="A746" s="7" t="s">
        <v>9</v>
      </c>
      <c r="B746" s="4" t="s">
        <v>160</v>
      </c>
      <c r="C746" s="17" t="s">
        <v>6415</v>
      </c>
      <c r="D746" s="17" t="s">
        <v>6416</v>
      </c>
      <c r="E746" s="18" t="s">
        <v>6417</v>
      </c>
      <c r="F746" s="18" t="s">
        <v>410</v>
      </c>
      <c r="G746" s="18"/>
      <c r="H746" s="18" t="s">
        <v>1647</v>
      </c>
      <c r="I746" s="18">
        <v>42137527</v>
      </c>
      <c r="J746" s="19">
        <v>42653</v>
      </c>
      <c r="K746" s="20">
        <v>2016</v>
      </c>
      <c r="L746" s="20">
        <v>2017</v>
      </c>
      <c r="M746" s="22">
        <v>5000</v>
      </c>
      <c r="N746" s="21" t="s">
        <v>131</v>
      </c>
      <c r="O746" s="23">
        <f>M746*VLOOKUP(N746,Kurzy!$A$2:$B$11,2,FALSE)</f>
        <v>5000</v>
      </c>
      <c r="P746" s="18"/>
      <c r="Q746" s="24" t="s">
        <v>7008</v>
      </c>
      <c r="R746" s="18" t="s">
        <v>10079</v>
      </c>
      <c r="S746" s="18"/>
    </row>
    <row r="747" spans="1:19" ht="89.25" x14ac:dyDescent="0.2">
      <c r="A747" s="7" t="s">
        <v>9</v>
      </c>
      <c r="B747" s="4" t="s">
        <v>37</v>
      </c>
      <c r="C747" s="17" t="s">
        <v>6389</v>
      </c>
      <c r="D747" s="17" t="s">
        <v>6390</v>
      </c>
      <c r="E747" s="18" t="s">
        <v>6391</v>
      </c>
      <c r="F747" s="18" t="s">
        <v>6392</v>
      </c>
      <c r="G747" s="18" t="s">
        <v>6393</v>
      </c>
      <c r="H747" s="18" t="s">
        <v>6394</v>
      </c>
      <c r="I747" s="18">
        <v>31409911</v>
      </c>
      <c r="J747" s="19">
        <v>41602</v>
      </c>
      <c r="K747" s="20">
        <v>2013</v>
      </c>
      <c r="L747" s="20">
        <v>2016</v>
      </c>
      <c r="M747" s="22">
        <v>36500</v>
      </c>
      <c r="N747" s="21" t="s">
        <v>131</v>
      </c>
      <c r="O747" s="23">
        <f>M747*VLOOKUP(N747,Kurzy!$A$2:$B$11,2,FALSE)</f>
        <v>36500</v>
      </c>
      <c r="P747" s="18"/>
      <c r="Q747" s="24"/>
      <c r="R747" s="18" t="s">
        <v>10079</v>
      </c>
      <c r="S747" s="18"/>
    </row>
    <row r="748" spans="1:19" ht="89.25" x14ac:dyDescent="0.2">
      <c r="A748" s="7" t="s">
        <v>9</v>
      </c>
      <c r="B748" s="4" t="s">
        <v>37</v>
      </c>
      <c r="C748" s="17" t="s">
        <v>6395</v>
      </c>
      <c r="D748" s="17" t="s">
        <v>6390</v>
      </c>
      <c r="E748" s="18" t="s">
        <v>6396</v>
      </c>
      <c r="F748" s="18" t="s">
        <v>6392</v>
      </c>
      <c r="G748" s="18" t="s">
        <v>6393</v>
      </c>
      <c r="H748" s="18" t="s">
        <v>6397</v>
      </c>
      <c r="I748" s="18">
        <v>44964676</v>
      </c>
      <c r="J748" s="19">
        <v>41598</v>
      </c>
      <c r="K748" s="20">
        <v>2013</v>
      </c>
      <c r="L748" s="20">
        <v>2016</v>
      </c>
      <c r="M748" s="22">
        <v>119310</v>
      </c>
      <c r="N748" s="21" t="s">
        <v>131</v>
      </c>
      <c r="O748" s="23">
        <f>M748*VLOOKUP(N748,Kurzy!$A$2:$B$11,2,FALSE)</f>
        <v>119310</v>
      </c>
      <c r="P748" s="18"/>
      <c r="Q748" s="24"/>
      <c r="R748" s="18" t="s">
        <v>10079</v>
      </c>
      <c r="S748" s="18"/>
    </row>
    <row r="749" spans="1:19" ht="89.25" x14ac:dyDescent="0.2">
      <c r="A749" s="7" t="s">
        <v>9</v>
      </c>
      <c r="B749" s="4" t="s">
        <v>37</v>
      </c>
      <c r="C749" s="17" t="s">
        <v>6398</v>
      </c>
      <c r="D749" s="17" t="s">
        <v>6390</v>
      </c>
      <c r="E749" s="18" t="s">
        <v>6399</v>
      </c>
      <c r="F749" s="18" t="s">
        <v>6400</v>
      </c>
      <c r="G749" s="18" t="s">
        <v>6393</v>
      </c>
      <c r="H749" s="18" t="s">
        <v>6401</v>
      </c>
      <c r="I749" s="18">
        <v>47257083</v>
      </c>
      <c r="J749" s="19">
        <v>42258</v>
      </c>
      <c r="K749" s="20">
        <v>2015</v>
      </c>
      <c r="L749" s="20">
        <v>2017</v>
      </c>
      <c r="M749" s="22">
        <v>300000</v>
      </c>
      <c r="N749" s="21" t="s">
        <v>131</v>
      </c>
      <c r="O749" s="23">
        <f>M749*VLOOKUP(N749,Kurzy!$A$2:$B$11,2,FALSE)</f>
        <v>300000</v>
      </c>
      <c r="P749" s="18"/>
      <c r="Q749" s="24"/>
      <c r="R749" s="18" t="s">
        <v>10079</v>
      </c>
      <c r="S749" s="18"/>
    </row>
    <row r="750" spans="1:19" ht="25.5" hidden="1" x14ac:dyDescent="0.2">
      <c r="A750" s="7" t="s">
        <v>9</v>
      </c>
      <c r="B750" s="4" t="s">
        <v>161</v>
      </c>
      <c r="C750" s="17" t="s">
        <v>6827</v>
      </c>
      <c r="D750" s="17" t="s">
        <v>6828</v>
      </c>
      <c r="E750" s="18" t="s">
        <v>6829</v>
      </c>
      <c r="F750" s="18" t="s">
        <v>228</v>
      </c>
      <c r="G750" s="18"/>
      <c r="H750" s="18" t="s">
        <v>6830</v>
      </c>
      <c r="I750" s="18">
        <v>44344511</v>
      </c>
      <c r="J750" s="19">
        <v>42535</v>
      </c>
      <c r="K750" s="20">
        <v>2016</v>
      </c>
      <c r="L750" s="20">
        <v>2016</v>
      </c>
      <c r="M750" s="22">
        <v>360</v>
      </c>
      <c r="N750" s="21" t="s">
        <v>131</v>
      </c>
      <c r="O750" s="23">
        <f>M750*VLOOKUP(N750,Kurzy!$A$2:$B$11,2,FALSE)</f>
        <v>360</v>
      </c>
      <c r="P750" s="18"/>
      <c r="Q750" s="24"/>
      <c r="R750" s="18" t="s">
        <v>10078</v>
      </c>
      <c r="S750" s="18" t="s">
        <v>10498</v>
      </c>
    </row>
    <row r="751" spans="1:19" ht="38.25" x14ac:dyDescent="0.2">
      <c r="A751" s="7" t="s">
        <v>9</v>
      </c>
      <c r="B751" s="4" t="s">
        <v>161</v>
      </c>
      <c r="C751" s="17" t="s">
        <v>6831</v>
      </c>
      <c r="D751" s="17" t="s">
        <v>6832</v>
      </c>
      <c r="E751" s="18" t="s">
        <v>6833</v>
      </c>
      <c r="F751" s="18" t="s">
        <v>1085</v>
      </c>
      <c r="G751" s="18"/>
      <c r="H751" s="18" t="s">
        <v>6834</v>
      </c>
      <c r="I751" s="18">
        <v>35723696</v>
      </c>
      <c r="J751" s="19">
        <v>42079</v>
      </c>
      <c r="K751" s="20">
        <v>2015</v>
      </c>
      <c r="L751" s="20">
        <v>2016</v>
      </c>
      <c r="M751" s="22">
        <v>8196</v>
      </c>
      <c r="N751" s="21" t="s">
        <v>131</v>
      </c>
      <c r="O751" s="23">
        <f>M751*VLOOKUP(N751,Kurzy!$A$2:$B$11,2,FALSE)</f>
        <v>8196</v>
      </c>
      <c r="P751" s="18"/>
      <c r="Q751" s="24"/>
      <c r="R751" s="18" t="s">
        <v>10079</v>
      </c>
      <c r="S751" s="18"/>
    </row>
    <row r="752" spans="1:19" ht="25.5" x14ac:dyDescent="0.2">
      <c r="A752" s="7" t="s">
        <v>9</v>
      </c>
      <c r="B752" s="4" t="s">
        <v>161</v>
      </c>
      <c r="C752" s="17" t="s">
        <v>6835</v>
      </c>
      <c r="D752" s="17" t="s">
        <v>6832</v>
      </c>
      <c r="E752" s="18" t="s">
        <v>6836</v>
      </c>
      <c r="F752" s="18" t="s">
        <v>1085</v>
      </c>
      <c r="G752" s="18"/>
      <c r="H752" s="18" t="s">
        <v>6837</v>
      </c>
      <c r="I752" s="18">
        <v>31333320</v>
      </c>
      <c r="J752" s="19">
        <v>42240</v>
      </c>
      <c r="K752" s="20">
        <v>2015</v>
      </c>
      <c r="L752" s="20">
        <v>2016</v>
      </c>
      <c r="M752" s="22">
        <v>9408</v>
      </c>
      <c r="N752" s="21" t="s">
        <v>131</v>
      </c>
      <c r="O752" s="23">
        <f>M752*VLOOKUP(N752,Kurzy!$A$2:$B$11,2,FALSE)</f>
        <v>9408</v>
      </c>
      <c r="P752" s="18"/>
      <c r="Q752" s="24"/>
      <c r="R752" s="18" t="s">
        <v>10079</v>
      </c>
      <c r="S752" s="18"/>
    </row>
    <row r="753" spans="1:19" ht="63.75" x14ac:dyDescent="0.2">
      <c r="A753" s="7" t="s">
        <v>9</v>
      </c>
      <c r="B753" s="4" t="s">
        <v>161</v>
      </c>
      <c r="C753" s="17" t="s">
        <v>6838</v>
      </c>
      <c r="D753" s="17" t="s">
        <v>6839</v>
      </c>
      <c r="E753" s="18" t="s">
        <v>6840</v>
      </c>
      <c r="F753" s="18" t="s">
        <v>1085</v>
      </c>
      <c r="G753" s="18"/>
      <c r="H753" s="18" t="s">
        <v>6841</v>
      </c>
      <c r="I753" s="18">
        <v>35876832</v>
      </c>
      <c r="J753" s="19">
        <v>42159</v>
      </c>
      <c r="K753" s="20">
        <v>2015</v>
      </c>
      <c r="L753" s="20" t="s">
        <v>5096</v>
      </c>
      <c r="M753" s="22">
        <v>36108</v>
      </c>
      <c r="N753" s="21" t="s">
        <v>131</v>
      </c>
      <c r="O753" s="23">
        <f>M753*VLOOKUP(N753,Kurzy!$A$2:$B$11,2,FALSE)</f>
        <v>36108</v>
      </c>
      <c r="P753" s="18"/>
      <c r="Q753" s="24"/>
      <c r="R753" s="18" t="s">
        <v>10079</v>
      </c>
      <c r="S753" s="18"/>
    </row>
    <row r="754" spans="1:19" ht="51" x14ac:dyDescent="0.2">
      <c r="A754" s="7" t="s">
        <v>9</v>
      </c>
      <c r="B754" s="4" t="s">
        <v>161</v>
      </c>
      <c r="C754" s="17" t="s">
        <v>6842</v>
      </c>
      <c r="D754" s="17" t="s">
        <v>6843</v>
      </c>
      <c r="E754" s="18" t="s">
        <v>6844</v>
      </c>
      <c r="F754" s="18" t="s">
        <v>1085</v>
      </c>
      <c r="G754" s="18"/>
      <c r="H754" s="18" t="s">
        <v>6845</v>
      </c>
      <c r="I754" s="18">
        <v>24251496</v>
      </c>
      <c r="J754" s="19">
        <v>42499</v>
      </c>
      <c r="K754" s="20">
        <v>2016</v>
      </c>
      <c r="L754" s="20">
        <v>2016</v>
      </c>
      <c r="M754" s="22">
        <v>1200</v>
      </c>
      <c r="N754" s="21" t="s">
        <v>131</v>
      </c>
      <c r="O754" s="23">
        <f>M754*VLOOKUP(N754,Kurzy!$A$2:$B$11,2,FALSE)</f>
        <v>1200</v>
      </c>
      <c r="P754" s="18"/>
      <c r="Q754" s="24"/>
      <c r="R754" s="18" t="s">
        <v>10079</v>
      </c>
      <c r="S754" s="18"/>
    </row>
    <row r="755" spans="1:19" ht="38.25" x14ac:dyDescent="0.2">
      <c r="A755" s="7" t="s">
        <v>9</v>
      </c>
      <c r="B755" s="4" t="s">
        <v>161</v>
      </c>
      <c r="C755" s="17" t="s">
        <v>6846</v>
      </c>
      <c r="D755" s="17" t="s">
        <v>6839</v>
      </c>
      <c r="E755" s="18" t="s">
        <v>6847</v>
      </c>
      <c r="F755" s="18" t="s">
        <v>1085</v>
      </c>
      <c r="G755" s="18"/>
      <c r="H755" s="18" t="s">
        <v>6848</v>
      </c>
      <c r="I755" s="18" t="s">
        <v>6849</v>
      </c>
      <c r="J755" s="19">
        <v>42566</v>
      </c>
      <c r="K755" s="20">
        <v>2016</v>
      </c>
      <c r="L755" s="20">
        <v>2016</v>
      </c>
      <c r="M755" s="22">
        <v>8015</v>
      </c>
      <c r="N755" s="21" t="s">
        <v>131</v>
      </c>
      <c r="O755" s="23">
        <f>M755*VLOOKUP(N755,Kurzy!$A$2:$B$11,2,FALSE)</f>
        <v>8015</v>
      </c>
      <c r="P755" s="18"/>
      <c r="Q755" s="24"/>
      <c r="R755" s="18" t="s">
        <v>10079</v>
      </c>
      <c r="S755" s="18"/>
    </row>
    <row r="756" spans="1:19" ht="38.25" x14ac:dyDescent="0.2">
      <c r="A756" s="7" t="s">
        <v>9</v>
      </c>
      <c r="B756" s="4" t="s">
        <v>161</v>
      </c>
      <c r="C756" s="17" t="s">
        <v>6850</v>
      </c>
      <c r="D756" s="17" t="s">
        <v>6843</v>
      </c>
      <c r="E756" s="18" t="s">
        <v>6851</v>
      </c>
      <c r="F756" s="18" t="s">
        <v>1085</v>
      </c>
      <c r="G756" s="18"/>
      <c r="H756" s="18" t="s">
        <v>6852</v>
      </c>
      <c r="I756" s="18">
        <v>31651402</v>
      </c>
      <c r="J756" s="19">
        <v>42606</v>
      </c>
      <c r="K756" s="20">
        <v>2016</v>
      </c>
      <c r="L756" s="20">
        <v>2016</v>
      </c>
      <c r="M756" s="22">
        <v>4140</v>
      </c>
      <c r="N756" s="21" t="s">
        <v>131</v>
      </c>
      <c r="O756" s="23">
        <f>M756*VLOOKUP(N756,Kurzy!$A$2:$B$11,2,FALSE)</f>
        <v>4140</v>
      </c>
      <c r="P756" s="18"/>
      <c r="Q756" s="24"/>
      <c r="R756" s="18" t="s">
        <v>10079</v>
      </c>
      <c r="S756" s="18"/>
    </row>
    <row r="757" spans="1:19" ht="38.25" x14ac:dyDescent="0.2">
      <c r="A757" s="7" t="s">
        <v>9</v>
      </c>
      <c r="B757" s="4" t="s">
        <v>161</v>
      </c>
      <c r="C757" s="17" t="s">
        <v>6853</v>
      </c>
      <c r="D757" s="17" t="s">
        <v>6854</v>
      </c>
      <c r="E757" s="18" t="s">
        <v>6855</v>
      </c>
      <c r="F757" s="18" t="s">
        <v>1085</v>
      </c>
      <c r="G757" s="18"/>
      <c r="H757" s="18" t="s">
        <v>6856</v>
      </c>
      <c r="I757" s="18">
        <v>31635164</v>
      </c>
      <c r="J757" s="19">
        <v>42093</v>
      </c>
      <c r="K757" s="20">
        <v>2015</v>
      </c>
      <c r="L757" s="20">
        <v>2016</v>
      </c>
      <c r="M757" s="22">
        <v>972</v>
      </c>
      <c r="N757" s="21" t="s">
        <v>131</v>
      </c>
      <c r="O757" s="23">
        <f>M757*VLOOKUP(N757,Kurzy!$A$2:$B$11,2,FALSE)</f>
        <v>972</v>
      </c>
      <c r="P757" s="18"/>
      <c r="Q757" s="24"/>
      <c r="R757" s="18" t="s">
        <v>10079</v>
      </c>
      <c r="S757" s="18"/>
    </row>
    <row r="758" spans="1:19" ht="38.25" x14ac:dyDescent="0.2">
      <c r="A758" s="7" t="s">
        <v>9</v>
      </c>
      <c r="B758" s="4" t="s">
        <v>161</v>
      </c>
      <c r="C758" s="17" t="s">
        <v>6857</v>
      </c>
      <c r="D758" s="17" t="s">
        <v>6858</v>
      </c>
      <c r="E758" s="18" t="s">
        <v>6859</v>
      </c>
      <c r="F758" s="18" t="s">
        <v>1085</v>
      </c>
      <c r="G758" s="18"/>
      <c r="H758" s="18" t="s">
        <v>6860</v>
      </c>
      <c r="I758" s="18">
        <v>36014621</v>
      </c>
      <c r="J758" s="19">
        <v>42625</v>
      </c>
      <c r="K758" s="20">
        <v>2016</v>
      </c>
      <c r="L758" s="20">
        <v>2016</v>
      </c>
      <c r="M758" s="22">
        <v>480</v>
      </c>
      <c r="N758" s="21" t="s">
        <v>131</v>
      </c>
      <c r="O758" s="23">
        <f>M758*VLOOKUP(N758,Kurzy!$A$2:$B$11,2,FALSE)</f>
        <v>480</v>
      </c>
      <c r="P758" s="18"/>
      <c r="Q758" s="24"/>
      <c r="R758" s="18" t="s">
        <v>10079</v>
      </c>
      <c r="S758" s="18"/>
    </row>
    <row r="759" spans="1:19" ht="38.25" x14ac:dyDescent="0.2">
      <c r="A759" s="7" t="s">
        <v>9</v>
      </c>
      <c r="B759" s="4" t="s">
        <v>161</v>
      </c>
      <c r="C759" s="17" t="s">
        <v>6861</v>
      </c>
      <c r="D759" s="17" t="s">
        <v>6832</v>
      </c>
      <c r="E759" s="18" t="s">
        <v>6862</v>
      </c>
      <c r="F759" s="18" t="s">
        <v>1085</v>
      </c>
      <c r="G759" s="18"/>
      <c r="H759" s="18" t="s">
        <v>6863</v>
      </c>
      <c r="I759" s="18">
        <v>35727951</v>
      </c>
      <c r="J759" s="19">
        <v>42465</v>
      </c>
      <c r="K759" s="20">
        <v>2016</v>
      </c>
      <c r="L759" s="20">
        <v>2016</v>
      </c>
      <c r="M759" s="22">
        <v>11460</v>
      </c>
      <c r="N759" s="21" t="s">
        <v>131</v>
      </c>
      <c r="O759" s="23">
        <f>M759*VLOOKUP(N759,Kurzy!$A$2:$B$11,2,FALSE)</f>
        <v>11460</v>
      </c>
      <c r="P759" s="18"/>
      <c r="Q759" s="24"/>
      <c r="R759" s="18" t="s">
        <v>10079</v>
      </c>
      <c r="S759" s="18"/>
    </row>
    <row r="760" spans="1:19" ht="25.5" x14ac:dyDescent="0.2">
      <c r="A760" s="7" t="s">
        <v>9</v>
      </c>
      <c r="B760" s="4" t="s">
        <v>161</v>
      </c>
      <c r="C760" s="17" t="s">
        <v>6864</v>
      </c>
      <c r="D760" s="17" t="s">
        <v>6270</v>
      </c>
      <c r="E760" s="18" t="s">
        <v>6865</v>
      </c>
      <c r="F760" s="18" t="s">
        <v>6866</v>
      </c>
      <c r="G760" s="18"/>
      <c r="H760" s="18" t="s">
        <v>6867</v>
      </c>
      <c r="I760" s="18">
        <v>35962623</v>
      </c>
      <c r="J760" s="19">
        <v>41569</v>
      </c>
      <c r="K760" s="20">
        <v>2013</v>
      </c>
      <c r="L760" s="20" t="s">
        <v>5096</v>
      </c>
      <c r="M760" s="22">
        <v>1080</v>
      </c>
      <c r="N760" s="21" t="s">
        <v>131</v>
      </c>
      <c r="O760" s="23">
        <f>M760*VLOOKUP(N760,Kurzy!$A$2:$B$11,2,FALSE)</f>
        <v>1080</v>
      </c>
      <c r="P760" s="18"/>
      <c r="Q760" s="24"/>
      <c r="R760" s="18" t="s">
        <v>10079</v>
      </c>
      <c r="S760" s="18"/>
    </row>
    <row r="761" spans="1:19" ht="51" x14ac:dyDescent="0.2">
      <c r="A761" s="7" t="s">
        <v>10</v>
      </c>
      <c r="B761" s="4" t="s">
        <v>21</v>
      </c>
      <c r="C761" s="17" t="s">
        <v>3401</v>
      </c>
      <c r="D761" s="17"/>
      <c r="E761" s="18"/>
      <c r="F761" s="18" t="s">
        <v>228</v>
      </c>
      <c r="G761" s="18"/>
      <c r="H761" s="18" t="s">
        <v>3402</v>
      </c>
      <c r="I761" s="18">
        <v>36062090</v>
      </c>
      <c r="J761" s="19"/>
      <c r="K761" s="20">
        <v>2016</v>
      </c>
      <c r="L761" s="20">
        <v>2016</v>
      </c>
      <c r="M761" s="22">
        <v>1200</v>
      </c>
      <c r="N761" s="21" t="s">
        <v>131</v>
      </c>
      <c r="O761" s="23">
        <f>M761*VLOOKUP(N761,Kurzy!$A$2:$B$11,2,FALSE)</f>
        <v>1200</v>
      </c>
      <c r="P761" s="18"/>
      <c r="Q761" s="68" t="s">
        <v>10551</v>
      </c>
      <c r="R761" s="18" t="s">
        <v>10079</v>
      </c>
      <c r="S761" s="18" t="s">
        <v>10613</v>
      </c>
    </row>
    <row r="762" spans="1:19" ht="357" x14ac:dyDescent="0.2">
      <c r="A762" s="7" t="s">
        <v>10</v>
      </c>
      <c r="B762" s="4" t="s">
        <v>21</v>
      </c>
      <c r="C762" s="17" t="s">
        <v>3403</v>
      </c>
      <c r="D762" s="17"/>
      <c r="E762" s="18"/>
      <c r="F762" s="18" t="s">
        <v>228</v>
      </c>
      <c r="G762" s="18"/>
      <c r="H762" s="18" t="s">
        <v>3404</v>
      </c>
      <c r="I762" s="18">
        <v>31398294</v>
      </c>
      <c r="J762" s="19"/>
      <c r="K762" s="20">
        <v>2016</v>
      </c>
      <c r="L762" s="20">
        <v>2016</v>
      </c>
      <c r="M762" s="22">
        <v>142272</v>
      </c>
      <c r="N762" s="21" t="s">
        <v>131</v>
      </c>
      <c r="O762" s="23">
        <f>M762*VLOOKUP(N762,Kurzy!$A$2:$B$11,2,FALSE)</f>
        <v>142272</v>
      </c>
      <c r="P762" s="18"/>
      <c r="Q762" s="69" t="s">
        <v>10552</v>
      </c>
      <c r="R762" s="18" t="s">
        <v>10079</v>
      </c>
      <c r="S762" s="18" t="s">
        <v>10613</v>
      </c>
    </row>
    <row r="763" spans="1:19" ht="38.25" x14ac:dyDescent="0.2">
      <c r="A763" s="7" t="s">
        <v>10</v>
      </c>
      <c r="B763" s="4" t="s">
        <v>21</v>
      </c>
      <c r="C763" s="17" t="s">
        <v>3405</v>
      </c>
      <c r="D763" s="17"/>
      <c r="E763" s="18"/>
      <c r="F763" s="18" t="s">
        <v>228</v>
      </c>
      <c r="G763" s="18"/>
      <c r="H763" s="18" t="s">
        <v>3406</v>
      </c>
      <c r="I763" s="18">
        <v>31617921</v>
      </c>
      <c r="J763" s="19"/>
      <c r="K763" s="20">
        <v>2016</v>
      </c>
      <c r="L763" s="20">
        <v>2016</v>
      </c>
      <c r="M763" s="22">
        <v>1700</v>
      </c>
      <c r="N763" s="21" t="s">
        <v>131</v>
      </c>
      <c r="O763" s="23">
        <f>M763*VLOOKUP(N763,Kurzy!$A$2:$B$11,2,FALSE)</f>
        <v>1700</v>
      </c>
      <c r="P763" s="18"/>
      <c r="Q763" s="70" t="s">
        <v>10553</v>
      </c>
      <c r="R763" s="18" t="s">
        <v>10079</v>
      </c>
      <c r="S763" s="18" t="s">
        <v>10613</v>
      </c>
    </row>
    <row r="764" spans="1:19" ht="51" x14ac:dyDescent="0.2">
      <c r="A764" s="7" t="s">
        <v>10</v>
      </c>
      <c r="B764" s="4" t="s">
        <v>21</v>
      </c>
      <c r="C764" s="17" t="s">
        <v>3407</v>
      </c>
      <c r="D764" s="17"/>
      <c r="E764" s="18"/>
      <c r="F764" s="18" t="s">
        <v>228</v>
      </c>
      <c r="G764" s="18"/>
      <c r="H764" s="18" t="s">
        <v>3408</v>
      </c>
      <c r="I764" s="18">
        <v>31626599</v>
      </c>
      <c r="J764" s="19"/>
      <c r="K764" s="20">
        <v>2016</v>
      </c>
      <c r="L764" s="20">
        <v>2016</v>
      </c>
      <c r="M764" s="22">
        <v>200</v>
      </c>
      <c r="N764" s="21" t="s">
        <v>131</v>
      </c>
      <c r="O764" s="23">
        <f>M764*VLOOKUP(N764,Kurzy!$A$2:$B$11,2,FALSE)</f>
        <v>200</v>
      </c>
      <c r="P764" s="18"/>
      <c r="Q764" s="70" t="s">
        <v>10554</v>
      </c>
      <c r="R764" s="18" t="s">
        <v>10079</v>
      </c>
      <c r="S764" s="18" t="s">
        <v>10613</v>
      </c>
    </row>
    <row r="765" spans="1:19" ht="76.5" x14ac:dyDescent="0.2">
      <c r="A765" s="7" t="s">
        <v>10</v>
      </c>
      <c r="B765" s="4" t="s">
        <v>21</v>
      </c>
      <c r="C765" s="17" t="s">
        <v>3407</v>
      </c>
      <c r="D765" s="17"/>
      <c r="E765" s="18"/>
      <c r="F765" s="18" t="s">
        <v>228</v>
      </c>
      <c r="G765" s="18"/>
      <c r="H765" s="18" t="s">
        <v>3409</v>
      </c>
      <c r="I765" s="18">
        <v>31594352</v>
      </c>
      <c r="J765" s="19"/>
      <c r="K765" s="20">
        <v>2016</v>
      </c>
      <c r="L765" s="20">
        <v>2016</v>
      </c>
      <c r="M765" s="22">
        <v>500</v>
      </c>
      <c r="N765" s="21" t="s">
        <v>131</v>
      </c>
      <c r="O765" s="23">
        <f>M765*VLOOKUP(N765,Kurzy!$A$2:$B$11,2,FALSE)</f>
        <v>500</v>
      </c>
      <c r="P765" s="18"/>
      <c r="Q765" s="71" t="s">
        <v>10555</v>
      </c>
      <c r="R765" s="18" t="s">
        <v>10079</v>
      </c>
      <c r="S765" s="18" t="s">
        <v>10613</v>
      </c>
    </row>
    <row r="766" spans="1:19" ht="63.75" x14ac:dyDescent="0.2">
      <c r="A766" s="7" t="s">
        <v>10</v>
      </c>
      <c r="B766" s="4" t="s">
        <v>21</v>
      </c>
      <c r="C766" s="17" t="s">
        <v>3407</v>
      </c>
      <c r="D766" s="17"/>
      <c r="E766" s="18"/>
      <c r="F766" s="18" t="s">
        <v>228</v>
      </c>
      <c r="G766" s="18"/>
      <c r="H766" s="18" t="s">
        <v>3410</v>
      </c>
      <c r="I766" s="18">
        <v>36297364</v>
      </c>
      <c r="J766" s="19"/>
      <c r="K766" s="20">
        <v>2016</v>
      </c>
      <c r="L766" s="20">
        <v>2016</v>
      </c>
      <c r="M766" s="22">
        <v>500</v>
      </c>
      <c r="N766" s="21" t="s">
        <v>131</v>
      </c>
      <c r="O766" s="23">
        <f>M766*VLOOKUP(N766,Kurzy!$A$2:$B$11,2,FALSE)</f>
        <v>500</v>
      </c>
      <c r="P766" s="18"/>
      <c r="Q766" s="71" t="s">
        <v>10556</v>
      </c>
      <c r="R766" s="18" t="s">
        <v>10079</v>
      </c>
      <c r="S766" s="18" t="s">
        <v>10613</v>
      </c>
    </row>
    <row r="767" spans="1:19" ht="38.25" x14ac:dyDescent="0.2">
      <c r="A767" s="7" t="s">
        <v>10</v>
      </c>
      <c r="B767" s="4" t="s">
        <v>21</v>
      </c>
      <c r="C767" s="17" t="s">
        <v>3411</v>
      </c>
      <c r="D767" s="17"/>
      <c r="E767" s="18"/>
      <c r="F767" s="18" t="s">
        <v>228</v>
      </c>
      <c r="G767" s="18"/>
      <c r="H767" s="18" t="s">
        <v>3412</v>
      </c>
      <c r="I767" s="18">
        <v>36709557</v>
      </c>
      <c r="J767" s="19"/>
      <c r="K767" s="20">
        <v>2016</v>
      </c>
      <c r="L767" s="20">
        <v>2016</v>
      </c>
      <c r="M767" s="22">
        <v>600</v>
      </c>
      <c r="N767" s="21" t="s">
        <v>131</v>
      </c>
      <c r="O767" s="23">
        <f>M767*VLOOKUP(N767,Kurzy!$A$2:$B$11,2,FALSE)</f>
        <v>600</v>
      </c>
      <c r="P767" s="18"/>
      <c r="Q767" s="70" t="s">
        <v>10557</v>
      </c>
      <c r="R767" s="18" t="s">
        <v>10079</v>
      </c>
      <c r="S767" s="18" t="s">
        <v>10613</v>
      </c>
    </row>
    <row r="768" spans="1:19" ht="38.25" x14ac:dyDescent="0.2">
      <c r="A768" s="7" t="s">
        <v>10</v>
      </c>
      <c r="B768" s="4" t="s">
        <v>114</v>
      </c>
      <c r="C768" s="17" t="s">
        <v>10558</v>
      </c>
      <c r="D768" s="17"/>
      <c r="E768" s="18"/>
      <c r="F768" s="18" t="s">
        <v>228</v>
      </c>
      <c r="G768" s="18"/>
      <c r="H768" s="18" t="s">
        <v>3392</v>
      </c>
      <c r="I768" s="18">
        <v>50100980</v>
      </c>
      <c r="J768" s="19"/>
      <c r="K768" s="20">
        <v>2016</v>
      </c>
      <c r="L768" s="20">
        <v>2016</v>
      </c>
      <c r="M768" s="22">
        <v>1950</v>
      </c>
      <c r="N768" s="21" t="s">
        <v>131</v>
      </c>
      <c r="O768" s="23">
        <f>M768*VLOOKUP(N768,Kurzy!$A$2:$B$11,2,FALSE)</f>
        <v>1950</v>
      </c>
      <c r="P768" s="18"/>
      <c r="Q768" s="68" t="s">
        <v>10576</v>
      </c>
      <c r="R768" s="18" t="s">
        <v>10079</v>
      </c>
      <c r="S768" s="18" t="s">
        <v>10613</v>
      </c>
    </row>
    <row r="769" spans="1:19" ht="38.25" x14ac:dyDescent="0.2">
      <c r="A769" s="7" t="s">
        <v>10</v>
      </c>
      <c r="B769" s="4" t="s">
        <v>114</v>
      </c>
      <c r="C769" s="17" t="s">
        <v>10559</v>
      </c>
      <c r="D769" s="17"/>
      <c r="E769" s="18"/>
      <c r="F769" s="18" t="s">
        <v>228</v>
      </c>
      <c r="G769" s="18"/>
      <c r="H769" s="18" t="s">
        <v>3393</v>
      </c>
      <c r="I769" s="18">
        <v>28400020</v>
      </c>
      <c r="J769" s="19"/>
      <c r="K769" s="20">
        <v>2016</v>
      </c>
      <c r="L769" s="20">
        <v>2016</v>
      </c>
      <c r="M769" s="22">
        <v>1200</v>
      </c>
      <c r="N769" s="21" t="s">
        <v>131</v>
      </c>
      <c r="O769" s="23">
        <f>M769*VLOOKUP(N769,Kurzy!$A$2:$B$11,2,FALSE)</f>
        <v>1200</v>
      </c>
      <c r="P769" s="18"/>
      <c r="Q769" s="68" t="s">
        <v>10576</v>
      </c>
      <c r="R769" s="18" t="s">
        <v>10079</v>
      </c>
      <c r="S769" s="18" t="s">
        <v>10613</v>
      </c>
    </row>
    <row r="770" spans="1:19" ht="38.25" x14ac:dyDescent="0.2">
      <c r="A770" s="7" t="s">
        <v>10</v>
      </c>
      <c r="B770" s="4" t="s">
        <v>114</v>
      </c>
      <c r="C770" s="17" t="s">
        <v>10560</v>
      </c>
      <c r="D770" s="17"/>
      <c r="E770" s="18"/>
      <c r="F770" s="18" t="s">
        <v>228</v>
      </c>
      <c r="G770" s="18"/>
      <c r="H770" s="18" t="s">
        <v>3394</v>
      </c>
      <c r="I770" s="18">
        <v>31626599</v>
      </c>
      <c r="J770" s="19"/>
      <c r="K770" s="20">
        <v>2016</v>
      </c>
      <c r="L770" s="20">
        <v>2016</v>
      </c>
      <c r="M770" s="22">
        <v>1590</v>
      </c>
      <c r="N770" s="21" t="s">
        <v>131</v>
      </c>
      <c r="O770" s="23">
        <f>M770*VLOOKUP(N770,Kurzy!$A$2:$B$11,2,FALSE)</f>
        <v>1590</v>
      </c>
      <c r="P770" s="18"/>
      <c r="Q770" s="68" t="s">
        <v>10576</v>
      </c>
      <c r="R770" s="18" t="s">
        <v>10079</v>
      </c>
      <c r="S770" s="18" t="s">
        <v>10613</v>
      </c>
    </row>
    <row r="771" spans="1:19" ht="38.25" x14ac:dyDescent="0.2">
      <c r="A771" s="7" t="s">
        <v>10</v>
      </c>
      <c r="B771" s="4" t="s">
        <v>114</v>
      </c>
      <c r="C771" s="17" t="s">
        <v>10561</v>
      </c>
      <c r="D771" s="17"/>
      <c r="E771" s="18"/>
      <c r="F771" s="18" t="s">
        <v>228</v>
      </c>
      <c r="G771" s="18"/>
      <c r="H771" s="18" t="s">
        <v>3395</v>
      </c>
      <c r="I771" s="18">
        <v>36322300</v>
      </c>
      <c r="J771" s="19"/>
      <c r="K771" s="20">
        <v>2016</v>
      </c>
      <c r="L771" s="20">
        <v>2016</v>
      </c>
      <c r="M771" s="22">
        <v>308</v>
      </c>
      <c r="N771" s="21" t="s">
        <v>131</v>
      </c>
      <c r="O771" s="23">
        <f>M771*VLOOKUP(N771,Kurzy!$A$2:$B$11,2,FALSE)</f>
        <v>308</v>
      </c>
      <c r="P771" s="18"/>
      <c r="Q771" s="68" t="s">
        <v>10576</v>
      </c>
      <c r="R771" s="18" t="s">
        <v>10079</v>
      </c>
      <c r="S771" s="18" t="s">
        <v>10613</v>
      </c>
    </row>
    <row r="772" spans="1:19" ht="38.25" x14ac:dyDescent="0.2">
      <c r="A772" s="7" t="s">
        <v>10</v>
      </c>
      <c r="B772" s="4" t="s">
        <v>114</v>
      </c>
      <c r="C772" s="17" t="s">
        <v>10562</v>
      </c>
      <c r="D772" s="17"/>
      <c r="E772" s="18"/>
      <c r="F772" s="18" t="s">
        <v>228</v>
      </c>
      <c r="G772" s="18"/>
      <c r="H772" s="18" t="s">
        <v>3396</v>
      </c>
      <c r="I772" s="18">
        <v>36302511</v>
      </c>
      <c r="J772" s="19"/>
      <c r="K772" s="20">
        <v>2016</v>
      </c>
      <c r="L772" s="20">
        <v>2016</v>
      </c>
      <c r="M772" s="22">
        <v>150</v>
      </c>
      <c r="N772" s="21" t="s">
        <v>131</v>
      </c>
      <c r="O772" s="23">
        <f>M772*VLOOKUP(N772,Kurzy!$A$2:$B$11,2,FALSE)</f>
        <v>150</v>
      </c>
      <c r="P772" s="18"/>
      <c r="Q772" s="68" t="s">
        <v>10576</v>
      </c>
      <c r="R772" s="18" t="s">
        <v>10079</v>
      </c>
      <c r="S772" s="18" t="s">
        <v>10613</v>
      </c>
    </row>
    <row r="773" spans="1:19" ht="38.25" x14ac:dyDescent="0.2">
      <c r="A773" s="7" t="s">
        <v>10</v>
      </c>
      <c r="B773" s="4" t="s">
        <v>114</v>
      </c>
      <c r="C773" s="17" t="s">
        <v>10563</v>
      </c>
      <c r="D773" s="17"/>
      <c r="E773" s="18"/>
      <c r="F773" s="18" t="s">
        <v>228</v>
      </c>
      <c r="G773" s="18"/>
      <c r="H773" s="18" t="s">
        <v>3397</v>
      </c>
      <c r="I773" s="18">
        <v>47258152</v>
      </c>
      <c r="J773" s="19"/>
      <c r="K773" s="20">
        <v>2016</v>
      </c>
      <c r="L773" s="20">
        <v>2016</v>
      </c>
      <c r="M773" s="22">
        <v>640</v>
      </c>
      <c r="N773" s="21" t="s">
        <v>131</v>
      </c>
      <c r="O773" s="23">
        <f>M773*VLOOKUP(N773,Kurzy!$A$2:$B$11,2,FALSE)</f>
        <v>640</v>
      </c>
      <c r="P773" s="18"/>
      <c r="Q773" s="68" t="s">
        <v>10576</v>
      </c>
      <c r="R773" s="18" t="s">
        <v>10079</v>
      </c>
      <c r="S773" s="18" t="s">
        <v>10613</v>
      </c>
    </row>
    <row r="774" spans="1:19" ht="38.25" x14ac:dyDescent="0.2">
      <c r="A774" s="7" t="s">
        <v>10</v>
      </c>
      <c r="B774" s="4" t="s">
        <v>114</v>
      </c>
      <c r="C774" s="17" t="s">
        <v>10564</v>
      </c>
      <c r="D774" s="17"/>
      <c r="E774" s="18"/>
      <c r="F774" s="18" t="s">
        <v>228</v>
      </c>
      <c r="G774" s="18"/>
      <c r="H774" s="18" t="s">
        <v>3398</v>
      </c>
      <c r="I774" s="18">
        <v>36005622</v>
      </c>
      <c r="J774" s="19"/>
      <c r="K774" s="20">
        <v>2016</v>
      </c>
      <c r="L774" s="20">
        <v>2016</v>
      </c>
      <c r="M774" s="22">
        <v>40</v>
      </c>
      <c r="N774" s="21" t="s">
        <v>131</v>
      </c>
      <c r="O774" s="23">
        <f>M774*VLOOKUP(N774,Kurzy!$A$2:$B$11,2,FALSE)</f>
        <v>40</v>
      </c>
      <c r="P774" s="18"/>
      <c r="Q774" s="68" t="s">
        <v>10576</v>
      </c>
      <c r="R774" s="18" t="s">
        <v>10079</v>
      </c>
      <c r="S774" s="18" t="s">
        <v>10613</v>
      </c>
    </row>
    <row r="775" spans="1:19" ht="38.25" x14ac:dyDescent="0.2">
      <c r="A775" s="7" t="s">
        <v>10</v>
      </c>
      <c r="B775" s="4" t="s">
        <v>114</v>
      </c>
      <c r="C775" s="17" t="s">
        <v>10565</v>
      </c>
      <c r="D775" s="17"/>
      <c r="E775" s="18"/>
      <c r="F775" s="18" t="s">
        <v>228</v>
      </c>
      <c r="G775" s="18"/>
      <c r="H775" s="18" t="s">
        <v>3399</v>
      </c>
      <c r="I775" s="18">
        <v>31562680</v>
      </c>
      <c r="J775" s="19"/>
      <c r="K775" s="20">
        <v>2016</v>
      </c>
      <c r="L775" s="20">
        <v>2016</v>
      </c>
      <c r="M775" s="22">
        <v>45</v>
      </c>
      <c r="N775" s="21" t="s">
        <v>131</v>
      </c>
      <c r="O775" s="23">
        <f>M775*VLOOKUP(N775,Kurzy!$A$2:$B$11,2,FALSE)</f>
        <v>45</v>
      </c>
      <c r="P775" s="18"/>
      <c r="Q775" s="68" t="s">
        <v>10576</v>
      </c>
      <c r="R775" s="18" t="s">
        <v>10079</v>
      </c>
      <c r="S775" s="18" t="s">
        <v>10613</v>
      </c>
    </row>
    <row r="776" spans="1:19" ht="38.25" x14ac:dyDescent="0.2">
      <c r="A776" s="7" t="s">
        <v>10</v>
      </c>
      <c r="B776" s="4" t="s">
        <v>114</v>
      </c>
      <c r="C776" s="17" t="s">
        <v>10566</v>
      </c>
      <c r="D776" s="17"/>
      <c r="E776" s="18"/>
      <c r="F776" s="18" t="s">
        <v>228</v>
      </c>
      <c r="G776" s="18"/>
      <c r="H776" s="18" t="s">
        <v>3400</v>
      </c>
      <c r="I776" s="18">
        <v>36379221</v>
      </c>
      <c r="J776" s="19"/>
      <c r="K776" s="20">
        <v>2016</v>
      </c>
      <c r="L776" s="20">
        <v>2016</v>
      </c>
      <c r="M776" s="22">
        <v>28400</v>
      </c>
      <c r="N776" s="21" t="s">
        <v>131</v>
      </c>
      <c r="O776" s="23">
        <f>M776*VLOOKUP(N776,Kurzy!$A$2:$B$11,2,FALSE)</f>
        <v>28400</v>
      </c>
      <c r="P776" s="18"/>
      <c r="Q776" s="68" t="s">
        <v>10576</v>
      </c>
      <c r="R776" s="18" t="s">
        <v>10079</v>
      </c>
      <c r="S776" s="18" t="s">
        <v>10613</v>
      </c>
    </row>
    <row r="777" spans="1:19" ht="38.25" x14ac:dyDescent="0.2">
      <c r="A777" s="7" t="s">
        <v>10</v>
      </c>
      <c r="B777" s="4"/>
      <c r="C777" s="17" t="s">
        <v>10567</v>
      </c>
      <c r="D777" s="17"/>
      <c r="E777" s="18"/>
      <c r="F777" s="18" t="s">
        <v>228</v>
      </c>
      <c r="G777" s="18"/>
      <c r="H777" s="18" t="s">
        <v>3413</v>
      </c>
      <c r="I777" s="18">
        <v>50060236</v>
      </c>
      <c r="J777" s="19"/>
      <c r="K777" s="20">
        <v>2016</v>
      </c>
      <c r="L777" s="20">
        <v>2016</v>
      </c>
      <c r="M777" s="22">
        <v>5370</v>
      </c>
      <c r="N777" s="21" t="s">
        <v>131</v>
      </c>
      <c r="O777" s="23">
        <f>M777*VLOOKUP(N777,Kurzy!$A$2:$B$11,2,FALSE)</f>
        <v>5370</v>
      </c>
      <c r="P777" s="18"/>
      <c r="Q777" s="68" t="s">
        <v>10576</v>
      </c>
      <c r="R777" s="18" t="s">
        <v>10079</v>
      </c>
      <c r="S777" s="18" t="s">
        <v>10613</v>
      </c>
    </row>
    <row r="778" spans="1:19" ht="38.25" x14ac:dyDescent="0.2">
      <c r="A778" s="7" t="s">
        <v>10</v>
      </c>
      <c r="B778" s="4"/>
      <c r="C778" s="17" t="s">
        <v>10568</v>
      </c>
      <c r="D778" s="17"/>
      <c r="E778" s="18"/>
      <c r="F778" s="18" t="s">
        <v>228</v>
      </c>
      <c r="G778" s="18"/>
      <c r="H778" s="18" t="s">
        <v>3414</v>
      </c>
      <c r="I778" s="18">
        <v>31364217</v>
      </c>
      <c r="J778" s="19"/>
      <c r="K778" s="20">
        <v>2016</v>
      </c>
      <c r="L778" s="20">
        <v>2016</v>
      </c>
      <c r="M778" s="22">
        <v>300</v>
      </c>
      <c r="N778" s="21" t="s">
        <v>131</v>
      </c>
      <c r="O778" s="23">
        <f>M778*VLOOKUP(N778,Kurzy!$A$2:$B$11,2,FALSE)</f>
        <v>300</v>
      </c>
      <c r="P778" s="18"/>
      <c r="Q778" s="68" t="s">
        <v>10576</v>
      </c>
      <c r="R778" s="18" t="s">
        <v>10079</v>
      </c>
      <c r="S778" s="18" t="s">
        <v>10613</v>
      </c>
    </row>
    <row r="779" spans="1:19" ht="38.25" x14ac:dyDescent="0.2">
      <c r="A779" s="7" t="s">
        <v>10</v>
      </c>
      <c r="B779" s="4"/>
      <c r="C779" s="17" t="s">
        <v>10569</v>
      </c>
      <c r="D779" s="17"/>
      <c r="E779" s="18"/>
      <c r="F779" s="18" t="s">
        <v>228</v>
      </c>
      <c r="G779" s="18"/>
      <c r="H779" s="18" t="s">
        <v>3415</v>
      </c>
      <c r="I779" s="18">
        <v>34126520</v>
      </c>
      <c r="J779" s="19"/>
      <c r="K779" s="20">
        <v>2016</v>
      </c>
      <c r="L779" s="20">
        <v>2016</v>
      </c>
      <c r="M779" s="22">
        <v>2308</v>
      </c>
      <c r="N779" s="21" t="s">
        <v>131</v>
      </c>
      <c r="O779" s="23">
        <f>M779*VLOOKUP(N779,Kurzy!$A$2:$B$11,2,FALSE)</f>
        <v>2308</v>
      </c>
      <c r="P779" s="18"/>
      <c r="Q779" s="68" t="s">
        <v>10576</v>
      </c>
      <c r="R779" s="18" t="s">
        <v>10079</v>
      </c>
      <c r="S779" s="18" t="s">
        <v>10613</v>
      </c>
    </row>
    <row r="780" spans="1:19" ht="114.75" x14ac:dyDescent="0.2">
      <c r="A780" s="7" t="s">
        <v>10</v>
      </c>
      <c r="B780" s="4"/>
      <c r="C780" s="17" t="s">
        <v>10570</v>
      </c>
      <c r="D780" s="17"/>
      <c r="E780" s="18"/>
      <c r="F780" s="18" t="s">
        <v>228</v>
      </c>
      <c r="G780" s="18"/>
      <c r="H780" s="18" t="s">
        <v>3416</v>
      </c>
      <c r="I780" s="18">
        <v>31398294</v>
      </c>
      <c r="J780" s="19"/>
      <c r="K780" s="20">
        <v>2016</v>
      </c>
      <c r="L780" s="20">
        <v>2016</v>
      </c>
      <c r="M780" s="22">
        <v>82628</v>
      </c>
      <c r="N780" s="21" t="s">
        <v>131</v>
      </c>
      <c r="O780" s="23">
        <f>M780*VLOOKUP(N780,Kurzy!$A$2:$B$11,2,FALSE)</f>
        <v>82628</v>
      </c>
      <c r="P780" s="18"/>
      <c r="Q780" s="68" t="s">
        <v>10576</v>
      </c>
      <c r="R780" s="18" t="s">
        <v>10079</v>
      </c>
      <c r="S780" s="18" t="s">
        <v>10613</v>
      </c>
    </row>
    <row r="781" spans="1:19" ht="38.25" x14ac:dyDescent="0.2">
      <c r="A781" s="7" t="s">
        <v>10</v>
      </c>
      <c r="B781" s="4"/>
      <c r="C781" s="17" t="s">
        <v>10571</v>
      </c>
      <c r="D781" s="17"/>
      <c r="E781" s="18"/>
      <c r="F781" s="18" t="s">
        <v>228</v>
      </c>
      <c r="G781" s="18"/>
      <c r="H781" s="18" t="s">
        <v>3417</v>
      </c>
      <c r="I781" s="18">
        <v>31450474</v>
      </c>
      <c r="J781" s="19"/>
      <c r="K781" s="20">
        <v>2016</v>
      </c>
      <c r="L781" s="20">
        <v>2016</v>
      </c>
      <c r="M781" s="22">
        <v>2770</v>
      </c>
      <c r="N781" s="21" t="s">
        <v>131</v>
      </c>
      <c r="O781" s="23">
        <f>M781*VLOOKUP(N781,Kurzy!$A$2:$B$11,2,FALSE)</f>
        <v>2770</v>
      </c>
      <c r="P781" s="18"/>
      <c r="Q781" s="68" t="s">
        <v>10576</v>
      </c>
      <c r="R781" s="18" t="s">
        <v>10079</v>
      </c>
      <c r="S781" s="18" t="s">
        <v>10613</v>
      </c>
    </row>
    <row r="782" spans="1:19" ht="38.25" x14ac:dyDescent="0.2">
      <c r="A782" s="7" t="s">
        <v>10</v>
      </c>
      <c r="B782" s="4"/>
      <c r="C782" s="17" t="s">
        <v>10572</v>
      </c>
      <c r="D782" s="17"/>
      <c r="E782" s="18"/>
      <c r="F782" s="18" t="s">
        <v>228</v>
      </c>
      <c r="G782" s="18"/>
      <c r="H782" s="18" t="s">
        <v>3418</v>
      </c>
      <c r="I782" s="18">
        <v>36522457</v>
      </c>
      <c r="J782" s="19"/>
      <c r="K782" s="20">
        <v>2016</v>
      </c>
      <c r="L782" s="20">
        <v>2016</v>
      </c>
      <c r="M782" s="22">
        <v>27800</v>
      </c>
      <c r="N782" s="21" t="s">
        <v>131</v>
      </c>
      <c r="O782" s="23">
        <f>M782*VLOOKUP(N782,Kurzy!$A$2:$B$11,2,FALSE)</f>
        <v>27800</v>
      </c>
      <c r="P782" s="18"/>
      <c r="Q782" s="68" t="s">
        <v>10576</v>
      </c>
      <c r="R782" s="18" t="s">
        <v>10079</v>
      </c>
      <c r="S782" s="18" t="s">
        <v>10613</v>
      </c>
    </row>
    <row r="783" spans="1:19" ht="38.25" x14ac:dyDescent="0.2">
      <c r="A783" s="7" t="s">
        <v>10</v>
      </c>
      <c r="B783" s="4"/>
      <c r="C783" s="17" t="s">
        <v>10573</v>
      </c>
      <c r="D783" s="17"/>
      <c r="E783" s="18"/>
      <c r="F783" s="18" t="s">
        <v>228</v>
      </c>
      <c r="G783" s="18"/>
      <c r="H783" s="18" t="s">
        <v>3419</v>
      </c>
      <c r="I783" s="18">
        <v>25849077</v>
      </c>
      <c r="J783" s="19"/>
      <c r="K783" s="20">
        <v>2016</v>
      </c>
      <c r="L783" s="20">
        <v>2016</v>
      </c>
      <c r="M783" s="22">
        <v>32950</v>
      </c>
      <c r="N783" s="21" t="s">
        <v>131</v>
      </c>
      <c r="O783" s="23">
        <f>M783*VLOOKUP(N783,Kurzy!$A$2:$B$11,2,FALSE)</f>
        <v>32950</v>
      </c>
      <c r="P783" s="18"/>
      <c r="Q783" s="68" t="s">
        <v>10576</v>
      </c>
      <c r="R783" s="18" t="s">
        <v>10079</v>
      </c>
      <c r="S783" s="18" t="s">
        <v>10613</v>
      </c>
    </row>
    <row r="784" spans="1:19" ht="51" x14ac:dyDescent="0.2">
      <c r="A784" s="7" t="s">
        <v>10</v>
      </c>
      <c r="B784" s="4"/>
      <c r="C784" s="17" t="s">
        <v>10574</v>
      </c>
      <c r="D784" s="17"/>
      <c r="E784" s="18"/>
      <c r="F784" s="18" t="s">
        <v>228</v>
      </c>
      <c r="G784" s="18"/>
      <c r="H784" s="18" t="s">
        <v>3420</v>
      </c>
      <c r="I784" s="18">
        <v>1733214</v>
      </c>
      <c r="J784" s="19"/>
      <c r="K784" s="20">
        <v>2016</v>
      </c>
      <c r="L784" s="20">
        <v>2016</v>
      </c>
      <c r="M784" s="22">
        <v>25000</v>
      </c>
      <c r="N784" s="21" t="s">
        <v>131</v>
      </c>
      <c r="O784" s="23">
        <f>M784*VLOOKUP(N784,Kurzy!$A$2:$B$11,2,FALSE)</f>
        <v>25000</v>
      </c>
      <c r="P784" s="18"/>
      <c r="Q784" s="68" t="s">
        <v>10576</v>
      </c>
      <c r="R784" s="18" t="s">
        <v>10079</v>
      </c>
      <c r="S784" s="18" t="s">
        <v>10613</v>
      </c>
    </row>
    <row r="785" spans="1:19" ht="38.25" x14ac:dyDescent="0.2">
      <c r="A785" s="7" t="s">
        <v>10</v>
      </c>
      <c r="B785" s="4"/>
      <c r="C785" s="17" t="s">
        <v>10575</v>
      </c>
      <c r="D785" s="17"/>
      <c r="E785" s="18"/>
      <c r="F785" s="18" t="s">
        <v>228</v>
      </c>
      <c r="G785" s="18"/>
      <c r="H785" s="18" t="s">
        <v>3421</v>
      </c>
      <c r="I785" s="18">
        <v>47252090</v>
      </c>
      <c r="J785" s="19"/>
      <c r="K785" s="20">
        <v>2016</v>
      </c>
      <c r="L785" s="20">
        <v>2016</v>
      </c>
      <c r="M785" s="22">
        <v>1921</v>
      </c>
      <c r="N785" s="21" t="s">
        <v>131</v>
      </c>
      <c r="O785" s="23">
        <f>M785*VLOOKUP(N785,Kurzy!$A$2:$B$11,2,FALSE)</f>
        <v>1921</v>
      </c>
      <c r="P785" s="18"/>
      <c r="Q785" s="68" t="s">
        <v>10576</v>
      </c>
      <c r="R785" s="18" t="s">
        <v>10079</v>
      </c>
      <c r="S785" s="18" t="s">
        <v>10613</v>
      </c>
    </row>
    <row r="786" spans="1:19" ht="25.5" x14ac:dyDescent="0.2">
      <c r="A786" s="7" t="s">
        <v>11</v>
      </c>
      <c r="B786" s="4" t="s">
        <v>55</v>
      </c>
      <c r="C786" s="17" t="s">
        <v>10083</v>
      </c>
      <c r="D786" s="17" t="s">
        <v>188</v>
      </c>
      <c r="E786" s="18"/>
      <c r="F786" s="18"/>
      <c r="G786" s="18"/>
      <c r="H786" s="18" t="s">
        <v>10084</v>
      </c>
      <c r="I786" s="18">
        <v>31637051</v>
      </c>
      <c r="J786" s="19"/>
      <c r="K786" s="20">
        <v>2016</v>
      </c>
      <c r="L786" s="20">
        <v>2017</v>
      </c>
      <c r="M786" s="22">
        <v>15600</v>
      </c>
      <c r="N786" s="21" t="s">
        <v>131</v>
      </c>
      <c r="O786" s="23">
        <f>M786*VLOOKUP(N786,Kurzy!$A$2:$B$11,2,FALSE)</f>
        <v>15600</v>
      </c>
      <c r="P786" s="18" t="s">
        <v>10602</v>
      </c>
      <c r="Q786" s="68"/>
      <c r="R786" s="18" t="s">
        <v>10079</v>
      </c>
      <c r="S786" s="18" t="s">
        <v>10613</v>
      </c>
    </row>
    <row r="787" spans="1:19" ht="25.5" x14ac:dyDescent="0.2">
      <c r="A787" s="7" t="s">
        <v>11</v>
      </c>
      <c r="B787" s="4" t="s">
        <v>55</v>
      </c>
      <c r="C787" s="17" t="s">
        <v>10085</v>
      </c>
      <c r="D787" s="17" t="s">
        <v>188</v>
      </c>
      <c r="E787" s="18" t="s">
        <v>189</v>
      </c>
      <c r="F787" s="18"/>
      <c r="G787" s="18"/>
      <c r="H787" s="18" t="s">
        <v>190</v>
      </c>
      <c r="I787" s="18">
        <v>17317380</v>
      </c>
      <c r="J787" s="19">
        <v>42059</v>
      </c>
      <c r="K787" s="20">
        <v>2015</v>
      </c>
      <c r="L787" s="20">
        <v>2016</v>
      </c>
      <c r="M787" s="22">
        <v>20004</v>
      </c>
      <c r="N787" s="21" t="s">
        <v>131</v>
      </c>
      <c r="O787" s="23">
        <f>M787*VLOOKUP(N787,Kurzy!$A$2:$B$11,2,FALSE)</f>
        <v>20004</v>
      </c>
      <c r="P787" s="18"/>
      <c r="Q787" s="24"/>
      <c r="R787" s="18" t="s">
        <v>10079</v>
      </c>
      <c r="S787" s="18"/>
    </row>
    <row r="788" spans="1:19" ht="63.75" x14ac:dyDescent="0.2">
      <c r="A788" s="7" t="s">
        <v>11</v>
      </c>
      <c r="B788" s="4" t="s">
        <v>52</v>
      </c>
      <c r="C788" s="17" t="s">
        <v>10086</v>
      </c>
      <c r="D788" s="17" t="s">
        <v>191</v>
      </c>
      <c r="E788" s="18" t="s">
        <v>10087</v>
      </c>
      <c r="F788" s="18" t="s">
        <v>10088</v>
      </c>
      <c r="G788" s="18" t="s">
        <v>10089</v>
      </c>
      <c r="H788" s="18" t="s">
        <v>10088</v>
      </c>
      <c r="I788" s="18">
        <v>2023399455</v>
      </c>
      <c r="J788" s="19">
        <v>42555</v>
      </c>
      <c r="K788" s="20">
        <v>2016</v>
      </c>
      <c r="L788" s="20">
        <v>2016</v>
      </c>
      <c r="M788" s="22">
        <v>8940</v>
      </c>
      <c r="N788" s="21" t="s">
        <v>131</v>
      </c>
      <c r="O788" s="23">
        <f>M788*VLOOKUP(N788,Kurzy!$A$2:$B$11,2,FALSE)</f>
        <v>8940</v>
      </c>
      <c r="P788" s="18"/>
      <c r="Q788" s="24"/>
      <c r="R788" s="18" t="s">
        <v>10079</v>
      </c>
      <c r="S788" s="18"/>
    </row>
    <row r="789" spans="1:19" ht="38.25" x14ac:dyDescent="0.2">
      <c r="A789" s="7" t="s">
        <v>11</v>
      </c>
      <c r="B789" s="4" t="s">
        <v>52</v>
      </c>
      <c r="C789" s="17" t="s">
        <v>10090</v>
      </c>
      <c r="D789" s="17" t="s">
        <v>192</v>
      </c>
      <c r="E789" s="18" t="s">
        <v>10091</v>
      </c>
      <c r="F789" s="18" t="s">
        <v>10092</v>
      </c>
      <c r="G789" s="18" t="s">
        <v>10092</v>
      </c>
      <c r="H789" s="18" t="s">
        <v>10092</v>
      </c>
      <c r="I789" s="18">
        <v>46599517</v>
      </c>
      <c r="J789" s="19">
        <v>42447</v>
      </c>
      <c r="K789" s="20">
        <v>2016</v>
      </c>
      <c r="L789" s="20">
        <v>2016</v>
      </c>
      <c r="M789" s="22">
        <v>6000</v>
      </c>
      <c r="N789" s="21" t="s">
        <v>131</v>
      </c>
      <c r="O789" s="23">
        <f>M789*VLOOKUP(N789,Kurzy!$A$2:$B$11,2,FALSE)</f>
        <v>6000</v>
      </c>
      <c r="P789" s="18"/>
      <c r="Q789" s="24"/>
      <c r="R789" s="18" t="s">
        <v>10079</v>
      </c>
      <c r="S789" s="18"/>
    </row>
    <row r="790" spans="1:19" ht="63.75" x14ac:dyDescent="0.2">
      <c r="A790" s="7" t="s">
        <v>11</v>
      </c>
      <c r="B790" s="4" t="s">
        <v>52</v>
      </c>
      <c r="C790" s="17" t="s">
        <v>10093</v>
      </c>
      <c r="D790" s="17" t="s">
        <v>10094</v>
      </c>
      <c r="E790" s="18" t="s">
        <v>10095</v>
      </c>
      <c r="F790" s="18" t="s">
        <v>10096</v>
      </c>
      <c r="G790" s="18" t="s">
        <v>10097</v>
      </c>
      <c r="H790" s="18" t="s">
        <v>10098</v>
      </c>
      <c r="I790" s="18">
        <v>2020173903</v>
      </c>
      <c r="J790" s="19">
        <v>42569</v>
      </c>
      <c r="K790" s="20">
        <v>2016</v>
      </c>
      <c r="L790" s="20">
        <v>2016</v>
      </c>
      <c r="M790" s="22">
        <v>6000</v>
      </c>
      <c r="N790" s="21" t="s">
        <v>131</v>
      </c>
      <c r="O790" s="23">
        <f>M790*VLOOKUP(N790,Kurzy!$A$2:$B$11,2,FALSE)</f>
        <v>6000</v>
      </c>
      <c r="P790" s="18"/>
      <c r="Q790" s="24"/>
      <c r="R790" s="18" t="s">
        <v>10079</v>
      </c>
      <c r="S790" s="18"/>
    </row>
    <row r="791" spans="1:19" x14ac:dyDescent="0.2">
      <c r="A791" s="7" t="s">
        <v>11</v>
      </c>
      <c r="B791" s="4" t="s">
        <v>52</v>
      </c>
      <c r="C791" s="17" t="s">
        <v>10099</v>
      </c>
      <c r="D791" s="17" t="s">
        <v>10100</v>
      </c>
      <c r="E791" s="18"/>
      <c r="F791" s="18" t="s">
        <v>10101</v>
      </c>
      <c r="G791" s="18" t="s">
        <v>10101</v>
      </c>
      <c r="H791" s="18" t="s">
        <v>10101</v>
      </c>
      <c r="I791" s="18">
        <v>2020830845</v>
      </c>
      <c r="J791" s="19">
        <v>42569</v>
      </c>
      <c r="K791" s="20">
        <v>2016</v>
      </c>
      <c r="L791" s="20">
        <v>2018</v>
      </c>
      <c r="M791" s="22">
        <v>600</v>
      </c>
      <c r="N791" s="21" t="s">
        <v>131</v>
      </c>
      <c r="O791" s="23">
        <f>M791*VLOOKUP(N791,Kurzy!$A$2:$B$11,2,FALSE)</f>
        <v>600</v>
      </c>
      <c r="P791" s="18"/>
      <c r="Q791" s="24"/>
      <c r="R791" s="18" t="s">
        <v>10079</v>
      </c>
      <c r="S791" s="18"/>
    </row>
    <row r="792" spans="1:19" ht="51" x14ac:dyDescent="0.2">
      <c r="A792" s="7" t="s">
        <v>11</v>
      </c>
      <c r="B792" s="4" t="s">
        <v>52</v>
      </c>
      <c r="C792" s="17" t="s">
        <v>10102</v>
      </c>
      <c r="D792" s="17" t="s">
        <v>191</v>
      </c>
      <c r="E792" s="18" t="s">
        <v>10103</v>
      </c>
      <c r="F792" s="18" t="s">
        <v>10104</v>
      </c>
      <c r="G792" s="18" t="s">
        <v>10103</v>
      </c>
      <c r="H792" s="18" t="s">
        <v>10104</v>
      </c>
      <c r="I792" s="18">
        <v>2020879245</v>
      </c>
      <c r="J792" s="19">
        <v>42433</v>
      </c>
      <c r="K792" s="20">
        <v>2016</v>
      </c>
      <c r="L792" s="20">
        <v>2016</v>
      </c>
      <c r="M792" s="22">
        <v>3000</v>
      </c>
      <c r="N792" s="21" t="s">
        <v>131</v>
      </c>
      <c r="O792" s="23">
        <f>M792*VLOOKUP(N792,Kurzy!$A$2:$B$11,2,FALSE)</f>
        <v>3000</v>
      </c>
      <c r="P792" s="18" t="s">
        <v>10602</v>
      </c>
      <c r="Q792" s="68"/>
      <c r="R792" s="18" t="s">
        <v>10079</v>
      </c>
      <c r="S792" s="18" t="s">
        <v>10613</v>
      </c>
    </row>
    <row r="793" spans="1:19" ht="76.5" x14ac:dyDescent="0.2">
      <c r="A793" s="7" t="s">
        <v>11</v>
      </c>
      <c r="B793" s="4" t="s">
        <v>54</v>
      </c>
      <c r="C793" s="17" t="s">
        <v>10105</v>
      </c>
      <c r="D793" s="17" t="s">
        <v>10106</v>
      </c>
      <c r="E793" s="18"/>
      <c r="F793" s="18" t="s">
        <v>228</v>
      </c>
      <c r="G793" s="18"/>
      <c r="H793" s="18" t="s">
        <v>10107</v>
      </c>
      <c r="I793" s="18">
        <v>44280491</v>
      </c>
      <c r="J793" s="19"/>
      <c r="K793" s="20">
        <v>2016</v>
      </c>
      <c r="L793" s="20">
        <v>2017</v>
      </c>
      <c r="M793" s="22">
        <v>21500</v>
      </c>
      <c r="N793" s="21" t="s">
        <v>131</v>
      </c>
      <c r="O793" s="23">
        <f>M793*VLOOKUP(N793,Kurzy!$A$2:$B$11,2,FALSE)</f>
        <v>21500</v>
      </c>
      <c r="P793" s="18"/>
      <c r="Q793" s="24"/>
      <c r="R793" s="18" t="s">
        <v>10079</v>
      </c>
      <c r="S793" s="18"/>
    </row>
    <row r="794" spans="1:19" ht="25.5" x14ac:dyDescent="0.2">
      <c r="A794" s="7" t="s">
        <v>11</v>
      </c>
      <c r="B794" s="4" t="s">
        <v>54</v>
      </c>
      <c r="C794" s="17" t="s">
        <v>10108</v>
      </c>
      <c r="D794" s="17" t="s">
        <v>10106</v>
      </c>
      <c r="E794" s="18"/>
      <c r="F794" s="18" t="s">
        <v>228</v>
      </c>
      <c r="G794" s="18"/>
      <c r="H794" s="18" t="s">
        <v>10107</v>
      </c>
      <c r="I794" s="18">
        <v>44280491</v>
      </c>
      <c r="J794" s="19"/>
      <c r="K794" s="20">
        <v>2016</v>
      </c>
      <c r="L794" s="20">
        <v>2017</v>
      </c>
      <c r="M794" s="22">
        <v>21500</v>
      </c>
      <c r="N794" s="21" t="s">
        <v>131</v>
      </c>
      <c r="O794" s="23">
        <f>M794*VLOOKUP(N794,Kurzy!$A$2:$B$11,2,FALSE)</f>
        <v>21500</v>
      </c>
      <c r="P794" s="18"/>
      <c r="Q794" s="24"/>
      <c r="R794" s="18" t="s">
        <v>10079</v>
      </c>
      <c r="S794" s="18"/>
    </row>
    <row r="795" spans="1:19" ht="114.75" x14ac:dyDescent="0.2">
      <c r="A795" s="7" t="s">
        <v>12</v>
      </c>
      <c r="B795" s="4" t="s">
        <v>87</v>
      </c>
      <c r="C795" s="17" t="s">
        <v>397</v>
      </c>
      <c r="D795" s="17" t="s">
        <v>398</v>
      </c>
      <c r="E795" s="18" t="s">
        <v>399</v>
      </c>
      <c r="F795" s="18" t="s">
        <v>400</v>
      </c>
      <c r="G795" s="18" t="s">
        <v>401</v>
      </c>
      <c r="H795" s="18" t="s">
        <v>402</v>
      </c>
      <c r="I795" s="18">
        <v>31652859</v>
      </c>
      <c r="J795" s="19">
        <v>41927</v>
      </c>
      <c r="K795" s="20">
        <v>2015</v>
      </c>
      <c r="L795" s="20">
        <v>2015</v>
      </c>
      <c r="M795" s="22">
        <v>914350</v>
      </c>
      <c r="N795" s="21" t="s">
        <v>131</v>
      </c>
      <c r="O795" s="23">
        <f>M795*VLOOKUP(N795,Kurzy!$A$2:$B$11,2,FALSE)</f>
        <v>914350</v>
      </c>
      <c r="P795" s="18"/>
      <c r="Q795" s="24"/>
      <c r="R795" s="18" t="s">
        <v>10079</v>
      </c>
      <c r="S795" s="18"/>
    </row>
    <row r="796" spans="1:19" ht="51" x14ac:dyDescent="0.2">
      <c r="A796" s="7" t="s">
        <v>12</v>
      </c>
      <c r="B796" s="4" t="s">
        <v>87</v>
      </c>
      <c r="C796" s="17" t="s">
        <v>403</v>
      </c>
      <c r="D796" s="17" t="s">
        <v>404</v>
      </c>
      <c r="E796" s="18">
        <v>3160001327</v>
      </c>
      <c r="F796" s="18" t="s">
        <v>405</v>
      </c>
      <c r="G796" s="18" t="s">
        <v>406</v>
      </c>
      <c r="H796" s="18" t="s">
        <v>407</v>
      </c>
      <c r="I796" s="18">
        <v>50053523</v>
      </c>
      <c r="J796" s="19">
        <v>42397</v>
      </c>
      <c r="K796" s="19">
        <v>42397</v>
      </c>
      <c r="L796" s="19">
        <v>42723</v>
      </c>
      <c r="M796" s="22">
        <v>4000</v>
      </c>
      <c r="N796" s="21" t="s">
        <v>131</v>
      </c>
      <c r="O796" s="23">
        <f>M796*VLOOKUP(N796,Kurzy!$A$2:$B$11,2,FALSE)</f>
        <v>4000</v>
      </c>
      <c r="P796" s="18"/>
      <c r="Q796" s="24"/>
      <c r="R796" s="18" t="s">
        <v>10079</v>
      </c>
      <c r="S796" s="18"/>
    </row>
    <row r="797" spans="1:19" ht="25.5" x14ac:dyDescent="0.2">
      <c r="A797" s="7" t="s">
        <v>12</v>
      </c>
      <c r="B797" s="4" t="s">
        <v>87</v>
      </c>
      <c r="C797" s="17" t="s">
        <v>408</v>
      </c>
      <c r="D797" s="17" t="s">
        <v>404</v>
      </c>
      <c r="E797" s="18" t="s">
        <v>409</v>
      </c>
      <c r="F797" s="18" t="s">
        <v>410</v>
      </c>
      <c r="G797" s="18" t="s">
        <v>411</v>
      </c>
      <c r="H797" s="18" t="s">
        <v>412</v>
      </c>
      <c r="I797" s="18">
        <v>31727727</v>
      </c>
      <c r="J797" s="19">
        <v>42691</v>
      </c>
      <c r="K797" s="19">
        <v>42694</v>
      </c>
      <c r="L797" s="19">
        <v>43677</v>
      </c>
      <c r="M797" s="22">
        <v>8040</v>
      </c>
      <c r="N797" s="21" t="s">
        <v>131</v>
      </c>
      <c r="O797" s="23">
        <f>M797*VLOOKUP(N797,Kurzy!$A$2:$B$11,2,FALSE)</f>
        <v>8040</v>
      </c>
      <c r="P797" s="18"/>
      <c r="Q797" s="24"/>
      <c r="R797" s="18" t="s">
        <v>10079</v>
      </c>
      <c r="S797" s="18"/>
    </row>
    <row r="798" spans="1:19" ht="25.5" hidden="1" x14ac:dyDescent="0.2">
      <c r="A798" s="7" t="s">
        <v>12</v>
      </c>
      <c r="B798" s="4" t="s">
        <v>87</v>
      </c>
      <c r="C798" s="17" t="s">
        <v>413</v>
      </c>
      <c r="D798" s="17" t="s">
        <v>414</v>
      </c>
      <c r="E798" s="18" t="s">
        <v>228</v>
      </c>
      <c r="F798" s="18" t="s">
        <v>410</v>
      </c>
      <c r="G798" s="18" t="s">
        <v>415</v>
      </c>
      <c r="H798" s="18" t="s">
        <v>31</v>
      </c>
      <c r="I798" s="18">
        <v>397687</v>
      </c>
      <c r="J798" s="19">
        <v>42370</v>
      </c>
      <c r="K798" s="20">
        <v>2016</v>
      </c>
      <c r="L798" s="20">
        <v>2016</v>
      </c>
      <c r="M798" s="22">
        <v>1000</v>
      </c>
      <c r="N798" s="21" t="s">
        <v>131</v>
      </c>
      <c r="O798" s="23">
        <f>M798*VLOOKUP(N798,Kurzy!$A$2:$B$11,2,FALSE)</f>
        <v>1000</v>
      </c>
      <c r="P798" s="18"/>
      <c r="Q798" s="24"/>
      <c r="R798" s="18" t="s">
        <v>10078</v>
      </c>
      <c r="S798" s="18" t="s">
        <v>10510</v>
      </c>
    </row>
    <row r="799" spans="1:19" ht="63.75" x14ac:dyDescent="0.2">
      <c r="A799" s="7" t="s">
        <v>12</v>
      </c>
      <c r="B799" s="4" t="s">
        <v>87</v>
      </c>
      <c r="C799" s="17" t="s">
        <v>421</v>
      </c>
      <c r="D799" s="17" t="s">
        <v>422</v>
      </c>
      <c r="E799" s="18" t="s">
        <v>423</v>
      </c>
      <c r="F799" s="18" t="s">
        <v>424</v>
      </c>
      <c r="G799" s="18" t="s">
        <v>425</v>
      </c>
      <c r="H799" s="18" t="s">
        <v>426</v>
      </c>
      <c r="I799" s="18">
        <v>35716266</v>
      </c>
      <c r="J799" s="19">
        <v>42451</v>
      </c>
      <c r="K799" s="20">
        <v>2016</v>
      </c>
      <c r="L799" s="20">
        <v>2016</v>
      </c>
      <c r="M799" s="22">
        <v>750</v>
      </c>
      <c r="N799" s="21" t="s">
        <v>131</v>
      </c>
      <c r="O799" s="23">
        <f>M799*VLOOKUP(N799,Kurzy!$A$2:$B$11,2,FALSE)</f>
        <v>750</v>
      </c>
      <c r="P799" s="18"/>
      <c r="Q799" s="24"/>
      <c r="R799" s="18" t="s">
        <v>10079</v>
      </c>
      <c r="S799" s="18"/>
    </row>
    <row r="800" spans="1:19" ht="51" x14ac:dyDescent="0.2">
      <c r="A800" s="7" t="s">
        <v>12</v>
      </c>
      <c r="B800" s="4" t="s">
        <v>87</v>
      </c>
      <c r="C800" s="17" t="s">
        <v>427</v>
      </c>
      <c r="D800" s="17" t="s">
        <v>422</v>
      </c>
      <c r="E800" s="18" t="s">
        <v>428</v>
      </c>
      <c r="F800" s="18" t="s">
        <v>424</v>
      </c>
      <c r="G800" s="18" t="s">
        <v>425</v>
      </c>
      <c r="H800" s="18" t="s">
        <v>429</v>
      </c>
      <c r="I800" s="18">
        <v>34142983</v>
      </c>
      <c r="J800" s="19">
        <v>42306</v>
      </c>
      <c r="K800" s="20">
        <v>2016</v>
      </c>
      <c r="L800" s="20">
        <v>2016</v>
      </c>
      <c r="M800" s="22">
        <v>1000</v>
      </c>
      <c r="N800" s="21" t="s">
        <v>131</v>
      </c>
      <c r="O800" s="23">
        <f>M800*VLOOKUP(N800,Kurzy!$A$2:$B$11,2,FALSE)</f>
        <v>1000</v>
      </c>
      <c r="P800" s="18"/>
      <c r="Q800" s="24"/>
      <c r="R800" s="18" t="s">
        <v>10079</v>
      </c>
      <c r="S800" s="18"/>
    </row>
    <row r="801" spans="1:19" ht="38.25" x14ac:dyDescent="0.2">
      <c r="A801" s="7" t="s">
        <v>12</v>
      </c>
      <c r="B801" s="4" t="s">
        <v>87</v>
      </c>
      <c r="C801" s="17" t="s">
        <v>430</v>
      </c>
      <c r="D801" s="17" t="s">
        <v>431</v>
      </c>
      <c r="E801" s="18">
        <v>981642</v>
      </c>
      <c r="F801" s="18" t="s">
        <v>228</v>
      </c>
      <c r="G801" s="18" t="s">
        <v>425</v>
      </c>
      <c r="H801" s="18" t="s">
        <v>432</v>
      </c>
      <c r="I801" s="18">
        <v>31322034</v>
      </c>
      <c r="J801" s="19">
        <v>42516</v>
      </c>
      <c r="K801" s="20">
        <v>2016</v>
      </c>
      <c r="L801" s="20">
        <v>2016</v>
      </c>
      <c r="M801" s="22">
        <v>2364</v>
      </c>
      <c r="N801" s="21" t="s">
        <v>131</v>
      </c>
      <c r="O801" s="23">
        <f>M801*VLOOKUP(N801,Kurzy!$A$2:$B$11,2,FALSE)</f>
        <v>2364</v>
      </c>
      <c r="P801" s="18"/>
      <c r="Q801" s="24"/>
      <c r="R801" s="18" t="s">
        <v>10079</v>
      </c>
      <c r="S801" s="18"/>
    </row>
    <row r="802" spans="1:19" ht="38.25" x14ac:dyDescent="0.2">
      <c r="A802" s="7" t="s">
        <v>12</v>
      </c>
      <c r="B802" s="4" t="s">
        <v>87</v>
      </c>
      <c r="C802" s="17" t="s">
        <v>433</v>
      </c>
      <c r="D802" s="17" t="s">
        <v>431</v>
      </c>
      <c r="E802" s="18" t="s">
        <v>434</v>
      </c>
      <c r="F802" s="18" t="s">
        <v>424</v>
      </c>
      <c r="G802" s="18" t="s">
        <v>425</v>
      </c>
      <c r="H802" s="18" t="s">
        <v>432</v>
      </c>
      <c r="I802" s="18">
        <v>31322034</v>
      </c>
      <c r="J802" s="19">
        <v>42339</v>
      </c>
      <c r="K802" s="20">
        <v>2015</v>
      </c>
      <c r="L802" s="20">
        <v>2017</v>
      </c>
      <c r="M802" s="22">
        <v>4000</v>
      </c>
      <c r="N802" s="21" t="s">
        <v>131</v>
      </c>
      <c r="O802" s="23">
        <f>M802*VLOOKUP(N802,Kurzy!$A$2:$B$11,2,FALSE)</f>
        <v>4000</v>
      </c>
      <c r="P802" s="18"/>
      <c r="Q802" s="24"/>
      <c r="R802" s="18" t="s">
        <v>10079</v>
      </c>
      <c r="S802" s="18"/>
    </row>
    <row r="803" spans="1:19" ht="38.25" hidden="1" x14ac:dyDescent="0.2">
      <c r="A803" s="7" t="s">
        <v>12</v>
      </c>
      <c r="B803" s="4" t="s">
        <v>87</v>
      </c>
      <c r="C803" s="17" t="s">
        <v>435</v>
      </c>
      <c r="D803" s="17" t="s">
        <v>436</v>
      </c>
      <c r="E803" s="18">
        <v>981638</v>
      </c>
      <c r="F803" s="18" t="s">
        <v>228</v>
      </c>
      <c r="G803" s="18" t="s">
        <v>425</v>
      </c>
      <c r="H803" s="18" t="s">
        <v>437</v>
      </c>
      <c r="I803" s="18">
        <v>31322034</v>
      </c>
      <c r="J803" s="19">
        <v>42509</v>
      </c>
      <c r="K803" s="20">
        <v>2016</v>
      </c>
      <c r="L803" s="20">
        <v>2016</v>
      </c>
      <c r="M803" s="22">
        <v>800</v>
      </c>
      <c r="N803" s="21" t="s">
        <v>131</v>
      </c>
      <c r="O803" s="23">
        <f>M803*VLOOKUP(N803,Kurzy!$A$2:$B$11,2,FALSE)</f>
        <v>800</v>
      </c>
      <c r="P803" s="18"/>
      <c r="Q803" s="24"/>
      <c r="R803" s="18" t="s">
        <v>10078</v>
      </c>
      <c r="S803" s="18" t="s">
        <v>10491</v>
      </c>
    </row>
    <row r="804" spans="1:19" ht="38.25" hidden="1" x14ac:dyDescent="0.2">
      <c r="A804" s="7" t="s">
        <v>12</v>
      </c>
      <c r="B804" s="4" t="s">
        <v>87</v>
      </c>
      <c r="C804" s="17" t="s">
        <v>435</v>
      </c>
      <c r="D804" s="17" t="s">
        <v>436</v>
      </c>
      <c r="E804" s="18">
        <v>961692</v>
      </c>
      <c r="F804" s="18" t="s">
        <v>228</v>
      </c>
      <c r="G804" s="18" t="s">
        <v>425</v>
      </c>
      <c r="H804" s="18" t="s">
        <v>437</v>
      </c>
      <c r="I804" s="18">
        <v>31322034</v>
      </c>
      <c r="J804" s="19">
        <v>42690</v>
      </c>
      <c r="K804" s="20">
        <v>2016</v>
      </c>
      <c r="L804" s="20">
        <v>2016</v>
      </c>
      <c r="M804" s="22">
        <v>4600</v>
      </c>
      <c r="N804" s="21" t="s">
        <v>131</v>
      </c>
      <c r="O804" s="23">
        <f>M804*VLOOKUP(N804,Kurzy!$A$2:$B$11,2,FALSE)</f>
        <v>4600</v>
      </c>
      <c r="P804" s="18"/>
      <c r="Q804" s="24"/>
      <c r="R804" s="18" t="s">
        <v>10078</v>
      </c>
      <c r="S804" s="18" t="s">
        <v>10491</v>
      </c>
    </row>
    <row r="805" spans="1:19" ht="38.25" hidden="1" x14ac:dyDescent="0.2">
      <c r="A805" s="7" t="s">
        <v>12</v>
      </c>
      <c r="B805" s="4" t="s">
        <v>87</v>
      </c>
      <c r="C805" s="17" t="s">
        <v>435</v>
      </c>
      <c r="D805" s="17" t="s">
        <v>436</v>
      </c>
      <c r="E805" s="18">
        <v>981638</v>
      </c>
      <c r="F805" s="18" t="s">
        <v>228</v>
      </c>
      <c r="G805" s="18" t="s">
        <v>425</v>
      </c>
      <c r="H805" s="18" t="s">
        <v>437</v>
      </c>
      <c r="I805" s="18">
        <v>31322034</v>
      </c>
      <c r="J805" s="19">
        <v>42509</v>
      </c>
      <c r="K805" s="20">
        <v>2016</v>
      </c>
      <c r="L805" s="20">
        <v>2016</v>
      </c>
      <c r="M805" s="22">
        <v>3200</v>
      </c>
      <c r="N805" s="21" t="s">
        <v>131</v>
      </c>
      <c r="O805" s="23">
        <f>M805*VLOOKUP(N805,Kurzy!$A$2:$B$11,2,FALSE)</f>
        <v>3200</v>
      </c>
      <c r="P805" s="18"/>
      <c r="Q805" s="24"/>
      <c r="R805" s="18" t="s">
        <v>10078</v>
      </c>
      <c r="S805" s="18" t="s">
        <v>10491</v>
      </c>
    </row>
    <row r="806" spans="1:19" ht="38.25" hidden="1" x14ac:dyDescent="0.2">
      <c r="A806" s="7" t="s">
        <v>12</v>
      </c>
      <c r="B806" s="4" t="s">
        <v>87</v>
      </c>
      <c r="C806" s="17" t="s">
        <v>435</v>
      </c>
      <c r="D806" s="17" t="s">
        <v>436</v>
      </c>
      <c r="E806" s="18" t="s">
        <v>438</v>
      </c>
      <c r="F806" s="18" t="s">
        <v>439</v>
      </c>
      <c r="G806" s="18" t="s">
        <v>425</v>
      </c>
      <c r="H806" s="18" t="s">
        <v>440</v>
      </c>
      <c r="I806" s="18">
        <v>35875925</v>
      </c>
      <c r="J806" s="19">
        <v>42422</v>
      </c>
      <c r="K806" s="20">
        <v>2016</v>
      </c>
      <c r="L806" s="20">
        <v>2016</v>
      </c>
      <c r="M806" s="22">
        <v>1912.3</v>
      </c>
      <c r="N806" s="21" t="s">
        <v>131</v>
      </c>
      <c r="O806" s="23">
        <f>M806*VLOOKUP(N806,Kurzy!$A$2:$B$11,2,FALSE)</f>
        <v>1912.3</v>
      </c>
      <c r="P806" s="18"/>
      <c r="Q806" s="24"/>
      <c r="R806" s="18" t="s">
        <v>10078</v>
      </c>
      <c r="S806" s="18" t="s">
        <v>10491</v>
      </c>
    </row>
    <row r="807" spans="1:19" ht="38.25" hidden="1" x14ac:dyDescent="0.2">
      <c r="A807" s="7" t="s">
        <v>12</v>
      </c>
      <c r="B807" s="4" t="s">
        <v>87</v>
      </c>
      <c r="C807" s="17" t="s">
        <v>435</v>
      </c>
      <c r="D807" s="17" t="s">
        <v>436</v>
      </c>
      <c r="E807" s="18" t="s">
        <v>441</v>
      </c>
      <c r="F807" s="18" t="s">
        <v>410</v>
      </c>
      <c r="G807" s="18" t="s">
        <v>425</v>
      </c>
      <c r="H807" s="18" t="s">
        <v>442</v>
      </c>
      <c r="I807" s="18">
        <v>35826487</v>
      </c>
      <c r="J807" s="19">
        <v>42562</v>
      </c>
      <c r="K807" s="20">
        <v>2016</v>
      </c>
      <c r="L807" s="20">
        <v>2016</v>
      </c>
      <c r="M807" s="22">
        <v>4500</v>
      </c>
      <c r="N807" s="21" t="s">
        <v>131</v>
      </c>
      <c r="O807" s="23">
        <f>M807*VLOOKUP(N807,Kurzy!$A$2:$B$11,2,FALSE)</f>
        <v>4500</v>
      </c>
      <c r="P807" s="18"/>
      <c r="Q807" s="24"/>
      <c r="R807" s="18" t="s">
        <v>10078</v>
      </c>
      <c r="S807" s="18" t="s">
        <v>10491</v>
      </c>
    </row>
    <row r="808" spans="1:19" ht="38.25" hidden="1" x14ac:dyDescent="0.2">
      <c r="A808" s="7" t="s">
        <v>12</v>
      </c>
      <c r="B808" s="4" t="s">
        <v>87</v>
      </c>
      <c r="C808" s="17" t="s">
        <v>435</v>
      </c>
      <c r="D808" s="17" t="s">
        <v>436</v>
      </c>
      <c r="E808" s="18" t="s">
        <v>438</v>
      </c>
      <c r="F808" s="18" t="s">
        <v>443</v>
      </c>
      <c r="G808" s="18" t="s">
        <v>425</v>
      </c>
      <c r="H808" s="18" t="s">
        <v>444</v>
      </c>
      <c r="I808" s="18">
        <v>31443524</v>
      </c>
      <c r="J808" s="19">
        <v>42677</v>
      </c>
      <c r="K808" s="20">
        <v>2016</v>
      </c>
      <c r="L808" s="20">
        <v>2016</v>
      </c>
      <c r="M808" s="22">
        <v>1491</v>
      </c>
      <c r="N808" s="21" t="s">
        <v>131</v>
      </c>
      <c r="O808" s="23">
        <f>M808*VLOOKUP(N808,Kurzy!$A$2:$B$11,2,FALSE)</f>
        <v>1491</v>
      </c>
      <c r="P808" s="18"/>
      <c r="Q808" s="24"/>
      <c r="R808" s="18" t="s">
        <v>10078</v>
      </c>
      <c r="S808" s="18" t="s">
        <v>10491</v>
      </c>
    </row>
    <row r="809" spans="1:19" ht="38.25" hidden="1" x14ac:dyDescent="0.2">
      <c r="A809" s="7" t="s">
        <v>12</v>
      </c>
      <c r="B809" s="4" t="s">
        <v>87</v>
      </c>
      <c r="C809" s="17" t="s">
        <v>435</v>
      </c>
      <c r="D809" s="17" t="s">
        <v>436</v>
      </c>
      <c r="E809" s="18" t="s">
        <v>438</v>
      </c>
      <c r="F809" s="18" t="s">
        <v>439</v>
      </c>
      <c r="G809" s="18" t="s">
        <v>425</v>
      </c>
      <c r="H809" s="18" t="s">
        <v>445</v>
      </c>
      <c r="I809" s="18">
        <v>31388370</v>
      </c>
      <c r="J809" s="19">
        <v>42542</v>
      </c>
      <c r="K809" s="20">
        <v>2016</v>
      </c>
      <c r="L809" s="20">
        <v>2016</v>
      </c>
      <c r="M809" s="22">
        <v>1079.2</v>
      </c>
      <c r="N809" s="21" t="s">
        <v>131</v>
      </c>
      <c r="O809" s="23">
        <f>M809*VLOOKUP(N809,Kurzy!$A$2:$B$11,2,FALSE)</f>
        <v>1079.2</v>
      </c>
      <c r="P809" s="18"/>
      <c r="Q809" s="24"/>
      <c r="R809" s="18" t="s">
        <v>10078</v>
      </c>
      <c r="S809" s="18" t="s">
        <v>10491</v>
      </c>
    </row>
    <row r="810" spans="1:19" ht="38.25" hidden="1" x14ac:dyDescent="0.2">
      <c r="A810" s="7" t="s">
        <v>12</v>
      </c>
      <c r="B810" s="4" t="s">
        <v>87</v>
      </c>
      <c r="C810" s="17" t="s">
        <v>435</v>
      </c>
      <c r="D810" s="17" t="s">
        <v>436</v>
      </c>
      <c r="E810" s="18">
        <v>981692</v>
      </c>
      <c r="F810" s="18" t="s">
        <v>228</v>
      </c>
      <c r="G810" s="18" t="s">
        <v>425</v>
      </c>
      <c r="H810" s="18" t="s">
        <v>437</v>
      </c>
      <c r="I810" s="18">
        <v>31322034</v>
      </c>
      <c r="J810" s="19">
        <v>42690</v>
      </c>
      <c r="K810" s="20">
        <v>2016</v>
      </c>
      <c r="L810" s="20">
        <v>2016</v>
      </c>
      <c r="M810" s="22">
        <v>900</v>
      </c>
      <c r="N810" s="21" t="s">
        <v>131</v>
      </c>
      <c r="O810" s="23">
        <f>M810*VLOOKUP(N810,Kurzy!$A$2:$B$11,2,FALSE)</f>
        <v>900</v>
      </c>
      <c r="P810" s="18"/>
      <c r="Q810" s="24"/>
      <c r="R810" s="18" t="s">
        <v>10078</v>
      </c>
      <c r="S810" s="18" t="s">
        <v>10491</v>
      </c>
    </row>
    <row r="811" spans="1:19" ht="38.25" hidden="1" x14ac:dyDescent="0.2">
      <c r="A811" s="7" t="s">
        <v>12</v>
      </c>
      <c r="B811" s="4" t="s">
        <v>87</v>
      </c>
      <c r="C811" s="17" t="s">
        <v>435</v>
      </c>
      <c r="D811" s="17" t="s">
        <v>436</v>
      </c>
      <c r="E811" s="18">
        <v>981692</v>
      </c>
      <c r="F811" s="18" t="s">
        <v>228</v>
      </c>
      <c r="G811" s="18" t="s">
        <v>425</v>
      </c>
      <c r="H811" s="18" t="s">
        <v>437</v>
      </c>
      <c r="I811" s="18">
        <v>31322034</v>
      </c>
      <c r="J811" s="19">
        <v>42690</v>
      </c>
      <c r="K811" s="20">
        <v>2016</v>
      </c>
      <c r="L811" s="20">
        <v>2016</v>
      </c>
      <c r="M811" s="22">
        <v>1000</v>
      </c>
      <c r="N811" s="21" t="s">
        <v>131</v>
      </c>
      <c r="O811" s="23">
        <f>M811*VLOOKUP(N811,Kurzy!$A$2:$B$11,2,FALSE)</f>
        <v>1000</v>
      </c>
      <c r="P811" s="18"/>
      <c r="Q811" s="24"/>
      <c r="R811" s="18" t="s">
        <v>10078</v>
      </c>
      <c r="S811" s="18" t="s">
        <v>10491</v>
      </c>
    </row>
    <row r="812" spans="1:19" ht="38.25" hidden="1" x14ac:dyDescent="0.2">
      <c r="A812" s="7" t="s">
        <v>12</v>
      </c>
      <c r="B812" s="4" t="s">
        <v>87</v>
      </c>
      <c r="C812" s="17" t="s">
        <v>435</v>
      </c>
      <c r="D812" s="17" t="s">
        <v>436</v>
      </c>
      <c r="E812" s="18" t="s">
        <v>441</v>
      </c>
      <c r="F812" s="18" t="s">
        <v>410</v>
      </c>
      <c r="G812" s="18" t="s">
        <v>425</v>
      </c>
      <c r="H812" s="18" t="s">
        <v>442</v>
      </c>
      <c r="I812" s="18">
        <v>35826487</v>
      </c>
      <c r="J812" s="19">
        <v>42562</v>
      </c>
      <c r="K812" s="20">
        <v>2016</v>
      </c>
      <c r="L812" s="20">
        <v>2016</v>
      </c>
      <c r="M812" s="22">
        <v>4500</v>
      </c>
      <c r="N812" s="21" t="s">
        <v>131</v>
      </c>
      <c r="O812" s="23">
        <f>M812*VLOOKUP(N812,Kurzy!$A$2:$B$11,2,FALSE)</f>
        <v>4500</v>
      </c>
      <c r="P812" s="18"/>
      <c r="Q812" s="24"/>
      <c r="R812" s="18" t="s">
        <v>10078</v>
      </c>
      <c r="S812" s="18" t="s">
        <v>10491</v>
      </c>
    </row>
    <row r="813" spans="1:19" ht="38.25" hidden="1" x14ac:dyDescent="0.2">
      <c r="A813" s="7" t="s">
        <v>12</v>
      </c>
      <c r="B813" s="4" t="s">
        <v>87</v>
      </c>
      <c r="C813" s="17" t="s">
        <v>435</v>
      </c>
      <c r="D813" s="17" t="s">
        <v>436</v>
      </c>
      <c r="E813" s="18" t="s">
        <v>441</v>
      </c>
      <c r="F813" s="18" t="s">
        <v>410</v>
      </c>
      <c r="G813" s="18" t="s">
        <v>425</v>
      </c>
      <c r="H813" s="18" t="s">
        <v>442</v>
      </c>
      <c r="I813" s="18">
        <v>35826487</v>
      </c>
      <c r="J813" s="19">
        <v>42562</v>
      </c>
      <c r="K813" s="20">
        <v>2016</v>
      </c>
      <c r="L813" s="20">
        <v>2016</v>
      </c>
      <c r="M813" s="22">
        <v>1000</v>
      </c>
      <c r="N813" s="21" t="s">
        <v>131</v>
      </c>
      <c r="O813" s="23">
        <f>M813*VLOOKUP(N813,Kurzy!$A$2:$B$11,2,FALSE)</f>
        <v>1000</v>
      </c>
      <c r="P813" s="18"/>
      <c r="Q813" s="24"/>
      <c r="R813" s="18" t="s">
        <v>10078</v>
      </c>
      <c r="S813" s="18" t="s">
        <v>10491</v>
      </c>
    </row>
    <row r="814" spans="1:19" ht="38.25" hidden="1" x14ac:dyDescent="0.2">
      <c r="A814" s="7" t="s">
        <v>12</v>
      </c>
      <c r="B814" s="4" t="s">
        <v>87</v>
      </c>
      <c r="C814" s="17" t="s">
        <v>435</v>
      </c>
      <c r="D814" s="17" t="s">
        <v>446</v>
      </c>
      <c r="E814" s="18" t="s">
        <v>438</v>
      </c>
      <c r="F814" s="18" t="s">
        <v>443</v>
      </c>
      <c r="G814" s="18" t="s">
        <v>425</v>
      </c>
      <c r="H814" s="18" t="s">
        <v>447</v>
      </c>
      <c r="I814" s="18">
        <v>36532118</v>
      </c>
      <c r="J814" s="19">
        <v>42482</v>
      </c>
      <c r="K814" s="20">
        <v>2016</v>
      </c>
      <c r="L814" s="20">
        <v>2016</v>
      </c>
      <c r="M814" s="22">
        <v>1378.51</v>
      </c>
      <c r="N814" s="21" t="s">
        <v>131</v>
      </c>
      <c r="O814" s="23">
        <f>M814*VLOOKUP(N814,Kurzy!$A$2:$B$11,2,FALSE)</f>
        <v>1378.51</v>
      </c>
      <c r="P814" s="18"/>
      <c r="Q814" s="24"/>
      <c r="R814" s="18" t="s">
        <v>10078</v>
      </c>
      <c r="S814" s="18" t="s">
        <v>10491</v>
      </c>
    </row>
    <row r="815" spans="1:19" ht="38.25" hidden="1" x14ac:dyDescent="0.2">
      <c r="A815" s="7" t="s">
        <v>12</v>
      </c>
      <c r="B815" s="4" t="s">
        <v>87</v>
      </c>
      <c r="C815" s="17" t="s">
        <v>435</v>
      </c>
      <c r="D815" s="17" t="s">
        <v>446</v>
      </c>
      <c r="E815" s="18" t="s">
        <v>438</v>
      </c>
      <c r="F815" s="18" t="s">
        <v>443</v>
      </c>
      <c r="G815" s="18" t="s">
        <v>425</v>
      </c>
      <c r="H815" s="18" t="s">
        <v>448</v>
      </c>
      <c r="I815" s="18">
        <v>31354190</v>
      </c>
      <c r="J815" s="19">
        <v>42653</v>
      </c>
      <c r="K815" s="20">
        <v>2016</v>
      </c>
      <c r="L815" s="20">
        <v>2016</v>
      </c>
      <c r="M815" s="22">
        <v>290.87</v>
      </c>
      <c r="N815" s="21" t="s">
        <v>131</v>
      </c>
      <c r="O815" s="23">
        <f>M815*VLOOKUP(N815,Kurzy!$A$2:$B$11,2,FALSE)</f>
        <v>290.87</v>
      </c>
      <c r="P815" s="18"/>
      <c r="Q815" s="24"/>
      <c r="R815" s="18" t="s">
        <v>10078</v>
      </c>
      <c r="S815" s="18" t="s">
        <v>10491</v>
      </c>
    </row>
    <row r="816" spans="1:19" ht="38.25" hidden="1" x14ac:dyDescent="0.2">
      <c r="A816" s="7" t="s">
        <v>12</v>
      </c>
      <c r="B816" s="4" t="s">
        <v>87</v>
      </c>
      <c r="C816" s="17" t="s">
        <v>435</v>
      </c>
      <c r="D816" s="17" t="s">
        <v>446</v>
      </c>
      <c r="E816" s="18" t="s">
        <v>438</v>
      </c>
      <c r="F816" s="18" t="s">
        <v>443</v>
      </c>
      <c r="G816" s="18" t="s">
        <v>425</v>
      </c>
      <c r="H816" s="18" t="s">
        <v>449</v>
      </c>
      <c r="I816" s="18">
        <v>44597185</v>
      </c>
      <c r="J816" s="19">
        <v>42486</v>
      </c>
      <c r="K816" s="20">
        <v>2016</v>
      </c>
      <c r="L816" s="20">
        <v>2016</v>
      </c>
      <c r="M816" s="22">
        <v>1343.69</v>
      </c>
      <c r="N816" s="21" t="s">
        <v>131</v>
      </c>
      <c r="O816" s="23">
        <f>M816*VLOOKUP(N816,Kurzy!$A$2:$B$11,2,FALSE)</f>
        <v>1343.69</v>
      </c>
      <c r="P816" s="18"/>
      <c r="Q816" s="24"/>
      <c r="R816" s="18" t="s">
        <v>10078</v>
      </c>
      <c r="S816" s="18" t="s">
        <v>10491</v>
      </c>
    </row>
    <row r="817" spans="1:19" ht="38.25" hidden="1" x14ac:dyDescent="0.2">
      <c r="A817" s="7" t="s">
        <v>12</v>
      </c>
      <c r="B817" s="4" t="s">
        <v>87</v>
      </c>
      <c r="C817" s="17" t="s">
        <v>435</v>
      </c>
      <c r="D817" s="17" t="s">
        <v>436</v>
      </c>
      <c r="E817" s="18" t="s">
        <v>438</v>
      </c>
      <c r="F817" s="18" t="s">
        <v>439</v>
      </c>
      <c r="G817" s="18" t="s">
        <v>425</v>
      </c>
      <c r="H817" s="18" t="s">
        <v>445</v>
      </c>
      <c r="I817" s="18">
        <v>31388370</v>
      </c>
      <c r="J817" s="19">
        <v>42542</v>
      </c>
      <c r="K817" s="20">
        <v>2016</v>
      </c>
      <c r="L817" s="20">
        <v>2016</v>
      </c>
      <c r="M817" s="22">
        <v>3045.28</v>
      </c>
      <c r="N817" s="21" t="s">
        <v>131</v>
      </c>
      <c r="O817" s="23">
        <f>M817*VLOOKUP(N817,Kurzy!$A$2:$B$11,2,FALSE)</f>
        <v>3045.28</v>
      </c>
      <c r="P817" s="18"/>
      <c r="Q817" s="24"/>
      <c r="R817" s="18" t="s">
        <v>10078</v>
      </c>
      <c r="S817" s="18" t="s">
        <v>10491</v>
      </c>
    </row>
    <row r="818" spans="1:19" ht="38.25" hidden="1" x14ac:dyDescent="0.2">
      <c r="A818" s="7" t="s">
        <v>12</v>
      </c>
      <c r="B818" s="4" t="s">
        <v>87</v>
      </c>
      <c r="C818" s="17" t="s">
        <v>435</v>
      </c>
      <c r="D818" s="17" t="s">
        <v>436</v>
      </c>
      <c r="E818" s="18" t="s">
        <v>438</v>
      </c>
      <c r="F818" s="18" t="s">
        <v>439</v>
      </c>
      <c r="G818" s="18" t="s">
        <v>425</v>
      </c>
      <c r="H818" s="18" t="s">
        <v>445</v>
      </c>
      <c r="I818" s="18">
        <v>31388370</v>
      </c>
      <c r="J818" s="19">
        <v>42542</v>
      </c>
      <c r="K818" s="20">
        <v>2016</v>
      </c>
      <c r="L818" s="20">
        <v>2016</v>
      </c>
      <c r="M818" s="22">
        <v>3763.2</v>
      </c>
      <c r="N818" s="21" t="s">
        <v>131</v>
      </c>
      <c r="O818" s="23">
        <f>M818*VLOOKUP(N818,Kurzy!$A$2:$B$11,2,FALSE)</f>
        <v>3763.2</v>
      </c>
      <c r="P818" s="18"/>
      <c r="Q818" s="24"/>
      <c r="R818" s="18" t="s">
        <v>10078</v>
      </c>
      <c r="S818" s="18" t="s">
        <v>10491</v>
      </c>
    </row>
    <row r="819" spans="1:19" ht="38.25" hidden="1" x14ac:dyDescent="0.2">
      <c r="A819" s="7" t="s">
        <v>12</v>
      </c>
      <c r="B819" s="4" t="s">
        <v>87</v>
      </c>
      <c r="C819" s="17" t="s">
        <v>435</v>
      </c>
      <c r="D819" s="17" t="s">
        <v>436</v>
      </c>
      <c r="E819" s="18" t="s">
        <v>438</v>
      </c>
      <c r="F819" s="18" t="s">
        <v>228</v>
      </c>
      <c r="G819" s="18" t="s">
        <v>425</v>
      </c>
      <c r="H819" s="18" t="s">
        <v>450</v>
      </c>
      <c r="I819" s="18" t="s">
        <v>451</v>
      </c>
      <c r="J819" s="19" t="s">
        <v>452</v>
      </c>
      <c r="K819" s="20">
        <v>2016</v>
      </c>
      <c r="L819" s="20">
        <v>2016</v>
      </c>
      <c r="M819" s="22">
        <v>1500</v>
      </c>
      <c r="N819" s="21" t="s">
        <v>131</v>
      </c>
      <c r="O819" s="23">
        <f>M819*VLOOKUP(N819,Kurzy!$A$2:$B$11,2,FALSE)</f>
        <v>1500</v>
      </c>
      <c r="P819" s="18"/>
      <c r="Q819" s="24"/>
      <c r="R819" s="18" t="s">
        <v>10078</v>
      </c>
      <c r="S819" s="18" t="s">
        <v>10491</v>
      </c>
    </row>
    <row r="820" spans="1:19" ht="38.25" hidden="1" x14ac:dyDescent="0.2">
      <c r="A820" s="7" t="s">
        <v>12</v>
      </c>
      <c r="B820" s="4" t="s">
        <v>87</v>
      </c>
      <c r="C820" s="17" t="s">
        <v>435</v>
      </c>
      <c r="D820" s="17" t="s">
        <v>453</v>
      </c>
      <c r="E820" s="18" t="s">
        <v>454</v>
      </c>
      <c r="F820" s="18" t="s">
        <v>228</v>
      </c>
      <c r="G820" s="18" t="s">
        <v>425</v>
      </c>
      <c r="H820" s="18" t="s">
        <v>455</v>
      </c>
      <c r="I820" s="18">
        <v>36519057</v>
      </c>
      <c r="J820" s="19">
        <v>42649</v>
      </c>
      <c r="K820" s="20">
        <v>2016</v>
      </c>
      <c r="L820" s="20">
        <v>2016</v>
      </c>
      <c r="M820" s="22">
        <v>1124.17</v>
      </c>
      <c r="N820" s="21" t="s">
        <v>131</v>
      </c>
      <c r="O820" s="23">
        <f>M820*VLOOKUP(N820,Kurzy!$A$2:$B$11,2,FALSE)</f>
        <v>1124.17</v>
      </c>
      <c r="P820" s="18"/>
      <c r="Q820" s="24"/>
      <c r="R820" s="18" t="s">
        <v>10078</v>
      </c>
      <c r="S820" s="18" t="s">
        <v>10491</v>
      </c>
    </row>
    <row r="821" spans="1:19" ht="38.25" hidden="1" x14ac:dyDescent="0.2">
      <c r="A821" s="7" t="s">
        <v>12</v>
      </c>
      <c r="B821" s="4" t="s">
        <v>87</v>
      </c>
      <c r="C821" s="17" t="s">
        <v>435</v>
      </c>
      <c r="D821" s="17" t="s">
        <v>436</v>
      </c>
      <c r="E821" s="18" t="s">
        <v>438</v>
      </c>
      <c r="F821" s="18" t="s">
        <v>443</v>
      </c>
      <c r="G821" s="18" t="s">
        <v>425</v>
      </c>
      <c r="H821" s="18" t="s">
        <v>456</v>
      </c>
      <c r="I821" s="18" t="s">
        <v>457</v>
      </c>
      <c r="J821" s="19">
        <v>42713</v>
      </c>
      <c r="K821" s="20">
        <v>2016</v>
      </c>
      <c r="L821" s="20">
        <v>2016</v>
      </c>
      <c r="M821" s="22">
        <v>134.1</v>
      </c>
      <c r="N821" s="21" t="s">
        <v>131</v>
      </c>
      <c r="O821" s="23">
        <f>M821*VLOOKUP(N821,Kurzy!$A$2:$B$11,2,FALSE)</f>
        <v>134.1</v>
      </c>
      <c r="P821" s="18"/>
      <c r="Q821" s="24"/>
      <c r="R821" s="18" t="s">
        <v>10078</v>
      </c>
      <c r="S821" s="18" t="s">
        <v>10491</v>
      </c>
    </row>
    <row r="822" spans="1:19" ht="38.25" hidden="1" x14ac:dyDescent="0.2">
      <c r="A822" s="7" t="s">
        <v>12</v>
      </c>
      <c r="B822" s="4" t="s">
        <v>87</v>
      </c>
      <c r="C822" s="17" t="s">
        <v>435</v>
      </c>
      <c r="D822" s="17" t="s">
        <v>436</v>
      </c>
      <c r="E822" s="18" t="s">
        <v>438</v>
      </c>
      <c r="F822" s="18" t="s">
        <v>228</v>
      </c>
      <c r="G822" s="18" t="s">
        <v>425</v>
      </c>
      <c r="H822" s="18" t="s">
        <v>458</v>
      </c>
      <c r="I822" s="18">
        <v>34136096</v>
      </c>
      <c r="J822" s="19">
        <v>42688</v>
      </c>
      <c r="K822" s="20">
        <v>2016</v>
      </c>
      <c r="L822" s="20">
        <v>2016</v>
      </c>
      <c r="M822" s="22">
        <v>121.2</v>
      </c>
      <c r="N822" s="21" t="s">
        <v>131</v>
      </c>
      <c r="O822" s="23">
        <f>M822*VLOOKUP(N822,Kurzy!$A$2:$B$11,2,FALSE)</f>
        <v>121.2</v>
      </c>
      <c r="P822" s="18"/>
      <c r="Q822" s="24"/>
      <c r="R822" s="18" t="s">
        <v>10078</v>
      </c>
      <c r="S822" s="18" t="s">
        <v>10491</v>
      </c>
    </row>
    <row r="823" spans="1:19" ht="38.25" hidden="1" x14ac:dyDescent="0.2">
      <c r="A823" s="7" t="s">
        <v>12</v>
      </c>
      <c r="B823" s="4" t="s">
        <v>87</v>
      </c>
      <c r="C823" s="17" t="s">
        <v>435</v>
      </c>
      <c r="D823" s="17" t="s">
        <v>436</v>
      </c>
      <c r="E823" s="18" t="s">
        <v>438</v>
      </c>
      <c r="F823" s="18" t="s">
        <v>228</v>
      </c>
      <c r="G823" s="18" t="s">
        <v>425</v>
      </c>
      <c r="H823" s="18" t="s">
        <v>459</v>
      </c>
      <c r="I823" s="18">
        <v>43806350</v>
      </c>
      <c r="J823" s="19">
        <v>42695</v>
      </c>
      <c r="K823" s="20">
        <v>2016</v>
      </c>
      <c r="L823" s="20">
        <v>2016</v>
      </c>
      <c r="M823" s="22">
        <v>536.4</v>
      </c>
      <c r="N823" s="21" t="s">
        <v>131</v>
      </c>
      <c r="O823" s="23">
        <f>M823*VLOOKUP(N823,Kurzy!$A$2:$B$11,2,FALSE)</f>
        <v>536.4</v>
      </c>
      <c r="P823" s="18"/>
      <c r="Q823" s="24"/>
      <c r="R823" s="18" t="s">
        <v>10078</v>
      </c>
      <c r="S823" s="18" t="s">
        <v>10491</v>
      </c>
    </row>
    <row r="824" spans="1:19" ht="38.25" hidden="1" x14ac:dyDescent="0.2">
      <c r="A824" s="7" t="s">
        <v>12</v>
      </c>
      <c r="B824" s="4" t="s">
        <v>87</v>
      </c>
      <c r="C824" s="17" t="s">
        <v>435</v>
      </c>
      <c r="D824" s="17" t="s">
        <v>436</v>
      </c>
      <c r="E824" s="18" t="s">
        <v>438</v>
      </c>
      <c r="F824" s="18" t="s">
        <v>228</v>
      </c>
      <c r="G824" s="18" t="s">
        <v>425</v>
      </c>
      <c r="H824" s="18" t="s">
        <v>460</v>
      </c>
      <c r="I824" s="18">
        <v>46225081</v>
      </c>
      <c r="J824" s="19">
        <v>42667</v>
      </c>
      <c r="K824" s="20">
        <v>2016</v>
      </c>
      <c r="L824" s="20">
        <v>2016</v>
      </c>
      <c r="M824" s="22">
        <v>134.1</v>
      </c>
      <c r="N824" s="21" t="s">
        <v>131</v>
      </c>
      <c r="O824" s="23">
        <f>M824*VLOOKUP(N824,Kurzy!$A$2:$B$11,2,FALSE)</f>
        <v>134.1</v>
      </c>
      <c r="P824" s="18"/>
      <c r="Q824" s="24"/>
      <c r="R824" s="18" t="s">
        <v>10078</v>
      </c>
      <c r="S824" s="18" t="s">
        <v>10491</v>
      </c>
    </row>
    <row r="825" spans="1:19" ht="38.25" hidden="1" x14ac:dyDescent="0.2">
      <c r="A825" s="7" t="s">
        <v>12</v>
      </c>
      <c r="B825" s="4" t="s">
        <v>87</v>
      </c>
      <c r="C825" s="17" t="s">
        <v>435</v>
      </c>
      <c r="D825" s="17" t="s">
        <v>436</v>
      </c>
      <c r="E825" s="18" t="s">
        <v>438</v>
      </c>
      <c r="F825" s="18" t="s">
        <v>439</v>
      </c>
      <c r="G825" s="18" t="s">
        <v>425</v>
      </c>
      <c r="H825" s="18" t="s">
        <v>461</v>
      </c>
      <c r="I825" s="18">
        <v>35875925</v>
      </c>
      <c r="J825" s="19">
        <v>42422</v>
      </c>
      <c r="K825" s="20">
        <v>2016</v>
      </c>
      <c r="L825" s="20">
        <v>2016</v>
      </c>
      <c r="M825" s="22">
        <v>417.1</v>
      </c>
      <c r="N825" s="21" t="s">
        <v>131</v>
      </c>
      <c r="O825" s="23">
        <f>M825*VLOOKUP(N825,Kurzy!$A$2:$B$11,2,FALSE)</f>
        <v>417.1</v>
      </c>
      <c r="P825" s="18"/>
      <c r="Q825" s="24"/>
      <c r="R825" s="18" t="s">
        <v>10078</v>
      </c>
      <c r="S825" s="18" t="s">
        <v>10491</v>
      </c>
    </row>
    <row r="826" spans="1:19" ht="38.25" hidden="1" x14ac:dyDescent="0.2">
      <c r="A826" s="7" t="s">
        <v>12</v>
      </c>
      <c r="B826" s="4" t="s">
        <v>87</v>
      </c>
      <c r="C826" s="17" t="s">
        <v>435</v>
      </c>
      <c r="D826" s="17" t="s">
        <v>436</v>
      </c>
      <c r="E826" s="18" t="s">
        <v>438</v>
      </c>
      <c r="F826" s="18" t="s">
        <v>228</v>
      </c>
      <c r="G826" s="18" t="s">
        <v>425</v>
      </c>
      <c r="H826" s="18" t="s">
        <v>462</v>
      </c>
      <c r="I826" s="18">
        <v>36228095</v>
      </c>
      <c r="J826" s="19"/>
      <c r="K826" s="20">
        <v>2016</v>
      </c>
      <c r="L826" s="20">
        <v>2016</v>
      </c>
      <c r="M826" s="22">
        <v>319.2</v>
      </c>
      <c r="N826" s="21" t="s">
        <v>131</v>
      </c>
      <c r="O826" s="23">
        <f>M826*VLOOKUP(N826,Kurzy!$A$2:$B$11,2,FALSE)</f>
        <v>319.2</v>
      </c>
      <c r="P826" s="18"/>
      <c r="Q826" s="24"/>
      <c r="R826" s="18" t="s">
        <v>10078</v>
      </c>
      <c r="S826" s="18" t="s">
        <v>10491</v>
      </c>
    </row>
    <row r="827" spans="1:19" ht="38.25" hidden="1" x14ac:dyDescent="0.2">
      <c r="A827" s="7" t="s">
        <v>12</v>
      </c>
      <c r="B827" s="4" t="s">
        <v>87</v>
      </c>
      <c r="C827" s="17" t="s">
        <v>435</v>
      </c>
      <c r="D827" s="17" t="s">
        <v>436</v>
      </c>
      <c r="E827" s="18">
        <v>80160028</v>
      </c>
      <c r="F827" s="18" t="s">
        <v>228</v>
      </c>
      <c r="G827" s="18" t="s">
        <v>425</v>
      </c>
      <c r="H827" s="18" t="s">
        <v>463</v>
      </c>
      <c r="I827" s="18">
        <v>46795600</v>
      </c>
      <c r="J827" s="19">
        <v>42635</v>
      </c>
      <c r="K827" s="20">
        <v>2016</v>
      </c>
      <c r="L827" s="20">
        <v>2016</v>
      </c>
      <c r="M827" s="22">
        <v>192.8</v>
      </c>
      <c r="N827" s="21" t="s">
        <v>131</v>
      </c>
      <c r="O827" s="23">
        <f>M827*VLOOKUP(N827,Kurzy!$A$2:$B$11,2,FALSE)</f>
        <v>192.8</v>
      </c>
      <c r="P827" s="18"/>
      <c r="Q827" s="24"/>
      <c r="R827" s="18" t="s">
        <v>10078</v>
      </c>
      <c r="S827" s="18" t="s">
        <v>10491</v>
      </c>
    </row>
    <row r="828" spans="1:19" ht="38.25" hidden="1" x14ac:dyDescent="0.2">
      <c r="A828" s="7" t="s">
        <v>12</v>
      </c>
      <c r="B828" s="4" t="s">
        <v>87</v>
      </c>
      <c r="C828" s="17" t="s">
        <v>435</v>
      </c>
      <c r="D828" s="17" t="s">
        <v>436</v>
      </c>
      <c r="E828" s="18" t="s">
        <v>438</v>
      </c>
      <c r="F828" s="18" t="s">
        <v>228</v>
      </c>
      <c r="G828" s="18" t="s">
        <v>425</v>
      </c>
      <c r="H828" s="18" t="s">
        <v>464</v>
      </c>
      <c r="I828" s="18" t="s">
        <v>465</v>
      </c>
      <c r="J828" s="19">
        <v>42619</v>
      </c>
      <c r="K828" s="20">
        <v>2016</v>
      </c>
      <c r="L828" s="20">
        <v>2016</v>
      </c>
      <c r="M828" s="22">
        <v>159.75</v>
      </c>
      <c r="N828" s="21" t="s">
        <v>131</v>
      </c>
      <c r="O828" s="23">
        <f>M828*VLOOKUP(N828,Kurzy!$A$2:$B$11,2,FALSE)</f>
        <v>159.75</v>
      </c>
      <c r="P828" s="18"/>
      <c r="Q828" s="24"/>
      <c r="R828" s="18" t="s">
        <v>10078</v>
      </c>
      <c r="S828" s="18" t="s">
        <v>10491</v>
      </c>
    </row>
    <row r="829" spans="1:19" ht="38.25" hidden="1" x14ac:dyDescent="0.2">
      <c r="A829" s="7" t="s">
        <v>12</v>
      </c>
      <c r="B829" s="4" t="s">
        <v>87</v>
      </c>
      <c r="C829" s="17" t="s">
        <v>435</v>
      </c>
      <c r="D829" s="17" t="s">
        <v>436</v>
      </c>
      <c r="E829" s="18" t="s">
        <v>438</v>
      </c>
      <c r="F829" s="18" t="s">
        <v>443</v>
      </c>
      <c r="G829" s="18" t="s">
        <v>425</v>
      </c>
      <c r="H829" s="18" t="s">
        <v>466</v>
      </c>
      <c r="I829" s="18">
        <v>35922117</v>
      </c>
      <c r="J829" s="19">
        <v>42674</v>
      </c>
      <c r="K829" s="20">
        <v>2016</v>
      </c>
      <c r="L829" s="20">
        <v>2016</v>
      </c>
      <c r="M829" s="22">
        <v>151.19999999999999</v>
      </c>
      <c r="N829" s="21" t="s">
        <v>131</v>
      </c>
      <c r="O829" s="23">
        <f>M829*VLOOKUP(N829,Kurzy!$A$2:$B$11,2,FALSE)</f>
        <v>151.19999999999999</v>
      </c>
      <c r="P829" s="18"/>
      <c r="Q829" s="24"/>
      <c r="R829" s="18" t="s">
        <v>10078</v>
      </c>
      <c r="S829" s="18" t="s">
        <v>10491</v>
      </c>
    </row>
    <row r="830" spans="1:19" ht="38.25" hidden="1" x14ac:dyDescent="0.2">
      <c r="A830" s="7" t="s">
        <v>12</v>
      </c>
      <c r="B830" s="4" t="s">
        <v>87</v>
      </c>
      <c r="C830" s="17" t="s">
        <v>435</v>
      </c>
      <c r="D830" s="17" t="s">
        <v>436</v>
      </c>
      <c r="E830" s="18" t="s">
        <v>467</v>
      </c>
      <c r="F830" s="18" t="s">
        <v>228</v>
      </c>
      <c r="G830" s="18" t="s">
        <v>425</v>
      </c>
      <c r="H830" s="18" t="s">
        <v>468</v>
      </c>
      <c r="I830" s="18">
        <v>36553069</v>
      </c>
      <c r="J830" s="19">
        <v>42677</v>
      </c>
      <c r="K830" s="20">
        <v>2016</v>
      </c>
      <c r="L830" s="20">
        <v>2016</v>
      </c>
      <c r="M830" s="22">
        <v>398.72</v>
      </c>
      <c r="N830" s="21" t="s">
        <v>131</v>
      </c>
      <c r="O830" s="23">
        <f>M830*VLOOKUP(N830,Kurzy!$A$2:$B$11,2,FALSE)</f>
        <v>398.72</v>
      </c>
      <c r="P830" s="18"/>
      <c r="Q830" s="24"/>
      <c r="R830" s="18" t="s">
        <v>10078</v>
      </c>
      <c r="S830" s="18" t="s">
        <v>10491</v>
      </c>
    </row>
    <row r="831" spans="1:19" ht="38.25" hidden="1" x14ac:dyDescent="0.2">
      <c r="A831" s="7" t="s">
        <v>12</v>
      </c>
      <c r="B831" s="4" t="s">
        <v>87</v>
      </c>
      <c r="C831" s="17" t="s">
        <v>435</v>
      </c>
      <c r="D831" s="17" t="s">
        <v>436</v>
      </c>
      <c r="E831" s="18" t="s">
        <v>438</v>
      </c>
      <c r="F831" s="18" t="s">
        <v>443</v>
      </c>
      <c r="G831" s="18" t="s">
        <v>425</v>
      </c>
      <c r="H831" s="18" t="s">
        <v>469</v>
      </c>
      <c r="I831" s="18">
        <v>34140051</v>
      </c>
      <c r="J831" s="19">
        <v>42541</v>
      </c>
      <c r="K831" s="20">
        <v>2016</v>
      </c>
      <c r="L831" s="20">
        <v>2016</v>
      </c>
      <c r="M831" s="22">
        <v>134.1</v>
      </c>
      <c r="N831" s="21" t="s">
        <v>131</v>
      </c>
      <c r="O831" s="23">
        <f>M831*VLOOKUP(N831,Kurzy!$A$2:$B$11,2,FALSE)</f>
        <v>134.1</v>
      </c>
      <c r="P831" s="18"/>
      <c r="Q831" s="24"/>
      <c r="R831" s="18" t="s">
        <v>10078</v>
      </c>
      <c r="S831" s="18" t="s">
        <v>10491</v>
      </c>
    </row>
    <row r="832" spans="1:19" ht="38.25" hidden="1" x14ac:dyDescent="0.2">
      <c r="A832" s="7" t="s">
        <v>12</v>
      </c>
      <c r="B832" s="4" t="s">
        <v>87</v>
      </c>
      <c r="C832" s="17" t="s">
        <v>435</v>
      </c>
      <c r="D832" s="17" t="s">
        <v>436</v>
      </c>
      <c r="E832" s="18" t="s">
        <v>438</v>
      </c>
      <c r="F832" s="18" t="s">
        <v>228</v>
      </c>
      <c r="G832" s="18" t="s">
        <v>425</v>
      </c>
      <c r="H832" s="18" t="s">
        <v>470</v>
      </c>
      <c r="I832" s="18" t="s">
        <v>471</v>
      </c>
      <c r="J832" s="19"/>
      <c r="K832" s="20">
        <v>2016</v>
      </c>
      <c r="L832" s="20">
        <v>2016</v>
      </c>
      <c r="M832" s="22">
        <v>203.4</v>
      </c>
      <c r="N832" s="21" t="s">
        <v>131</v>
      </c>
      <c r="O832" s="23">
        <f>M832*VLOOKUP(N832,Kurzy!$A$2:$B$11,2,FALSE)</f>
        <v>203.4</v>
      </c>
      <c r="P832" s="18"/>
      <c r="Q832" s="24"/>
      <c r="R832" s="18" t="s">
        <v>10078</v>
      </c>
      <c r="S832" s="18" t="s">
        <v>10491</v>
      </c>
    </row>
    <row r="833" spans="1:19" ht="38.25" hidden="1" x14ac:dyDescent="0.2">
      <c r="A833" s="7" t="s">
        <v>12</v>
      </c>
      <c r="B833" s="4" t="s">
        <v>87</v>
      </c>
      <c r="C833" s="17" t="s">
        <v>435</v>
      </c>
      <c r="D833" s="17" t="s">
        <v>436</v>
      </c>
      <c r="E833" s="18" t="s">
        <v>438</v>
      </c>
      <c r="F833" s="18" t="s">
        <v>443</v>
      </c>
      <c r="G833" s="18" t="s">
        <v>425</v>
      </c>
      <c r="H833" s="18" t="s">
        <v>472</v>
      </c>
      <c r="I833" s="18" t="s">
        <v>473</v>
      </c>
      <c r="J833" s="19">
        <v>42534</v>
      </c>
      <c r="K833" s="20">
        <v>2016</v>
      </c>
      <c r="L833" s="20">
        <v>2016</v>
      </c>
      <c r="M833" s="22">
        <v>319.5</v>
      </c>
      <c r="N833" s="21" t="s">
        <v>131</v>
      </c>
      <c r="O833" s="23">
        <f>M833*VLOOKUP(N833,Kurzy!$A$2:$B$11,2,FALSE)</f>
        <v>319.5</v>
      </c>
      <c r="P833" s="18"/>
      <c r="Q833" s="24"/>
      <c r="R833" s="18" t="s">
        <v>10078</v>
      </c>
      <c r="S833" s="18" t="s">
        <v>10491</v>
      </c>
    </row>
    <row r="834" spans="1:19" ht="38.25" hidden="1" x14ac:dyDescent="0.2">
      <c r="A834" s="7" t="s">
        <v>12</v>
      </c>
      <c r="B834" s="4" t="s">
        <v>87</v>
      </c>
      <c r="C834" s="17" t="s">
        <v>435</v>
      </c>
      <c r="D834" s="17" t="s">
        <v>436</v>
      </c>
      <c r="E834" s="18" t="s">
        <v>438</v>
      </c>
      <c r="F834" s="18" t="s">
        <v>439</v>
      </c>
      <c r="G834" s="18" t="s">
        <v>425</v>
      </c>
      <c r="H834" s="18" t="s">
        <v>461</v>
      </c>
      <c r="I834" s="18">
        <v>35875925</v>
      </c>
      <c r="J834" s="19">
        <v>42422</v>
      </c>
      <c r="K834" s="20">
        <v>2016</v>
      </c>
      <c r="L834" s="20">
        <v>2016</v>
      </c>
      <c r="M834" s="22">
        <v>336.7</v>
      </c>
      <c r="N834" s="21" t="s">
        <v>131</v>
      </c>
      <c r="O834" s="23">
        <f>M834*VLOOKUP(N834,Kurzy!$A$2:$B$11,2,FALSE)</f>
        <v>336.7</v>
      </c>
      <c r="P834" s="18"/>
      <c r="Q834" s="24"/>
      <c r="R834" s="18" t="s">
        <v>10078</v>
      </c>
      <c r="S834" s="18" t="s">
        <v>10491</v>
      </c>
    </row>
    <row r="835" spans="1:19" ht="38.25" hidden="1" x14ac:dyDescent="0.2">
      <c r="A835" s="7" t="s">
        <v>12</v>
      </c>
      <c r="B835" s="4" t="s">
        <v>87</v>
      </c>
      <c r="C835" s="17" t="s">
        <v>435</v>
      </c>
      <c r="D835" s="17" t="s">
        <v>436</v>
      </c>
      <c r="E835" s="18">
        <v>80160021</v>
      </c>
      <c r="F835" s="18" t="s">
        <v>228</v>
      </c>
      <c r="G835" s="18" t="s">
        <v>425</v>
      </c>
      <c r="H835" s="18" t="s">
        <v>463</v>
      </c>
      <c r="I835" s="18">
        <v>46795600</v>
      </c>
      <c r="J835" s="19">
        <v>42592</v>
      </c>
      <c r="K835" s="20">
        <v>2016</v>
      </c>
      <c r="L835" s="20">
        <v>2016</v>
      </c>
      <c r="M835" s="22">
        <v>313.2</v>
      </c>
      <c r="N835" s="21" t="s">
        <v>131</v>
      </c>
      <c r="O835" s="23">
        <f>M835*VLOOKUP(N835,Kurzy!$A$2:$B$11,2,FALSE)</f>
        <v>313.2</v>
      </c>
      <c r="P835" s="18"/>
      <c r="Q835" s="24"/>
      <c r="R835" s="18" t="s">
        <v>10078</v>
      </c>
      <c r="S835" s="18" t="s">
        <v>10491</v>
      </c>
    </row>
    <row r="836" spans="1:19" ht="38.25" hidden="1" x14ac:dyDescent="0.2">
      <c r="A836" s="7" t="s">
        <v>12</v>
      </c>
      <c r="B836" s="4" t="s">
        <v>87</v>
      </c>
      <c r="C836" s="17" t="s">
        <v>435</v>
      </c>
      <c r="D836" s="17" t="s">
        <v>436</v>
      </c>
      <c r="E836" s="18">
        <v>3130</v>
      </c>
      <c r="F836" s="18" t="s">
        <v>228</v>
      </c>
      <c r="G836" s="18" t="s">
        <v>425</v>
      </c>
      <c r="H836" s="18" t="s">
        <v>474</v>
      </c>
      <c r="I836" s="18" t="s">
        <v>475</v>
      </c>
      <c r="J836" s="19">
        <v>42510</v>
      </c>
      <c r="K836" s="20">
        <v>2016</v>
      </c>
      <c r="L836" s="20">
        <v>2016</v>
      </c>
      <c r="M836" s="22">
        <v>104</v>
      </c>
      <c r="N836" s="21" t="s">
        <v>131</v>
      </c>
      <c r="O836" s="23">
        <f>M836*VLOOKUP(N836,Kurzy!$A$2:$B$11,2,FALSE)</f>
        <v>104</v>
      </c>
      <c r="P836" s="18"/>
      <c r="Q836" s="24"/>
      <c r="R836" s="18" t="s">
        <v>10078</v>
      </c>
      <c r="S836" s="18" t="s">
        <v>10491</v>
      </c>
    </row>
    <row r="837" spans="1:19" ht="38.25" hidden="1" x14ac:dyDescent="0.2">
      <c r="A837" s="7" t="s">
        <v>12</v>
      </c>
      <c r="B837" s="4" t="s">
        <v>87</v>
      </c>
      <c r="C837" s="17" t="s">
        <v>435</v>
      </c>
      <c r="D837" s="17" t="s">
        <v>436</v>
      </c>
      <c r="E837" s="18" t="s">
        <v>438</v>
      </c>
      <c r="F837" s="18" t="s">
        <v>439</v>
      </c>
      <c r="G837" s="18" t="s">
        <v>425</v>
      </c>
      <c r="H837" s="18" t="s">
        <v>445</v>
      </c>
      <c r="I837" s="18">
        <v>31388370</v>
      </c>
      <c r="J837" s="19">
        <v>42542</v>
      </c>
      <c r="K837" s="20">
        <v>2016</v>
      </c>
      <c r="L837" s="20">
        <v>2016</v>
      </c>
      <c r="M837" s="22">
        <v>350.4</v>
      </c>
      <c r="N837" s="21" t="s">
        <v>131</v>
      </c>
      <c r="O837" s="23">
        <f>M837*VLOOKUP(N837,Kurzy!$A$2:$B$11,2,FALSE)</f>
        <v>350.4</v>
      </c>
      <c r="P837" s="18"/>
      <c r="Q837" s="24"/>
      <c r="R837" s="18" t="s">
        <v>10078</v>
      </c>
      <c r="S837" s="18" t="s">
        <v>10491</v>
      </c>
    </row>
    <row r="838" spans="1:19" ht="38.25" hidden="1" x14ac:dyDescent="0.2">
      <c r="A838" s="7" t="s">
        <v>12</v>
      </c>
      <c r="B838" s="4" t="s">
        <v>87</v>
      </c>
      <c r="C838" s="17" t="s">
        <v>435</v>
      </c>
      <c r="D838" s="17" t="s">
        <v>436</v>
      </c>
      <c r="E838" s="18" t="s">
        <v>476</v>
      </c>
      <c r="F838" s="18" t="s">
        <v>228</v>
      </c>
      <c r="G838" s="18" t="s">
        <v>425</v>
      </c>
      <c r="H838" s="18" t="s">
        <v>477</v>
      </c>
      <c r="I838" s="18" t="s">
        <v>478</v>
      </c>
      <c r="J838" s="19">
        <v>42559</v>
      </c>
      <c r="K838" s="20">
        <v>2016</v>
      </c>
      <c r="L838" s="20">
        <v>2016</v>
      </c>
      <c r="M838" s="22">
        <v>300</v>
      </c>
      <c r="N838" s="21" t="s">
        <v>131</v>
      </c>
      <c r="O838" s="23">
        <f>M838*VLOOKUP(N838,Kurzy!$A$2:$B$11,2,FALSE)</f>
        <v>300</v>
      </c>
      <c r="P838" s="18"/>
      <c r="Q838" s="24"/>
      <c r="R838" s="18" t="s">
        <v>10078</v>
      </c>
      <c r="S838" s="18" t="s">
        <v>10491</v>
      </c>
    </row>
    <row r="839" spans="1:19" ht="38.25" hidden="1" x14ac:dyDescent="0.2">
      <c r="A839" s="7" t="s">
        <v>12</v>
      </c>
      <c r="B839" s="4" t="s">
        <v>87</v>
      </c>
      <c r="C839" s="17" t="s">
        <v>435</v>
      </c>
      <c r="D839" s="17" t="s">
        <v>436</v>
      </c>
      <c r="E839" s="18" t="s">
        <v>479</v>
      </c>
      <c r="F839" s="18" t="s">
        <v>228</v>
      </c>
      <c r="G839" s="18" t="s">
        <v>425</v>
      </c>
      <c r="H839" s="18" t="s">
        <v>480</v>
      </c>
      <c r="I839" s="18" t="s">
        <v>481</v>
      </c>
      <c r="J839" s="19">
        <v>42559</v>
      </c>
      <c r="K839" s="20">
        <v>2016</v>
      </c>
      <c r="L839" s="20">
        <v>2016</v>
      </c>
      <c r="M839" s="22">
        <v>150</v>
      </c>
      <c r="N839" s="21" t="s">
        <v>131</v>
      </c>
      <c r="O839" s="23">
        <f>M839*VLOOKUP(N839,Kurzy!$A$2:$B$11,2,FALSE)</f>
        <v>150</v>
      </c>
      <c r="P839" s="18"/>
      <c r="Q839" s="24"/>
      <c r="R839" s="18" t="s">
        <v>10078</v>
      </c>
      <c r="S839" s="18" t="s">
        <v>10491</v>
      </c>
    </row>
    <row r="840" spans="1:19" ht="38.25" hidden="1" x14ac:dyDescent="0.2">
      <c r="A840" s="7" t="s">
        <v>12</v>
      </c>
      <c r="B840" s="4" t="s">
        <v>87</v>
      </c>
      <c r="C840" s="17" t="s">
        <v>435</v>
      </c>
      <c r="D840" s="17" t="s">
        <v>436</v>
      </c>
      <c r="E840" s="18" t="s">
        <v>482</v>
      </c>
      <c r="F840" s="18" t="s">
        <v>228</v>
      </c>
      <c r="G840" s="18" t="s">
        <v>425</v>
      </c>
      <c r="H840" s="18" t="s">
        <v>468</v>
      </c>
      <c r="I840" s="18">
        <v>36553069</v>
      </c>
      <c r="J840" s="19">
        <v>42549</v>
      </c>
      <c r="K840" s="20">
        <v>2016</v>
      </c>
      <c r="L840" s="20">
        <v>2016</v>
      </c>
      <c r="M840" s="22">
        <v>531.20000000000005</v>
      </c>
      <c r="N840" s="21" t="s">
        <v>131</v>
      </c>
      <c r="O840" s="23">
        <f>M840*VLOOKUP(N840,Kurzy!$A$2:$B$11,2,FALSE)</f>
        <v>531.20000000000005</v>
      </c>
      <c r="P840" s="18"/>
      <c r="Q840" s="24"/>
      <c r="R840" s="18" t="s">
        <v>10078</v>
      </c>
      <c r="S840" s="18" t="s">
        <v>10491</v>
      </c>
    </row>
    <row r="841" spans="1:19" ht="38.25" hidden="1" x14ac:dyDescent="0.2">
      <c r="A841" s="7" t="s">
        <v>12</v>
      </c>
      <c r="B841" s="4" t="s">
        <v>87</v>
      </c>
      <c r="C841" s="17" t="s">
        <v>435</v>
      </c>
      <c r="D841" s="17" t="s">
        <v>436</v>
      </c>
      <c r="E841" s="18">
        <v>4</v>
      </c>
      <c r="F841" s="18" t="s">
        <v>228</v>
      </c>
      <c r="G841" s="18" t="s">
        <v>425</v>
      </c>
      <c r="H841" s="18" t="s">
        <v>483</v>
      </c>
      <c r="I841" s="18">
        <v>36558478</v>
      </c>
      <c r="J841" s="19">
        <v>42522</v>
      </c>
      <c r="K841" s="20">
        <v>2016</v>
      </c>
      <c r="L841" s="20">
        <v>2016</v>
      </c>
      <c r="M841" s="22">
        <v>218.1</v>
      </c>
      <c r="N841" s="21" t="s">
        <v>131</v>
      </c>
      <c r="O841" s="23">
        <f>M841*VLOOKUP(N841,Kurzy!$A$2:$B$11,2,FALSE)</f>
        <v>218.1</v>
      </c>
      <c r="P841" s="18"/>
      <c r="Q841" s="24"/>
      <c r="R841" s="18" t="s">
        <v>10078</v>
      </c>
      <c r="S841" s="18" t="s">
        <v>10491</v>
      </c>
    </row>
    <row r="842" spans="1:19" ht="38.25" hidden="1" x14ac:dyDescent="0.2">
      <c r="A842" s="7" t="s">
        <v>12</v>
      </c>
      <c r="B842" s="4" t="s">
        <v>87</v>
      </c>
      <c r="C842" s="17" t="s">
        <v>435</v>
      </c>
      <c r="D842" s="17" t="s">
        <v>436</v>
      </c>
      <c r="E842" s="18" t="s">
        <v>484</v>
      </c>
      <c r="F842" s="18" t="s">
        <v>228</v>
      </c>
      <c r="G842" s="18" t="s">
        <v>425</v>
      </c>
      <c r="H842" s="18" t="s">
        <v>485</v>
      </c>
      <c r="I842" s="18">
        <v>34118594</v>
      </c>
      <c r="J842" s="19">
        <v>42438</v>
      </c>
      <c r="K842" s="20">
        <v>2016</v>
      </c>
      <c r="L842" s="20">
        <v>2016</v>
      </c>
      <c r="M842" s="22">
        <v>204.6</v>
      </c>
      <c r="N842" s="21" t="s">
        <v>131</v>
      </c>
      <c r="O842" s="23">
        <f>M842*VLOOKUP(N842,Kurzy!$A$2:$B$11,2,FALSE)</f>
        <v>204.6</v>
      </c>
      <c r="P842" s="18"/>
      <c r="Q842" s="24"/>
      <c r="R842" s="18" t="s">
        <v>10078</v>
      </c>
      <c r="S842" s="18" t="s">
        <v>10491</v>
      </c>
    </row>
    <row r="843" spans="1:19" ht="38.25" hidden="1" x14ac:dyDescent="0.2">
      <c r="A843" s="7" t="s">
        <v>12</v>
      </c>
      <c r="B843" s="4" t="s">
        <v>87</v>
      </c>
      <c r="C843" s="17" t="s">
        <v>435</v>
      </c>
      <c r="D843" s="17" t="s">
        <v>436</v>
      </c>
      <c r="E843" s="18" t="s">
        <v>486</v>
      </c>
      <c r="F843" s="18" t="s">
        <v>228</v>
      </c>
      <c r="G843" s="18" t="s">
        <v>425</v>
      </c>
      <c r="H843" s="18" t="s">
        <v>487</v>
      </c>
      <c r="I843" s="18">
        <v>11723726</v>
      </c>
      <c r="J843" s="19">
        <v>42438</v>
      </c>
      <c r="K843" s="20">
        <v>2016</v>
      </c>
      <c r="L843" s="20">
        <v>2016</v>
      </c>
      <c r="M843" s="22">
        <v>176.7</v>
      </c>
      <c r="N843" s="21" t="s">
        <v>131</v>
      </c>
      <c r="O843" s="23">
        <f>M843*VLOOKUP(N843,Kurzy!$A$2:$B$11,2,FALSE)</f>
        <v>176.7</v>
      </c>
      <c r="P843" s="18"/>
      <c r="Q843" s="24"/>
      <c r="R843" s="18" t="s">
        <v>10078</v>
      </c>
      <c r="S843" s="18" t="s">
        <v>10491</v>
      </c>
    </row>
    <row r="844" spans="1:19" ht="38.25" hidden="1" x14ac:dyDescent="0.2">
      <c r="A844" s="7" t="s">
        <v>12</v>
      </c>
      <c r="B844" s="4" t="s">
        <v>87</v>
      </c>
      <c r="C844" s="17" t="s">
        <v>435</v>
      </c>
      <c r="D844" s="17" t="s">
        <v>436</v>
      </c>
      <c r="E844" s="18" t="s">
        <v>438</v>
      </c>
      <c r="F844" s="18" t="s">
        <v>443</v>
      </c>
      <c r="G844" s="18" t="s">
        <v>425</v>
      </c>
      <c r="H844" s="18" t="s">
        <v>488</v>
      </c>
      <c r="I844" s="18">
        <v>31197035</v>
      </c>
      <c r="J844" s="19">
        <v>42475</v>
      </c>
      <c r="K844" s="20">
        <v>2016</v>
      </c>
      <c r="L844" s="20">
        <v>2016</v>
      </c>
      <c r="M844" s="22">
        <v>225.3</v>
      </c>
      <c r="N844" s="21" t="s">
        <v>131</v>
      </c>
      <c r="O844" s="23">
        <f>M844*VLOOKUP(N844,Kurzy!$A$2:$B$11,2,FALSE)</f>
        <v>225.3</v>
      </c>
      <c r="P844" s="18"/>
      <c r="Q844" s="24"/>
      <c r="R844" s="18" t="s">
        <v>10078</v>
      </c>
      <c r="S844" s="18" t="s">
        <v>10491</v>
      </c>
    </row>
    <row r="845" spans="1:19" ht="38.25" hidden="1" x14ac:dyDescent="0.2">
      <c r="A845" s="7" t="s">
        <v>12</v>
      </c>
      <c r="B845" s="4" t="s">
        <v>87</v>
      </c>
      <c r="C845" s="17" t="s">
        <v>435</v>
      </c>
      <c r="D845" s="17" t="s">
        <v>436</v>
      </c>
      <c r="E845" s="18" t="s">
        <v>438</v>
      </c>
      <c r="F845" s="18" t="s">
        <v>228</v>
      </c>
      <c r="G845" s="18" t="s">
        <v>425</v>
      </c>
      <c r="H845" s="18" t="s">
        <v>489</v>
      </c>
      <c r="I845" s="18">
        <v>36558451</v>
      </c>
      <c r="J845" s="19"/>
      <c r="K845" s="20">
        <v>2016</v>
      </c>
      <c r="L845" s="20">
        <v>2016</v>
      </c>
      <c r="M845" s="22">
        <v>93.75</v>
      </c>
      <c r="N845" s="21" t="s">
        <v>131</v>
      </c>
      <c r="O845" s="23">
        <f>M845*VLOOKUP(N845,Kurzy!$A$2:$B$11,2,FALSE)</f>
        <v>93.75</v>
      </c>
      <c r="P845" s="18"/>
      <c r="Q845" s="24"/>
      <c r="R845" s="18" t="s">
        <v>10078</v>
      </c>
      <c r="S845" s="18" t="s">
        <v>10491</v>
      </c>
    </row>
    <row r="846" spans="1:19" ht="38.25" hidden="1" x14ac:dyDescent="0.2">
      <c r="A846" s="7" t="s">
        <v>12</v>
      </c>
      <c r="B846" s="4" t="s">
        <v>87</v>
      </c>
      <c r="C846" s="17" t="s">
        <v>435</v>
      </c>
      <c r="D846" s="17" t="s">
        <v>436</v>
      </c>
      <c r="E846" s="18" t="s">
        <v>438</v>
      </c>
      <c r="F846" s="18" t="s">
        <v>443</v>
      </c>
      <c r="G846" s="18" t="s">
        <v>425</v>
      </c>
      <c r="H846" s="18" t="s">
        <v>445</v>
      </c>
      <c r="I846" s="18">
        <v>31388370</v>
      </c>
      <c r="J846" s="19">
        <v>42501</v>
      </c>
      <c r="K846" s="20">
        <v>2016</v>
      </c>
      <c r="L846" s="20">
        <v>2016</v>
      </c>
      <c r="M846" s="22">
        <v>433.29</v>
      </c>
      <c r="N846" s="21" t="s">
        <v>131</v>
      </c>
      <c r="O846" s="23">
        <f>M846*VLOOKUP(N846,Kurzy!$A$2:$B$11,2,FALSE)</f>
        <v>433.29</v>
      </c>
      <c r="P846" s="18"/>
      <c r="Q846" s="24"/>
      <c r="R846" s="18" t="s">
        <v>10078</v>
      </c>
      <c r="S846" s="18" t="s">
        <v>10491</v>
      </c>
    </row>
    <row r="847" spans="1:19" ht="38.25" hidden="1" x14ac:dyDescent="0.2">
      <c r="A847" s="7" t="s">
        <v>12</v>
      </c>
      <c r="B847" s="4" t="s">
        <v>87</v>
      </c>
      <c r="C847" s="17" t="s">
        <v>435</v>
      </c>
      <c r="D847" s="17" t="s">
        <v>436</v>
      </c>
      <c r="E847" s="18" t="s">
        <v>438</v>
      </c>
      <c r="F847" s="18" t="s">
        <v>443</v>
      </c>
      <c r="G847" s="18" t="s">
        <v>425</v>
      </c>
      <c r="H847" s="18" t="s">
        <v>490</v>
      </c>
      <c r="I847" s="18">
        <v>30904111</v>
      </c>
      <c r="J847" s="19">
        <v>42430</v>
      </c>
      <c r="K847" s="20">
        <v>2016</v>
      </c>
      <c r="L847" s="20">
        <v>2016</v>
      </c>
      <c r="M847" s="22">
        <v>201.15</v>
      </c>
      <c r="N847" s="21" t="s">
        <v>131</v>
      </c>
      <c r="O847" s="23">
        <f>M847*VLOOKUP(N847,Kurzy!$A$2:$B$11,2,FALSE)</f>
        <v>201.15</v>
      </c>
      <c r="P847" s="18"/>
      <c r="Q847" s="24"/>
      <c r="R847" s="18" t="s">
        <v>10078</v>
      </c>
      <c r="S847" s="18" t="s">
        <v>10491</v>
      </c>
    </row>
    <row r="848" spans="1:19" ht="38.25" hidden="1" x14ac:dyDescent="0.2">
      <c r="A848" s="7" t="s">
        <v>12</v>
      </c>
      <c r="B848" s="4" t="s">
        <v>87</v>
      </c>
      <c r="C848" s="17" t="s">
        <v>435</v>
      </c>
      <c r="D848" s="17" t="s">
        <v>436</v>
      </c>
      <c r="E848" s="18" t="s">
        <v>438</v>
      </c>
      <c r="F848" s="18" t="s">
        <v>443</v>
      </c>
      <c r="G848" s="18" t="s">
        <v>425</v>
      </c>
      <c r="H848" s="18" t="s">
        <v>491</v>
      </c>
      <c r="I848" s="18">
        <v>36664022</v>
      </c>
      <c r="J848" s="19">
        <v>42506</v>
      </c>
      <c r="K848" s="20">
        <v>2016</v>
      </c>
      <c r="L848" s="20">
        <v>2016</v>
      </c>
      <c r="M848" s="22">
        <v>139.19999999999999</v>
      </c>
      <c r="N848" s="21" t="s">
        <v>131</v>
      </c>
      <c r="O848" s="23">
        <f>M848*VLOOKUP(N848,Kurzy!$A$2:$B$11,2,FALSE)</f>
        <v>139.19999999999999</v>
      </c>
      <c r="P848" s="18"/>
      <c r="Q848" s="24"/>
      <c r="R848" s="18" t="s">
        <v>10078</v>
      </c>
      <c r="S848" s="18" t="s">
        <v>10491</v>
      </c>
    </row>
    <row r="849" spans="1:19" ht="38.25" hidden="1" x14ac:dyDescent="0.2">
      <c r="A849" s="7" t="s">
        <v>12</v>
      </c>
      <c r="B849" s="4" t="s">
        <v>87</v>
      </c>
      <c r="C849" s="17" t="s">
        <v>435</v>
      </c>
      <c r="D849" s="17" t="s">
        <v>436</v>
      </c>
      <c r="E849" s="18" t="s">
        <v>492</v>
      </c>
      <c r="F849" s="18" t="s">
        <v>228</v>
      </c>
      <c r="G849" s="18" t="s">
        <v>425</v>
      </c>
      <c r="H849" s="18" t="s">
        <v>466</v>
      </c>
      <c r="I849" s="18">
        <v>35922117</v>
      </c>
      <c r="J849" s="19">
        <v>42464</v>
      </c>
      <c r="K849" s="20">
        <v>2016</v>
      </c>
      <c r="L849" s="20">
        <v>2016</v>
      </c>
      <c r="M849" s="22">
        <v>218.4</v>
      </c>
      <c r="N849" s="21" t="s">
        <v>131</v>
      </c>
      <c r="O849" s="23">
        <f>M849*VLOOKUP(N849,Kurzy!$A$2:$B$11,2,FALSE)</f>
        <v>218.4</v>
      </c>
      <c r="P849" s="18"/>
      <c r="Q849" s="24"/>
      <c r="R849" s="18" t="s">
        <v>10078</v>
      </c>
      <c r="S849" s="18" t="s">
        <v>10491</v>
      </c>
    </row>
    <row r="850" spans="1:19" ht="38.25" hidden="1" x14ac:dyDescent="0.2">
      <c r="A850" s="7" t="s">
        <v>12</v>
      </c>
      <c r="B850" s="4" t="s">
        <v>87</v>
      </c>
      <c r="C850" s="17" t="s">
        <v>435</v>
      </c>
      <c r="D850" s="17" t="s">
        <v>436</v>
      </c>
      <c r="E850" s="18">
        <v>80160001</v>
      </c>
      <c r="F850" s="18" t="s">
        <v>228</v>
      </c>
      <c r="G850" s="18" t="s">
        <v>425</v>
      </c>
      <c r="H850" s="18" t="s">
        <v>463</v>
      </c>
      <c r="I850" s="18">
        <v>46795600</v>
      </c>
      <c r="J850" s="19">
        <v>42443</v>
      </c>
      <c r="K850" s="20">
        <v>2016</v>
      </c>
      <c r="L850" s="20">
        <v>2016</v>
      </c>
      <c r="M850" s="22">
        <v>130.19999999999999</v>
      </c>
      <c r="N850" s="21" t="s">
        <v>131</v>
      </c>
      <c r="O850" s="23">
        <f>M850*VLOOKUP(N850,Kurzy!$A$2:$B$11,2,FALSE)</f>
        <v>130.19999999999999</v>
      </c>
      <c r="P850" s="18"/>
      <c r="Q850" s="24"/>
      <c r="R850" s="18" t="s">
        <v>10078</v>
      </c>
      <c r="S850" s="18" t="s">
        <v>10491</v>
      </c>
    </row>
    <row r="851" spans="1:19" ht="38.25" hidden="1" x14ac:dyDescent="0.2">
      <c r="A851" s="7" t="s">
        <v>12</v>
      </c>
      <c r="B851" s="4" t="s">
        <v>88</v>
      </c>
      <c r="C851" s="17" t="s">
        <v>505</v>
      </c>
      <c r="D851" s="17" t="s">
        <v>506</v>
      </c>
      <c r="E851" s="18" t="s">
        <v>507</v>
      </c>
      <c r="F851" s="18" t="s">
        <v>228</v>
      </c>
      <c r="G851" s="18" t="s">
        <v>425</v>
      </c>
      <c r="H851" s="18" t="s">
        <v>508</v>
      </c>
      <c r="I851" s="18">
        <v>47562463</v>
      </c>
      <c r="J851" s="19">
        <v>42464</v>
      </c>
      <c r="K851" s="20">
        <v>2016</v>
      </c>
      <c r="L851" s="20">
        <v>2016</v>
      </c>
      <c r="M851" s="22">
        <v>289.8</v>
      </c>
      <c r="N851" s="21" t="s">
        <v>131</v>
      </c>
      <c r="O851" s="23">
        <f>M851*VLOOKUP(N851,Kurzy!$A$2:$B$11,2,FALSE)</f>
        <v>289.8</v>
      </c>
      <c r="P851" s="18"/>
      <c r="Q851" s="24"/>
      <c r="R851" s="18" t="s">
        <v>10078</v>
      </c>
      <c r="S851" s="18" t="s">
        <v>10500</v>
      </c>
    </row>
    <row r="852" spans="1:19" ht="38.25" hidden="1" x14ac:dyDescent="0.2">
      <c r="A852" s="7" t="s">
        <v>12</v>
      </c>
      <c r="B852" s="4" t="s">
        <v>88</v>
      </c>
      <c r="C852" s="17" t="s">
        <v>509</v>
      </c>
      <c r="D852" s="17" t="s">
        <v>506</v>
      </c>
      <c r="E852" s="18">
        <v>1</v>
      </c>
      <c r="F852" s="18" t="s">
        <v>228</v>
      </c>
      <c r="G852" s="18" t="s">
        <v>425</v>
      </c>
      <c r="H852" s="18" t="s">
        <v>510</v>
      </c>
      <c r="I852" s="18">
        <v>199010</v>
      </c>
      <c r="J852" s="19">
        <v>42527</v>
      </c>
      <c r="K852" s="20">
        <v>2016</v>
      </c>
      <c r="L852" s="20">
        <v>2016</v>
      </c>
      <c r="M852" s="22">
        <v>31.83</v>
      </c>
      <c r="N852" s="21" t="s">
        <v>131</v>
      </c>
      <c r="O852" s="23">
        <f>M852*VLOOKUP(N852,Kurzy!$A$2:$B$11,2,FALSE)</f>
        <v>31.83</v>
      </c>
      <c r="P852" s="18"/>
      <c r="Q852" s="24"/>
      <c r="R852" s="18" t="s">
        <v>10078</v>
      </c>
      <c r="S852" s="18" t="s">
        <v>10499</v>
      </c>
    </row>
    <row r="853" spans="1:19" ht="38.25" hidden="1" x14ac:dyDescent="0.2">
      <c r="A853" s="7" t="s">
        <v>12</v>
      </c>
      <c r="B853" s="4" t="s">
        <v>88</v>
      </c>
      <c r="C853" s="17" t="s">
        <v>509</v>
      </c>
      <c r="D853" s="17" t="s">
        <v>506</v>
      </c>
      <c r="E853" s="18">
        <v>2</v>
      </c>
      <c r="F853" s="18" t="s">
        <v>228</v>
      </c>
      <c r="G853" s="18" t="s">
        <v>425</v>
      </c>
      <c r="H853" s="18" t="s">
        <v>510</v>
      </c>
      <c r="I853" s="18">
        <v>199010</v>
      </c>
      <c r="J853" s="19">
        <v>42548</v>
      </c>
      <c r="K853" s="20">
        <v>2016</v>
      </c>
      <c r="L853" s="20">
        <v>2016</v>
      </c>
      <c r="M853" s="22">
        <v>31.83</v>
      </c>
      <c r="N853" s="21" t="s">
        <v>131</v>
      </c>
      <c r="O853" s="23">
        <f>M853*VLOOKUP(N853,Kurzy!$A$2:$B$11,2,FALSE)</f>
        <v>31.83</v>
      </c>
      <c r="P853" s="18"/>
      <c r="Q853" s="24"/>
      <c r="R853" s="18" t="s">
        <v>10078</v>
      </c>
      <c r="S853" s="18" t="s">
        <v>10499</v>
      </c>
    </row>
    <row r="854" spans="1:19" ht="38.25" hidden="1" x14ac:dyDescent="0.2">
      <c r="A854" s="7" t="s">
        <v>12</v>
      </c>
      <c r="B854" s="4" t="s">
        <v>88</v>
      </c>
      <c r="C854" s="17" t="s">
        <v>509</v>
      </c>
      <c r="D854" s="17" t="s">
        <v>506</v>
      </c>
      <c r="E854" s="18">
        <v>3</v>
      </c>
      <c r="F854" s="18" t="s">
        <v>228</v>
      </c>
      <c r="G854" s="18" t="s">
        <v>425</v>
      </c>
      <c r="H854" s="18" t="s">
        <v>510</v>
      </c>
      <c r="I854" s="18">
        <v>199010</v>
      </c>
      <c r="J854" s="19">
        <v>42565</v>
      </c>
      <c r="K854" s="20">
        <v>2016</v>
      </c>
      <c r="L854" s="20">
        <v>2016</v>
      </c>
      <c r="M854" s="22">
        <v>127.32</v>
      </c>
      <c r="N854" s="21" t="s">
        <v>131</v>
      </c>
      <c r="O854" s="23">
        <f>M854*VLOOKUP(N854,Kurzy!$A$2:$B$11,2,FALSE)</f>
        <v>127.32</v>
      </c>
      <c r="P854" s="18"/>
      <c r="Q854" s="24"/>
      <c r="R854" s="18" t="s">
        <v>10078</v>
      </c>
      <c r="S854" s="18" t="s">
        <v>10499</v>
      </c>
    </row>
    <row r="855" spans="1:19" ht="38.25" hidden="1" x14ac:dyDescent="0.2">
      <c r="A855" s="7" t="s">
        <v>12</v>
      </c>
      <c r="B855" s="4" t="s">
        <v>88</v>
      </c>
      <c r="C855" s="17" t="s">
        <v>505</v>
      </c>
      <c r="D855" s="17" t="s">
        <v>506</v>
      </c>
      <c r="E855" s="18" t="s">
        <v>507</v>
      </c>
      <c r="F855" s="18" t="s">
        <v>228</v>
      </c>
      <c r="G855" s="18" t="s">
        <v>425</v>
      </c>
      <c r="H855" s="18" t="s">
        <v>508</v>
      </c>
      <c r="I855" s="18">
        <v>47562463</v>
      </c>
      <c r="J855" s="19">
        <v>42639</v>
      </c>
      <c r="K855" s="20">
        <v>2016</v>
      </c>
      <c r="L855" s="20">
        <v>2016</v>
      </c>
      <c r="M855" s="22">
        <v>183.26</v>
      </c>
      <c r="N855" s="21" t="s">
        <v>131</v>
      </c>
      <c r="O855" s="23">
        <f>M855*VLOOKUP(N855,Kurzy!$A$2:$B$11,2,FALSE)</f>
        <v>183.26</v>
      </c>
      <c r="P855" s="18"/>
      <c r="Q855" s="24"/>
      <c r="R855" s="18" t="s">
        <v>10078</v>
      </c>
      <c r="S855" s="18" t="s">
        <v>10500</v>
      </c>
    </row>
    <row r="856" spans="1:19" ht="38.25" hidden="1" x14ac:dyDescent="0.2">
      <c r="A856" s="7" t="s">
        <v>12</v>
      </c>
      <c r="B856" s="4" t="s">
        <v>88</v>
      </c>
      <c r="C856" s="17" t="s">
        <v>509</v>
      </c>
      <c r="D856" s="17" t="s">
        <v>506</v>
      </c>
      <c r="E856" s="18">
        <v>4</v>
      </c>
      <c r="F856" s="18" t="s">
        <v>228</v>
      </c>
      <c r="G856" s="18" t="s">
        <v>425</v>
      </c>
      <c r="H856" s="18" t="s">
        <v>510</v>
      </c>
      <c r="I856" s="18">
        <v>199010</v>
      </c>
      <c r="J856" s="19">
        <v>42563</v>
      </c>
      <c r="K856" s="20">
        <v>2016</v>
      </c>
      <c r="L856" s="20">
        <v>2016</v>
      </c>
      <c r="M856" s="22">
        <v>31.83</v>
      </c>
      <c r="N856" s="21" t="s">
        <v>131</v>
      </c>
      <c r="O856" s="23">
        <f>M856*VLOOKUP(N856,Kurzy!$A$2:$B$11,2,FALSE)</f>
        <v>31.83</v>
      </c>
      <c r="P856" s="18"/>
      <c r="Q856" s="24"/>
      <c r="R856" s="18" t="s">
        <v>10078</v>
      </c>
      <c r="S856" s="18" t="s">
        <v>10499</v>
      </c>
    </row>
    <row r="857" spans="1:19" ht="38.25" hidden="1" x14ac:dyDescent="0.2">
      <c r="A857" s="7" t="s">
        <v>12</v>
      </c>
      <c r="B857" s="4" t="s">
        <v>88</v>
      </c>
      <c r="C857" s="17" t="s">
        <v>511</v>
      </c>
      <c r="D857" s="17" t="s">
        <v>506</v>
      </c>
      <c r="E857" s="18" t="s">
        <v>512</v>
      </c>
      <c r="F857" s="18" t="s">
        <v>228</v>
      </c>
      <c r="G857" s="18" t="s">
        <v>425</v>
      </c>
      <c r="H857" s="18" t="s">
        <v>513</v>
      </c>
      <c r="I857" s="18">
        <v>42337402</v>
      </c>
      <c r="J857" s="19">
        <v>42684</v>
      </c>
      <c r="K857" s="20">
        <v>2016</v>
      </c>
      <c r="L857" s="20">
        <v>2016</v>
      </c>
      <c r="M857" s="22">
        <v>462.5</v>
      </c>
      <c r="N857" s="21" t="s">
        <v>131</v>
      </c>
      <c r="O857" s="23">
        <f>M857*VLOOKUP(N857,Kurzy!$A$2:$B$11,2,FALSE)</f>
        <v>462.5</v>
      </c>
      <c r="P857" s="18"/>
      <c r="Q857" s="24"/>
      <c r="R857" s="18" t="s">
        <v>10078</v>
      </c>
      <c r="S857" s="18" t="s">
        <v>10510</v>
      </c>
    </row>
    <row r="858" spans="1:19" ht="38.25" hidden="1" x14ac:dyDescent="0.2">
      <c r="A858" s="7" t="s">
        <v>12</v>
      </c>
      <c r="B858" s="4" t="s">
        <v>57</v>
      </c>
      <c r="C858" s="17" t="s">
        <v>435</v>
      </c>
      <c r="D858" s="17" t="s">
        <v>493</v>
      </c>
      <c r="E858" s="18" t="s">
        <v>494</v>
      </c>
      <c r="F858" s="18" t="s">
        <v>228</v>
      </c>
      <c r="G858" s="18" t="s">
        <v>425</v>
      </c>
      <c r="H858" s="18" t="s">
        <v>495</v>
      </c>
      <c r="I858" s="18">
        <v>45541159</v>
      </c>
      <c r="J858" s="19">
        <v>42389</v>
      </c>
      <c r="K858" s="20">
        <v>2016</v>
      </c>
      <c r="L858" s="20">
        <v>2016</v>
      </c>
      <c r="M858" s="22">
        <v>363.33</v>
      </c>
      <c r="N858" s="21" t="s">
        <v>131</v>
      </c>
      <c r="O858" s="23">
        <f>M858*VLOOKUP(N858,Kurzy!$A$2:$B$11,2,FALSE)</f>
        <v>363.33</v>
      </c>
      <c r="P858" s="18"/>
      <c r="Q858" s="24"/>
      <c r="R858" s="18" t="s">
        <v>10078</v>
      </c>
      <c r="S858" s="18" t="s">
        <v>10491</v>
      </c>
    </row>
    <row r="859" spans="1:19" ht="38.25" hidden="1" x14ac:dyDescent="0.2">
      <c r="A859" s="7" t="s">
        <v>12</v>
      </c>
      <c r="B859" s="4" t="s">
        <v>57</v>
      </c>
      <c r="C859" s="17" t="s">
        <v>435</v>
      </c>
      <c r="D859" s="17" t="s">
        <v>493</v>
      </c>
      <c r="E859" s="18" t="s">
        <v>496</v>
      </c>
      <c r="F859" s="18" t="s">
        <v>228</v>
      </c>
      <c r="G859" s="18" t="s">
        <v>425</v>
      </c>
      <c r="H859" s="18" t="s">
        <v>495</v>
      </c>
      <c r="I859" s="18">
        <v>45541159</v>
      </c>
      <c r="J859" s="19">
        <v>42642</v>
      </c>
      <c r="K859" s="20">
        <v>2016</v>
      </c>
      <c r="L859" s="20">
        <v>2016</v>
      </c>
      <c r="M859" s="22">
        <v>166.67</v>
      </c>
      <c r="N859" s="21" t="s">
        <v>131</v>
      </c>
      <c r="O859" s="23">
        <f>M859*VLOOKUP(N859,Kurzy!$A$2:$B$11,2,FALSE)</f>
        <v>166.67</v>
      </c>
      <c r="P859" s="18"/>
      <c r="Q859" s="24"/>
      <c r="R859" s="18" t="s">
        <v>10078</v>
      </c>
      <c r="S859" s="18" t="s">
        <v>10491</v>
      </c>
    </row>
    <row r="860" spans="1:19" ht="38.25" x14ac:dyDescent="0.2">
      <c r="A860" s="7" t="s">
        <v>12</v>
      </c>
      <c r="B860" s="4" t="s">
        <v>57</v>
      </c>
      <c r="C860" s="17" t="s">
        <v>497</v>
      </c>
      <c r="D860" s="17" t="s">
        <v>493</v>
      </c>
      <c r="E860" s="18" t="s">
        <v>498</v>
      </c>
      <c r="F860" s="18" t="s">
        <v>499</v>
      </c>
      <c r="G860" s="18" t="s">
        <v>425</v>
      </c>
      <c r="H860" s="18" t="s">
        <v>500</v>
      </c>
      <c r="I860" s="18">
        <v>44804776</v>
      </c>
      <c r="J860" s="19">
        <v>42129</v>
      </c>
      <c r="K860" s="20">
        <v>2015</v>
      </c>
      <c r="L860" s="20">
        <v>2016</v>
      </c>
      <c r="M860" s="22">
        <v>10000</v>
      </c>
      <c r="N860" s="21" t="s">
        <v>131</v>
      </c>
      <c r="O860" s="23">
        <f>M860*VLOOKUP(N860,Kurzy!$A$2:$B$11,2,FALSE)</f>
        <v>10000</v>
      </c>
      <c r="P860" s="18"/>
      <c r="Q860" s="24"/>
      <c r="R860" s="18" t="s">
        <v>10079</v>
      </c>
      <c r="S860" s="18"/>
    </row>
    <row r="861" spans="1:19" ht="38.25" x14ac:dyDescent="0.2">
      <c r="A861" s="7" t="s">
        <v>12</v>
      </c>
      <c r="B861" s="4" t="s">
        <v>57</v>
      </c>
      <c r="C861" s="17" t="s">
        <v>501</v>
      </c>
      <c r="D861" s="17" t="s">
        <v>493</v>
      </c>
      <c r="E861" s="18" t="s">
        <v>502</v>
      </c>
      <c r="F861" s="18" t="s">
        <v>503</v>
      </c>
      <c r="G861" s="18" t="s">
        <v>425</v>
      </c>
      <c r="H861" s="18" t="s">
        <v>504</v>
      </c>
      <c r="I861" s="18">
        <v>46685472</v>
      </c>
      <c r="J861" s="19">
        <v>41682</v>
      </c>
      <c r="K861" s="20">
        <v>2014</v>
      </c>
      <c r="L861" s="20">
        <v>2016</v>
      </c>
      <c r="M861" s="22">
        <v>2000</v>
      </c>
      <c r="N861" s="21" t="s">
        <v>131</v>
      </c>
      <c r="O861" s="23">
        <f>M861*VLOOKUP(N861,Kurzy!$A$2:$B$11,2,FALSE)</f>
        <v>2000</v>
      </c>
      <c r="P861" s="18"/>
      <c r="Q861" s="24"/>
      <c r="R861" s="18" t="s">
        <v>10079</v>
      </c>
      <c r="S861" s="18"/>
    </row>
    <row r="862" spans="1:19" ht="38.25" x14ac:dyDescent="0.2">
      <c r="A862" s="7" t="s">
        <v>12</v>
      </c>
      <c r="B862" s="4" t="s">
        <v>89</v>
      </c>
      <c r="C862" s="17" t="s">
        <v>390</v>
      </c>
      <c r="D862" s="17" t="s">
        <v>391</v>
      </c>
      <c r="E862" s="18" t="s">
        <v>392</v>
      </c>
      <c r="F862" s="18" t="s">
        <v>222</v>
      </c>
      <c r="G862" s="18" t="s">
        <v>393</v>
      </c>
      <c r="H862" s="18" t="s">
        <v>394</v>
      </c>
      <c r="I862" s="18">
        <v>31322034</v>
      </c>
      <c r="J862" s="19">
        <v>42320</v>
      </c>
      <c r="K862" s="20">
        <v>2015</v>
      </c>
      <c r="L862" s="20">
        <v>2016</v>
      </c>
      <c r="M862" s="22">
        <v>2500</v>
      </c>
      <c r="N862" s="21" t="s">
        <v>131</v>
      </c>
      <c r="O862" s="23">
        <f>M862*VLOOKUP(N862,Kurzy!$A$2:$B$11,2,FALSE)</f>
        <v>2500</v>
      </c>
      <c r="P862" s="18"/>
      <c r="Q862" s="24"/>
      <c r="R862" s="18" t="s">
        <v>10079</v>
      </c>
      <c r="S862" s="18"/>
    </row>
    <row r="863" spans="1:19" ht="38.25" x14ac:dyDescent="0.2">
      <c r="A863" s="7" t="s">
        <v>12</v>
      </c>
      <c r="B863" s="4" t="s">
        <v>89</v>
      </c>
      <c r="C863" s="17" t="s">
        <v>390</v>
      </c>
      <c r="D863" s="17" t="s">
        <v>391</v>
      </c>
      <c r="E863" s="18" t="s">
        <v>395</v>
      </c>
      <c r="F863" s="18" t="s">
        <v>222</v>
      </c>
      <c r="G863" s="18" t="s">
        <v>393</v>
      </c>
      <c r="H863" s="18" t="s">
        <v>396</v>
      </c>
      <c r="I863" s="18">
        <v>31322034</v>
      </c>
      <c r="J863" s="19">
        <v>42608</v>
      </c>
      <c r="K863" s="20">
        <v>2016</v>
      </c>
      <c r="L863" s="20">
        <v>2016</v>
      </c>
      <c r="M863" s="22">
        <v>2000</v>
      </c>
      <c r="N863" s="21" t="s">
        <v>131</v>
      </c>
      <c r="O863" s="23">
        <f>M863*VLOOKUP(N863,Kurzy!$A$2:$B$11,2,FALSE)</f>
        <v>2000</v>
      </c>
      <c r="P863" s="18"/>
      <c r="Q863" s="24"/>
      <c r="R863" s="18" t="s">
        <v>10079</v>
      </c>
      <c r="S863" s="18"/>
    </row>
    <row r="864" spans="1:19" ht="51" x14ac:dyDescent="0.2">
      <c r="A864" s="7" t="s">
        <v>12</v>
      </c>
      <c r="B864" s="4" t="s">
        <v>89</v>
      </c>
      <c r="C864" s="17" t="s">
        <v>342</v>
      </c>
      <c r="D864" s="17" t="s">
        <v>343</v>
      </c>
      <c r="E864" s="18" t="s">
        <v>344</v>
      </c>
      <c r="F864" s="18" t="s">
        <v>333</v>
      </c>
      <c r="G864" s="18" t="s">
        <v>340</v>
      </c>
      <c r="H864" s="18" t="s">
        <v>345</v>
      </c>
      <c r="I864" s="18">
        <v>36855642</v>
      </c>
      <c r="J864" s="19">
        <v>42599</v>
      </c>
      <c r="K864" s="20">
        <v>2016</v>
      </c>
      <c r="L864" s="20">
        <v>2016</v>
      </c>
      <c r="M864" s="22">
        <v>7000</v>
      </c>
      <c r="N864" s="21" t="s">
        <v>131</v>
      </c>
      <c r="O864" s="23">
        <f>M864*VLOOKUP(N864,Kurzy!$A$2:$B$11,2,FALSE)</f>
        <v>7000</v>
      </c>
      <c r="P864" s="18" t="s">
        <v>346</v>
      </c>
      <c r="Q864" s="24"/>
      <c r="R864" s="18" t="s">
        <v>10079</v>
      </c>
      <c r="S864" s="18" t="s">
        <v>10511</v>
      </c>
    </row>
    <row r="865" spans="1:19" ht="38.25" hidden="1" x14ac:dyDescent="0.2">
      <c r="A865" s="7" t="s">
        <v>12</v>
      </c>
      <c r="B865" s="4" t="s">
        <v>116</v>
      </c>
      <c r="C865" s="17"/>
      <c r="D865" s="17" t="s">
        <v>416</v>
      </c>
      <c r="E865" s="18" t="s">
        <v>228</v>
      </c>
      <c r="F865" s="18" t="s">
        <v>417</v>
      </c>
      <c r="G865" s="18" t="s">
        <v>418</v>
      </c>
      <c r="H865" s="18" t="s">
        <v>419</v>
      </c>
      <c r="I865" s="18" t="s">
        <v>420</v>
      </c>
      <c r="J865" s="19">
        <v>42562</v>
      </c>
      <c r="K865" s="20">
        <v>2016</v>
      </c>
      <c r="L865" s="20"/>
      <c r="M865" s="22">
        <v>15550</v>
      </c>
      <c r="N865" s="21" t="s">
        <v>131</v>
      </c>
      <c r="O865" s="23">
        <f>M865*VLOOKUP(N865,Kurzy!$A$2:$B$11,2,FALSE)</f>
        <v>15550</v>
      </c>
      <c r="P865" s="18"/>
      <c r="Q865" s="24"/>
      <c r="R865" s="18" t="s">
        <v>10078</v>
      </c>
      <c r="S865" s="18" t="s">
        <v>10641</v>
      </c>
    </row>
    <row r="866" spans="1:19" ht="25.5" hidden="1" x14ac:dyDescent="0.2">
      <c r="A866" s="7" t="s">
        <v>13</v>
      </c>
      <c r="B866" s="4" t="s">
        <v>16</v>
      </c>
      <c r="C866" s="17" t="s">
        <v>4552</v>
      </c>
      <c r="D866" s="17" t="s">
        <v>4553</v>
      </c>
      <c r="E866" s="18"/>
      <c r="F866" s="18" t="s">
        <v>4554</v>
      </c>
      <c r="G866" s="18"/>
      <c r="H866" s="18" t="s">
        <v>4552</v>
      </c>
      <c r="I866" s="18">
        <v>31821987</v>
      </c>
      <c r="J866" s="19"/>
      <c r="K866" s="20">
        <v>2016</v>
      </c>
      <c r="L866" s="20">
        <v>2016</v>
      </c>
      <c r="M866" s="22">
        <v>300</v>
      </c>
      <c r="N866" s="21" t="s">
        <v>131</v>
      </c>
      <c r="O866" s="23">
        <f>M866*VLOOKUP(N866,Kurzy!$A$2:$B$11,2,FALSE)</f>
        <v>300</v>
      </c>
      <c r="P866" s="18"/>
      <c r="Q866" s="24"/>
      <c r="R866" s="18" t="s">
        <v>10078</v>
      </c>
      <c r="S866" s="18" t="s">
        <v>10491</v>
      </c>
    </row>
    <row r="867" spans="1:19" ht="25.5" hidden="1" x14ac:dyDescent="0.2">
      <c r="A867" s="7" t="s">
        <v>13</v>
      </c>
      <c r="B867" s="4" t="s">
        <v>91</v>
      </c>
      <c r="C867" s="17" t="s">
        <v>4548</v>
      </c>
      <c r="D867" s="17" t="s">
        <v>4549</v>
      </c>
      <c r="E867" s="18" t="s">
        <v>4550</v>
      </c>
      <c r="F867" s="18" t="s">
        <v>554</v>
      </c>
      <c r="G867" s="18"/>
      <c r="H867" s="18" t="s">
        <v>4551</v>
      </c>
      <c r="I867" s="18">
        <v>313343</v>
      </c>
      <c r="J867" s="19">
        <v>42516</v>
      </c>
      <c r="K867" s="20">
        <v>2016</v>
      </c>
      <c r="L867" s="20">
        <v>2016</v>
      </c>
      <c r="M867" s="22">
        <v>4000</v>
      </c>
      <c r="N867" s="21" t="s">
        <v>131</v>
      </c>
      <c r="O867" s="23">
        <f>M867*VLOOKUP(N867,Kurzy!$A$2:$B$11,2,FALSE)</f>
        <v>4000</v>
      </c>
      <c r="P867" s="18"/>
      <c r="Q867" s="24"/>
      <c r="R867" s="18" t="s">
        <v>10078</v>
      </c>
      <c r="S867" s="18" t="s">
        <v>10510</v>
      </c>
    </row>
    <row r="868" spans="1:19" ht="63.75" x14ac:dyDescent="0.2">
      <c r="A868" s="7" t="s">
        <v>13</v>
      </c>
      <c r="B868" s="4" t="s">
        <v>23</v>
      </c>
      <c r="C868" s="17" t="s">
        <v>4539</v>
      </c>
      <c r="D868" s="17" t="s">
        <v>4540</v>
      </c>
      <c r="E868" s="18" t="s">
        <v>4541</v>
      </c>
      <c r="F868" s="18" t="s">
        <v>4542</v>
      </c>
      <c r="G868" s="18" t="s">
        <v>4543</v>
      </c>
      <c r="H868" s="18" t="s">
        <v>1055</v>
      </c>
      <c r="I868" s="18">
        <v>42137527</v>
      </c>
      <c r="J868" s="19">
        <v>42249</v>
      </c>
      <c r="K868" s="20">
        <v>2015</v>
      </c>
      <c r="L868" s="20">
        <v>2016</v>
      </c>
      <c r="M868" s="22">
        <v>1975</v>
      </c>
      <c r="N868" s="21" t="s">
        <v>131</v>
      </c>
      <c r="O868" s="23">
        <f>M868*VLOOKUP(N868,Kurzy!$A$2:$B$11,2,FALSE)</f>
        <v>1975</v>
      </c>
      <c r="P868" s="18"/>
      <c r="Q868" s="24"/>
      <c r="R868" s="18" t="s">
        <v>10079</v>
      </c>
      <c r="S868" s="18"/>
    </row>
    <row r="869" spans="1:19" ht="25.5" x14ac:dyDescent="0.2">
      <c r="A869" s="7" t="s">
        <v>13</v>
      </c>
      <c r="B869" s="4" t="s">
        <v>23</v>
      </c>
      <c r="C869" s="17" t="s">
        <v>4547</v>
      </c>
      <c r="D869" s="17" t="s">
        <v>4544</v>
      </c>
      <c r="E869" s="18" t="s">
        <v>4545</v>
      </c>
      <c r="F869" s="18" t="s">
        <v>4546</v>
      </c>
      <c r="G869" s="18" t="s">
        <v>4547</v>
      </c>
      <c r="H869" s="18" t="s">
        <v>1055</v>
      </c>
      <c r="I869" s="18">
        <v>42137527</v>
      </c>
      <c r="J869" s="19">
        <v>42643</v>
      </c>
      <c r="K869" s="20">
        <v>2016</v>
      </c>
      <c r="L869" s="20">
        <v>2017</v>
      </c>
      <c r="M869" s="22">
        <v>5000</v>
      </c>
      <c r="N869" s="21" t="s">
        <v>131</v>
      </c>
      <c r="O869" s="23">
        <f>M869*VLOOKUP(N869,Kurzy!$A$2:$B$11,2,FALSE)</f>
        <v>5000</v>
      </c>
      <c r="P869" s="18"/>
      <c r="Q869" s="24"/>
      <c r="R869" s="18" t="s">
        <v>10079</v>
      </c>
      <c r="S869" s="18" t="s">
        <v>10657</v>
      </c>
    </row>
    <row r="870" spans="1:19" ht="25.5" x14ac:dyDescent="0.2">
      <c r="A870" s="7" t="s">
        <v>34</v>
      </c>
      <c r="B870" s="4" t="s">
        <v>94</v>
      </c>
      <c r="C870" s="17" t="s">
        <v>7611</v>
      </c>
      <c r="D870" s="17" t="s">
        <v>7612</v>
      </c>
      <c r="E870" s="18" t="s">
        <v>7613</v>
      </c>
      <c r="F870" s="18"/>
      <c r="G870" s="18" t="s">
        <v>7614</v>
      </c>
      <c r="H870" s="18" t="s">
        <v>7615</v>
      </c>
      <c r="I870" s="18">
        <v>24180742</v>
      </c>
      <c r="J870" s="19">
        <v>42542</v>
      </c>
      <c r="K870" s="20">
        <v>2016</v>
      </c>
      <c r="L870" s="20">
        <v>2016</v>
      </c>
      <c r="M870" s="22">
        <v>2500</v>
      </c>
      <c r="N870" s="21" t="s">
        <v>131</v>
      </c>
      <c r="O870" s="23">
        <f>M870*VLOOKUP(N870,Kurzy!$A$2:$B$11,2,FALSE)</f>
        <v>2500</v>
      </c>
      <c r="P870" s="18"/>
      <c r="Q870" s="24"/>
      <c r="R870" s="18" t="s">
        <v>10079</v>
      </c>
      <c r="S870" s="18" t="s">
        <v>10512</v>
      </c>
    </row>
    <row r="871" spans="1:19" ht="102" x14ac:dyDescent="0.2">
      <c r="A871" s="7" t="s">
        <v>34</v>
      </c>
      <c r="B871" s="4" t="s">
        <v>94</v>
      </c>
      <c r="C871" s="17" t="s">
        <v>7577</v>
      </c>
      <c r="D871" s="17" t="s">
        <v>7578</v>
      </c>
      <c r="E871" s="18" t="s">
        <v>7579</v>
      </c>
      <c r="F871" s="18" t="s">
        <v>7580</v>
      </c>
      <c r="G871" s="18" t="s">
        <v>7581</v>
      </c>
      <c r="H871" s="18" t="s">
        <v>7582</v>
      </c>
      <c r="I871" s="18" t="s">
        <v>7583</v>
      </c>
      <c r="J871" s="19">
        <v>42661</v>
      </c>
      <c r="K871" s="20">
        <v>2016</v>
      </c>
      <c r="L871" s="20">
        <v>2016</v>
      </c>
      <c r="M871" s="22">
        <v>2000</v>
      </c>
      <c r="N871" s="21" t="s">
        <v>131</v>
      </c>
      <c r="O871" s="23">
        <f>M871*VLOOKUP(N871,Kurzy!$A$2:$B$11,2,FALSE)</f>
        <v>2000</v>
      </c>
      <c r="P871" s="18"/>
      <c r="Q871" s="24"/>
      <c r="R871" s="18" t="s">
        <v>10079</v>
      </c>
      <c r="S871" s="18"/>
    </row>
    <row r="872" spans="1:19" ht="38.25" x14ac:dyDescent="0.2">
      <c r="A872" s="7" t="s">
        <v>34</v>
      </c>
      <c r="B872" s="4" t="s">
        <v>94</v>
      </c>
      <c r="C872" s="17" t="s">
        <v>7591</v>
      </c>
      <c r="D872" s="17" t="s">
        <v>7459</v>
      </c>
      <c r="E872" s="18" t="s">
        <v>7592</v>
      </c>
      <c r="F872" s="18" t="s">
        <v>7593</v>
      </c>
      <c r="G872" s="18" t="s">
        <v>7594</v>
      </c>
      <c r="H872" s="18" t="s">
        <v>214</v>
      </c>
      <c r="I872" s="18">
        <v>30857571</v>
      </c>
      <c r="J872" s="19">
        <v>42703</v>
      </c>
      <c r="K872" s="20">
        <v>2016</v>
      </c>
      <c r="L872" s="20">
        <v>2017</v>
      </c>
      <c r="M872" s="22">
        <v>1500</v>
      </c>
      <c r="N872" s="21" t="s">
        <v>131</v>
      </c>
      <c r="O872" s="23">
        <f>M872*VLOOKUP(N872,Kurzy!$A$2:$B$11,2,FALSE)</f>
        <v>1500</v>
      </c>
      <c r="P872" s="18"/>
      <c r="Q872" s="24"/>
      <c r="R872" s="18" t="s">
        <v>10079</v>
      </c>
      <c r="S872" s="18"/>
    </row>
    <row r="873" spans="1:19" ht="38.25" x14ac:dyDescent="0.2">
      <c r="A873" s="7" t="s">
        <v>34</v>
      </c>
      <c r="B873" s="4" t="s">
        <v>94</v>
      </c>
      <c r="C873" s="17" t="s">
        <v>7595</v>
      </c>
      <c r="D873" s="17" t="s">
        <v>7596</v>
      </c>
      <c r="E873" s="18" t="s">
        <v>7597</v>
      </c>
      <c r="F873" s="18" t="s">
        <v>7593</v>
      </c>
      <c r="G873" s="18" t="s">
        <v>7594</v>
      </c>
      <c r="H873" s="18" t="s">
        <v>214</v>
      </c>
      <c r="I873" s="18">
        <v>30857571</v>
      </c>
      <c r="J873" s="19">
        <v>42703</v>
      </c>
      <c r="K873" s="20">
        <v>2016</v>
      </c>
      <c r="L873" s="20">
        <v>2017</v>
      </c>
      <c r="M873" s="22">
        <v>2500</v>
      </c>
      <c r="N873" s="21" t="s">
        <v>131</v>
      </c>
      <c r="O873" s="23">
        <f>M873*VLOOKUP(N873,Kurzy!$A$2:$B$11,2,FALSE)</f>
        <v>2500</v>
      </c>
      <c r="P873" s="18"/>
      <c r="Q873" s="24"/>
      <c r="R873" s="18" t="s">
        <v>10079</v>
      </c>
      <c r="S873" s="18"/>
    </row>
    <row r="874" spans="1:19" ht="38.25" x14ac:dyDescent="0.2">
      <c r="A874" s="7" t="s">
        <v>34</v>
      </c>
      <c r="B874" s="4" t="s">
        <v>94</v>
      </c>
      <c r="C874" s="17" t="s">
        <v>7598</v>
      </c>
      <c r="D874" s="17" t="s">
        <v>7599</v>
      </c>
      <c r="E874" s="18" t="s">
        <v>7600</v>
      </c>
      <c r="F874" s="18" t="s">
        <v>7593</v>
      </c>
      <c r="G874" s="18" t="s">
        <v>7594</v>
      </c>
      <c r="H874" s="18" t="s">
        <v>214</v>
      </c>
      <c r="I874" s="18">
        <v>30857571</v>
      </c>
      <c r="J874" s="19">
        <v>42703</v>
      </c>
      <c r="K874" s="20">
        <v>2016</v>
      </c>
      <c r="L874" s="20">
        <v>2017</v>
      </c>
      <c r="M874" s="22">
        <v>1500</v>
      </c>
      <c r="N874" s="21" t="s">
        <v>131</v>
      </c>
      <c r="O874" s="23">
        <f>M874*VLOOKUP(N874,Kurzy!$A$2:$B$11,2,FALSE)</f>
        <v>1500</v>
      </c>
      <c r="P874" s="18"/>
      <c r="Q874" s="24"/>
      <c r="R874" s="18" t="s">
        <v>10079</v>
      </c>
      <c r="S874" s="18"/>
    </row>
    <row r="875" spans="1:19" ht="38.25" x14ac:dyDescent="0.2">
      <c r="A875" s="7" t="s">
        <v>34</v>
      </c>
      <c r="B875" s="4" t="s">
        <v>94</v>
      </c>
      <c r="C875" s="17" t="s">
        <v>7601</v>
      </c>
      <c r="D875" s="17" t="s">
        <v>7476</v>
      </c>
      <c r="E875" s="18" t="s">
        <v>7602</v>
      </c>
      <c r="F875" s="18" t="s">
        <v>7593</v>
      </c>
      <c r="G875" s="18" t="s">
        <v>7594</v>
      </c>
      <c r="H875" s="18" t="s">
        <v>214</v>
      </c>
      <c r="I875" s="18">
        <v>30857571</v>
      </c>
      <c r="J875" s="19">
        <v>42703</v>
      </c>
      <c r="K875" s="20">
        <v>2016</v>
      </c>
      <c r="L875" s="20">
        <v>2017</v>
      </c>
      <c r="M875" s="22">
        <v>2000</v>
      </c>
      <c r="N875" s="21" t="s">
        <v>131</v>
      </c>
      <c r="O875" s="23">
        <f>M875*VLOOKUP(N875,Kurzy!$A$2:$B$11,2,FALSE)</f>
        <v>2000</v>
      </c>
      <c r="P875" s="18"/>
      <c r="Q875" s="24"/>
      <c r="R875" s="18" t="s">
        <v>10079</v>
      </c>
      <c r="S875" s="18"/>
    </row>
    <row r="876" spans="1:19" ht="38.25" x14ac:dyDescent="0.2">
      <c r="A876" s="7" t="s">
        <v>34</v>
      </c>
      <c r="B876" s="4" t="s">
        <v>94</v>
      </c>
      <c r="C876" s="17" t="s">
        <v>7603</v>
      </c>
      <c r="D876" s="17" t="s">
        <v>7476</v>
      </c>
      <c r="E876" s="18" t="s">
        <v>7604</v>
      </c>
      <c r="F876" s="18" t="s">
        <v>7593</v>
      </c>
      <c r="G876" s="18" t="s">
        <v>7594</v>
      </c>
      <c r="H876" s="18" t="s">
        <v>214</v>
      </c>
      <c r="I876" s="18">
        <v>30857571</v>
      </c>
      <c r="J876" s="19">
        <v>42703</v>
      </c>
      <c r="K876" s="20">
        <v>2016</v>
      </c>
      <c r="L876" s="20">
        <v>2017</v>
      </c>
      <c r="M876" s="22">
        <v>1500</v>
      </c>
      <c r="N876" s="21" t="s">
        <v>131</v>
      </c>
      <c r="O876" s="23">
        <f>M876*VLOOKUP(N876,Kurzy!$A$2:$B$11,2,FALSE)</f>
        <v>1500</v>
      </c>
      <c r="P876" s="18"/>
      <c r="Q876" s="24"/>
      <c r="R876" s="18" t="s">
        <v>10079</v>
      </c>
      <c r="S876" s="18"/>
    </row>
    <row r="877" spans="1:19" ht="38.25" x14ac:dyDescent="0.2">
      <c r="A877" s="7" t="s">
        <v>34</v>
      </c>
      <c r="B877" s="4" t="s">
        <v>94</v>
      </c>
      <c r="C877" s="17" t="s">
        <v>7605</v>
      </c>
      <c r="D877" s="17" t="s">
        <v>7606</v>
      </c>
      <c r="E877" s="18" t="s">
        <v>7607</v>
      </c>
      <c r="F877" s="18" t="s">
        <v>7593</v>
      </c>
      <c r="G877" s="18" t="s">
        <v>7594</v>
      </c>
      <c r="H877" s="18" t="s">
        <v>214</v>
      </c>
      <c r="I877" s="18">
        <v>30857571</v>
      </c>
      <c r="J877" s="19">
        <v>42709</v>
      </c>
      <c r="K877" s="20">
        <v>2016</v>
      </c>
      <c r="L877" s="20">
        <v>2017</v>
      </c>
      <c r="M877" s="22">
        <v>1500</v>
      </c>
      <c r="N877" s="21" t="s">
        <v>131</v>
      </c>
      <c r="O877" s="23">
        <f>M877*VLOOKUP(N877,Kurzy!$A$2:$B$11,2,FALSE)</f>
        <v>1500</v>
      </c>
      <c r="P877" s="18"/>
      <c r="Q877" s="24"/>
      <c r="R877" s="18" t="s">
        <v>10079</v>
      </c>
      <c r="S877" s="18"/>
    </row>
    <row r="878" spans="1:19" ht="38.25" x14ac:dyDescent="0.2">
      <c r="A878" s="7" t="s">
        <v>34</v>
      </c>
      <c r="B878" s="4" t="s">
        <v>95</v>
      </c>
      <c r="C878" s="17" t="s">
        <v>7584</v>
      </c>
      <c r="D878" s="17" t="s">
        <v>7433</v>
      </c>
      <c r="E878" s="18" t="s">
        <v>7585</v>
      </c>
      <c r="F878" s="18" t="s">
        <v>7586</v>
      </c>
      <c r="G878" s="18" t="s">
        <v>7587</v>
      </c>
      <c r="H878" s="18" t="s">
        <v>176</v>
      </c>
      <c r="I878" s="18">
        <v>225690</v>
      </c>
      <c r="J878" s="19">
        <v>42524</v>
      </c>
      <c r="K878" s="20">
        <v>2016</v>
      </c>
      <c r="L878" s="20">
        <v>2016</v>
      </c>
      <c r="M878" s="22">
        <v>500</v>
      </c>
      <c r="N878" s="21" t="s">
        <v>131</v>
      </c>
      <c r="O878" s="23">
        <f>M878*VLOOKUP(N878,Kurzy!$A$2:$B$11,2,FALSE)</f>
        <v>500</v>
      </c>
      <c r="P878" s="18"/>
      <c r="Q878" s="24"/>
      <c r="R878" s="18" t="s">
        <v>10079</v>
      </c>
      <c r="S878" s="18"/>
    </row>
    <row r="879" spans="1:19" ht="38.25" x14ac:dyDescent="0.2">
      <c r="A879" s="7" t="s">
        <v>34</v>
      </c>
      <c r="B879" s="4" t="s">
        <v>95</v>
      </c>
      <c r="C879" s="17" t="s">
        <v>7588</v>
      </c>
      <c r="D879" s="17" t="s">
        <v>7433</v>
      </c>
      <c r="E879" s="18" t="s">
        <v>7589</v>
      </c>
      <c r="F879" s="18" t="s">
        <v>7590</v>
      </c>
      <c r="G879" s="18" t="s">
        <v>7587</v>
      </c>
      <c r="H879" s="18" t="s">
        <v>176</v>
      </c>
      <c r="I879" s="18">
        <v>225690</v>
      </c>
      <c r="J879" s="19">
        <v>42347</v>
      </c>
      <c r="K879" s="20">
        <v>2015</v>
      </c>
      <c r="L879" s="20">
        <v>2016</v>
      </c>
      <c r="M879" s="22">
        <v>961.97</v>
      </c>
      <c r="N879" s="21" t="s">
        <v>131</v>
      </c>
      <c r="O879" s="23">
        <f>M879*VLOOKUP(N879,Kurzy!$A$2:$B$11,2,FALSE)</f>
        <v>961.97</v>
      </c>
      <c r="P879" s="18"/>
      <c r="Q879" s="24"/>
      <c r="R879" s="18" t="s">
        <v>10079</v>
      </c>
      <c r="S879" s="18"/>
    </row>
    <row r="880" spans="1:19" ht="38.25" hidden="1" x14ac:dyDescent="0.2">
      <c r="A880" s="7" t="s">
        <v>14</v>
      </c>
      <c r="B880" s="4"/>
      <c r="C880" s="17" t="s">
        <v>6179</v>
      </c>
      <c r="D880" s="17" t="s">
        <v>6180</v>
      </c>
      <c r="E880" s="18" t="s">
        <v>6181</v>
      </c>
      <c r="F880" s="18" t="s">
        <v>6182</v>
      </c>
      <c r="G880" s="18"/>
      <c r="H880" s="18" t="s">
        <v>6183</v>
      </c>
      <c r="I880" s="18">
        <v>164721</v>
      </c>
      <c r="J880" s="19">
        <v>42854</v>
      </c>
      <c r="K880" s="20">
        <v>2014</v>
      </c>
      <c r="L880" s="20">
        <v>2016</v>
      </c>
      <c r="M880" s="22">
        <v>9000</v>
      </c>
      <c r="N880" s="21" t="s">
        <v>131</v>
      </c>
      <c r="O880" s="23">
        <f>M880*VLOOKUP(N880,Kurzy!$A$2:$B$11,2,FALSE)</f>
        <v>9000</v>
      </c>
      <c r="P880" s="18" t="s">
        <v>6195</v>
      </c>
      <c r="Q880" s="24"/>
      <c r="R880" s="18" t="s">
        <v>10078</v>
      </c>
      <c r="S880" s="18" t="s">
        <v>10510</v>
      </c>
    </row>
    <row r="881" spans="1:19" ht="38.25" hidden="1" x14ac:dyDescent="0.2">
      <c r="A881" s="7" t="s">
        <v>14</v>
      </c>
      <c r="B881" s="4"/>
      <c r="C881" s="17" t="s">
        <v>6179</v>
      </c>
      <c r="D881" s="17" t="s">
        <v>6180</v>
      </c>
      <c r="E881" s="18" t="s">
        <v>6184</v>
      </c>
      <c r="F881" s="18" t="s">
        <v>6185</v>
      </c>
      <c r="G881" s="18"/>
      <c r="H881" s="18" t="s">
        <v>6183</v>
      </c>
      <c r="I881" s="18">
        <v>164704</v>
      </c>
      <c r="J881" s="19">
        <v>42128</v>
      </c>
      <c r="K881" s="20">
        <v>2015</v>
      </c>
      <c r="L881" s="20">
        <v>2016</v>
      </c>
      <c r="M881" s="22">
        <v>4500</v>
      </c>
      <c r="N881" s="21" t="s">
        <v>131</v>
      </c>
      <c r="O881" s="23">
        <f>M881*VLOOKUP(N881,Kurzy!$A$2:$B$11,2,FALSE)</f>
        <v>4500</v>
      </c>
      <c r="P881" s="18" t="s">
        <v>6195</v>
      </c>
      <c r="Q881" s="24"/>
      <c r="R881" s="18" t="s">
        <v>10078</v>
      </c>
      <c r="S881" s="18" t="s">
        <v>10510</v>
      </c>
    </row>
    <row r="882" spans="1:19" ht="38.25" hidden="1" x14ac:dyDescent="0.2">
      <c r="A882" s="7" t="s">
        <v>14</v>
      </c>
      <c r="B882" s="4"/>
      <c r="C882" s="17" t="s">
        <v>6179</v>
      </c>
      <c r="D882" s="17" t="s">
        <v>6180</v>
      </c>
      <c r="E882" s="18" t="s">
        <v>6186</v>
      </c>
      <c r="F882" s="18" t="s">
        <v>6187</v>
      </c>
      <c r="G882" s="18"/>
      <c r="H882" s="18" t="s">
        <v>6183</v>
      </c>
      <c r="I882" s="18">
        <v>164721</v>
      </c>
      <c r="J882" s="19">
        <v>41758</v>
      </c>
      <c r="K882" s="20">
        <v>2014</v>
      </c>
      <c r="L882" s="20">
        <v>2016</v>
      </c>
      <c r="M882" s="22">
        <v>1560</v>
      </c>
      <c r="N882" s="21" t="s">
        <v>131</v>
      </c>
      <c r="O882" s="23">
        <f>M882*VLOOKUP(N882,Kurzy!$A$2:$B$11,2,FALSE)</f>
        <v>1560</v>
      </c>
      <c r="P882" s="18" t="s">
        <v>6195</v>
      </c>
      <c r="Q882" s="24"/>
      <c r="R882" s="18" t="s">
        <v>10078</v>
      </c>
      <c r="S882" s="18" t="s">
        <v>10510</v>
      </c>
    </row>
    <row r="883" spans="1:19" ht="38.25" hidden="1" x14ac:dyDescent="0.2">
      <c r="A883" s="7" t="s">
        <v>14</v>
      </c>
      <c r="B883" s="4"/>
      <c r="C883" s="17" t="s">
        <v>6179</v>
      </c>
      <c r="D883" s="17" t="s">
        <v>6180</v>
      </c>
      <c r="E883" s="18" t="s">
        <v>6188</v>
      </c>
      <c r="F883" s="18" t="s">
        <v>6189</v>
      </c>
      <c r="G883" s="18"/>
      <c r="H883" s="18" t="s">
        <v>6183</v>
      </c>
      <c r="I883" s="18">
        <v>164721</v>
      </c>
      <c r="J883" s="19">
        <v>41766</v>
      </c>
      <c r="K883" s="20">
        <v>2014</v>
      </c>
      <c r="L883" s="20">
        <v>2016</v>
      </c>
      <c r="M883" s="22">
        <v>300</v>
      </c>
      <c r="N883" s="21" t="s">
        <v>131</v>
      </c>
      <c r="O883" s="23">
        <f>M883*VLOOKUP(N883,Kurzy!$A$2:$B$11,2,FALSE)</f>
        <v>300</v>
      </c>
      <c r="P883" s="18" t="s">
        <v>6195</v>
      </c>
      <c r="Q883" s="24"/>
      <c r="R883" s="18" t="s">
        <v>10078</v>
      </c>
      <c r="S883" s="18" t="s">
        <v>10510</v>
      </c>
    </row>
    <row r="884" spans="1:19" ht="38.25" hidden="1" x14ac:dyDescent="0.2">
      <c r="A884" s="7" t="s">
        <v>14</v>
      </c>
      <c r="B884" s="4"/>
      <c r="C884" s="17" t="s">
        <v>6179</v>
      </c>
      <c r="D884" s="17" t="s">
        <v>6190</v>
      </c>
      <c r="E884" s="18" t="s">
        <v>6191</v>
      </c>
      <c r="F884" s="18" t="s">
        <v>6192</v>
      </c>
      <c r="G884" s="18"/>
      <c r="H884" s="18" t="s">
        <v>6183</v>
      </c>
      <c r="I884" s="18">
        <v>164721</v>
      </c>
      <c r="J884" s="19">
        <v>42626</v>
      </c>
      <c r="K884" s="20">
        <v>2016</v>
      </c>
      <c r="L884" s="20">
        <v>2016</v>
      </c>
      <c r="M884" s="22">
        <v>425</v>
      </c>
      <c r="N884" s="21" t="s">
        <v>131</v>
      </c>
      <c r="O884" s="23">
        <f>M884*VLOOKUP(N884,Kurzy!$A$2:$B$11,2,FALSE)</f>
        <v>425</v>
      </c>
      <c r="P884" s="18" t="s">
        <v>6195</v>
      </c>
      <c r="Q884" s="24"/>
      <c r="R884" s="18" t="s">
        <v>10078</v>
      </c>
      <c r="S884" s="18" t="s">
        <v>10510</v>
      </c>
    </row>
    <row r="885" spans="1:19" ht="38.25" hidden="1" x14ac:dyDescent="0.2">
      <c r="A885" s="7" t="s">
        <v>14</v>
      </c>
      <c r="B885" s="4"/>
      <c r="C885" s="17" t="s">
        <v>6179</v>
      </c>
      <c r="D885" s="17" t="s">
        <v>6180</v>
      </c>
      <c r="E885" s="18" t="s">
        <v>6193</v>
      </c>
      <c r="F885" s="18" t="s">
        <v>6194</v>
      </c>
      <c r="G885" s="18"/>
      <c r="H885" s="18" t="s">
        <v>6183</v>
      </c>
      <c r="I885" s="18">
        <v>164721</v>
      </c>
      <c r="J885" s="19">
        <v>42564</v>
      </c>
      <c r="K885" s="20">
        <v>2016</v>
      </c>
      <c r="L885" s="20">
        <v>2016</v>
      </c>
      <c r="M885" s="22">
        <v>800</v>
      </c>
      <c r="N885" s="21" t="s">
        <v>131</v>
      </c>
      <c r="O885" s="23">
        <f>M885*VLOOKUP(N885,Kurzy!$A$2:$B$11,2,FALSE)</f>
        <v>800</v>
      </c>
      <c r="P885" s="18" t="s">
        <v>6195</v>
      </c>
      <c r="Q885" s="24"/>
      <c r="R885" s="18" t="s">
        <v>10078</v>
      </c>
      <c r="S885" s="18" t="s">
        <v>10510</v>
      </c>
    </row>
    <row r="886" spans="1:19" ht="25.5" x14ac:dyDescent="0.2">
      <c r="A886" s="7" t="s">
        <v>28</v>
      </c>
      <c r="B886" s="4" t="s">
        <v>96</v>
      </c>
      <c r="C886" s="17" t="s">
        <v>10210</v>
      </c>
      <c r="D886" s="17" t="s">
        <v>10211</v>
      </c>
      <c r="E886" s="18" t="s">
        <v>10212</v>
      </c>
      <c r="F886" s="18"/>
      <c r="G886" s="18"/>
      <c r="H886" s="18" t="s">
        <v>10213</v>
      </c>
      <c r="I886" s="18">
        <v>42103304</v>
      </c>
      <c r="J886" s="19">
        <v>42639</v>
      </c>
      <c r="K886" s="20">
        <v>2016</v>
      </c>
      <c r="L886" s="20">
        <v>2016</v>
      </c>
      <c r="M886" s="22">
        <v>2000</v>
      </c>
      <c r="N886" s="21" t="s">
        <v>131</v>
      </c>
      <c r="O886" s="23">
        <f>M886*VLOOKUP(N886,Kurzy!$A$2:$B$11,2,FALSE)</f>
        <v>2000</v>
      </c>
      <c r="P886" s="18"/>
      <c r="Q886" s="24"/>
      <c r="R886" s="18" t="s">
        <v>10079</v>
      </c>
      <c r="S886" s="18"/>
    </row>
    <row r="887" spans="1:19" ht="25.5" x14ac:dyDescent="0.2">
      <c r="A887" s="7" t="s">
        <v>28</v>
      </c>
      <c r="B887" s="4" t="s">
        <v>97</v>
      </c>
      <c r="C887" s="17" t="s">
        <v>10198</v>
      </c>
      <c r="D887" s="17" t="s">
        <v>10199</v>
      </c>
      <c r="E887" s="18" t="s">
        <v>10200</v>
      </c>
      <c r="F887" s="18" t="s">
        <v>10201</v>
      </c>
      <c r="G887" s="18" t="s">
        <v>175</v>
      </c>
      <c r="H887" s="18" t="s">
        <v>176</v>
      </c>
      <c r="I887" s="18">
        <v>225690</v>
      </c>
      <c r="J887" s="19">
        <v>42347</v>
      </c>
      <c r="K887" s="19">
        <v>42495</v>
      </c>
      <c r="L887" s="19">
        <v>42498</v>
      </c>
      <c r="M887" s="22">
        <v>600</v>
      </c>
      <c r="N887" s="21" t="s">
        <v>131</v>
      </c>
      <c r="O887" s="23">
        <f>M887*VLOOKUP(N887,Kurzy!$A$2:$B$11,2,FALSE)</f>
        <v>600</v>
      </c>
      <c r="P887" s="18"/>
      <c r="Q887" s="24"/>
      <c r="R887" s="18" t="s">
        <v>10079</v>
      </c>
      <c r="S887" s="18"/>
    </row>
    <row r="888" spans="1:19" ht="25.5" x14ac:dyDescent="0.2">
      <c r="A888" s="7" t="s">
        <v>28</v>
      </c>
      <c r="B888" s="4" t="s">
        <v>97</v>
      </c>
      <c r="C888" s="17" t="s">
        <v>10202</v>
      </c>
      <c r="D888" s="17" t="s">
        <v>173</v>
      </c>
      <c r="E888" s="18" t="s">
        <v>10203</v>
      </c>
      <c r="F888" s="18" t="s">
        <v>4230</v>
      </c>
      <c r="G888" s="18" t="s">
        <v>178</v>
      </c>
      <c r="H888" s="18" t="s">
        <v>179</v>
      </c>
      <c r="I888" s="18">
        <v>30857571</v>
      </c>
      <c r="J888" s="19">
        <v>42716</v>
      </c>
      <c r="K888" s="19">
        <v>42856</v>
      </c>
      <c r="L888" s="19">
        <v>42886</v>
      </c>
      <c r="M888" s="22">
        <v>2000</v>
      </c>
      <c r="N888" s="21" t="s">
        <v>131</v>
      </c>
      <c r="O888" s="23">
        <f>M888*VLOOKUP(N888,Kurzy!$A$2:$B$11,2,FALSE)</f>
        <v>2000</v>
      </c>
      <c r="P888" s="18"/>
      <c r="Q888" s="24"/>
      <c r="R888" s="18" t="s">
        <v>10079</v>
      </c>
      <c r="S888" s="18"/>
    </row>
    <row r="889" spans="1:19" ht="51" x14ac:dyDescent="0.2">
      <c r="A889" s="7" t="s">
        <v>28</v>
      </c>
      <c r="B889" s="4" t="s">
        <v>97</v>
      </c>
      <c r="C889" s="17" t="s">
        <v>10204</v>
      </c>
      <c r="D889" s="17" t="s">
        <v>10199</v>
      </c>
      <c r="E889" s="18" t="s">
        <v>10205</v>
      </c>
      <c r="F889" s="18" t="s">
        <v>10201</v>
      </c>
      <c r="G889" s="18" t="s">
        <v>175</v>
      </c>
      <c r="H889" s="18" t="s">
        <v>176</v>
      </c>
      <c r="I889" s="18">
        <v>225690</v>
      </c>
      <c r="J889" s="19">
        <v>42524</v>
      </c>
      <c r="K889" s="19">
        <v>42653</v>
      </c>
      <c r="L889" s="19">
        <v>42657</v>
      </c>
      <c r="M889" s="22">
        <v>450</v>
      </c>
      <c r="N889" s="21" t="s">
        <v>131</v>
      </c>
      <c r="O889" s="23">
        <f>M889*VLOOKUP(N889,Kurzy!$A$2:$B$11,2,FALSE)</f>
        <v>450</v>
      </c>
      <c r="P889" s="18"/>
      <c r="Q889" s="24"/>
      <c r="R889" s="18" t="s">
        <v>10079</v>
      </c>
      <c r="S889" s="18"/>
    </row>
    <row r="890" spans="1:19" ht="51" x14ac:dyDescent="0.2">
      <c r="A890" s="7" t="s">
        <v>28</v>
      </c>
      <c r="B890" s="4" t="s">
        <v>97</v>
      </c>
      <c r="C890" s="17" t="s">
        <v>10206</v>
      </c>
      <c r="D890" s="17" t="s">
        <v>10199</v>
      </c>
      <c r="E890" s="18" t="s">
        <v>10207</v>
      </c>
      <c r="F890" s="18" t="s">
        <v>10201</v>
      </c>
      <c r="G890" s="18" t="s">
        <v>175</v>
      </c>
      <c r="H890" s="18" t="s">
        <v>176</v>
      </c>
      <c r="I890" s="18">
        <v>225690</v>
      </c>
      <c r="J890" s="19">
        <v>42524</v>
      </c>
      <c r="K890" s="19">
        <v>42615</v>
      </c>
      <c r="L890" s="19">
        <v>42716</v>
      </c>
      <c r="M890" s="22">
        <v>450</v>
      </c>
      <c r="N890" s="21" t="s">
        <v>131</v>
      </c>
      <c r="O890" s="23">
        <f>M890*VLOOKUP(N890,Kurzy!$A$2:$B$11,2,FALSE)</f>
        <v>450</v>
      </c>
      <c r="P890" s="18"/>
      <c r="Q890" s="24"/>
      <c r="R890" s="18" t="s">
        <v>10079</v>
      </c>
      <c r="S890" s="18"/>
    </row>
    <row r="891" spans="1:19" ht="25.5" x14ac:dyDescent="0.2">
      <c r="A891" s="7" t="s">
        <v>28</v>
      </c>
      <c r="B891" s="4" t="s">
        <v>97</v>
      </c>
      <c r="C891" s="17" t="s">
        <v>10208</v>
      </c>
      <c r="D891" s="17" t="s">
        <v>173</v>
      </c>
      <c r="E891" s="18" t="s">
        <v>10209</v>
      </c>
      <c r="F891" s="18" t="s">
        <v>4230</v>
      </c>
      <c r="G891" s="18" t="s">
        <v>178</v>
      </c>
      <c r="H891" s="18" t="s">
        <v>179</v>
      </c>
      <c r="I891" s="18">
        <v>30857571</v>
      </c>
      <c r="J891" s="19">
        <v>42339</v>
      </c>
      <c r="K891" s="19">
        <v>42491</v>
      </c>
      <c r="L891" s="19">
        <v>42521</v>
      </c>
      <c r="M891" s="22">
        <v>1200</v>
      </c>
      <c r="N891" s="21" t="s">
        <v>131</v>
      </c>
      <c r="O891" s="23">
        <f>M891*VLOOKUP(N891,Kurzy!$A$2:$B$11,2,FALSE)</f>
        <v>1200</v>
      </c>
      <c r="P891" s="18"/>
      <c r="Q891" s="24"/>
      <c r="R891" s="18" t="s">
        <v>10079</v>
      </c>
      <c r="S891" s="18"/>
    </row>
    <row r="892" spans="1:19" ht="102" hidden="1" x14ac:dyDescent="0.2">
      <c r="A892" s="7" t="s">
        <v>29</v>
      </c>
      <c r="B892" s="4" t="s">
        <v>99</v>
      </c>
      <c r="C892" s="17" t="s">
        <v>219</v>
      </c>
      <c r="D892" s="17" t="s">
        <v>220</v>
      </c>
      <c r="E892" s="18" t="s">
        <v>221</v>
      </c>
      <c r="F892" s="18" t="s">
        <v>222</v>
      </c>
      <c r="G892" s="18" t="s">
        <v>223</v>
      </c>
      <c r="H892" s="18" t="s">
        <v>224</v>
      </c>
      <c r="I892" s="18">
        <v>35900784</v>
      </c>
      <c r="J892" s="19">
        <v>40581</v>
      </c>
      <c r="K892" s="20">
        <v>2011</v>
      </c>
      <c r="L892" s="20">
        <v>2016</v>
      </c>
      <c r="M892" s="22">
        <v>0</v>
      </c>
      <c r="N892" s="21" t="s">
        <v>131</v>
      </c>
      <c r="O892" s="23">
        <f>M892*VLOOKUP(N892,Kurzy!$A$2:$B$11,2,FALSE)</f>
        <v>0</v>
      </c>
      <c r="P892" s="18" t="s">
        <v>230</v>
      </c>
      <c r="Q892" s="24"/>
      <c r="R892" s="18" t="s">
        <v>10078</v>
      </c>
      <c r="S892" s="18" t="s">
        <v>10656</v>
      </c>
    </row>
    <row r="893" spans="1:19" ht="102" hidden="1" x14ac:dyDescent="0.2">
      <c r="A893" s="7" t="s">
        <v>29</v>
      </c>
      <c r="B893" s="4" t="s">
        <v>99</v>
      </c>
      <c r="C893" s="17" t="s">
        <v>225</v>
      </c>
      <c r="D893" s="17" t="s">
        <v>220</v>
      </c>
      <c r="E893" s="18" t="s">
        <v>226</v>
      </c>
      <c r="F893" s="18" t="s">
        <v>222</v>
      </c>
      <c r="G893" s="18" t="s">
        <v>223</v>
      </c>
      <c r="H893" s="18" t="s">
        <v>224</v>
      </c>
      <c r="I893" s="18">
        <v>35900784</v>
      </c>
      <c r="J893" s="19">
        <v>40682</v>
      </c>
      <c r="K893" s="20">
        <v>2013</v>
      </c>
      <c r="L893" s="20">
        <v>2016</v>
      </c>
      <c r="M893" s="22">
        <v>0</v>
      </c>
      <c r="N893" s="21" t="s">
        <v>131</v>
      </c>
      <c r="O893" s="23">
        <f>M893*VLOOKUP(N893,Kurzy!$A$2:$B$11,2,FALSE)</f>
        <v>0</v>
      </c>
      <c r="P893" s="18" t="s">
        <v>230</v>
      </c>
      <c r="Q893" s="24"/>
      <c r="R893" s="18" t="s">
        <v>10078</v>
      </c>
      <c r="S893" s="18" t="s">
        <v>10656</v>
      </c>
    </row>
    <row r="894" spans="1:19" ht="25.5" x14ac:dyDescent="0.2">
      <c r="A894" s="7" t="s">
        <v>29</v>
      </c>
      <c r="B894" s="4" t="s">
        <v>99</v>
      </c>
      <c r="C894" s="17" t="s">
        <v>10232</v>
      </c>
      <c r="D894" s="17" t="s">
        <v>10233</v>
      </c>
      <c r="E894" s="18" t="s">
        <v>10234</v>
      </c>
      <c r="F894" s="18"/>
      <c r="G894" s="18"/>
      <c r="H894" s="18" t="s">
        <v>10235</v>
      </c>
      <c r="I894" s="18">
        <v>42255171</v>
      </c>
      <c r="J894" s="19">
        <v>42430</v>
      </c>
      <c r="K894" s="20">
        <v>2016</v>
      </c>
      <c r="L894" s="20">
        <v>2020</v>
      </c>
      <c r="M894" s="22">
        <v>1600</v>
      </c>
      <c r="N894" s="21" t="s">
        <v>131</v>
      </c>
      <c r="O894" s="23">
        <f>M894*VLOOKUP(N894,Kurzy!$A$2:$B$11,2,FALSE)</f>
        <v>1600</v>
      </c>
      <c r="P894" s="18"/>
      <c r="Q894" s="24"/>
      <c r="R894" s="18" t="s">
        <v>10079</v>
      </c>
      <c r="S894" s="18"/>
    </row>
    <row r="895" spans="1:19" ht="102" x14ac:dyDescent="0.2">
      <c r="A895" s="7" t="s">
        <v>29</v>
      </c>
      <c r="B895" s="4" t="s">
        <v>99</v>
      </c>
      <c r="C895" s="17" t="s">
        <v>238</v>
      </c>
      <c r="D895" s="17" t="s">
        <v>220</v>
      </c>
      <c r="E895" s="18" t="s">
        <v>239</v>
      </c>
      <c r="F895" s="18" t="s">
        <v>222</v>
      </c>
      <c r="G895" s="18" t="s">
        <v>223</v>
      </c>
      <c r="H895" s="18" t="s">
        <v>240</v>
      </c>
      <c r="I895" s="18" t="s">
        <v>241</v>
      </c>
      <c r="J895" s="19">
        <v>41915</v>
      </c>
      <c r="K895" s="20">
        <v>2014</v>
      </c>
      <c r="L895" s="20">
        <v>2018</v>
      </c>
      <c r="M895" s="22">
        <v>5280</v>
      </c>
      <c r="N895" s="21" t="s">
        <v>131</v>
      </c>
      <c r="O895" s="23">
        <f>M895*VLOOKUP(N895,Kurzy!$A$2:$B$11,2,FALSE)</f>
        <v>5280</v>
      </c>
      <c r="P895" s="18"/>
      <c r="Q895" s="24"/>
      <c r="R895" s="18" t="s">
        <v>10079</v>
      </c>
      <c r="S895" s="18" t="s">
        <v>10512</v>
      </c>
    </row>
    <row r="896" spans="1:19" ht="51" x14ac:dyDescent="0.2">
      <c r="A896" s="7" t="s">
        <v>29</v>
      </c>
      <c r="B896" s="4" t="s">
        <v>58</v>
      </c>
      <c r="C896" s="17" t="s">
        <v>10223</v>
      </c>
      <c r="D896" s="17" t="s">
        <v>254</v>
      </c>
      <c r="E896" s="18" t="s">
        <v>10224</v>
      </c>
      <c r="F896" s="18" t="s">
        <v>10225</v>
      </c>
      <c r="G896" s="18" t="s">
        <v>10226</v>
      </c>
      <c r="H896" s="18" t="s">
        <v>10227</v>
      </c>
      <c r="I896" s="18">
        <v>31957293</v>
      </c>
      <c r="J896" s="19">
        <v>42688</v>
      </c>
      <c r="K896" s="20">
        <v>2016</v>
      </c>
      <c r="L896" s="20">
        <v>2017</v>
      </c>
      <c r="M896" s="22">
        <v>1000</v>
      </c>
      <c r="N896" s="21" t="s">
        <v>131</v>
      </c>
      <c r="O896" s="23">
        <f>M896*VLOOKUP(N896,Kurzy!$A$2:$B$11,2,FALSE)</f>
        <v>1000</v>
      </c>
      <c r="P896" s="18"/>
      <c r="Q896" s="24"/>
      <c r="R896" s="18" t="s">
        <v>10079</v>
      </c>
      <c r="S896" s="18"/>
    </row>
    <row r="897" spans="1:19" ht="51" x14ac:dyDescent="0.2">
      <c r="A897" s="7" t="s">
        <v>29</v>
      </c>
      <c r="B897" s="4" t="s">
        <v>58</v>
      </c>
      <c r="C897" s="17" t="s">
        <v>10228</v>
      </c>
      <c r="D897" s="17" t="s">
        <v>10229</v>
      </c>
      <c r="E897" s="18" t="s">
        <v>10230</v>
      </c>
      <c r="F897" s="18" t="s">
        <v>554</v>
      </c>
      <c r="G897" s="18" t="s">
        <v>10231</v>
      </c>
      <c r="H897" s="18" t="s">
        <v>10227</v>
      </c>
      <c r="I897" s="18">
        <v>31957293</v>
      </c>
      <c r="J897" s="19">
        <v>41940</v>
      </c>
      <c r="K897" s="20">
        <v>2014</v>
      </c>
      <c r="L897" s="20">
        <v>2016</v>
      </c>
      <c r="M897" s="22">
        <v>1500</v>
      </c>
      <c r="N897" s="21" t="s">
        <v>131</v>
      </c>
      <c r="O897" s="23">
        <f>M897*VLOOKUP(N897,Kurzy!$A$2:$B$11,2,FALSE)</f>
        <v>1500</v>
      </c>
      <c r="P897" s="18"/>
      <c r="Q897" s="24"/>
      <c r="R897" s="18" t="s">
        <v>10079</v>
      </c>
      <c r="S897" s="18"/>
    </row>
    <row r="898" spans="1:19" ht="31.5" customHeight="1" x14ac:dyDescent="0.2">
      <c r="A898" s="27"/>
      <c r="B898" s="26"/>
      <c r="C898" s="26"/>
      <c r="D898" s="26"/>
      <c r="E898" s="26"/>
      <c r="F898" s="26"/>
      <c r="G898" s="26"/>
      <c r="H898" s="26"/>
      <c r="I898" s="26"/>
      <c r="J898" s="26"/>
      <c r="K898" s="26"/>
      <c r="L898" s="28"/>
      <c r="M898" s="26"/>
      <c r="N898" s="26"/>
      <c r="O898" s="26"/>
      <c r="P898" s="26"/>
      <c r="Q898" s="26"/>
    </row>
    <row r="899" spans="1:19" s="1" customFormat="1" ht="66" customHeight="1" x14ac:dyDescent="0.2">
      <c r="A899" s="39" t="s">
        <v>132</v>
      </c>
      <c r="B899" s="38"/>
      <c r="C899" s="38"/>
      <c r="D899" s="38"/>
      <c r="E899" s="38"/>
      <c r="F899" s="38"/>
      <c r="G899" s="38"/>
      <c r="H899" s="38"/>
      <c r="I899" s="38"/>
      <c r="J899" s="38"/>
      <c r="K899" s="38"/>
      <c r="L899" s="38"/>
      <c r="M899" s="38"/>
      <c r="N899" s="38"/>
      <c r="O899" s="38"/>
      <c r="P899" s="38"/>
      <c r="Q899" s="38"/>
    </row>
    <row r="900" spans="1:19" s="1" customFormat="1" ht="87" customHeight="1" x14ac:dyDescent="0.2">
      <c r="A900" s="12"/>
    </row>
    <row r="901" spans="1:19" s="1" customFormat="1" ht="87" customHeight="1" x14ac:dyDescent="0.2"/>
    <row r="902" spans="1:19" x14ac:dyDescent="0.2">
      <c r="O902" s="25"/>
    </row>
    <row r="903" spans="1:19" x14ac:dyDescent="0.2">
      <c r="O903" s="25"/>
    </row>
    <row r="904" spans="1:19" x14ac:dyDescent="0.2">
      <c r="O904" s="25"/>
    </row>
    <row r="905" spans="1:19" x14ac:dyDescent="0.2">
      <c r="O905" s="25"/>
    </row>
    <row r="906" spans="1:19" x14ac:dyDescent="0.2">
      <c r="O906" s="25"/>
    </row>
    <row r="907" spans="1:19" x14ac:dyDescent="0.2">
      <c r="O907" s="25"/>
    </row>
    <row r="908" spans="1:19" x14ac:dyDescent="0.2">
      <c r="O908" s="25"/>
    </row>
    <row r="909" spans="1:19" x14ac:dyDescent="0.2">
      <c r="O909" s="25"/>
    </row>
    <row r="910" spans="1:19" x14ac:dyDescent="0.2">
      <c r="O910" s="25"/>
    </row>
    <row r="911" spans="1:19" x14ac:dyDescent="0.2">
      <c r="O911" s="25"/>
    </row>
    <row r="912" spans="1:19" x14ac:dyDescent="0.2">
      <c r="O912" s="25"/>
    </row>
    <row r="913" spans="15:15" x14ac:dyDescent="0.2">
      <c r="O913" s="25"/>
    </row>
    <row r="914" spans="15:15" x14ac:dyDescent="0.2">
      <c r="O914" s="25"/>
    </row>
    <row r="915" spans="15:15" x14ac:dyDescent="0.2">
      <c r="O915" s="25"/>
    </row>
    <row r="916" spans="15:15" x14ac:dyDescent="0.2">
      <c r="O916" s="25"/>
    </row>
    <row r="917" spans="15:15" x14ac:dyDescent="0.2">
      <c r="O917" s="25"/>
    </row>
    <row r="918" spans="15:15" x14ac:dyDescent="0.2">
      <c r="O918" s="25"/>
    </row>
    <row r="919" spans="15:15" x14ac:dyDescent="0.2">
      <c r="O919" s="25"/>
    </row>
    <row r="920" spans="15:15" x14ac:dyDescent="0.2">
      <c r="O920" s="25"/>
    </row>
    <row r="921" spans="15:15" x14ac:dyDescent="0.2">
      <c r="O921" s="25"/>
    </row>
    <row r="922" spans="15:15" x14ac:dyDescent="0.2">
      <c r="O922" s="25"/>
    </row>
    <row r="923" spans="15:15" x14ac:dyDescent="0.2">
      <c r="O923" s="25"/>
    </row>
    <row r="924" spans="15:15" x14ac:dyDescent="0.2">
      <c r="O924" s="25"/>
    </row>
    <row r="925" spans="15:15" x14ac:dyDescent="0.2">
      <c r="O925" s="25"/>
    </row>
    <row r="926" spans="15:15" x14ac:dyDescent="0.2">
      <c r="O926" s="25"/>
    </row>
    <row r="927" spans="15:15" x14ac:dyDescent="0.2">
      <c r="O927" s="25"/>
    </row>
    <row r="928" spans="15:15" x14ac:dyDescent="0.2">
      <c r="O928" s="25"/>
    </row>
    <row r="929" spans="15:15" x14ac:dyDescent="0.2">
      <c r="O929" s="25"/>
    </row>
    <row r="930" spans="15:15" x14ac:dyDescent="0.2">
      <c r="O930" s="25"/>
    </row>
    <row r="931" spans="15:15" x14ac:dyDescent="0.2">
      <c r="O931" s="25"/>
    </row>
    <row r="932" spans="15:15" x14ac:dyDescent="0.2">
      <c r="O932" s="25"/>
    </row>
    <row r="933" spans="15:15" x14ac:dyDescent="0.2">
      <c r="O933" s="25"/>
    </row>
    <row r="934" spans="15:15" x14ac:dyDescent="0.2">
      <c r="O934" s="25"/>
    </row>
    <row r="935" spans="15:15" x14ac:dyDescent="0.2">
      <c r="O935" s="25"/>
    </row>
    <row r="936" spans="15:15" x14ac:dyDescent="0.2">
      <c r="O936" s="25"/>
    </row>
    <row r="937" spans="15:15" x14ac:dyDescent="0.2">
      <c r="O937" s="25"/>
    </row>
    <row r="938" spans="15:15" x14ac:dyDescent="0.2">
      <c r="O938" s="25"/>
    </row>
    <row r="939" spans="15:15" x14ac:dyDescent="0.2">
      <c r="O939" s="25"/>
    </row>
    <row r="940" spans="15:15" x14ac:dyDescent="0.2">
      <c r="O940" s="25"/>
    </row>
    <row r="941" spans="15:15" x14ac:dyDescent="0.2">
      <c r="O941" s="25"/>
    </row>
    <row r="942" spans="15:15" x14ac:dyDescent="0.2">
      <c r="O942" s="25"/>
    </row>
    <row r="943" spans="15:15" x14ac:dyDescent="0.2">
      <c r="O943" s="25"/>
    </row>
    <row r="944" spans="15:15" x14ac:dyDescent="0.2">
      <c r="O944" s="25"/>
    </row>
    <row r="945" spans="15:15" x14ac:dyDescent="0.2">
      <c r="O945" s="25"/>
    </row>
    <row r="946" spans="15:15" x14ac:dyDescent="0.2">
      <c r="O946" s="25"/>
    </row>
    <row r="947" spans="15:15" x14ac:dyDescent="0.2">
      <c r="O947" s="25"/>
    </row>
    <row r="948" spans="15:15" x14ac:dyDescent="0.2">
      <c r="O948" s="25"/>
    </row>
    <row r="949" spans="15:15" x14ac:dyDescent="0.2">
      <c r="O949" s="25"/>
    </row>
    <row r="950" spans="15:15" x14ac:dyDescent="0.2">
      <c r="O950" s="25"/>
    </row>
    <row r="951" spans="15:15" x14ac:dyDescent="0.2">
      <c r="O951" s="25"/>
    </row>
    <row r="952" spans="15:15" x14ac:dyDescent="0.2">
      <c r="O952" s="25"/>
    </row>
    <row r="953" spans="15:15" x14ac:dyDescent="0.2">
      <c r="O953" s="25"/>
    </row>
    <row r="954" spans="15:15" x14ac:dyDescent="0.2">
      <c r="O954" s="25"/>
    </row>
    <row r="955" spans="15:15" x14ac:dyDescent="0.2">
      <c r="O955" s="25"/>
    </row>
    <row r="956" spans="15:15" x14ac:dyDescent="0.2">
      <c r="O956" s="25"/>
    </row>
    <row r="957" spans="15:15" x14ac:dyDescent="0.2">
      <c r="O957" s="25"/>
    </row>
    <row r="958" spans="15:15" x14ac:dyDescent="0.2">
      <c r="O958" s="25"/>
    </row>
    <row r="959" spans="15:15" x14ac:dyDescent="0.2">
      <c r="O959" s="25"/>
    </row>
    <row r="960" spans="15:15" x14ac:dyDescent="0.2">
      <c r="O960" s="25"/>
    </row>
    <row r="961" spans="15:15" x14ac:dyDescent="0.2">
      <c r="O961" s="25"/>
    </row>
    <row r="962" spans="15:15" x14ac:dyDescent="0.2">
      <c r="O962" s="25"/>
    </row>
    <row r="963" spans="15:15" x14ac:dyDescent="0.2">
      <c r="O963" s="25"/>
    </row>
    <row r="964" spans="15:15" x14ac:dyDescent="0.2">
      <c r="O964" s="25"/>
    </row>
    <row r="965" spans="15:15" x14ac:dyDescent="0.2">
      <c r="O965" s="25"/>
    </row>
    <row r="966" spans="15:15" x14ac:dyDescent="0.2">
      <c r="O966" s="25"/>
    </row>
    <row r="967" spans="15:15" x14ac:dyDescent="0.2">
      <c r="O967" s="25"/>
    </row>
    <row r="968" spans="15:15" x14ac:dyDescent="0.2">
      <c r="O968" s="25"/>
    </row>
    <row r="969" spans="15:15" x14ac:dyDescent="0.2">
      <c r="O969" s="25"/>
    </row>
    <row r="970" spans="15:15" x14ac:dyDescent="0.2">
      <c r="O970" s="25"/>
    </row>
    <row r="971" spans="15:15" x14ac:dyDescent="0.2">
      <c r="O971" s="25"/>
    </row>
    <row r="972" spans="15:15" x14ac:dyDescent="0.2">
      <c r="O972" s="25"/>
    </row>
    <row r="973" spans="15:15" x14ac:dyDescent="0.2">
      <c r="O973" s="25"/>
    </row>
    <row r="974" spans="15:15" x14ac:dyDescent="0.2">
      <c r="O974" s="25"/>
    </row>
    <row r="975" spans="15:15" x14ac:dyDescent="0.2">
      <c r="O975" s="25"/>
    </row>
    <row r="976" spans="15:15" x14ac:dyDescent="0.2">
      <c r="O976" s="25"/>
    </row>
    <row r="977" spans="15:15" x14ac:dyDescent="0.2">
      <c r="O977" s="25"/>
    </row>
    <row r="978" spans="15:15" x14ac:dyDescent="0.2">
      <c r="O978" s="25"/>
    </row>
    <row r="979" spans="15:15" x14ac:dyDescent="0.2">
      <c r="O979" s="25"/>
    </row>
    <row r="980" spans="15:15" x14ac:dyDescent="0.2">
      <c r="O980" s="25"/>
    </row>
    <row r="981" spans="15:15" x14ac:dyDescent="0.2">
      <c r="O981" s="25"/>
    </row>
    <row r="982" spans="15:15" x14ac:dyDescent="0.2">
      <c r="O982" s="25"/>
    </row>
    <row r="983" spans="15:15" x14ac:dyDescent="0.2">
      <c r="O983" s="25"/>
    </row>
    <row r="984" spans="15:15" x14ac:dyDescent="0.2">
      <c r="O984" s="25"/>
    </row>
    <row r="985" spans="15:15" x14ac:dyDescent="0.2">
      <c r="O985" s="25"/>
    </row>
    <row r="986" spans="15:15" x14ac:dyDescent="0.2">
      <c r="O986" s="25"/>
    </row>
    <row r="987" spans="15:15" x14ac:dyDescent="0.2">
      <c r="O987" s="25"/>
    </row>
    <row r="988" spans="15:15" x14ac:dyDescent="0.2">
      <c r="O988" s="25"/>
    </row>
    <row r="989" spans="15:15" x14ac:dyDescent="0.2">
      <c r="O989" s="25"/>
    </row>
    <row r="990" spans="15:15" x14ac:dyDescent="0.2">
      <c r="O990" s="25"/>
    </row>
    <row r="991" spans="15:15" x14ac:dyDescent="0.2">
      <c r="O991" s="25"/>
    </row>
    <row r="992" spans="15:15" x14ac:dyDescent="0.2">
      <c r="O992" s="25"/>
    </row>
    <row r="993" spans="15:15" x14ac:dyDescent="0.2">
      <c r="O993" s="25"/>
    </row>
    <row r="994" spans="15:15" x14ac:dyDescent="0.2">
      <c r="O994" s="25"/>
    </row>
    <row r="995" spans="15:15" x14ac:dyDescent="0.2">
      <c r="O995" s="25"/>
    </row>
    <row r="996" spans="15:15" x14ac:dyDescent="0.2">
      <c r="O996" s="25"/>
    </row>
    <row r="997" spans="15:15" x14ac:dyDescent="0.2">
      <c r="O997" s="25"/>
    </row>
    <row r="998" spans="15:15" x14ac:dyDescent="0.2">
      <c r="O998" s="25"/>
    </row>
    <row r="999" spans="15:15" x14ac:dyDescent="0.2">
      <c r="O999" s="25"/>
    </row>
    <row r="1000" spans="15:15" x14ac:dyDescent="0.2">
      <c r="O1000" s="25"/>
    </row>
    <row r="1001" spans="15:15" x14ac:dyDescent="0.2">
      <c r="O1001" s="25"/>
    </row>
    <row r="1002" spans="15:15" x14ac:dyDescent="0.2">
      <c r="O1002" s="25"/>
    </row>
    <row r="1003" spans="15:15" x14ac:dyDescent="0.2">
      <c r="O1003" s="25"/>
    </row>
    <row r="1004" spans="15:15" x14ac:dyDescent="0.2">
      <c r="O1004" s="25"/>
    </row>
    <row r="1005" spans="15:15" x14ac:dyDescent="0.2">
      <c r="O1005" s="25"/>
    </row>
    <row r="1006" spans="15:15" x14ac:dyDescent="0.2">
      <c r="O1006" s="25"/>
    </row>
    <row r="1007" spans="15:15" x14ac:dyDescent="0.2">
      <c r="O1007" s="25"/>
    </row>
    <row r="1008" spans="15:15" x14ac:dyDescent="0.2">
      <c r="O1008" s="25"/>
    </row>
    <row r="1009" spans="15:15" x14ac:dyDescent="0.2">
      <c r="O1009" s="25"/>
    </row>
    <row r="1010" spans="15:15" x14ac:dyDescent="0.2">
      <c r="O1010" s="25"/>
    </row>
    <row r="1011" spans="15:15" x14ac:dyDescent="0.2">
      <c r="O1011" s="25"/>
    </row>
    <row r="1012" spans="15:15" x14ac:dyDescent="0.2">
      <c r="O1012" s="25"/>
    </row>
    <row r="1013" spans="15:15" x14ac:dyDescent="0.2">
      <c r="O1013" s="25"/>
    </row>
    <row r="1014" spans="15:15" x14ac:dyDescent="0.2">
      <c r="O1014" s="25"/>
    </row>
    <row r="1015" spans="15:15" x14ac:dyDescent="0.2">
      <c r="O1015" s="25"/>
    </row>
    <row r="1016" spans="15:15" x14ac:dyDescent="0.2">
      <c r="O1016" s="25"/>
    </row>
    <row r="1017" spans="15:15" x14ac:dyDescent="0.2">
      <c r="O1017" s="25"/>
    </row>
    <row r="1018" spans="15:15" x14ac:dyDescent="0.2">
      <c r="O1018" s="25"/>
    </row>
    <row r="1019" spans="15:15" x14ac:dyDescent="0.2">
      <c r="O1019" s="25"/>
    </row>
    <row r="1020" spans="15:15" x14ac:dyDescent="0.2">
      <c r="O1020" s="25"/>
    </row>
    <row r="1021" spans="15:15" x14ac:dyDescent="0.2">
      <c r="O1021" s="25"/>
    </row>
    <row r="1022" spans="15:15" x14ac:dyDescent="0.2">
      <c r="O1022" s="25"/>
    </row>
    <row r="1023" spans="15:15" x14ac:dyDescent="0.2">
      <c r="O1023" s="25"/>
    </row>
    <row r="1024" spans="15:15" x14ac:dyDescent="0.2">
      <c r="O1024" s="25"/>
    </row>
    <row r="1025" spans="15:15" x14ac:dyDescent="0.2">
      <c r="O1025" s="25"/>
    </row>
    <row r="1026" spans="15:15" x14ac:dyDescent="0.2">
      <c r="O1026" s="25"/>
    </row>
    <row r="1027" spans="15:15" x14ac:dyDescent="0.2">
      <c r="O1027" s="25"/>
    </row>
    <row r="1028" spans="15:15" x14ac:dyDescent="0.2">
      <c r="O1028" s="25"/>
    </row>
    <row r="1029" spans="15:15" x14ac:dyDescent="0.2">
      <c r="O1029" s="25"/>
    </row>
    <row r="1030" spans="15:15" x14ac:dyDescent="0.2">
      <c r="O1030" s="25"/>
    </row>
    <row r="1031" spans="15:15" x14ac:dyDescent="0.2">
      <c r="O1031" s="25"/>
    </row>
    <row r="1032" spans="15:15" x14ac:dyDescent="0.2">
      <c r="O1032" s="25"/>
    </row>
    <row r="1033" spans="15:15" x14ac:dyDescent="0.2">
      <c r="O1033" s="25"/>
    </row>
    <row r="1034" spans="15:15" x14ac:dyDescent="0.2">
      <c r="O1034" s="25"/>
    </row>
    <row r="1035" spans="15:15" x14ac:dyDescent="0.2">
      <c r="O1035" s="25"/>
    </row>
    <row r="1036" spans="15:15" x14ac:dyDescent="0.2">
      <c r="O1036" s="25"/>
    </row>
    <row r="1037" spans="15:15" x14ac:dyDescent="0.2">
      <c r="O1037" s="25"/>
    </row>
    <row r="1038" spans="15:15" x14ac:dyDescent="0.2">
      <c r="O1038" s="25"/>
    </row>
    <row r="1039" spans="15:15" x14ac:dyDescent="0.2">
      <c r="O1039" s="25"/>
    </row>
    <row r="1040" spans="15:15" x14ac:dyDescent="0.2">
      <c r="O1040" s="25"/>
    </row>
    <row r="1041" spans="15:15" x14ac:dyDescent="0.2">
      <c r="O1041" s="25"/>
    </row>
    <row r="1042" spans="15:15" x14ac:dyDescent="0.2">
      <c r="O1042" s="25"/>
    </row>
    <row r="1043" spans="15:15" x14ac:dyDescent="0.2">
      <c r="O1043" s="25"/>
    </row>
    <row r="1044" spans="15:15" x14ac:dyDescent="0.2">
      <c r="O1044" s="25"/>
    </row>
    <row r="1045" spans="15:15" x14ac:dyDescent="0.2">
      <c r="O1045" s="25"/>
    </row>
    <row r="1046" spans="15:15" x14ac:dyDescent="0.2">
      <c r="O1046" s="25"/>
    </row>
    <row r="1047" spans="15:15" x14ac:dyDescent="0.2">
      <c r="O1047" s="25"/>
    </row>
    <row r="1048" spans="15:15" x14ac:dyDescent="0.2">
      <c r="O1048" s="25"/>
    </row>
    <row r="1049" spans="15:15" x14ac:dyDescent="0.2">
      <c r="O1049" s="25"/>
    </row>
    <row r="1050" spans="15:15" x14ac:dyDescent="0.2">
      <c r="O1050" s="25"/>
    </row>
    <row r="1051" spans="15:15" x14ac:dyDescent="0.2">
      <c r="O1051" s="25"/>
    </row>
    <row r="1052" spans="15:15" x14ac:dyDescent="0.2">
      <c r="O1052" s="25"/>
    </row>
    <row r="1053" spans="15:15" x14ac:dyDescent="0.2">
      <c r="O1053" s="25"/>
    </row>
    <row r="1054" spans="15:15" x14ac:dyDescent="0.2">
      <c r="O1054" s="25"/>
    </row>
    <row r="1055" spans="15:15" x14ac:dyDescent="0.2">
      <c r="O1055" s="25"/>
    </row>
    <row r="1056" spans="15:15" x14ac:dyDescent="0.2">
      <c r="O1056" s="25"/>
    </row>
    <row r="1057" spans="15:15" x14ac:dyDescent="0.2">
      <c r="O1057" s="25"/>
    </row>
    <row r="1058" spans="15:15" x14ac:dyDescent="0.2">
      <c r="O1058" s="25"/>
    </row>
    <row r="1059" spans="15:15" x14ac:dyDescent="0.2">
      <c r="O1059" s="25"/>
    </row>
    <row r="1060" spans="15:15" x14ac:dyDescent="0.2">
      <c r="O1060" s="25"/>
    </row>
    <row r="1061" spans="15:15" x14ac:dyDescent="0.2">
      <c r="O1061" s="25"/>
    </row>
    <row r="1062" spans="15:15" x14ac:dyDescent="0.2">
      <c r="O1062" s="25"/>
    </row>
    <row r="1063" spans="15:15" x14ac:dyDescent="0.2">
      <c r="O1063" s="25"/>
    </row>
    <row r="1064" spans="15:15" x14ac:dyDescent="0.2">
      <c r="O1064" s="25"/>
    </row>
    <row r="1065" spans="15:15" x14ac:dyDescent="0.2">
      <c r="O1065" s="25"/>
    </row>
    <row r="1066" spans="15:15" x14ac:dyDescent="0.2">
      <c r="O1066" s="25"/>
    </row>
    <row r="1067" spans="15:15" x14ac:dyDescent="0.2">
      <c r="O1067" s="25"/>
    </row>
    <row r="1068" spans="15:15" x14ac:dyDescent="0.2">
      <c r="O1068" s="25"/>
    </row>
    <row r="1069" spans="15:15" x14ac:dyDescent="0.2">
      <c r="O1069" s="25"/>
    </row>
    <row r="1070" spans="15:15" x14ac:dyDescent="0.2">
      <c r="O1070" s="25"/>
    </row>
    <row r="1071" spans="15:15" x14ac:dyDescent="0.2">
      <c r="O1071" s="25"/>
    </row>
    <row r="1072" spans="15:15" x14ac:dyDescent="0.2">
      <c r="O1072" s="25"/>
    </row>
    <row r="1073" spans="15:15" x14ac:dyDescent="0.2">
      <c r="O1073" s="25"/>
    </row>
    <row r="1074" spans="15:15" x14ac:dyDescent="0.2">
      <c r="O1074" s="25"/>
    </row>
    <row r="1075" spans="15:15" x14ac:dyDescent="0.2">
      <c r="O1075" s="25"/>
    </row>
    <row r="1076" spans="15:15" x14ac:dyDescent="0.2">
      <c r="O1076" s="25"/>
    </row>
    <row r="1077" spans="15:15" x14ac:dyDescent="0.2">
      <c r="O1077" s="25"/>
    </row>
    <row r="1078" spans="15:15" x14ac:dyDescent="0.2">
      <c r="O1078" s="25"/>
    </row>
    <row r="1079" spans="15:15" x14ac:dyDescent="0.2">
      <c r="O1079" s="25"/>
    </row>
    <row r="1080" spans="15:15" x14ac:dyDescent="0.2">
      <c r="O1080" s="25"/>
    </row>
    <row r="1081" spans="15:15" x14ac:dyDescent="0.2">
      <c r="O1081" s="25"/>
    </row>
    <row r="1082" spans="15:15" x14ac:dyDescent="0.2">
      <c r="O1082" s="25"/>
    </row>
    <row r="1083" spans="15:15" x14ac:dyDescent="0.2">
      <c r="O1083" s="25"/>
    </row>
    <row r="1084" spans="15:15" x14ac:dyDescent="0.2">
      <c r="O1084" s="25"/>
    </row>
    <row r="1085" spans="15:15" x14ac:dyDescent="0.2">
      <c r="O1085" s="25"/>
    </row>
    <row r="1086" spans="15:15" x14ac:dyDescent="0.2">
      <c r="O1086" s="25"/>
    </row>
    <row r="1087" spans="15:15" x14ac:dyDescent="0.2">
      <c r="O1087" s="25"/>
    </row>
    <row r="1088" spans="15:15" x14ac:dyDescent="0.2">
      <c r="O1088" s="25"/>
    </row>
    <row r="1089" spans="15:15" x14ac:dyDescent="0.2">
      <c r="O1089" s="25"/>
    </row>
    <row r="1090" spans="15:15" x14ac:dyDescent="0.2">
      <c r="O1090" s="25"/>
    </row>
    <row r="1091" spans="15:15" x14ac:dyDescent="0.2">
      <c r="O1091" s="25"/>
    </row>
    <row r="1092" spans="15:15" x14ac:dyDescent="0.2">
      <c r="O1092" s="25"/>
    </row>
    <row r="1093" spans="15:15" x14ac:dyDescent="0.2">
      <c r="O1093" s="25"/>
    </row>
    <row r="1094" spans="15:15" x14ac:dyDescent="0.2">
      <c r="O1094" s="25"/>
    </row>
    <row r="1095" spans="15:15" x14ac:dyDescent="0.2">
      <c r="O1095" s="25"/>
    </row>
    <row r="1096" spans="15:15" x14ac:dyDescent="0.2">
      <c r="O1096" s="25"/>
    </row>
    <row r="1097" spans="15:15" x14ac:dyDescent="0.2">
      <c r="O1097" s="25"/>
    </row>
    <row r="1098" spans="15:15" x14ac:dyDescent="0.2">
      <c r="O1098" s="25"/>
    </row>
    <row r="1099" spans="15:15" x14ac:dyDescent="0.2">
      <c r="O1099" s="25"/>
    </row>
    <row r="1100" spans="15:15" x14ac:dyDescent="0.2">
      <c r="O1100" s="25"/>
    </row>
    <row r="1101" spans="15:15" x14ac:dyDescent="0.2">
      <c r="O1101" s="25"/>
    </row>
    <row r="1102" spans="15:15" x14ac:dyDescent="0.2">
      <c r="O1102" s="25"/>
    </row>
    <row r="1103" spans="15:15" x14ac:dyDescent="0.2">
      <c r="O1103" s="25"/>
    </row>
    <row r="1104" spans="15:15" x14ac:dyDescent="0.2">
      <c r="O1104" s="25"/>
    </row>
    <row r="1105" spans="15:15" x14ac:dyDescent="0.2">
      <c r="O1105" s="25"/>
    </row>
    <row r="1106" spans="15:15" x14ac:dyDescent="0.2">
      <c r="O1106" s="25"/>
    </row>
    <row r="1107" spans="15:15" x14ac:dyDescent="0.2">
      <c r="O1107" s="25"/>
    </row>
    <row r="1108" spans="15:15" x14ac:dyDescent="0.2">
      <c r="O1108" s="25"/>
    </row>
    <row r="1109" spans="15:15" x14ac:dyDescent="0.2">
      <c r="O1109" s="25"/>
    </row>
    <row r="1110" spans="15:15" x14ac:dyDescent="0.2">
      <c r="O1110" s="25"/>
    </row>
    <row r="1111" spans="15:15" x14ac:dyDescent="0.2">
      <c r="O1111" s="25"/>
    </row>
    <row r="1112" spans="15:15" x14ac:dyDescent="0.2">
      <c r="O1112" s="25"/>
    </row>
    <row r="1113" spans="15:15" x14ac:dyDescent="0.2">
      <c r="O1113" s="25"/>
    </row>
    <row r="1114" spans="15:15" x14ac:dyDescent="0.2">
      <c r="O1114" s="25"/>
    </row>
    <row r="1115" spans="15:15" x14ac:dyDescent="0.2">
      <c r="O1115" s="25"/>
    </row>
    <row r="1116" spans="15:15" x14ac:dyDescent="0.2">
      <c r="O1116" s="25"/>
    </row>
    <row r="1117" spans="15:15" x14ac:dyDescent="0.2">
      <c r="O1117" s="25"/>
    </row>
    <row r="1118" spans="15:15" x14ac:dyDescent="0.2">
      <c r="O1118" s="25"/>
    </row>
    <row r="1119" spans="15:15" x14ac:dyDescent="0.2">
      <c r="O1119" s="25"/>
    </row>
    <row r="1120" spans="15:15" x14ac:dyDescent="0.2">
      <c r="O1120" s="25"/>
    </row>
    <row r="1121" spans="15:15" x14ac:dyDescent="0.2">
      <c r="O1121" s="25"/>
    </row>
    <row r="1122" spans="15:15" x14ac:dyDescent="0.2">
      <c r="O1122" s="25"/>
    </row>
    <row r="1123" spans="15:15" x14ac:dyDescent="0.2">
      <c r="O1123" s="25"/>
    </row>
    <row r="1124" spans="15:15" x14ac:dyDescent="0.2">
      <c r="O1124" s="25"/>
    </row>
    <row r="1125" spans="15:15" x14ac:dyDescent="0.2">
      <c r="O1125" s="25"/>
    </row>
    <row r="1126" spans="15:15" x14ac:dyDescent="0.2">
      <c r="O1126" s="25"/>
    </row>
    <row r="1127" spans="15:15" x14ac:dyDescent="0.2">
      <c r="O1127" s="25"/>
    </row>
    <row r="1128" spans="15:15" x14ac:dyDescent="0.2">
      <c r="O1128" s="25"/>
    </row>
    <row r="1129" spans="15:15" x14ac:dyDescent="0.2">
      <c r="O1129" s="25"/>
    </row>
    <row r="1130" spans="15:15" x14ac:dyDescent="0.2">
      <c r="O1130" s="25"/>
    </row>
    <row r="1131" spans="15:15" x14ac:dyDescent="0.2">
      <c r="O1131" s="25"/>
    </row>
    <row r="1132" spans="15:15" x14ac:dyDescent="0.2">
      <c r="O1132" s="25"/>
    </row>
    <row r="1133" spans="15:15" x14ac:dyDescent="0.2">
      <c r="O1133" s="25"/>
    </row>
    <row r="1134" spans="15:15" x14ac:dyDescent="0.2">
      <c r="O1134" s="25"/>
    </row>
    <row r="1135" spans="15:15" x14ac:dyDescent="0.2">
      <c r="O1135" s="25"/>
    </row>
    <row r="1136" spans="15:15" x14ac:dyDescent="0.2">
      <c r="O1136" s="25"/>
    </row>
    <row r="1137" spans="15:15" x14ac:dyDescent="0.2">
      <c r="O1137" s="25"/>
    </row>
    <row r="1138" spans="15:15" x14ac:dyDescent="0.2">
      <c r="O1138" s="25"/>
    </row>
    <row r="1139" spans="15:15" x14ac:dyDescent="0.2">
      <c r="O1139" s="25"/>
    </row>
    <row r="1140" spans="15:15" x14ac:dyDescent="0.2">
      <c r="O1140" s="25"/>
    </row>
    <row r="1141" spans="15:15" x14ac:dyDescent="0.2">
      <c r="O1141" s="25"/>
    </row>
    <row r="1142" spans="15:15" x14ac:dyDescent="0.2">
      <c r="O1142" s="25"/>
    </row>
    <row r="1143" spans="15:15" x14ac:dyDescent="0.2">
      <c r="O1143" s="25"/>
    </row>
    <row r="1144" spans="15:15" x14ac:dyDescent="0.2">
      <c r="O1144" s="25"/>
    </row>
    <row r="1145" spans="15:15" x14ac:dyDescent="0.2">
      <c r="O1145" s="25"/>
    </row>
    <row r="1146" spans="15:15" x14ac:dyDescent="0.2">
      <c r="O1146" s="25"/>
    </row>
    <row r="1147" spans="15:15" x14ac:dyDescent="0.2">
      <c r="O1147" s="25"/>
    </row>
    <row r="1148" spans="15:15" x14ac:dyDescent="0.2">
      <c r="O1148" s="25"/>
    </row>
    <row r="1149" spans="15:15" x14ac:dyDescent="0.2">
      <c r="O1149" s="25"/>
    </row>
    <row r="1150" spans="15:15" x14ac:dyDescent="0.2">
      <c r="O1150" s="25"/>
    </row>
  </sheetData>
  <autoFilter ref="A2:T897">
    <filterColumn colId="17">
      <filters>
        <filter val="A"/>
      </filters>
    </filterColumn>
  </autoFilter>
  <sortState ref="A3:S896">
    <sortCondition ref="A3:A896" customList="UK Bratislava,UPJŠ Košice,PU Prešov,UCM Trnava,UVLF Košice,UKF Nitra,UMB Banská Bystrica,TVU Trnava,STU Bratislava,TU Košice,ŽU Žilina,TUAD Trenčín,EU Bratislava,SPU Nitra,TU Zvolen,VŠMU Bratislava,VŠVU Bratislava,AU Banská Bystrica,KU Ružomberok,UJS Komá"/>
    <sortCondition ref="B3:B896"/>
  </sortState>
  <dataValidations count="1">
    <dataValidation type="list" allowBlank="1" showInputMessage="1" showErrorMessage="1" sqref="A3:B897">
      <formula1>#REF!</formula1>
    </dataValidation>
  </dataValidations>
  <pageMargins left="0.70866141732283472" right="0.70866141732283472" top="0.74803149606299213" bottom="0.74803149606299213" header="0.31496062992125984" footer="0.31496062992125984"/>
  <pageSetup paperSize="9" scale="34" fitToHeight="0" orientation="landscape" r:id="rId1"/>
  <headerFooter>
    <oddFooter>&amp;R&amp;P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[1]Kurzy!#REF!</xm:f>
          </x14:formula1>
          <xm:sqref>N3:N897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F0"/>
    <pageSetUpPr fitToPage="1"/>
  </sheetPr>
  <dimension ref="A1:S191"/>
  <sheetViews>
    <sheetView zoomScale="85" zoomScaleNormal="85" workbookViewId="0">
      <pane ySplit="2" topLeftCell="A4" activePane="bottomLeft" state="frozen"/>
      <selection pane="bottomLeft" activeCell="A4" sqref="A4"/>
    </sheetView>
  </sheetViews>
  <sheetFormatPr defaultRowHeight="15.75" x14ac:dyDescent="0.2"/>
  <cols>
    <col min="1" max="1" width="17.85546875" style="29" customWidth="1"/>
    <col min="2" max="2" width="24.85546875" style="25" customWidth="1"/>
    <col min="3" max="3" width="40.42578125" style="25" customWidth="1"/>
    <col min="4" max="4" width="37.140625" style="25" customWidth="1"/>
    <col min="5" max="5" width="20" style="25" customWidth="1"/>
    <col min="6" max="6" width="37" style="25" customWidth="1"/>
    <col min="7" max="7" width="18.140625" style="25" customWidth="1"/>
    <col min="8" max="8" width="21.85546875" style="25" customWidth="1"/>
    <col min="9" max="9" width="15" style="25" customWidth="1"/>
    <col min="10" max="10" width="21.85546875" style="25" customWidth="1"/>
    <col min="11" max="11" width="12.28515625" style="25" customWidth="1"/>
    <col min="12" max="12" width="12" style="30" customWidth="1"/>
    <col min="13" max="13" width="21.140625" style="25" customWidth="1"/>
    <col min="14" max="14" width="23.140625" style="25" customWidth="1"/>
    <col min="15" max="15" width="25.5703125" style="25" customWidth="1"/>
    <col min="16" max="16" width="38.7109375" style="25" customWidth="1"/>
    <col min="17" max="17" width="32" style="25" customWidth="1"/>
    <col min="18" max="18" width="4.140625" style="25" bestFit="1" customWidth="1"/>
    <col min="19" max="19" width="27.140625" style="25" customWidth="1"/>
    <col min="20" max="16384" width="9.140625" style="25"/>
  </cols>
  <sheetData>
    <row r="1" spans="1:19" s="35" customFormat="1" ht="32.25" customHeight="1" x14ac:dyDescent="0.2">
      <c r="A1" s="37" t="s">
        <v>157</v>
      </c>
      <c r="L1" s="36"/>
    </row>
    <row r="2" spans="1:19" s="16" customFormat="1" ht="138" customHeight="1" x14ac:dyDescent="0.2">
      <c r="A2" s="9" t="s">
        <v>24</v>
      </c>
      <c r="B2" s="13" t="s">
        <v>126</v>
      </c>
      <c r="C2" s="13" t="s">
        <v>25</v>
      </c>
      <c r="D2" s="13" t="s">
        <v>152</v>
      </c>
      <c r="E2" s="13" t="s">
        <v>15</v>
      </c>
      <c r="F2" s="13" t="s">
        <v>128</v>
      </c>
      <c r="G2" s="13" t="s">
        <v>123</v>
      </c>
      <c r="H2" s="13" t="s">
        <v>3</v>
      </c>
      <c r="I2" s="13" t="s">
        <v>153</v>
      </c>
      <c r="J2" s="13" t="s">
        <v>129</v>
      </c>
      <c r="K2" s="13" t="s">
        <v>121</v>
      </c>
      <c r="L2" s="14" t="s">
        <v>122</v>
      </c>
      <c r="M2" s="9" t="s">
        <v>169</v>
      </c>
      <c r="N2" s="9" t="s">
        <v>150</v>
      </c>
      <c r="O2" s="15" t="s">
        <v>170</v>
      </c>
      <c r="P2" s="13" t="s">
        <v>130</v>
      </c>
      <c r="Q2" s="13" t="s">
        <v>154</v>
      </c>
      <c r="R2" s="3" t="s">
        <v>7651</v>
      </c>
      <c r="S2" s="3" t="s">
        <v>7652</v>
      </c>
    </row>
    <row r="3" spans="1:19" ht="76.5" hidden="1" x14ac:dyDescent="0.2">
      <c r="A3" s="7" t="s">
        <v>33</v>
      </c>
      <c r="B3" s="4" t="s">
        <v>61</v>
      </c>
      <c r="C3" s="17" t="s">
        <v>5177</v>
      </c>
      <c r="D3" s="24" t="s">
        <v>5178</v>
      </c>
      <c r="E3" s="18" t="s">
        <v>5179</v>
      </c>
      <c r="F3" s="18" t="s">
        <v>5087</v>
      </c>
      <c r="G3" s="18" t="s">
        <v>5179</v>
      </c>
      <c r="H3" s="18" t="s">
        <v>5180</v>
      </c>
      <c r="I3" s="18"/>
      <c r="J3" s="19">
        <v>42324</v>
      </c>
      <c r="K3" s="20">
        <v>2015</v>
      </c>
      <c r="L3" s="20">
        <v>2017</v>
      </c>
      <c r="M3" s="22">
        <v>11975</v>
      </c>
      <c r="N3" s="21" t="s">
        <v>140</v>
      </c>
      <c r="O3" s="23">
        <f>M3*VLOOKUP(N3,Kurzy!$A$2:$B$11,2,FALSE)</f>
        <v>11360.402238876766</v>
      </c>
      <c r="P3" s="18"/>
      <c r="Q3" s="40"/>
      <c r="R3" s="18" t="s">
        <v>10078</v>
      </c>
      <c r="S3" s="18" t="s">
        <v>10643</v>
      </c>
    </row>
    <row r="4" spans="1:19" ht="76.5" x14ac:dyDescent="0.2">
      <c r="A4" s="7" t="s">
        <v>33</v>
      </c>
      <c r="B4" s="4" t="s">
        <v>63</v>
      </c>
      <c r="C4" s="17" t="s">
        <v>10577</v>
      </c>
      <c r="D4" s="24" t="s">
        <v>10578</v>
      </c>
      <c r="E4" s="18" t="s">
        <v>10579</v>
      </c>
      <c r="F4" s="18" t="s">
        <v>10580</v>
      </c>
      <c r="G4" s="18" t="s">
        <v>10581</v>
      </c>
      <c r="H4" s="18" t="s">
        <v>10582</v>
      </c>
      <c r="I4" s="18"/>
      <c r="J4" s="19">
        <v>42186</v>
      </c>
      <c r="K4" s="20">
        <v>2015</v>
      </c>
      <c r="L4" s="20">
        <v>2019</v>
      </c>
      <c r="M4" s="22">
        <v>40135</v>
      </c>
      <c r="N4" s="21" t="s">
        <v>131</v>
      </c>
      <c r="O4" s="23">
        <f>M4*VLOOKUP(N4,Kurzy!$A$2:$B$11,2,FALSE)</f>
        <v>40135</v>
      </c>
      <c r="P4" s="18"/>
      <c r="Q4" s="40" t="s">
        <v>10618</v>
      </c>
      <c r="R4" s="18" t="s">
        <v>10079</v>
      </c>
      <c r="S4" s="18" t="s">
        <v>10617</v>
      </c>
    </row>
    <row r="5" spans="1:19" ht="38.25" x14ac:dyDescent="0.2">
      <c r="A5" s="7" t="s">
        <v>33</v>
      </c>
      <c r="B5" s="4" t="s">
        <v>40</v>
      </c>
      <c r="C5" s="17" t="s">
        <v>5151</v>
      </c>
      <c r="D5" s="24" t="s">
        <v>5152</v>
      </c>
      <c r="E5" s="18" t="s">
        <v>5153</v>
      </c>
      <c r="F5" s="18" t="s">
        <v>5154</v>
      </c>
      <c r="G5" s="18" t="s">
        <v>5155</v>
      </c>
      <c r="H5" s="18" t="s">
        <v>526</v>
      </c>
      <c r="I5" s="18"/>
      <c r="J5" s="19">
        <v>40852</v>
      </c>
      <c r="K5" s="20">
        <v>2012</v>
      </c>
      <c r="L5" s="20">
        <v>2015</v>
      </c>
      <c r="M5" s="22">
        <v>61075.79</v>
      </c>
      <c r="N5" s="21" t="s">
        <v>131</v>
      </c>
      <c r="O5" s="23">
        <f>M5*VLOOKUP(N5,Kurzy!$A$2:$B$11,2,FALSE)</f>
        <v>61075.79</v>
      </c>
      <c r="P5" s="18" t="s">
        <v>5236</v>
      </c>
      <c r="Q5" s="40"/>
      <c r="R5" s="18" t="s">
        <v>10079</v>
      </c>
      <c r="S5" s="18"/>
    </row>
    <row r="6" spans="1:19" ht="38.25" x14ac:dyDescent="0.2">
      <c r="A6" s="7" t="s">
        <v>33</v>
      </c>
      <c r="B6" s="4" t="s">
        <v>40</v>
      </c>
      <c r="C6" s="17" t="s">
        <v>5156</v>
      </c>
      <c r="D6" s="24" t="s">
        <v>5152</v>
      </c>
      <c r="E6" s="18" t="s">
        <v>5157</v>
      </c>
      <c r="F6" s="18" t="s">
        <v>5154</v>
      </c>
      <c r="G6" s="18" t="s">
        <v>5155</v>
      </c>
      <c r="H6" s="18" t="s">
        <v>526</v>
      </c>
      <c r="I6" s="18"/>
      <c r="J6" s="19">
        <v>40145</v>
      </c>
      <c r="K6" s="20">
        <v>2011</v>
      </c>
      <c r="L6" s="20">
        <v>2014</v>
      </c>
      <c r="M6" s="22">
        <v>26616.98</v>
      </c>
      <c r="N6" s="21" t="s">
        <v>131</v>
      </c>
      <c r="O6" s="23">
        <f>M6*VLOOKUP(N6,Kurzy!$A$2:$B$11,2,FALSE)</f>
        <v>26616.98</v>
      </c>
      <c r="P6" s="18"/>
      <c r="Q6" s="40"/>
      <c r="R6" s="18" t="s">
        <v>10079</v>
      </c>
      <c r="S6" s="18"/>
    </row>
    <row r="7" spans="1:19" ht="51" x14ac:dyDescent="0.2">
      <c r="A7" s="7" t="s">
        <v>33</v>
      </c>
      <c r="B7" s="4" t="s">
        <v>62</v>
      </c>
      <c r="C7" s="17" t="s">
        <v>5158</v>
      </c>
      <c r="D7" s="24" t="s">
        <v>5159</v>
      </c>
      <c r="E7" s="18">
        <v>633053</v>
      </c>
      <c r="F7" s="18" t="s">
        <v>5160</v>
      </c>
      <c r="G7" s="18" t="s">
        <v>5161</v>
      </c>
      <c r="H7" s="18" t="s">
        <v>526</v>
      </c>
      <c r="I7" s="18"/>
      <c r="J7" s="19">
        <v>42019</v>
      </c>
      <c r="K7" s="20">
        <v>2014</v>
      </c>
      <c r="L7" s="20">
        <v>2017</v>
      </c>
      <c r="M7" s="22">
        <v>180675.14</v>
      </c>
      <c r="N7" s="21" t="s">
        <v>131</v>
      </c>
      <c r="O7" s="23">
        <f>M7*VLOOKUP(N7,Kurzy!$A$2:$B$11,2,FALSE)</f>
        <v>180675.14</v>
      </c>
      <c r="P7" s="18" t="s">
        <v>5236</v>
      </c>
      <c r="Q7" s="40"/>
      <c r="R7" s="18" t="s">
        <v>10079</v>
      </c>
      <c r="S7" s="18"/>
    </row>
    <row r="8" spans="1:19" ht="25.5" x14ac:dyDescent="0.2">
      <c r="A8" s="7" t="s">
        <v>33</v>
      </c>
      <c r="B8" s="4" t="s">
        <v>62</v>
      </c>
      <c r="C8" s="17" t="s">
        <v>5162</v>
      </c>
      <c r="D8" s="24" t="s">
        <v>5159</v>
      </c>
      <c r="E8" s="18">
        <v>674911</v>
      </c>
      <c r="F8" s="18" t="s">
        <v>5160</v>
      </c>
      <c r="G8" s="18" t="s">
        <v>5163</v>
      </c>
      <c r="H8" s="18" t="s">
        <v>526</v>
      </c>
      <c r="I8" s="18"/>
      <c r="J8" s="19">
        <v>42226</v>
      </c>
      <c r="K8" s="20">
        <v>2017</v>
      </c>
      <c r="L8" s="20">
        <v>2019</v>
      </c>
      <c r="M8" s="22">
        <v>126887.38</v>
      </c>
      <c r="N8" s="21" t="s">
        <v>131</v>
      </c>
      <c r="O8" s="23">
        <f>M8*VLOOKUP(N8,Kurzy!$A$2:$B$11,2,FALSE)</f>
        <v>126887.38</v>
      </c>
      <c r="P8" s="18"/>
      <c r="Q8" s="40"/>
      <c r="R8" s="18" t="s">
        <v>10079</v>
      </c>
      <c r="S8" s="18"/>
    </row>
    <row r="9" spans="1:19" ht="25.5" x14ac:dyDescent="0.2">
      <c r="A9" s="7" t="s">
        <v>33</v>
      </c>
      <c r="B9" s="4" t="s">
        <v>62</v>
      </c>
      <c r="C9" s="17" t="s">
        <v>5164</v>
      </c>
      <c r="D9" s="24" t="s">
        <v>5165</v>
      </c>
      <c r="E9" s="18" t="s">
        <v>5166</v>
      </c>
      <c r="F9" s="18" t="s">
        <v>5160</v>
      </c>
      <c r="G9" s="18" t="s">
        <v>5167</v>
      </c>
      <c r="H9" s="18" t="s">
        <v>1845</v>
      </c>
      <c r="I9" s="18"/>
      <c r="J9" s="19">
        <v>40695</v>
      </c>
      <c r="K9" s="20">
        <v>2012</v>
      </c>
      <c r="L9" s="20">
        <v>2015</v>
      </c>
      <c r="M9" s="22">
        <v>10920</v>
      </c>
      <c r="N9" s="21" t="s">
        <v>131</v>
      </c>
      <c r="O9" s="23">
        <f>M9*VLOOKUP(N9,Kurzy!$A$2:$B$11,2,FALSE)</f>
        <v>10920</v>
      </c>
      <c r="P9" s="18"/>
      <c r="Q9" s="40"/>
      <c r="R9" s="18" t="s">
        <v>10079</v>
      </c>
      <c r="S9" s="18"/>
    </row>
    <row r="10" spans="1:19" ht="25.5" x14ac:dyDescent="0.2">
      <c r="A10" s="7" t="s">
        <v>33</v>
      </c>
      <c r="B10" s="4" t="s">
        <v>62</v>
      </c>
      <c r="C10" s="17" t="s">
        <v>5168</v>
      </c>
      <c r="D10" s="24" t="s">
        <v>5169</v>
      </c>
      <c r="E10" s="18">
        <v>692335</v>
      </c>
      <c r="F10" s="18" t="s">
        <v>5160</v>
      </c>
      <c r="G10" s="18" t="s">
        <v>1885</v>
      </c>
      <c r="H10" s="18" t="s">
        <v>526</v>
      </c>
      <c r="I10" s="18"/>
      <c r="J10" s="19">
        <v>42340</v>
      </c>
      <c r="K10" s="20">
        <v>2015</v>
      </c>
      <c r="L10" s="20">
        <v>2018</v>
      </c>
      <c r="M10" s="22">
        <v>602375</v>
      </c>
      <c r="N10" s="21" t="s">
        <v>131</v>
      </c>
      <c r="O10" s="23">
        <f>M10*VLOOKUP(N10,Kurzy!$A$2:$B$11,2,FALSE)</f>
        <v>602375</v>
      </c>
      <c r="P10" s="18" t="s">
        <v>5237</v>
      </c>
      <c r="Q10" s="40"/>
      <c r="R10" s="18" t="s">
        <v>10079</v>
      </c>
      <c r="S10" s="18"/>
    </row>
    <row r="11" spans="1:19" ht="25.5" x14ac:dyDescent="0.2">
      <c r="A11" s="7" t="s">
        <v>33</v>
      </c>
      <c r="B11" s="4" t="s">
        <v>62</v>
      </c>
      <c r="C11" s="17" t="s">
        <v>5170</v>
      </c>
      <c r="D11" s="24" t="s">
        <v>5165</v>
      </c>
      <c r="E11" s="18">
        <v>690898</v>
      </c>
      <c r="F11" s="18" t="s">
        <v>5160</v>
      </c>
      <c r="G11" s="18" t="s">
        <v>5171</v>
      </c>
      <c r="H11" s="18" t="s">
        <v>526</v>
      </c>
      <c r="I11" s="18"/>
      <c r="J11" s="19">
        <v>42353</v>
      </c>
      <c r="K11" s="20">
        <v>2015</v>
      </c>
      <c r="L11" s="20">
        <v>2018</v>
      </c>
      <c r="M11" s="22">
        <v>213300</v>
      </c>
      <c r="N11" s="21" t="s">
        <v>131</v>
      </c>
      <c r="O11" s="23">
        <f>M11*VLOOKUP(N11,Kurzy!$A$2:$B$11,2,FALSE)</f>
        <v>213300</v>
      </c>
      <c r="P11" s="18"/>
      <c r="Q11" s="40"/>
      <c r="R11" s="18" t="s">
        <v>10079</v>
      </c>
      <c r="S11" s="18"/>
    </row>
    <row r="12" spans="1:19" ht="38.25" x14ac:dyDescent="0.2">
      <c r="A12" s="7" t="s">
        <v>33</v>
      </c>
      <c r="B12" s="4" t="s">
        <v>41</v>
      </c>
      <c r="C12" s="17" t="s">
        <v>5198</v>
      </c>
      <c r="D12" s="24" t="s">
        <v>5199</v>
      </c>
      <c r="E12" s="18" t="s">
        <v>5200</v>
      </c>
      <c r="F12" s="18" t="s">
        <v>5160</v>
      </c>
      <c r="G12" s="18" t="s">
        <v>5201</v>
      </c>
      <c r="H12" s="18" t="s">
        <v>526</v>
      </c>
      <c r="I12" s="18"/>
      <c r="J12" s="19">
        <v>41944</v>
      </c>
      <c r="K12" s="20">
        <v>2014</v>
      </c>
      <c r="L12" s="20">
        <v>2016</v>
      </c>
      <c r="M12" s="22">
        <v>76207.600000000006</v>
      </c>
      <c r="N12" s="21" t="s">
        <v>131</v>
      </c>
      <c r="O12" s="23">
        <f>M12*VLOOKUP(N12,Kurzy!$A$2:$B$11,2,FALSE)</f>
        <v>76207.600000000006</v>
      </c>
      <c r="P12" s="18"/>
      <c r="Q12" s="40"/>
      <c r="R12" s="18" t="s">
        <v>10079</v>
      </c>
      <c r="S12" s="18"/>
    </row>
    <row r="13" spans="1:19" ht="51" x14ac:dyDescent="0.2">
      <c r="A13" s="7" t="s">
        <v>33</v>
      </c>
      <c r="B13" s="4" t="s">
        <v>63</v>
      </c>
      <c r="C13" s="17" t="s">
        <v>5172</v>
      </c>
      <c r="D13" s="24" t="s">
        <v>5173</v>
      </c>
      <c r="E13" s="18" t="s">
        <v>5174</v>
      </c>
      <c r="F13" s="18" t="s">
        <v>5087</v>
      </c>
      <c r="G13" s="18" t="s">
        <v>5175</v>
      </c>
      <c r="H13" s="18" t="s">
        <v>5176</v>
      </c>
      <c r="I13" s="18"/>
      <c r="J13" s="19">
        <v>2015</v>
      </c>
      <c r="K13" s="20">
        <v>2015</v>
      </c>
      <c r="L13" s="20">
        <v>2017</v>
      </c>
      <c r="M13" s="22">
        <v>25100</v>
      </c>
      <c r="N13" s="21" t="s">
        <v>140</v>
      </c>
      <c r="O13" s="23">
        <f>M13*VLOOKUP(N13,Kurzy!$A$2:$B$11,2,FALSE)</f>
        <v>23811.782563324163</v>
      </c>
      <c r="P13" s="18"/>
      <c r="Q13" s="40"/>
      <c r="R13" s="18" t="s">
        <v>10079</v>
      </c>
      <c r="S13" s="18"/>
    </row>
    <row r="14" spans="1:19" ht="38.25" x14ac:dyDescent="0.2">
      <c r="A14" s="7" t="s">
        <v>33</v>
      </c>
      <c r="B14" s="4" t="s">
        <v>38</v>
      </c>
      <c r="C14" s="17" t="s">
        <v>5181</v>
      </c>
      <c r="D14" s="24" t="s">
        <v>5182</v>
      </c>
      <c r="E14" s="18">
        <v>692919</v>
      </c>
      <c r="F14" s="18" t="s">
        <v>5183</v>
      </c>
      <c r="G14" s="18" t="s">
        <v>1885</v>
      </c>
      <c r="H14" s="18" t="s">
        <v>526</v>
      </c>
      <c r="I14" s="18"/>
      <c r="J14" s="19">
        <v>42355</v>
      </c>
      <c r="K14" s="20">
        <v>2016</v>
      </c>
      <c r="L14" s="20">
        <v>2019</v>
      </c>
      <c r="M14" s="22">
        <v>82845</v>
      </c>
      <c r="N14" s="21" t="s">
        <v>131</v>
      </c>
      <c r="O14" s="23">
        <f>M14*VLOOKUP(N14,Kurzy!$A$2:$B$11,2,FALSE)</f>
        <v>82845</v>
      </c>
      <c r="P14" s="18" t="s">
        <v>5238</v>
      </c>
      <c r="Q14" s="40"/>
      <c r="R14" s="18" t="s">
        <v>10079</v>
      </c>
      <c r="S14" s="18"/>
    </row>
    <row r="15" spans="1:19" ht="51" x14ac:dyDescent="0.2">
      <c r="A15" s="7" t="s">
        <v>33</v>
      </c>
      <c r="B15" s="4" t="s">
        <v>38</v>
      </c>
      <c r="C15" s="17" t="s">
        <v>5184</v>
      </c>
      <c r="D15" s="24" t="s">
        <v>5185</v>
      </c>
      <c r="E15" s="18">
        <v>693337</v>
      </c>
      <c r="F15" s="18" t="s">
        <v>1884</v>
      </c>
      <c r="G15" s="18" t="s">
        <v>1885</v>
      </c>
      <c r="H15" s="18" t="s">
        <v>526</v>
      </c>
      <c r="I15" s="18"/>
      <c r="J15" s="19">
        <v>42399</v>
      </c>
      <c r="K15" s="20">
        <v>2016</v>
      </c>
      <c r="L15" s="20">
        <v>2019</v>
      </c>
      <c r="M15" s="22">
        <v>50508</v>
      </c>
      <c r="N15" s="21" t="s">
        <v>131</v>
      </c>
      <c r="O15" s="23">
        <f>M15*VLOOKUP(N15,Kurzy!$A$2:$B$11,2,FALSE)</f>
        <v>50508</v>
      </c>
      <c r="P15" s="18" t="s">
        <v>5239</v>
      </c>
      <c r="Q15" s="40"/>
      <c r="R15" s="18" t="s">
        <v>10079</v>
      </c>
      <c r="S15" s="18"/>
    </row>
    <row r="16" spans="1:19" ht="38.25" x14ac:dyDescent="0.2">
      <c r="A16" s="7" t="s">
        <v>33</v>
      </c>
      <c r="B16" s="4" t="s">
        <v>38</v>
      </c>
      <c r="C16" s="17" t="s">
        <v>5186</v>
      </c>
      <c r="D16" s="24" t="s">
        <v>5187</v>
      </c>
      <c r="E16" s="18" t="s">
        <v>5188</v>
      </c>
      <c r="F16" s="18" t="s">
        <v>5189</v>
      </c>
      <c r="G16" s="18" t="s">
        <v>5190</v>
      </c>
      <c r="H16" s="18" t="s">
        <v>5191</v>
      </c>
      <c r="I16" s="18"/>
      <c r="J16" s="19">
        <v>41249</v>
      </c>
      <c r="K16" s="20">
        <v>2013</v>
      </c>
      <c r="L16" s="20">
        <v>2016</v>
      </c>
      <c r="M16" s="22">
        <v>3500</v>
      </c>
      <c r="N16" s="21" t="s">
        <v>131</v>
      </c>
      <c r="O16" s="23">
        <f>M16*VLOOKUP(N16,Kurzy!$A$2:$B$11,2,FALSE)</f>
        <v>3500</v>
      </c>
      <c r="P16" s="18" t="s">
        <v>5240</v>
      </c>
      <c r="Q16" s="40"/>
      <c r="R16" s="18" t="s">
        <v>10079</v>
      </c>
      <c r="S16" s="18"/>
    </row>
    <row r="17" spans="1:19" ht="51" x14ac:dyDescent="0.2">
      <c r="A17" s="7" t="s">
        <v>33</v>
      </c>
      <c r="B17" s="4" t="s">
        <v>38</v>
      </c>
      <c r="C17" s="17" t="s">
        <v>5192</v>
      </c>
      <c r="D17" s="24" t="s">
        <v>5193</v>
      </c>
      <c r="E17" s="18" t="s">
        <v>5194</v>
      </c>
      <c r="F17" s="18" t="s">
        <v>5195</v>
      </c>
      <c r="G17" s="18" t="s">
        <v>5196</v>
      </c>
      <c r="H17" s="18" t="s">
        <v>5197</v>
      </c>
      <c r="I17" s="18"/>
      <c r="J17" s="19">
        <v>42572</v>
      </c>
      <c r="K17" s="20">
        <v>2016</v>
      </c>
      <c r="L17" s="20">
        <v>2019</v>
      </c>
      <c r="M17" s="22">
        <v>11487</v>
      </c>
      <c r="N17" s="21" t="s">
        <v>131</v>
      </c>
      <c r="O17" s="23">
        <f>M17*VLOOKUP(N17,Kurzy!$A$2:$B$11,2,FALSE)</f>
        <v>11487</v>
      </c>
      <c r="P17" s="18" t="s">
        <v>5241</v>
      </c>
      <c r="Q17" s="40"/>
      <c r="R17" s="18" t="s">
        <v>10079</v>
      </c>
      <c r="S17" s="18"/>
    </row>
    <row r="18" spans="1:19" ht="38.25" x14ac:dyDescent="0.2">
      <c r="A18" s="7" t="s">
        <v>33</v>
      </c>
      <c r="B18" s="4" t="s">
        <v>64</v>
      </c>
      <c r="C18" s="17" t="s">
        <v>5202</v>
      </c>
      <c r="D18" s="24" t="s">
        <v>5203</v>
      </c>
      <c r="E18" s="18" t="s">
        <v>5092</v>
      </c>
      <c r="F18" s="18" t="s">
        <v>1085</v>
      </c>
      <c r="G18" s="18" t="s">
        <v>5204</v>
      </c>
      <c r="H18" s="18" t="s">
        <v>5205</v>
      </c>
      <c r="I18" s="18"/>
      <c r="J18" s="19">
        <v>42327</v>
      </c>
      <c r="K18" s="20">
        <v>2015</v>
      </c>
      <c r="L18" s="20" t="s">
        <v>5096</v>
      </c>
      <c r="M18" s="22">
        <v>8822</v>
      </c>
      <c r="N18" s="21" t="s">
        <v>131</v>
      </c>
      <c r="O18" s="23">
        <f>M18*VLOOKUP(N18,Kurzy!$A$2:$B$11,2,FALSE)</f>
        <v>8822</v>
      </c>
      <c r="P18" s="18"/>
      <c r="Q18" s="40"/>
      <c r="R18" s="18" t="s">
        <v>10079</v>
      </c>
      <c r="S18" s="18"/>
    </row>
    <row r="19" spans="1:19" x14ac:dyDescent="0.2">
      <c r="A19" s="7" t="s">
        <v>33</v>
      </c>
      <c r="B19" s="4" t="s">
        <v>65</v>
      </c>
      <c r="C19" s="17" t="s">
        <v>5231</v>
      </c>
      <c r="D19" s="24" t="s">
        <v>5232</v>
      </c>
      <c r="E19" s="18" t="s">
        <v>5233</v>
      </c>
      <c r="F19" s="18" t="s">
        <v>5234</v>
      </c>
      <c r="G19" s="18" t="s">
        <v>5235</v>
      </c>
      <c r="H19" s="18" t="s">
        <v>5235</v>
      </c>
      <c r="I19" s="18"/>
      <c r="J19" s="19">
        <v>42111</v>
      </c>
      <c r="K19" s="20">
        <v>2015</v>
      </c>
      <c r="L19" s="20">
        <v>2017</v>
      </c>
      <c r="M19" s="22">
        <v>2500</v>
      </c>
      <c r="N19" s="21" t="s">
        <v>131</v>
      </c>
      <c r="O19" s="23">
        <f>M19*VLOOKUP(N19,Kurzy!$A$2:$B$11,2,FALSE)</f>
        <v>2500</v>
      </c>
      <c r="P19" s="18"/>
      <c r="Q19" s="40"/>
      <c r="R19" s="18" t="s">
        <v>10079</v>
      </c>
      <c r="S19" s="18"/>
    </row>
    <row r="20" spans="1:19" ht="51" x14ac:dyDescent="0.2">
      <c r="A20" s="7" t="s">
        <v>33</v>
      </c>
      <c r="B20" s="4" t="s">
        <v>26</v>
      </c>
      <c r="C20" s="17" t="s">
        <v>5206</v>
      </c>
      <c r="D20" s="24" t="s">
        <v>5207</v>
      </c>
      <c r="E20" s="18">
        <v>325099</v>
      </c>
      <c r="F20" s="18" t="s">
        <v>5208</v>
      </c>
      <c r="G20" s="18" t="s">
        <v>5209</v>
      </c>
      <c r="H20" s="18" t="s">
        <v>526</v>
      </c>
      <c r="I20" s="18"/>
      <c r="J20" s="19">
        <v>41387</v>
      </c>
      <c r="K20" s="20">
        <v>2013</v>
      </c>
      <c r="L20" s="20">
        <v>2016</v>
      </c>
      <c r="M20" s="22">
        <v>3100</v>
      </c>
      <c r="N20" s="21" t="s">
        <v>131</v>
      </c>
      <c r="O20" s="23">
        <f>M20*VLOOKUP(N20,Kurzy!$A$2:$B$11,2,FALSE)</f>
        <v>3100</v>
      </c>
      <c r="P20" s="18"/>
      <c r="Q20" s="40"/>
      <c r="R20" s="18" t="s">
        <v>10079</v>
      </c>
      <c r="S20" s="18"/>
    </row>
    <row r="21" spans="1:19" ht="25.5" x14ac:dyDescent="0.2">
      <c r="A21" s="7" t="s">
        <v>33</v>
      </c>
      <c r="B21" s="4" t="s">
        <v>26</v>
      </c>
      <c r="C21" s="17" t="s">
        <v>5210</v>
      </c>
      <c r="D21" s="24" t="s">
        <v>5211</v>
      </c>
      <c r="E21" s="18">
        <v>607996</v>
      </c>
      <c r="F21" s="18" t="s">
        <v>5208</v>
      </c>
      <c r="G21" s="18" t="s">
        <v>5201</v>
      </c>
      <c r="H21" s="18" t="s">
        <v>526</v>
      </c>
      <c r="I21" s="18"/>
      <c r="J21" s="19">
        <v>41453</v>
      </c>
      <c r="K21" s="20">
        <v>2013</v>
      </c>
      <c r="L21" s="20">
        <v>2017</v>
      </c>
      <c r="M21" s="22">
        <v>52035.63</v>
      </c>
      <c r="N21" s="21" t="s">
        <v>131</v>
      </c>
      <c r="O21" s="23">
        <f>M21*VLOOKUP(N21,Kurzy!$A$2:$B$11,2,FALSE)</f>
        <v>52035.63</v>
      </c>
      <c r="P21" s="18"/>
      <c r="Q21" s="40"/>
      <c r="R21" s="18" t="s">
        <v>10079</v>
      </c>
      <c r="S21" s="18"/>
    </row>
    <row r="22" spans="1:19" x14ac:dyDescent="0.2">
      <c r="A22" s="7" t="s">
        <v>33</v>
      </c>
      <c r="B22" s="4" t="s">
        <v>26</v>
      </c>
      <c r="C22" s="17" t="s">
        <v>5212</v>
      </c>
      <c r="D22" s="24" t="s">
        <v>5213</v>
      </c>
      <c r="E22" s="18">
        <v>633053</v>
      </c>
      <c r="F22" s="18" t="s">
        <v>5208</v>
      </c>
      <c r="G22" s="18" t="s">
        <v>5214</v>
      </c>
      <c r="H22" s="18" t="s">
        <v>526</v>
      </c>
      <c r="I22" s="18"/>
      <c r="J22" s="19">
        <v>41921</v>
      </c>
      <c r="K22" s="20">
        <v>2014</v>
      </c>
      <c r="L22" s="20">
        <v>2018</v>
      </c>
      <c r="M22" s="22">
        <v>31733.58</v>
      </c>
      <c r="N22" s="21" t="s">
        <v>131</v>
      </c>
      <c r="O22" s="23">
        <f>M22*VLOOKUP(N22,Kurzy!$A$2:$B$11,2,FALSE)</f>
        <v>31733.58</v>
      </c>
      <c r="P22" s="18"/>
      <c r="Q22" s="40"/>
      <c r="R22" s="18" t="s">
        <v>10079</v>
      </c>
      <c r="S22" s="18"/>
    </row>
    <row r="23" spans="1:19" ht="63.75" x14ac:dyDescent="0.2">
      <c r="A23" s="7" t="s">
        <v>33</v>
      </c>
      <c r="B23" s="4" t="s">
        <v>26</v>
      </c>
      <c r="C23" s="17" t="s">
        <v>5215</v>
      </c>
      <c r="D23" s="24" t="s">
        <v>5216</v>
      </c>
      <c r="E23" s="18">
        <v>653522</v>
      </c>
      <c r="F23" s="18" t="s">
        <v>5208</v>
      </c>
      <c r="G23" s="18" t="s">
        <v>5217</v>
      </c>
      <c r="H23" s="18" t="s">
        <v>526</v>
      </c>
      <c r="I23" s="18"/>
      <c r="J23" s="19">
        <v>42160</v>
      </c>
      <c r="K23" s="20">
        <v>2015</v>
      </c>
      <c r="L23" s="20">
        <v>2017</v>
      </c>
      <c r="M23" s="22">
        <v>21811</v>
      </c>
      <c r="N23" s="21" t="s">
        <v>131</v>
      </c>
      <c r="O23" s="23">
        <f>M23*VLOOKUP(N23,Kurzy!$A$2:$B$11,2,FALSE)</f>
        <v>21811</v>
      </c>
      <c r="P23" s="18"/>
      <c r="Q23" s="40"/>
      <c r="R23" s="18" t="s">
        <v>10079</v>
      </c>
      <c r="S23" s="18"/>
    </row>
    <row r="24" spans="1:19" ht="38.25" x14ac:dyDescent="0.2">
      <c r="A24" s="7" t="s">
        <v>33</v>
      </c>
      <c r="B24" s="4" t="s">
        <v>26</v>
      </c>
      <c r="C24" s="17" t="s">
        <v>5218</v>
      </c>
      <c r="D24" s="24" t="s">
        <v>5219</v>
      </c>
      <c r="E24" s="18" t="s">
        <v>5220</v>
      </c>
      <c r="F24" s="18" t="s">
        <v>5221</v>
      </c>
      <c r="G24" s="18" t="s">
        <v>5222</v>
      </c>
      <c r="H24" s="18" t="s">
        <v>5223</v>
      </c>
      <c r="I24" s="18"/>
      <c r="J24" s="19">
        <v>39551</v>
      </c>
      <c r="K24" s="20">
        <v>2005</v>
      </c>
      <c r="L24" s="20">
        <v>2016</v>
      </c>
      <c r="M24" s="22">
        <v>6612.81</v>
      </c>
      <c r="N24" s="21" t="s">
        <v>131</v>
      </c>
      <c r="O24" s="23">
        <f>M24*VLOOKUP(N24,Kurzy!$A$2:$B$11,2,FALSE)</f>
        <v>6612.81</v>
      </c>
      <c r="P24" s="18" t="s">
        <v>5242</v>
      </c>
      <c r="Q24" s="40"/>
      <c r="R24" s="18" t="s">
        <v>10079</v>
      </c>
      <c r="S24" s="18"/>
    </row>
    <row r="25" spans="1:19" ht="38.25" x14ac:dyDescent="0.2">
      <c r="A25" s="7" t="s">
        <v>33</v>
      </c>
      <c r="B25" s="4" t="s">
        <v>26</v>
      </c>
      <c r="C25" s="17" t="s">
        <v>5224</v>
      </c>
      <c r="D25" s="24" t="s">
        <v>4993</v>
      </c>
      <c r="E25" s="18" t="s">
        <v>4999</v>
      </c>
      <c r="F25" s="18" t="s">
        <v>4995</v>
      </c>
      <c r="G25" s="18" t="s">
        <v>5000</v>
      </c>
      <c r="H25" s="18" t="s">
        <v>526</v>
      </c>
      <c r="I25" s="18"/>
      <c r="J25" s="19">
        <v>40267</v>
      </c>
      <c r="K25" s="20">
        <v>2010</v>
      </c>
      <c r="L25" s="20">
        <v>2016</v>
      </c>
      <c r="M25" s="22">
        <v>88258.54</v>
      </c>
      <c r="N25" s="21" t="s">
        <v>131</v>
      </c>
      <c r="O25" s="23">
        <f>M25*VLOOKUP(N25,Kurzy!$A$2:$B$11,2,FALSE)</f>
        <v>88258.54</v>
      </c>
      <c r="P25" s="18"/>
      <c r="Q25" s="40"/>
      <c r="R25" s="18" t="s">
        <v>10079</v>
      </c>
      <c r="S25" s="18"/>
    </row>
    <row r="26" spans="1:19" ht="63.75" x14ac:dyDescent="0.2">
      <c r="A26" s="7" t="s">
        <v>33</v>
      </c>
      <c r="B26" s="4" t="s">
        <v>26</v>
      </c>
      <c r="C26" s="17" t="s">
        <v>5225</v>
      </c>
      <c r="D26" s="24" t="s">
        <v>5226</v>
      </c>
      <c r="E26" s="18" t="s">
        <v>5227</v>
      </c>
      <c r="F26" s="18" t="s">
        <v>5228</v>
      </c>
      <c r="G26" s="18" t="s">
        <v>5229</v>
      </c>
      <c r="H26" s="18" t="s">
        <v>5230</v>
      </c>
      <c r="I26" s="18"/>
      <c r="J26" s="19">
        <v>42436</v>
      </c>
      <c r="K26" s="20">
        <v>2015</v>
      </c>
      <c r="L26" s="20">
        <v>2016</v>
      </c>
      <c r="M26" s="22">
        <v>930.5</v>
      </c>
      <c r="N26" s="21" t="s">
        <v>131</v>
      </c>
      <c r="O26" s="23">
        <f>M26*VLOOKUP(N26,Kurzy!$A$2:$B$11,2,FALSE)</f>
        <v>930.5</v>
      </c>
      <c r="P26" s="18"/>
      <c r="Q26" s="40"/>
      <c r="R26" s="18" t="s">
        <v>10079</v>
      </c>
      <c r="S26" s="18"/>
    </row>
    <row r="27" spans="1:19" ht="63.75" x14ac:dyDescent="0.2">
      <c r="A27" s="7" t="s">
        <v>4</v>
      </c>
      <c r="B27" s="4" t="s">
        <v>102</v>
      </c>
      <c r="C27" s="17" t="s">
        <v>6079</v>
      </c>
      <c r="D27" s="24" t="s">
        <v>6080</v>
      </c>
      <c r="E27" s="18" t="s">
        <v>6081</v>
      </c>
      <c r="F27" s="18"/>
      <c r="G27" s="18"/>
      <c r="H27" s="18" t="s">
        <v>6082</v>
      </c>
      <c r="I27" s="18"/>
      <c r="J27" s="19"/>
      <c r="K27" s="20">
        <v>2015</v>
      </c>
      <c r="L27" s="20">
        <v>2018</v>
      </c>
      <c r="M27" s="22">
        <v>11450</v>
      </c>
      <c r="N27" s="21" t="s">
        <v>131</v>
      </c>
      <c r="O27" s="23">
        <f>M27*VLOOKUP(N27,Kurzy!$A$2:$B$11,2,FALSE)</f>
        <v>11450</v>
      </c>
      <c r="P27" s="18"/>
      <c r="Q27" s="40"/>
      <c r="R27" s="18" t="s">
        <v>10079</v>
      </c>
      <c r="S27" s="18"/>
    </row>
    <row r="28" spans="1:19" ht="38.25" x14ac:dyDescent="0.2">
      <c r="A28" s="7" t="s">
        <v>4</v>
      </c>
      <c r="B28" s="4" t="s">
        <v>68</v>
      </c>
      <c r="C28" s="17" t="s">
        <v>6083</v>
      </c>
      <c r="D28" s="24" t="s">
        <v>6084</v>
      </c>
      <c r="E28" s="18" t="s">
        <v>6085</v>
      </c>
      <c r="F28" s="18"/>
      <c r="G28" s="18"/>
      <c r="H28" s="18" t="s">
        <v>6086</v>
      </c>
      <c r="I28" s="18"/>
      <c r="J28" s="19"/>
      <c r="K28" s="20">
        <v>2016</v>
      </c>
      <c r="L28" s="20">
        <v>2020</v>
      </c>
      <c r="M28" s="22">
        <v>647021</v>
      </c>
      <c r="N28" s="21" t="s">
        <v>131</v>
      </c>
      <c r="O28" s="23">
        <f>M28*VLOOKUP(N28,Kurzy!$A$2:$B$11,2,FALSE)</f>
        <v>647021</v>
      </c>
      <c r="P28" s="18"/>
      <c r="Q28" s="40"/>
      <c r="R28" s="18" t="s">
        <v>10079</v>
      </c>
      <c r="S28" s="18"/>
    </row>
    <row r="29" spans="1:19" x14ac:dyDescent="0.2">
      <c r="A29" s="7" t="s">
        <v>4</v>
      </c>
      <c r="B29" s="4" t="s">
        <v>68</v>
      </c>
      <c r="C29" s="17" t="s">
        <v>6087</v>
      </c>
      <c r="D29" s="24" t="s">
        <v>6088</v>
      </c>
      <c r="E29" s="18" t="s">
        <v>6089</v>
      </c>
      <c r="F29" s="18"/>
      <c r="G29" s="18"/>
      <c r="H29" s="18" t="s">
        <v>526</v>
      </c>
      <c r="I29" s="18"/>
      <c r="J29" s="19"/>
      <c r="K29" s="20">
        <v>2012</v>
      </c>
      <c r="L29" s="20">
        <v>2015</v>
      </c>
      <c r="M29" s="22">
        <v>1911</v>
      </c>
      <c r="N29" s="21" t="s">
        <v>131</v>
      </c>
      <c r="O29" s="23">
        <f>M29*VLOOKUP(N29,Kurzy!$A$2:$B$11,2,FALSE)</f>
        <v>1911</v>
      </c>
      <c r="P29" s="18"/>
      <c r="Q29" s="40"/>
      <c r="R29" s="18" t="s">
        <v>10079</v>
      </c>
      <c r="S29" s="18"/>
    </row>
    <row r="30" spans="1:19" ht="25.5" x14ac:dyDescent="0.2">
      <c r="A30" s="7" t="s">
        <v>4</v>
      </c>
      <c r="B30" s="4" t="s">
        <v>69</v>
      </c>
      <c r="C30" s="17" t="s">
        <v>6034</v>
      </c>
      <c r="D30" s="24" t="s">
        <v>6035</v>
      </c>
      <c r="E30" s="18" t="s">
        <v>6036</v>
      </c>
      <c r="F30" s="18"/>
      <c r="G30" s="18"/>
      <c r="H30" s="18"/>
      <c r="I30" s="18"/>
      <c r="J30" s="19"/>
      <c r="K30" s="20">
        <v>2015</v>
      </c>
      <c r="L30" s="20">
        <v>2018</v>
      </c>
      <c r="M30" s="22">
        <v>30000</v>
      </c>
      <c r="N30" s="21" t="s">
        <v>131</v>
      </c>
      <c r="O30" s="23">
        <f>M30*VLOOKUP(N30,Kurzy!$A$2:$B$11,2,FALSE)</f>
        <v>30000</v>
      </c>
      <c r="P30" s="18"/>
      <c r="Q30" s="40"/>
      <c r="R30" s="18" t="s">
        <v>10079</v>
      </c>
      <c r="S30" s="18"/>
    </row>
    <row r="31" spans="1:19" ht="63.75" x14ac:dyDescent="0.2">
      <c r="A31" s="7" t="s">
        <v>4</v>
      </c>
      <c r="B31" s="4" t="s">
        <v>69</v>
      </c>
      <c r="C31" s="17" t="s">
        <v>6037</v>
      </c>
      <c r="D31" s="24" t="s">
        <v>6035</v>
      </c>
      <c r="E31" s="18" t="s">
        <v>6038</v>
      </c>
      <c r="F31" s="18"/>
      <c r="G31" s="18"/>
      <c r="H31" s="18"/>
      <c r="I31" s="18"/>
      <c r="J31" s="19"/>
      <c r="K31" s="20">
        <v>2011</v>
      </c>
      <c r="L31" s="20">
        <v>2016</v>
      </c>
      <c r="M31" s="22">
        <v>19331</v>
      </c>
      <c r="N31" s="21" t="s">
        <v>131</v>
      </c>
      <c r="O31" s="23">
        <f>M31*VLOOKUP(N31,Kurzy!$A$2:$B$11,2,FALSE)</f>
        <v>19331</v>
      </c>
      <c r="P31" s="18"/>
      <c r="Q31" s="40"/>
      <c r="R31" s="18" t="s">
        <v>10079</v>
      </c>
      <c r="S31" s="18"/>
    </row>
    <row r="32" spans="1:19" ht="38.25" x14ac:dyDescent="0.2">
      <c r="A32" s="7" t="s">
        <v>4</v>
      </c>
      <c r="B32" s="4" t="s">
        <v>69</v>
      </c>
      <c r="C32" s="17" t="s">
        <v>6039</v>
      </c>
      <c r="D32" s="24" t="s">
        <v>6040</v>
      </c>
      <c r="E32" s="18" t="s">
        <v>6041</v>
      </c>
      <c r="F32" s="18"/>
      <c r="G32" s="18"/>
      <c r="H32" s="18"/>
      <c r="I32" s="18"/>
      <c r="J32" s="19"/>
      <c r="K32" s="20">
        <v>2016</v>
      </c>
      <c r="L32" s="20">
        <v>2016</v>
      </c>
      <c r="M32" s="22">
        <v>30000</v>
      </c>
      <c r="N32" s="21" t="s">
        <v>131</v>
      </c>
      <c r="O32" s="23">
        <f>M32*VLOOKUP(N32,Kurzy!$A$2:$B$11,2,FALSE)</f>
        <v>30000</v>
      </c>
      <c r="P32" s="18"/>
      <c r="Q32" s="40"/>
      <c r="R32" s="18" t="s">
        <v>10079</v>
      </c>
      <c r="S32" s="18"/>
    </row>
    <row r="33" spans="1:19" ht="51" hidden="1" x14ac:dyDescent="0.2">
      <c r="A33" s="7" t="s">
        <v>4</v>
      </c>
      <c r="B33" s="4" t="s">
        <v>69</v>
      </c>
      <c r="C33" s="17" t="s">
        <v>6042</v>
      </c>
      <c r="D33" s="24" t="s">
        <v>6043</v>
      </c>
      <c r="E33" s="18" t="s">
        <v>6044</v>
      </c>
      <c r="F33" s="18"/>
      <c r="G33" s="18"/>
      <c r="H33" s="18"/>
      <c r="I33" s="18"/>
      <c r="J33" s="19"/>
      <c r="K33" s="20">
        <v>2009</v>
      </c>
      <c r="L33" s="20">
        <v>2016</v>
      </c>
      <c r="M33" s="22">
        <v>0</v>
      </c>
      <c r="N33" s="21" t="s">
        <v>131</v>
      </c>
      <c r="O33" s="23">
        <f>M33*VLOOKUP(N33,Kurzy!$A$2:$B$11,2,FALSE)</f>
        <v>0</v>
      </c>
      <c r="P33" s="18"/>
      <c r="Q33" s="40"/>
      <c r="R33" s="18" t="s">
        <v>10078</v>
      </c>
      <c r="S33" s="18" t="s">
        <v>10656</v>
      </c>
    </row>
    <row r="34" spans="1:19" ht="63.75" hidden="1" x14ac:dyDescent="0.2">
      <c r="A34" s="7" t="s">
        <v>4</v>
      </c>
      <c r="B34" s="4" t="s">
        <v>69</v>
      </c>
      <c r="C34" s="17" t="s">
        <v>6045</v>
      </c>
      <c r="D34" s="24" t="s">
        <v>6043</v>
      </c>
      <c r="E34" s="18" t="s">
        <v>6046</v>
      </c>
      <c r="F34" s="18"/>
      <c r="G34" s="18"/>
      <c r="H34" s="18"/>
      <c r="I34" s="18"/>
      <c r="J34" s="19"/>
      <c r="K34" s="20">
        <v>2009</v>
      </c>
      <c r="L34" s="20">
        <v>2016</v>
      </c>
      <c r="M34" s="22">
        <v>0</v>
      </c>
      <c r="N34" s="21" t="s">
        <v>131</v>
      </c>
      <c r="O34" s="23">
        <f>M34*VLOOKUP(N34,Kurzy!$A$2:$B$11,2,FALSE)</f>
        <v>0</v>
      </c>
      <c r="P34" s="18"/>
      <c r="Q34" s="40"/>
      <c r="R34" s="18" t="s">
        <v>10078</v>
      </c>
      <c r="S34" s="18" t="s">
        <v>10656</v>
      </c>
    </row>
    <row r="35" spans="1:19" ht="51" x14ac:dyDescent="0.2">
      <c r="A35" s="7" t="s">
        <v>4</v>
      </c>
      <c r="B35" s="4" t="s">
        <v>69</v>
      </c>
      <c r="C35" s="17" t="s">
        <v>6047</v>
      </c>
      <c r="D35" s="24" t="s">
        <v>6043</v>
      </c>
      <c r="E35" s="18" t="s">
        <v>6048</v>
      </c>
      <c r="F35" s="18"/>
      <c r="G35" s="18"/>
      <c r="H35" s="18"/>
      <c r="I35" s="18"/>
      <c r="J35" s="19"/>
      <c r="K35" s="20">
        <v>2009</v>
      </c>
      <c r="L35" s="20">
        <v>2016</v>
      </c>
      <c r="M35" s="22">
        <v>13881</v>
      </c>
      <c r="N35" s="21" t="s">
        <v>131</v>
      </c>
      <c r="O35" s="23">
        <f>M35*VLOOKUP(N35,Kurzy!$A$2:$B$11,2,FALSE)</f>
        <v>13881</v>
      </c>
      <c r="P35" s="18"/>
      <c r="Q35" s="40"/>
      <c r="R35" s="18" t="s">
        <v>10079</v>
      </c>
      <c r="S35" s="18"/>
    </row>
    <row r="36" spans="1:19" ht="63.75" hidden="1" x14ac:dyDescent="0.2">
      <c r="A36" s="7" t="s">
        <v>4</v>
      </c>
      <c r="B36" s="4" t="s">
        <v>69</v>
      </c>
      <c r="C36" s="17" t="s">
        <v>6049</v>
      </c>
      <c r="D36" s="24" t="s">
        <v>6043</v>
      </c>
      <c r="E36" s="18" t="s">
        <v>6050</v>
      </c>
      <c r="F36" s="18"/>
      <c r="G36" s="18"/>
      <c r="H36" s="18"/>
      <c r="I36" s="18"/>
      <c r="J36" s="19"/>
      <c r="K36" s="20">
        <v>2009</v>
      </c>
      <c r="L36" s="20">
        <v>2016</v>
      </c>
      <c r="M36" s="22">
        <v>0</v>
      </c>
      <c r="N36" s="21" t="s">
        <v>131</v>
      </c>
      <c r="O36" s="23">
        <f>M36*VLOOKUP(N36,Kurzy!$A$2:$B$11,2,FALSE)</f>
        <v>0</v>
      </c>
      <c r="P36" s="18"/>
      <c r="Q36" s="40"/>
      <c r="R36" s="18" t="s">
        <v>10078</v>
      </c>
      <c r="S36" s="18" t="s">
        <v>10656</v>
      </c>
    </row>
    <row r="37" spans="1:19" ht="51" hidden="1" x14ac:dyDescent="0.2">
      <c r="A37" s="7" t="s">
        <v>4</v>
      </c>
      <c r="B37" s="4" t="s">
        <v>69</v>
      </c>
      <c r="C37" s="17" t="s">
        <v>6051</v>
      </c>
      <c r="D37" s="24" t="s">
        <v>6043</v>
      </c>
      <c r="E37" s="18" t="s">
        <v>6052</v>
      </c>
      <c r="F37" s="18"/>
      <c r="G37" s="18"/>
      <c r="H37" s="18"/>
      <c r="I37" s="18"/>
      <c r="J37" s="19"/>
      <c r="K37" s="20">
        <v>2009</v>
      </c>
      <c r="L37" s="20">
        <v>2016</v>
      </c>
      <c r="M37" s="22">
        <v>0</v>
      </c>
      <c r="N37" s="21" t="s">
        <v>131</v>
      </c>
      <c r="O37" s="23">
        <f>M37*VLOOKUP(N37,Kurzy!$A$2:$B$11,2,FALSE)</f>
        <v>0</v>
      </c>
      <c r="P37" s="18"/>
      <c r="Q37" s="40"/>
      <c r="R37" s="18" t="s">
        <v>10078</v>
      </c>
      <c r="S37" s="18" t="s">
        <v>10656</v>
      </c>
    </row>
    <row r="38" spans="1:19" ht="51" hidden="1" x14ac:dyDescent="0.2">
      <c r="A38" s="7" t="s">
        <v>4</v>
      </c>
      <c r="B38" s="4" t="s">
        <v>69</v>
      </c>
      <c r="C38" s="17" t="s">
        <v>6053</v>
      </c>
      <c r="D38" s="24" t="s">
        <v>6043</v>
      </c>
      <c r="E38" s="18" t="s">
        <v>6054</v>
      </c>
      <c r="F38" s="18"/>
      <c r="G38" s="18"/>
      <c r="H38" s="18"/>
      <c r="I38" s="18"/>
      <c r="J38" s="19"/>
      <c r="K38" s="20">
        <v>2009</v>
      </c>
      <c r="L38" s="20">
        <v>2016</v>
      </c>
      <c r="M38" s="22">
        <v>0</v>
      </c>
      <c r="N38" s="21" t="s">
        <v>131</v>
      </c>
      <c r="O38" s="23">
        <f>M38*VLOOKUP(N38,Kurzy!$A$2:$B$11,2,FALSE)</f>
        <v>0</v>
      </c>
      <c r="P38" s="18"/>
      <c r="Q38" s="40"/>
      <c r="R38" s="18" t="s">
        <v>10078</v>
      </c>
      <c r="S38" s="18" t="s">
        <v>10656</v>
      </c>
    </row>
    <row r="39" spans="1:19" ht="25.5" x14ac:dyDescent="0.2">
      <c r="A39" s="7" t="s">
        <v>4</v>
      </c>
      <c r="B39" s="4" t="s">
        <v>69</v>
      </c>
      <c r="C39" s="17" t="s">
        <v>6055</v>
      </c>
      <c r="D39" s="24" t="s">
        <v>6043</v>
      </c>
      <c r="E39" s="18">
        <v>20121205</v>
      </c>
      <c r="F39" s="18"/>
      <c r="G39" s="18"/>
      <c r="H39" s="18"/>
      <c r="I39" s="18"/>
      <c r="J39" s="19"/>
      <c r="K39" s="20">
        <v>2013</v>
      </c>
      <c r="L39" s="20">
        <v>2016</v>
      </c>
      <c r="M39" s="22">
        <v>811</v>
      </c>
      <c r="N39" s="21" t="s">
        <v>131</v>
      </c>
      <c r="O39" s="23">
        <f>M39*VLOOKUP(N39,Kurzy!$A$2:$B$11,2,FALSE)</f>
        <v>811</v>
      </c>
      <c r="P39" s="18"/>
      <c r="Q39" s="40"/>
      <c r="R39" s="18" t="s">
        <v>10079</v>
      </c>
      <c r="S39" s="18"/>
    </row>
    <row r="40" spans="1:19" ht="38.25" hidden="1" x14ac:dyDescent="0.2">
      <c r="A40" s="7" t="s">
        <v>4</v>
      </c>
      <c r="B40" s="4" t="s">
        <v>103</v>
      </c>
      <c r="C40" s="17" t="s">
        <v>6072</v>
      </c>
      <c r="D40" s="24" t="s">
        <v>6069</v>
      </c>
      <c r="E40" s="18" t="s">
        <v>6073</v>
      </c>
      <c r="F40" s="18" t="s">
        <v>6074</v>
      </c>
      <c r="G40" s="18" t="s">
        <v>6075</v>
      </c>
      <c r="H40" s="18" t="s">
        <v>526</v>
      </c>
      <c r="I40" s="18"/>
      <c r="J40" s="19">
        <v>42510</v>
      </c>
      <c r="K40" s="20">
        <v>2014</v>
      </c>
      <c r="L40" s="20">
        <v>2018</v>
      </c>
      <c r="M40" s="22">
        <v>0</v>
      </c>
      <c r="N40" s="21" t="s">
        <v>131</v>
      </c>
      <c r="O40" s="23">
        <f>M40*VLOOKUP(N40,Kurzy!$A$2:$B$11,2,FALSE)</f>
        <v>0</v>
      </c>
      <c r="P40" s="18"/>
      <c r="Q40" s="40"/>
      <c r="R40" s="18" t="s">
        <v>10078</v>
      </c>
      <c r="S40" s="18" t="s">
        <v>10656</v>
      </c>
    </row>
    <row r="41" spans="1:19" ht="153" x14ac:dyDescent="0.2">
      <c r="A41" s="7" t="s">
        <v>4</v>
      </c>
      <c r="B41" s="4" t="s">
        <v>104</v>
      </c>
      <c r="C41" s="17" t="s">
        <v>6056</v>
      </c>
      <c r="D41" s="24" t="s">
        <v>6057</v>
      </c>
      <c r="E41" s="18" t="s">
        <v>6058</v>
      </c>
      <c r="F41" s="18"/>
      <c r="G41" s="18" t="s">
        <v>6059</v>
      </c>
      <c r="H41" s="18" t="s">
        <v>526</v>
      </c>
      <c r="I41" s="18"/>
      <c r="J41" s="19">
        <v>41410</v>
      </c>
      <c r="K41" s="20">
        <v>2013</v>
      </c>
      <c r="L41" s="20">
        <v>2016</v>
      </c>
      <c r="M41" s="22">
        <v>312964</v>
      </c>
      <c r="N41" s="21" t="s">
        <v>131</v>
      </c>
      <c r="O41" s="23">
        <f>M41*VLOOKUP(N41,Kurzy!$A$2:$B$11,2,FALSE)</f>
        <v>312964</v>
      </c>
      <c r="P41" s="18"/>
      <c r="Q41" s="40"/>
      <c r="R41" s="18" t="s">
        <v>10079</v>
      </c>
      <c r="S41" s="18"/>
    </row>
    <row r="42" spans="1:19" ht="38.25" hidden="1" x14ac:dyDescent="0.2">
      <c r="A42" s="7" t="s">
        <v>4</v>
      </c>
      <c r="B42" s="4" t="s">
        <v>104</v>
      </c>
      <c r="C42" s="17" t="s">
        <v>6060</v>
      </c>
      <c r="D42" s="24" t="s">
        <v>6061</v>
      </c>
      <c r="E42" s="18" t="s">
        <v>6062</v>
      </c>
      <c r="F42" s="18"/>
      <c r="G42" s="18"/>
      <c r="H42" s="18" t="s">
        <v>6063</v>
      </c>
      <c r="I42" s="18"/>
      <c r="J42" s="19"/>
      <c r="K42" s="20">
        <v>2015</v>
      </c>
      <c r="L42" s="20">
        <v>2017</v>
      </c>
      <c r="M42" s="22">
        <v>0</v>
      </c>
      <c r="N42" s="21" t="s">
        <v>131</v>
      </c>
      <c r="O42" s="23">
        <f>M42*VLOOKUP(N42,Kurzy!$A$2:$B$11,2,FALSE)</f>
        <v>0</v>
      </c>
      <c r="P42" s="18"/>
      <c r="Q42" s="40"/>
      <c r="R42" s="18" t="s">
        <v>10078</v>
      </c>
      <c r="S42" s="18" t="s">
        <v>10656</v>
      </c>
    </row>
    <row r="43" spans="1:19" ht="51" x14ac:dyDescent="0.2">
      <c r="A43" s="7" t="s">
        <v>4</v>
      </c>
      <c r="B43" s="4" t="s">
        <v>104</v>
      </c>
      <c r="C43" s="17" t="s">
        <v>6064</v>
      </c>
      <c r="D43" s="24" t="s">
        <v>6065</v>
      </c>
      <c r="E43" s="18" t="s">
        <v>6066</v>
      </c>
      <c r="F43" s="18"/>
      <c r="G43" s="18"/>
      <c r="H43" s="18" t="s">
        <v>6067</v>
      </c>
      <c r="I43" s="18"/>
      <c r="J43" s="19"/>
      <c r="K43" s="20">
        <v>2016</v>
      </c>
      <c r="L43" s="20">
        <v>2019</v>
      </c>
      <c r="M43" s="22">
        <v>165000</v>
      </c>
      <c r="N43" s="21" t="s">
        <v>131</v>
      </c>
      <c r="O43" s="23">
        <f>M43*VLOOKUP(N43,Kurzy!$A$2:$B$11,2,FALSE)</f>
        <v>165000</v>
      </c>
      <c r="P43" s="18"/>
      <c r="Q43" s="40"/>
      <c r="R43" s="18" t="s">
        <v>10079</v>
      </c>
      <c r="S43" s="18"/>
    </row>
    <row r="44" spans="1:19" ht="38.25" x14ac:dyDescent="0.2">
      <c r="A44" s="7" t="s">
        <v>4</v>
      </c>
      <c r="B44" s="4" t="s">
        <v>104</v>
      </c>
      <c r="C44" s="17" t="s">
        <v>6068</v>
      </c>
      <c r="D44" s="24" t="s">
        <v>6069</v>
      </c>
      <c r="E44" s="18" t="s">
        <v>6070</v>
      </c>
      <c r="F44" s="18"/>
      <c r="G44" s="18"/>
      <c r="H44" s="18" t="s">
        <v>6071</v>
      </c>
      <c r="I44" s="18"/>
      <c r="J44" s="19"/>
      <c r="K44" s="20">
        <v>2016</v>
      </c>
      <c r="L44" s="20">
        <v>2018</v>
      </c>
      <c r="M44" s="22">
        <v>210600</v>
      </c>
      <c r="N44" s="21" t="s">
        <v>131</v>
      </c>
      <c r="O44" s="23">
        <f>M44*VLOOKUP(N44,Kurzy!$A$2:$B$11,2,FALSE)</f>
        <v>210600</v>
      </c>
      <c r="P44" s="18"/>
      <c r="Q44" s="40"/>
      <c r="R44" s="18" t="s">
        <v>10079</v>
      </c>
      <c r="S44" s="18"/>
    </row>
    <row r="45" spans="1:19" ht="25.5" hidden="1" x14ac:dyDescent="0.2">
      <c r="A45" s="7" t="s">
        <v>4</v>
      </c>
      <c r="B45" s="4" t="s">
        <v>104</v>
      </c>
      <c r="C45" s="17" t="s">
        <v>6076</v>
      </c>
      <c r="D45" s="24" t="s">
        <v>6077</v>
      </c>
      <c r="E45" s="18" t="s">
        <v>6078</v>
      </c>
      <c r="F45" s="18"/>
      <c r="G45" s="18"/>
      <c r="H45" s="18" t="s">
        <v>526</v>
      </c>
      <c r="I45" s="18"/>
      <c r="J45" s="19"/>
      <c r="K45" s="20">
        <v>2012</v>
      </c>
      <c r="L45" s="20">
        <v>2016</v>
      </c>
      <c r="M45" s="22">
        <v>0</v>
      </c>
      <c r="N45" s="21" t="s">
        <v>131</v>
      </c>
      <c r="O45" s="23">
        <f>M45*VLOOKUP(N45,Kurzy!$A$2:$B$11,2,FALSE)</f>
        <v>0</v>
      </c>
      <c r="P45" s="18"/>
      <c r="Q45" s="40"/>
      <c r="R45" s="18" t="s">
        <v>10078</v>
      </c>
      <c r="S45" s="18" t="s">
        <v>10656</v>
      </c>
    </row>
    <row r="46" spans="1:19" ht="89.25" hidden="1" x14ac:dyDescent="0.2">
      <c r="A46" s="7" t="s">
        <v>30</v>
      </c>
      <c r="B46" s="4" t="s">
        <v>70</v>
      </c>
      <c r="C46" s="17" t="s">
        <v>302</v>
      </c>
      <c r="D46" s="24" t="s">
        <v>10369</v>
      </c>
      <c r="E46" s="18" t="s">
        <v>303</v>
      </c>
      <c r="F46" s="18" t="s">
        <v>304</v>
      </c>
      <c r="G46" s="18" t="s">
        <v>305</v>
      </c>
      <c r="H46" s="18" t="s">
        <v>306</v>
      </c>
      <c r="I46" s="18"/>
      <c r="J46" s="19">
        <v>41275</v>
      </c>
      <c r="K46" s="20">
        <v>2013</v>
      </c>
      <c r="L46" s="20">
        <v>2017</v>
      </c>
      <c r="M46" s="22">
        <v>0</v>
      </c>
      <c r="N46" s="21" t="s">
        <v>131</v>
      </c>
      <c r="O46" s="23">
        <f>M46*VLOOKUP(N46,Kurzy!$A$2:$B$11,2,FALSE)</f>
        <v>0</v>
      </c>
      <c r="P46" s="18" t="s">
        <v>308</v>
      </c>
      <c r="Q46" s="40"/>
      <c r="R46" s="18" t="s">
        <v>10078</v>
      </c>
      <c r="S46" s="18" t="s">
        <v>10656</v>
      </c>
    </row>
    <row r="47" spans="1:19" ht="38.25" hidden="1" x14ac:dyDescent="0.2">
      <c r="A47" s="7" t="s">
        <v>30</v>
      </c>
      <c r="B47" s="4" t="s">
        <v>70</v>
      </c>
      <c r="C47" s="17" t="s">
        <v>10370</v>
      </c>
      <c r="D47" s="24" t="s">
        <v>10371</v>
      </c>
      <c r="E47" s="18">
        <v>21510025</v>
      </c>
      <c r="F47" s="18" t="s">
        <v>319</v>
      </c>
      <c r="G47" s="18" t="s">
        <v>313</v>
      </c>
      <c r="H47" s="18" t="s">
        <v>313</v>
      </c>
      <c r="I47" s="18"/>
      <c r="J47" s="19">
        <v>42278</v>
      </c>
      <c r="K47" s="20">
        <v>2015</v>
      </c>
      <c r="L47" s="20">
        <v>2016</v>
      </c>
      <c r="M47" s="22">
        <v>0</v>
      </c>
      <c r="N47" s="21" t="s">
        <v>131</v>
      </c>
      <c r="O47" s="23">
        <f>M47*VLOOKUP(N47,Kurzy!$A$2:$B$11,2,FALSE)</f>
        <v>0</v>
      </c>
      <c r="P47" s="18" t="s">
        <v>10395</v>
      </c>
      <c r="Q47" s="40"/>
      <c r="R47" s="18" t="s">
        <v>10078</v>
      </c>
      <c r="S47" s="18" t="s">
        <v>10656</v>
      </c>
    </row>
    <row r="48" spans="1:19" ht="51" hidden="1" x14ac:dyDescent="0.2">
      <c r="A48" s="7" t="s">
        <v>30</v>
      </c>
      <c r="B48" s="4" t="s">
        <v>70</v>
      </c>
      <c r="C48" s="17" t="s">
        <v>10372</v>
      </c>
      <c r="D48" s="24" t="s">
        <v>10373</v>
      </c>
      <c r="E48" s="18" t="s">
        <v>10374</v>
      </c>
      <c r="F48" s="18" t="s">
        <v>10375</v>
      </c>
      <c r="G48" s="18" t="s">
        <v>10376</v>
      </c>
      <c r="H48" s="18" t="s">
        <v>10376</v>
      </c>
      <c r="I48" s="18"/>
      <c r="J48" s="19">
        <v>42309</v>
      </c>
      <c r="K48" s="20">
        <v>2015</v>
      </c>
      <c r="L48" s="20">
        <v>2017</v>
      </c>
      <c r="M48" s="22">
        <v>0</v>
      </c>
      <c r="N48" s="21" t="s">
        <v>131</v>
      </c>
      <c r="O48" s="23">
        <f>M48*VLOOKUP(N48,Kurzy!$A$2:$B$11,2,FALSE)</f>
        <v>0</v>
      </c>
      <c r="P48" s="18" t="s">
        <v>10396</v>
      </c>
      <c r="Q48" s="40"/>
      <c r="R48" s="18" t="s">
        <v>10078</v>
      </c>
      <c r="S48" s="18" t="s">
        <v>10656</v>
      </c>
    </row>
    <row r="49" spans="1:19" ht="63.75" hidden="1" x14ac:dyDescent="0.2">
      <c r="A49" s="7" t="s">
        <v>30</v>
      </c>
      <c r="B49" s="4" t="s">
        <v>70</v>
      </c>
      <c r="C49" s="17" t="s">
        <v>10377</v>
      </c>
      <c r="D49" s="24" t="s">
        <v>10378</v>
      </c>
      <c r="E49" s="18" t="s">
        <v>10374</v>
      </c>
      <c r="F49" s="18" t="s">
        <v>10379</v>
      </c>
      <c r="G49" s="18" t="s">
        <v>10379</v>
      </c>
      <c r="H49" s="18" t="s">
        <v>10379</v>
      </c>
      <c r="I49" s="18"/>
      <c r="J49" s="19">
        <v>42125</v>
      </c>
      <c r="K49" s="20">
        <v>2015</v>
      </c>
      <c r="L49" s="20">
        <v>2017</v>
      </c>
      <c r="M49" s="22">
        <v>0</v>
      </c>
      <c r="N49" s="21" t="s">
        <v>131</v>
      </c>
      <c r="O49" s="23">
        <f>M49*VLOOKUP(N49,Kurzy!$A$2:$B$11,2,FALSE)</f>
        <v>0</v>
      </c>
      <c r="P49" s="18"/>
      <c r="Q49" s="40"/>
      <c r="R49" s="18" t="s">
        <v>10078</v>
      </c>
      <c r="S49" s="18" t="s">
        <v>10656</v>
      </c>
    </row>
    <row r="50" spans="1:19" ht="114.75" hidden="1" x14ac:dyDescent="0.2">
      <c r="A50" s="7" t="s">
        <v>30</v>
      </c>
      <c r="B50" s="4" t="s">
        <v>70</v>
      </c>
      <c r="C50" s="17" t="s">
        <v>10380</v>
      </c>
      <c r="D50" s="24" t="s">
        <v>10381</v>
      </c>
      <c r="E50" s="18" t="s">
        <v>320</v>
      </c>
      <c r="F50" s="18" t="s">
        <v>10382</v>
      </c>
      <c r="G50" s="18" t="s">
        <v>10383</v>
      </c>
      <c r="H50" s="18" t="s">
        <v>10383</v>
      </c>
      <c r="I50" s="18"/>
      <c r="J50" s="19">
        <v>41917</v>
      </c>
      <c r="K50" s="20">
        <v>2014</v>
      </c>
      <c r="L50" s="20">
        <v>2017</v>
      </c>
      <c r="M50" s="22">
        <v>0</v>
      </c>
      <c r="N50" s="21" t="s">
        <v>131</v>
      </c>
      <c r="O50" s="23">
        <f>M50*VLOOKUP(N50,Kurzy!$A$2:$B$11,2,FALSE)</f>
        <v>0</v>
      </c>
      <c r="P50" s="18" t="s">
        <v>10397</v>
      </c>
      <c r="Q50" s="40"/>
      <c r="R50" s="18" t="s">
        <v>10078</v>
      </c>
      <c r="S50" s="18" t="s">
        <v>10656</v>
      </c>
    </row>
    <row r="51" spans="1:19" ht="38.25" x14ac:dyDescent="0.2">
      <c r="A51" s="7" t="s">
        <v>30</v>
      </c>
      <c r="B51" s="4" t="s">
        <v>105</v>
      </c>
      <c r="C51" s="17" t="s">
        <v>299</v>
      </c>
      <c r="D51" s="24" t="s">
        <v>10366</v>
      </c>
      <c r="E51" s="18" t="s">
        <v>300</v>
      </c>
      <c r="F51" s="18"/>
      <c r="G51" s="18" t="s">
        <v>301</v>
      </c>
      <c r="H51" s="18" t="s">
        <v>10367</v>
      </c>
      <c r="I51" s="18"/>
      <c r="J51" s="19">
        <v>42278</v>
      </c>
      <c r="K51" s="20">
        <v>2015</v>
      </c>
      <c r="L51" s="20">
        <v>2017</v>
      </c>
      <c r="M51" s="22">
        <v>24122</v>
      </c>
      <c r="N51" s="21" t="s">
        <v>131</v>
      </c>
      <c r="O51" s="23">
        <f>M51*VLOOKUP(N51,Kurzy!$A$2:$B$11,2,FALSE)</f>
        <v>24122</v>
      </c>
      <c r="P51" s="18"/>
      <c r="Q51" s="40"/>
      <c r="R51" s="18" t="s">
        <v>10079</v>
      </c>
      <c r="S51" s="18"/>
    </row>
    <row r="52" spans="1:19" ht="264" customHeight="1" x14ac:dyDescent="0.2">
      <c r="A52" s="7" t="s">
        <v>30</v>
      </c>
      <c r="B52" s="4" t="s">
        <v>105</v>
      </c>
      <c r="C52" s="17" t="s">
        <v>292</v>
      </c>
      <c r="D52" s="24" t="s">
        <v>10368</v>
      </c>
      <c r="E52" s="18" t="s">
        <v>293</v>
      </c>
      <c r="F52" s="18"/>
      <c r="G52" s="18" t="s">
        <v>301</v>
      </c>
      <c r="H52" s="18" t="s">
        <v>295</v>
      </c>
      <c r="I52" s="18"/>
      <c r="J52" s="19">
        <v>42278</v>
      </c>
      <c r="K52" s="19">
        <v>42278</v>
      </c>
      <c r="L52" s="19">
        <v>42825</v>
      </c>
      <c r="M52" s="22">
        <v>16322</v>
      </c>
      <c r="N52" s="21" t="s">
        <v>131</v>
      </c>
      <c r="O52" s="23">
        <f>M52*VLOOKUP(N52,Kurzy!$A$2:$B$11,2,FALSE)</f>
        <v>16322</v>
      </c>
      <c r="P52" s="18" t="s">
        <v>10394</v>
      </c>
      <c r="Q52" s="40" t="s">
        <v>10630</v>
      </c>
      <c r="R52" s="18" t="s">
        <v>10079</v>
      </c>
      <c r="S52" s="18" t="s">
        <v>10613</v>
      </c>
    </row>
    <row r="53" spans="1:19" ht="38.25" hidden="1" x14ac:dyDescent="0.2">
      <c r="A53" s="7" t="s">
        <v>30</v>
      </c>
      <c r="B53" s="4" t="s">
        <v>105</v>
      </c>
      <c r="C53" s="17" t="s">
        <v>296</v>
      </c>
      <c r="D53" s="24" t="s">
        <v>297</v>
      </c>
      <c r="E53" s="18" t="s">
        <v>298</v>
      </c>
      <c r="F53" s="18"/>
      <c r="G53" s="18" t="s">
        <v>301</v>
      </c>
      <c r="H53" s="18" t="s">
        <v>295</v>
      </c>
      <c r="I53" s="18"/>
      <c r="J53" s="19">
        <v>42278</v>
      </c>
      <c r="K53" s="19">
        <v>42278</v>
      </c>
      <c r="L53" s="19">
        <v>42825</v>
      </c>
      <c r="M53" s="22">
        <v>0</v>
      </c>
      <c r="N53" s="21" t="s">
        <v>131</v>
      </c>
      <c r="O53" s="23">
        <f>M53*VLOOKUP(N53,Kurzy!$A$2:$B$11,2,FALSE)</f>
        <v>0</v>
      </c>
      <c r="P53" s="18" t="s">
        <v>10394</v>
      </c>
      <c r="Q53" s="40" t="s">
        <v>307</v>
      </c>
      <c r="R53" s="18" t="s">
        <v>10078</v>
      </c>
      <c r="S53" s="18" t="s">
        <v>10656</v>
      </c>
    </row>
    <row r="54" spans="1:19" ht="114.75" x14ac:dyDescent="0.2">
      <c r="A54" s="7" t="s">
        <v>30</v>
      </c>
      <c r="B54" s="4" t="s">
        <v>108</v>
      </c>
      <c r="C54" s="17" t="s">
        <v>10384</v>
      </c>
      <c r="D54" s="24" t="s">
        <v>10385</v>
      </c>
      <c r="E54" s="18" t="s">
        <v>10386</v>
      </c>
      <c r="F54" s="18" t="s">
        <v>10387</v>
      </c>
      <c r="G54" s="18" t="s">
        <v>10388</v>
      </c>
      <c r="H54" s="18" t="s">
        <v>10389</v>
      </c>
      <c r="I54" s="18" t="s">
        <v>10390</v>
      </c>
      <c r="J54" s="19">
        <v>42502</v>
      </c>
      <c r="K54" s="20">
        <v>2016</v>
      </c>
      <c r="L54" s="20">
        <v>2018</v>
      </c>
      <c r="M54" s="22">
        <v>4370.25</v>
      </c>
      <c r="N54" s="21" t="s">
        <v>131</v>
      </c>
      <c r="O54" s="23">
        <f>M54*VLOOKUP(N54,Kurzy!$A$2:$B$11,2,FALSE)</f>
        <v>4370.25</v>
      </c>
      <c r="P54" s="18"/>
      <c r="Q54" s="40"/>
      <c r="R54" s="18" t="s">
        <v>10079</v>
      </c>
      <c r="S54" s="18"/>
    </row>
    <row r="55" spans="1:19" ht="51" x14ac:dyDescent="0.2">
      <c r="A55" s="7" t="s">
        <v>30</v>
      </c>
      <c r="B55" s="4" t="s">
        <v>72</v>
      </c>
      <c r="C55" s="17" t="s">
        <v>10391</v>
      </c>
      <c r="D55" s="24" t="s">
        <v>10392</v>
      </c>
      <c r="E55" s="18"/>
      <c r="F55" s="18"/>
      <c r="G55" s="18"/>
      <c r="H55" s="18" t="s">
        <v>10393</v>
      </c>
      <c r="I55" s="18"/>
      <c r="J55" s="19"/>
      <c r="K55" s="20">
        <v>2016</v>
      </c>
      <c r="L55" s="20">
        <v>2017</v>
      </c>
      <c r="M55" s="22">
        <v>8370.65</v>
      </c>
      <c r="N55" s="21" t="s">
        <v>131</v>
      </c>
      <c r="O55" s="23">
        <f>M55*VLOOKUP(N55,Kurzy!$A$2:$B$11,2,FALSE)</f>
        <v>8370.65</v>
      </c>
      <c r="P55" s="18"/>
      <c r="Q55" s="40"/>
      <c r="R55" s="18" t="s">
        <v>10079</v>
      </c>
      <c r="S55" s="18"/>
    </row>
    <row r="56" spans="1:19" ht="76.5" x14ac:dyDescent="0.2">
      <c r="A56" s="7" t="s">
        <v>30</v>
      </c>
      <c r="B56" s="4" t="s">
        <v>106</v>
      </c>
      <c r="C56" s="17" t="s">
        <v>10632</v>
      </c>
      <c r="D56" s="24" t="s">
        <v>10359</v>
      </c>
      <c r="E56" s="18" t="s">
        <v>10360</v>
      </c>
      <c r="F56" s="18"/>
      <c r="G56" s="18" t="s">
        <v>301</v>
      </c>
      <c r="H56" s="18" t="s">
        <v>10631</v>
      </c>
      <c r="I56" s="18"/>
      <c r="J56" s="19">
        <v>42597</v>
      </c>
      <c r="K56" s="20">
        <v>2016</v>
      </c>
      <c r="L56" s="20">
        <v>2017</v>
      </c>
      <c r="M56" s="22">
        <v>94946</v>
      </c>
      <c r="N56" s="21" t="s">
        <v>131</v>
      </c>
      <c r="O56" s="23">
        <f>M56*VLOOKUP(N56,Kurzy!$A$2:$B$11,2,FALSE)</f>
        <v>94946</v>
      </c>
      <c r="P56" s="18"/>
      <c r="Q56" s="40"/>
      <c r="R56" s="18" t="s">
        <v>10079</v>
      </c>
      <c r="S56" s="18" t="s">
        <v>10584</v>
      </c>
    </row>
    <row r="57" spans="1:19" ht="38.25" hidden="1" x14ac:dyDescent="0.2">
      <c r="A57" s="7" t="s">
        <v>5</v>
      </c>
      <c r="B57" s="4" t="s">
        <v>73</v>
      </c>
      <c r="C57" s="17" t="s">
        <v>4775</v>
      </c>
      <c r="D57" s="24" t="s">
        <v>4776</v>
      </c>
      <c r="E57" s="18" t="s">
        <v>4777</v>
      </c>
      <c r="F57" s="18" t="s">
        <v>4778</v>
      </c>
      <c r="G57" s="18" t="s">
        <v>4779</v>
      </c>
      <c r="H57" s="18" t="s">
        <v>4780</v>
      </c>
      <c r="I57" s="18"/>
      <c r="J57" s="19">
        <v>42409</v>
      </c>
      <c r="K57" s="20">
        <v>2016</v>
      </c>
      <c r="L57" s="20">
        <v>2016</v>
      </c>
      <c r="M57" s="22">
        <v>0</v>
      </c>
      <c r="N57" s="21" t="s">
        <v>131</v>
      </c>
      <c r="O57" s="23">
        <f>M57*VLOOKUP(N57,Kurzy!$A$2:$B$11,2,FALSE)</f>
        <v>0</v>
      </c>
      <c r="P57" s="18"/>
      <c r="Q57" s="40"/>
      <c r="R57" s="18" t="s">
        <v>10078</v>
      </c>
      <c r="S57" s="18" t="s">
        <v>10656</v>
      </c>
    </row>
    <row r="58" spans="1:19" ht="63.75" x14ac:dyDescent="0.2">
      <c r="A58" s="7" t="s">
        <v>6</v>
      </c>
      <c r="B58" s="4" t="s">
        <v>75</v>
      </c>
      <c r="C58" s="17" t="s">
        <v>5643</v>
      </c>
      <c r="D58" s="24" t="s">
        <v>5644</v>
      </c>
      <c r="E58" s="18" t="s">
        <v>5645</v>
      </c>
      <c r="F58" s="18" t="s">
        <v>5646</v>
      </c>
      <c r="G58" s="18" t="s">
        <v>5647</v>
      </c>
      <c r="H58" s="18" t="s">
        <v>196</v>
      </c>
      <c r="I58" s="18"/>
      <c r="J58" s="19">
        <v>41548</v>
      </c>
      <c r="K58" s="20">
        <v>2014</v>
      </c>
      <c r="L58" s="20">
        <v>2018</v>
      </c>
      <c r="M58" s="22">
        <v>27283</v>
      </c>
      <c r="N58" s="21" t="s">
        <v>131</v>
      </c>
      <c r="O58" s="23">
        <f>M58*VLOOKUP(N58,Kurzy!$A$2:$B$11,2,FALSE)</f>
        <v>27283</v>
      </c>
      <c r="P58" s="18"/>
      <c r="Q58" s="40"/>
      <c r="R58" s="18" t="s">
        <v>10079</v>
      </c>
      <c r="S58" s="18"/>
    </row>
    <row r="59" spans="1:19" ht="38.25" x14ac:dyDescent="0.2">
      <c r="A59" s="7" t="s">
        <v>6</v>
      </c>
      <c r="B59" s="4" t="s">
        <v>111</v>
      </c>
      <c r="C59" s="17" t="s">
        <v>5648</v>
      </c>
      <c r="D59" s="24" t="s">
        <v>5649</v>
      </c>
      <c r="E59" s="18" t="s">
        <v>5650</v>
      </c>
      <c r="F59" s="18" t="s">
        <v>5651</v>
      </c>
      <c r="G59" s="18" t="s">
        <v>5652</v>
      </c>
      <c r="H59" s="18" t="s">
        <v>5653</v>
      </c>
      <c r="I59" s="18"/>
      <c r="J59" s="19">
        <v>42131</v>
      </c>
      <c r="K59" s="20">
        <v>2014</v>
      </c>
      <c r="L59" s="20">
        <v>2017</v>
      </c>
      <c r="M59" s="22">
        <v>113098</v>
      </c>
      <c r="N59" s="21" t="s">
        <v>131</v>
      </c>
      <c r="O59" s="23">
        <f>M59*VLOOKUP(N59,Kurzy!$A$2:$B$11,2,FALSE)</f>
        <v>113098</v>
      </c>
      <c r="P59" s="18"/>
      <c r="Q59" s="40"/>
      <c r="R59" s="18" t="s">
        <v>10079</v>
      </c>
      <c r="S59" s="18"/>
    </row>
    <row r="60" spans="1:19" ht="38.25" x14ac:dyDescent="0.2">
      <c r="A60" s="7" t="s">
        <v>6</v>
      </c>
      <c r="B60" s="4" t="s">
        <v>111</v>
      </c>
      <c r="C60" s="17" t="s">
        <v>5654</v>
      </c>
      <c r="D60" s="24" t="s">
        <v>5655</v>
      </c>
      <c r="E60" s="18" t="s">
        <v>5656</v>
      </c>
      <c r="F60" s="18" t="s">
        <v>5657</v>
      </c>
      <c r="G60" s="18" t="s">
        <v>5658</v>
      </c>
      <c r="H60" s="18" t="s">
        <v>5659</v>
      </c>
      <c r="I60" s="18"/>
      <c r="J60" s="19">
        <v>42719</v>
      </c>
      <c r="K60" s="20">
        <v>2016</v>
      </c>
      <c r="L60" s="20">
        <v>2017</v>
      </c>
      <c r="M60" s="22">
        <v>3000</v>
      </c>
      <c r="N60" s="21" t="s">
        <v>131</v>
      </c>
      <c r="O60" s="23">
        <f>M60*VLOOKUP(N60,Kurzy!$A$2:$B$11,2,FALSE)</f>
        <v>3000</v>
      </c>
      <c r="P60" s="18"/>
      <c r="Q60" s="40"/>
      <c r="R60" s="18" t="s">
        <v>10079</v>
      </c>
      <c r="S60" s="18"/>
    </row>
    <row r="61" spans="1:19" ht="51" x14ac:dyDescent="0.2">
      <c r="A61" s="7" t="s">
        <v>6</v>
      </c>
      <c r="B61" s="4" t="s">
        <v>111</v>
      </c>
      <c r="C61" s="17" t="s">
        <v>5660</v>
      </c>
      <c r="D61" s="24" t="s">
        <v>5661</v>
      </c>
      <c r="E61" s="18" t="s">
        <v>5662</v>
      </c>
      <c r="F61" s="18" t="s">
        <v>304</v>
      </c>
      <c r="G61" s="18" t="s">
        <v>5663</v>
      </c>
      <c r="H61" s="18" t="s">
        <v>5664</v>
      </c>
      <c r="I61" s="18"/>
      <c r="J61" s="19">
        <v>42277</v>
      </c>
      <c r="K61" s="20">
        <v>2015</v>
      </c>
      <c r="L61" s="20">
        <v>2016</v>
      </c>
      <c r="M61" s="22">
        <v>1830</v>
      </c>
      <c r="N61" s="21" t="s">
        <v>131</v>
      </c>
      <c r="O61" s="23">
        <f>M61*VLOOKUP(N61,Kurzy!$A$2:$B$11,2,FALSE)</f>
        <v>1830</v>
      </c>
      <c r="P61" s="18"/>
      <c r="Q61" s="40"/>
      <c r="R61" s="18" t="s">
        <v>10079</v>
      </c>
      <c r="S61" s="18"/>
    </row>
    <row r="62" spans="1:19" ht="38.25" hidden="1" x14ac:dyDescent="0.2">
      <c r="A62" s="7" t="s">
        <v>6</v>
      </c>
      <c r="B62" s="4" t="s">
        <v>111</v>
      </c>
      <c r="C62" s="17" t="s">
        <v>5665</v>
      </c>
      <c r="D62" s="24" t="s">
        <v>5666</v>
      </c>
      <c r="E62" s="18" t="s">
        <v>5667</v>
      </c>
      <c r="F62" s="18" t="s">
        <v>5668</v>
      </c>
      <c r="G62" s="18" t="s">
        <v>5658</v>
      </c>
      <c r="H62" s="18" t="s">
        <v>5659</v>
      </c>
      <c r="I62" s="18"/>
      <c r="J62" s="19">
        <v>42270</v>
      </c>
      <c r="K62" s="20">
        <v>2015</v>
      </c>
      <c r="L62" s="20">
        <v>2016</v>
      </c>
      <c r="M62" s="22">
        <v>0</v>
      </c>
      <c r="N62" s="21" t="s">
        <v>131</v>
      </c>
      <c r="O62" s="23">
        <f>M62*VLOOKUP(N62,Kurzy!$A$2:$B$11,2,FALSE)</f>
        <v>0</v>
      </c>
      <c r="P62" s="18"/>
      <c r="Q62" s="40"/>
      <c r="R62" s="18" t="s">
        <v>10078</v>
      </c>
      <c r="S62" s="18" t="s">
        <v>10656</v>
      </c>
    </row>
    <row r="63" spans="1:19" ht="38.25" hidden="1" x14ac:dyDescent="0.2">
      <c r="A63" s="7" t="s">
        <v>6</v>
      </c>
      <c r="B63" s="4" t="s">
        <v>111</v>
      </c>
      <c r="C63" s="17" t="s">
        <v>5669</v>
      </c>
      <c r="D63" s="24" t="s">
        <v>5670</v>
      </c>
      <c r="E63" s="18" t="s">
        <v>5671</v>
      </c>
      <c r="F63" s="18" t="s">
        <v>5672</v>
      </c>
      <c r="G63" s="18" t="s">
        <v>5658</v>
      </c>
      <c r="H63" s="18" t="s">
        <v>5659</v>
      </c>
      <c r="I63" s="18"/>
      <c r="J63" s="19">
        <v>42209</v>
      </c>
      <c r="K63" s="20">
        <v>2015</v>
      </c>
      <c r="L63" s="20">
        <v>2016</v>
      </c>
      <c r="M63" s="22">
        <v>0</v>
      </c>
      <c r="N63" s="21" t="s">
        <v>131</v>
      </c>
      <c r="O63" s="23">
        <f>M63*VLOOKUP(N63,Kurzy!$A$2:$B$11,2,FALSE)</f>
        <v>0</v>
      </c>
      <c r="P63" s="18"/>
      <c r="Q63" s="40"/>
      <c r="R63" s="18" t="s">
        <v>10078</v>
      </c>
      <c r="S63" s="18" t="s">
        <v>10656</v>
      </c>
    </row>
    <row r="64" spans="1:19" ht="51" hidden="1" x14ac:dyDescent="0.2">
      <c r="A64" s="7" t="s">
        <v>6</v>
      </c>
      <c r="B64" s="4" t="s">
        <v>111</v>
      </c>
      <c r="C64" s="17" t="s">
        <v>5673</v>
      </c>
      <c r="D64" s="24" t="s">
        <v>5674</v>
      </c>
      <c r="E64" s="18" t="s">
        <v>5675</v>
      </c>
      <c r="F64" s="18" t="s">
        <v>5676</v>
      </c>
      <c r="G64" s="18" t="s">
        <v>5677</v>
      </c>
      <c r="H64" s="18" t="s">
        <v>5678</v>
      </c>
      <c r="I64" s="18"/>
      <c r="J64" s="19">
        <v>42038</v>
      </c>
      <c r="K64" s="20">
        <v>2015</v>
      </c>
      <c r="L64" s="20">
        <v>2016</v>
      </c>
      <c r="M64" s="22">
        <v>0</v>
      </c>
      <c r="N64" s="21" t="s">
        <v>131</v>
      </c>
      <c r="O64" s="23">
        <f>M64*VLOOKUP(N64,Kurzy!$A$2:$B$11,2,FALSE)</f>
        <v>0</v>
      </c>
      <c r="P64" s="18"/>
      <c r="Q64" s="40"/>
      <c r="R64" s="18" t="s">
        <v>10078</v>
      </c>
      <c r="S64" s="18" t="s">
        <v>10656</v>
      </c>
    </row>
    <row r="65" spans="1:19" ht="63.75" x14ac:dyDescent="0.2">
      <c r="A65" s="7" t="s">
        <v>6</v>
      </c>
      <c r="B65" s="4" t="s">
        <v>111</v>
      </c>
      <c r="C65" s="17" t="s">
        <v>5679</v>
      </c>
      <c r="D65" s="24" t="s">
        <v>5680</v>
      </c>
      <c r="E65" s="18" t="s">
        <v>5681</v>
      </c>
      <c r="F65" s="18" t="s">
        <v>5682</v>
      </c>
      <c r="G65" s="18" t="s">
        <v>5683</v>
      </c>
      <c r="H65" s="18" t="s">
        <v>5684</v>
      </c>
      <c r="I65" s="18"/>
      <c r="J65" s="19">
        <v>42605</v>
      </c>
      <c r="K65" s="20">
        <v>2016</v>
      </c>
      <c r="L65" s="20">
        <v>2016</v>
      </c>
      <c r="M65" s="22">
        <v>485</v>
      </c>
      <c r="N65" s="21" t="s">
        <v>131</v>
      </c>
      <c r="O65" s="23">
        <f>M65*VLOOKUP(N65,Kurzy!$A$2:$B$11,2,FALSE)</f>
        <v>485</v>
      </c>
      <c r="P65" s="18"/>
      <c r="Q65" s="40"/>
      <c r="R65" s="18" t="s">
        <v>10079</v>
      </c>
      <c r="S65" s="18"/>
    </row>
    <row r="66" spans="1:19" x14ac:dyDescent="0.2">
      <c r="A66" s="7" t="s">
        <v>6</v>
      </c>
      <c r="B66" s="4" t="s">
        <v>111</v>
      </c>
      <c r="C66" s="17" t="s">
        <v>5685</v>
      </c>
      <c r="D66" s="24" t="s">
        <v>5686</v>
      </c>
      <c r="E66" s="18" t="s">
        <v>5687</v>
      </c>
      <c r="F66" s="18" t="s">
        <v>5688</v>
      </c>
      <c r="G66" s="18" t="s">
        <v>5689</v>
      </c>
      <c r="H66" s="18" t="s">
        <v>5690</v>
      </c>
      <c r="I66" s="18"/>
      <c r="J66" s="19">
        <v>42460</v>
      </c>
      <c r="K66" s="20">
        <v>2015</v>
      </c>
      <c r="L66" s="20">
        <v>2016</v>
      </c>
      <c r="M66" s="22">
        <v>340</v>
      </c>
      <c r="N66" s="21" t="s">
        <v>131</v>
      </c>
      <c r="O66" s="23">
        <f>M66*VLOOKUP(N66,Kurzy!$A$2:$B$11,2,FALSE)</f>
        <v>340</v>
      </c>
      <c r="P66" s="18"/>
      <c r="Q66" s="40"/>
      <c r="R66" s="18" t="s">
        <v>10079</v>
      </c>
      <c r="S66" s="18"/>
    </row>
    <row r="67" spans="1:19" ht="38.25" x14ac:dyDescent="0.2">
      <c r="A67" s="7" t="s">
        <v>7</v>
      </c>
      <c r="B67" s="4" t="s">
        <v>43</v>
      </c>
      <c r="C67" s="17" t="s">
        <v>5821</v>
      </c>
      <c r="D67" s="24" t="s">
        <v>5822</v>
      </c>
      <c r="E67" s="18" t="s">
        <v>5823</v>
      </c>
      <c r="F67" s="18" t="s">
        <v>5824</v>
      </c>
      <c r="G67" s="18" t="s">
        <v>5825</v>
      </c>
      <c r="H67" s="18" t="s">
        <v>5826</v>
      </c>
      <c r="I67" s="18"/>
      <c r="J67" s="19">
        <v>41290</v>
      </c>
      <c r="K67" s="20">
        <v>2013</v>
      </c>
      <c r="L67" s="20">
        <v>2016</v>
      </c>
      <c r="M67" s="22">
        <v>33321.629999999997</v>
      </c>
      <c r="N67" s="21" t="s">
        <v>131</v>
      </c>
      <c r="O67" s="23">
        <f>M67*VLOOKUP(N67,Kurzy!$A$2:$B$11,2,FALSE)</f>
        <v>33321.629999999997</v>
      </c>
      <c r="P67" s="18" t="s">
        <v>5856</v>
      </c>
      <c r="Q67" s="40"/>
      <c r="R67" s="18" t="s">
        <v>10079</v>
      </c>
      <c r="S67" s="18"/>
    </row>
    <row r="68" spans="1:19" ht="38.25" x14ac:dyDescent="0.2">
      <c r="A68" s="7" t="s">
        <v>7</v>
      </c>
      <c r="B68" s="4" t="s">
        <v>43</v>
      </c>
      <c r="C68" s="17" t="s">
        <v>5827</v>
      </c>
      <c r="D68" s="24" t="s">
        <v>5822</v>
      </c>
      <c r="E68" s="18" t="s">
        <v>5828</v>
      </c>
      <c r="F68" s="18" t="s">
        <v>5829</v>
      </c>
      <c r="G68" s="18" t="s">
        <v>5830</v>
      </c>
      <c r="H68" s="18" t="s">
        <v>5831</v>
      </c>
      <c r="I68" s="18"/>
      <c r="J68" s="19">
        <v>42157</v>
      </c>
      <c r="K68" s="20">
        <v>2015</v>
      </c>
      <c r="L68" s="20">
        <v>2018</v>
      </c>
      <c r="M68" s="22">
        <v>7450.8</v>
      </c>
      <c r="N68" s="21" t="s">
        <v>131</v>
      </c>
      <c r="O68" s="23">
        <f>M68*VLOOKUP(N68,Kurzy!$A$2:$B$11,2,FALSE)</f>
        <v>7450.8</v>
      </c>
      <c r="P68" s="18" t="s">
        <v>5857</v>
      </c>
      <c r="Q68" s="40"/>
      <c r="R68" s="18" t="s">
        <v>10079</v>
      </c>
      <c r="S68" s="18"/>
    </row>
    <row r="69" spans="1:19" ht="38.25" hidden="1" x14ac:dyDescent="0.2">
      <c r="A69" s="7" t="s">
        <v>7</v>
      </c>
      <c r="B69" s="4" t="s">
        <v>43</v>
      </c>
      <c r="C69" s="17" t="s">
        <v>5832</v>
      </c>
      <c r="D69" s="24" t="s">
        <v>5833</v>
      </c>
      <c r="E69" s="18" t="s">
        <v>5834</v>
      </c>
      <c r="F69" s="18" t="s">
        <v>5829</v>
      </c>
      <c r="G69" s="18" t="s">
        <v>5835</v>
      </c>
      <c r="H69" s="18" t="s">
        <v>5826</v>
      </c>
      <c r="I69" s="18"/>
      <c r="J69" s="19">
        <v>41537</v>
      </c>
      <c r="K69" s="20">
        <v>2013</v>
      </c>
      <c r="L69" s="20">
        <v>2016</v>
      </c>
      <c r="M69" s="22">
        <v>0</v>
      </c>
      <c r="N69" s="21" t="s">
        <v>131</v>
      </c>
      <c r="O69" s="23">
        <f>M69*VLOOKUP(N69,Kurzy!$A$2:$B$11,2,FALSE)</f>
        <v>0</v>
      </c>
      <c r="P69" s="18" t="s">
        <v>5858</v>
      </c>
      <c r="Q69" s="40"/>
      <c r="R69" s="18" t="s">
        <v>10078</v>
      </c>
      <c r="S69" s="18" t="s">
        <v>10656</v>
      </c>
    </row>
    <row r="70" spans="1:19" ht="25.5" hidden="1" x14ac:dyDescent="0.2">
      <c r="A70" s="7" t="s">
        <v>7</v>
      </c>
      <c r="B70" s="4" t="s">
        <v>43</v>
      </c>
      <c r="C70" s="17" t="s">
        <v>5836</v>
      </c>
      <c r="D70" s="24" t="s">
        <v>5837</v>
      </c>
      <c r="E70" s="18" t="s">
        <v>5838</v>
      </c>
      <c r="F70" s="18" t="s">
        <v>5829</v>
      </c>
      <c r="G70" s="18" t="s">
        <v>5839</v>
      </c>
      <c r="H70" s="18" t="s">
        <v>5840</v>
      </c>
      <c r="I70" s="18"/>
      <c r="J70" s="19">
        <v>42159</v>
      </c>
      <c r="K70" s="20">
        <v>2015</v>
      </c>
      <c r="L70" s="20">
        <v>2016</v>
      </c>
      <c r="M70" s="22">
        <v>0</v>
      </c>
      <c r="N70" s="21" t="s">
        <v>131</v>
      </c>
      <c r="O70" s="23">
        <f>M70*VLOOKUP(N70,Kurzy!$A$2:$B$11,2,FALSE)</f>
        <v>0</v>
      </c>
      <c r="P70" s="18" t="s">
        <v>5859</v>
      </c>
      <c r="Q70" s="40"/>
      <c r="R70" s="18" t="s">
        <v>10078</v>
      </c>
      <c r="S70" s="18" t="s">
        <v>10656</v>
      </c>
    </row>
    <row r="71" spans="1:19" ht="25.5" hidden="1" x14ac:dyDescent="0.2">
      <c r="A71" s="7" t="s">
        <v>7</v>
      </c>
      <c r="B71" s="4" t="s">
        <v>27</v>
      </c>
      <c r="C71" s="17" t="s">
        <v>5841</v>
      </c>
      <c r="D71" s="24" t="s">
        <v>5842</v>
      </c>
      <c r="E71" s="18">
        <v>321278</v>
      </c>
      <c r="F71" s="18" t="s">
        <v>5843</v>
      </c>
      <c r="G71" s="18" t="s">
        <v>5844</v>
      </c>
      <c r="H71" s="18" t="s">
        <v>196</v>
      </c>
      <c r="I71" s="18"/>
      <c r="J71" s="19">
        <v>41452</v>
      </c>
      <c r="K71" s="20">
        <v>2013</v>
      </c>
      <c r="L71" s="20">
        <v>2016</v>
      </c>
      <c r="M71" s="22">
        <v>0</v>
      </c>
      <c r="N71" s="21" t="s">
        <v>131</v>
      </c>
      <c r="O71" s="23">
        <f>M71*VLOOKUP(N71,Kurzy!$A$2:$B$11,2,FALSE)</f>
        <v>0</v>
      </c>
      <c r="P71" s="18" t="s">
        <v>5860</v>
      </c>
      <c r="Q71" s="40"/>
      <c r="R71" s="18" t="s">
        <v>10078</v>
      </c>
      <c r="S71" s="18" t="s">
        <v>10656</v>
      </c>
    </row>
    <row r="72" spans="1:19" ht="38.25" x14ac:dyDescent="0.2">
      <c r="A72" s="7" t="s">
        <v>7</v>
      </c>
      <c r="B72" s="4" t="s">
        <v>27</v>
      </c>
      <c r="C72" s="17" t="s">
        <v>5845</v>
      </c>
      <c r="D72" s="24" t="s">
        <v>5846</v>
      </c>
      <c r="E72" s="18" t="s">
        <v>5847</v>
      </c>
      <c r="F72" s="18" t="s">
        <v>530</v>
      </c>
      <c r="G72" s="18" t="s">
        <v>531</v>
      </c>
      <c r="H72" s="18" t="s">
        <v>196</v>
      </c>
      <c r="I72" s="18"/>
      <c r="J72" s="19">
        <v>42083</v>
      </c>
      <c r="K72" s="20">
        <v>2015</v>
      </c>
      <c r="L72" s="20">
        <v>2019</v>
      </c>
      <c r="M72" s="22">
        <v>1400</v>
      </c>
      <c r="N72" s="21" t="s">
        <v>131</v>
      </c>
      <c r="O72" s="23">
        <f>M72*VLOOKUP(N72,Kurzy!$A$2:$B$11,2,FALSE)</f>
        <v>1400</v>
      </c>
      <c r="P72" s="18" t="s">
        <v>5861</v>
      </c>
      <c r="Q72" s="40"/>
      <c r="R72" s="18" t="s">
        <v>10079</v>
      </c>
      <c r="S72" s="18"/>
    </row>
    <row r="73" spans="1:19" ht="38.25" hidden="1" x14ac:dyDescent="0.2">
      <c r="A73" s="7" t="s">
        <v>7</v>
      </c>
      <c r="B73" s="4" t="s">
        <v>27</v>
      </c>
      <c r="C73" s="17" t="s">
        <v>5848</v>
      </c>
      <c r="D73" s="24" t="s">
        <v>5849</v>
      </c>
      <c r="E73" s="18" t="s">
        <v>5850</v>
      </c>
      <c r="F73" s="18" t="s">
        <v>530</v>
      </c>
      <c r="G73" s="18" t="s">
        <v>531</v>
      </c>
      <c r="H73" s="18" t="s">
        <v>196</v>
      </c>
      <c r="I73" s="18"/>
      <c r="J73" s="19" t="s">
        <v>5851</v>
      </c>
      <c r="K73" s="20">
        <v>2016</v>
      </c>
      <c r="L73" s="20">
        <v>2020</v>
      </c>
      <c r="M73" s="22">
        <v>0</v>
      </c>
      <c r="N73" s="21" t="s">
        <v>131</v>
      </c>
      <c r="O73" s="23">
        <f>M73*VLOOKUP(N73,Kurzy!$A$2:$B$11,2,FALSE)</f>
        <v>0</v>
      </c>
      <c r="P73" s="18" t="s">
        <v>5862</v>
      </c>
      <c r="Q73" s="40"/>
      <c r="R73" s="18" t="s">
        <v>10078</v>
      </c>
      <c r="S73" s="18" t="s">
        <v>10656</v>
      </c>
    </row>
    <row r="74" spans="1:19" ht="51" x14ac:dyDescent="0.2">
      <c r="A74" s="7" t="s">
        <v>7</v>
      </c>
      <c r="B74" s="4" t="s">
        <v>120</v>
      </c>
      <c r="C74" s="17" t="s">
        <v>5804</v>
      </c>
      <c r="D74" s="24" t="s">
        <v>5805</v>
      </c>
      <c r="E74" s="18" t="s">
        <v>5806</v>
      </c>
      <c r="F74" s="18" t="s">
        <v>5807</v>
      </c>
      <c r="G74" s="18" t="s">
        <v>5808</v>
      </c>
      <c r="H74" s="18" t="s">
        <v>196</v>
      </c>
      <c r="I74" s="18"/>
      <c r="J74" s="19">
        <v>42440</v>
      </c>
      <c r="K74" s="20">
        <v>2016</v>
      </c>
      <c r="L74" s="20">
        <v>2019</v>
      </c>
      <c r="M74" s="22">
        <v>91822.5</v>
      </c>
      <c r="N74" s="21" t="s">
        <v>131</v>
      </c>
      <c r="O74" s="23">
        <f>M74*VLOOKUP(N74,Kurzy!$A$2:$B$11,2,FALSE)</f>
        <v>91822.5</v>
      </c>
      <c r="P74" s="18" t="s">
        <v>5852</v>
      </c>
      <c r="Q74" s="40"/>
      <c r="R74" s="18" t="s">
        <v>10079</v>
      </c>
      <c r="S74" s="18"/>
    </row>
    <row r="75" spans="1:19" ht="51" x14ac:dyDescent="0.2">
      <c r="A75" s="7" t="s">
        <v>7</v>
      </c>
      <c r="B75" s="4" t="s">
        <v>120</v>
      </c>
      <c r="C75" s="17" t="s">
        <v>5809</v>
      </c>
      <c r="D75" s="24" t="s">
        <v>5810</v>
      </c>
      <c r="E75" s="18">
        <v>321485</v>
      </c>
      <c r="F75" s="18" t="s">
        <v>5811</v>
      </c>
      <c r="G75" s="18" t="s">
        <v>5812</v>
      </c>
      <c r="H75" s="18" t="s">
        <v>5813</v>
      </c>
      <c r="I75" s="18"/>
      <c r="J75" s="19">
        <v>41435</v>
      </c>
      <c r="K75" s="20">
        <v>2013</v>
      </c>
      <c r="L75" s="20">
        <v>2017</v>
      </c>
      <c r="M75" s="22">
        <v>27323.96</v>
      </c>
      <c r="N75" s="21" t="s">
        <v>131</v>
      </c>
      <c r="O75" s="23">
        <f>M75*VLOOKUP(N75,Kurzy!$A$2:$B$11,2,FALSE)</f>
        <v>27323.96</v>
      </c>
      <c r="P75" s="18" t="s">
        <v>5853</v>
      </c>
      <c r="Q75" s="40"/>
      <c r="R75" s="18" t="s">
        <v>10079</v>
      </c>
      <c r="S75" s="18"/>
    </row>
    <row r="76" spans="1:19" ht="51" x14ac:dyDescent="0.2">
      <c r="A76" s="7" t="s">
        <v>7</v>
      </c>
      <c r="B76" s="4" t="s">
        <v>120</v>
      </c>
      <c r="C76" s="17" t="s">
        <v>5814</v>
      </c>
      <c r="D76" s="24" t="s">
        <v>5810</v>
      </c>
      <c r="E76" s="18" t="s">
        <v>5815</v>
      </c>
      <c r="F76" s="18" t="s">
        <v>5816</v>
      </c>
      <c r="G76" s="18" t="s">
        <v>5817</v>
      </c>
      <c r="H76" s="18" t="s">
        <v>196</v>
      </c>
      <c r="I76" s="18"/>
      <c r="J76" s="19">
        <v>40024</v>
      </c>
      <c r="K76" s="20">
        <v>2009</v>
      </c>
      <c r="L76" s="20">
        <v>2012</v>
      </c>
      <c r="M76" s="22">
        <v>2392.69</v>
      </c>
      <c r="N76" s="21" t="s">
        <v>131</v>
      </c>
      <c r="O76" s="23">
        <f>M76*VLOOKUP(N76,Kurzy!$A$2:$B$11,2,FALSE)</f>
        <v>2392.69</v>
      </c>
      <c r="P76" s="18" t="s">
        <v>5854</v>
      </c>
      <c r="Q76" s="40"/>
      <c r="R76" s="18" t="s">
        <v>10079</v>
      </c>
      <c r="S76" s="18"/>
    </row>
    <row r="77" spans="1:19" ht="38.25" hidden="1" x14ac:dyDescent="0.2">
      <c r="A77" s="7" t="s">
        <v>7</v>
      </c>
      <c r="B77" s="4" t="s">
        <v>120</v>
      </c>
      <c r="C77" s="17" t="s">
        <v>5818</v>
      </c>
      <c r="D77" s="24" t="s">
        <v>5810</v>
      </c>
      <c r="E77" s="18" t="s">
        <v>5819</v>
      </c>
      <c r="F77" s="18" t="s">
        <v>530</v>
      </c>
      <c r="G77" s="18" t="s">
        <v>531</v>
      </c>
      <c r="H77" s="18" t="s">
        <v>196</v>
      </c>
      <c r="I77" s="18"/>
      <c r="J77" s="19" t="s">
        <v>5820</v>
      </c>
      <c r="K77" s="20">
        <v>2016</v>
      </c>
      <c r="L77" s="20">
        <v>2020</v>
      </c>
      <c r="M77" s="22">
        <v>0</v>
      </c>
      <c r="N77" s="21" t="s">
        <v>131</v>
      </c>
      <c r="O77" s="23">
        <f>M77*VLOOKUP(N77,Kurzy!$A$2:$B$11,2,FALSE)</f>
        <v>0</v>
      </c>
      <c r="P77" s="18" t="s">
        <v>5855</v>
      </c>
      <c r="Q77" s="40"/>
      <c r="R77" s="18" t="s">
        <v>10078</v>
      </c>
      <c r="S77" s="18" t="s">
        <v>10656</v>
      </c>
    </row>
    <row r="78" spans="1:19" ht="38.25" x14ac:dyDescent="0.2">
      <c r="A78" s="7" t="s">
        <v>32</v>
      </c>
      <c r="B78" s="4" t="s">
        <v>81</v>
      </c>
      <c r="C78" s="17" t="s">
        <v>4705</v>
      </c>
      <c r="D78" s="24" t="s">
        <v>4706</v>
      </c>
      <c r="E78" s="18">
        <v>602150</v>
      </c>
      <c r="F78" s="18" t="s">
        <v>4707</v>
      </c>
      <c r="G78" s="18" t="s">
        <v>4708</v>
      </c>
      <c r="H78" s="18" t="s">
        <v>4709</v>
      </c>
      <c r="I78" s="18"/>
      <c r="J78" s="19">
        <v>41519</v>
      </c>
      <c r="K78" s="20">
        <v>2013</v>
      </c>
      <c r="L78" s="20">
        <v>2020</v>
      </c>
      <c r="M78" s="22">
        <v>62150.75</v>
      </c>
      <c r="N78" s="21" t="s">
        <v>131</v>
      </c>
      <c r="O78" s="23">
        <f>M78*VLOOKUP(N78,Kurzy!$A$2:$B$11,2,FALSE)</f>
        <v>62150.75</v>
      </c>
      <c r="P78" s="18"/>
      <c r="Q78" s="40"/>
      <c r="R78" s="18" t="s">
        <v>10079</v>
      </c>
      <c r="S78" s="18"/>
    </row>
    <row r="79" spans="1:19" ht="38.25" x14ac:dyDescent="0.2">
      <c r="A79" s="7" t="s">
        <v>32</v>
      </c>
      <c r="B79" s="4" t="s">
        <v>19</v>
      </c>
      <c r="C79" s="17" t="s">
        <v>4700</v>
      </c>
      <c r="D79" s="24" t="s">
        <v>4667</v>
      </c>
      <c r="E79" s="18">
        <v>266647</v>
      </c>
      <c r="F79" s="18"/>
      <c r="G79" s="18" t="s">
        <v>4701</v>
      </c>
      <c r="H79" s="18"/>
      <c r="I79" s="18"/>
      <c r="J79" s="19">
        <v>40849</v>
      </c>
      <c r="K79" s="20">
        <v>2011</v>
      </c>
      <c r="L79" s="20">
        <v>2014</v>
      </c>
      <c r="M79" s="22">
        <v>17925</v>
      </c>
      <c r="N79" s="21" t="s">
        <v>131</v>
      </c>
      <c r="O79" s="23">
        <f>M79*VLOOKUP(N79,Kurzy!$A$2:$B$11,2,FALSE)</f>
        <v>17925</v>
      </c>
      <c r="P79" s="18"/>
      <c r="Q79" s="40" t="s">
        <v>4710</v>
      </c>
      <c r="R79" s="18" t="s">
        <v>10079</v>
      </c>
      <c r="S79" s="18"/>
    </row>
    <row r="80" spans="1:19" ht="25.5" x14ac:dyDescent="0.2">
      <c r="A80" s="7" t="s">
        <v>32</v>
      </c>
      <c r="B80" s="4" t="s">
        <v>19</v>
      </c>
      <c r="C80" s="17" t="s">
        <v>4702</v>
      </c>
      <c r="D80" s="24" t="s">
        <v>4667</v>
      </c>
      <c r="E80" s="18" t="s">
        <v>4703</v>
      </c>
      <c r="F80" s="18"/>
      <c r="G80" s="18" t="s">
        <v>325</v>
      </c>
      <c r="H80" s="18" t="s">
        <v>4704</v>
      </c>
      <c r="I80" s="18">
        <v>35908718</v>
      </c>
      <c r="J80" s="19">
        <v>42709</v>
      </c>
      <c r="K80" s="20">
        <v>2016</v>
      </c>
      <c r="L80" s="20">
        <v>2019</v>
      </c>
      <c r="M80" s="22">
        <v>3300</v>
      </c>
      <c r="N80" s="21" t="s">
        <v>131</v>
      </c>
      <c r="O80" s="23">
        <f>M80*VLOOKUP(N80,Kurzy!$A$2:$B$11,2,FALSE)</f>
        <v>3300</v>
      </c>
      <c r="P80" s="18"/>
      <c r="Q80" s="40"/>
      <c r="R80" s="18" t="s">
        <v>10079</v>
      </c>
      <c r="S80" s="18"/>
    </row>
    <row r="81" spans="1:19" ht="25.5" x14ac:dyDescent="0.2">
      <c r="A81" s="7" t="s">
        <v>31</v>
      </c>
      <c r="B81" s="4" t="s">
        <v>49</v>
      </c>
      <c r="C81" s="17" t="s">
        <v>1921</v>
      </c>
      <c r="D81" s="24" t="s">
        <v>1922</v>
      </c>
      <c r="E81" s="18" t="s">
        <v>1923</v>
      </c>
      <c r="F81" s="18"/>
      <c r="G81" s="18" t="s">
        <v>1924</v>
      </c>
      <c r="H81" s="18" t="s">
        <v>1925</v>
      </c>
      <c r="I81" s="18"/>
      <c r="J81" s="19">
        <v>41752</v>
      </c>
      <c r="K81" s="20">
        <v>2013</v>
      </c>
      <c r="L81" s="20">
        <v>2016</v>
      </c>
      <c r="M81" s="22">
        <v>11048.96</v>
      </c>
      <c r="N81" s="21" t="s">
        <v>131</v>
      </c>
      <c r="O81" s="23">
        <f>M81*VLOOKUP(N81,Kurzy!$A$2:$B$11,2,FALSE)</f>
        <v>11048.96</v>
      </c>
      <c r="P81" s="18"/>
      <c r="Q81" s="40"/>
      <c r="R81" s="18" t="s">
        <v>10079</v>
      </c>
      <c r="S81" s="18"/>
    </row>
    <row r="82" spans="1:19" ht="25.5" x14ac:dyDescent="0.2">
      <c r="A82" s="7" t="s">
        <v>31</v>
      </c>
      <c r="B82" s="4" t="s">
        <v>46</v>
      </c>
      <c r="C82" s="17" t="s">
        <v>1819</v>
      </c>
      <c r="D82" s="24" t="s">
        <v>1820</v>
      </c>
      <c r="E82" s="18">
        <v>662322</v>
      </c>
      <c r="F82" s="18" t="s">
        <v>1821</v>
      </c>
      <c r="G82" s="18" t="s">
        <v>1822</v>
      </c>
      <c r="H82" s="18" t="s">
        <v>1823</v>
      </c>
      <c r="I82" s="18"/>
      <c r="J82" s="19">
        <v>42192</v>
      </c>
      <c r="K82" s="20">
        <v>2015</v>
      </c>
      <c r="L82" s="20">
        <v>2018</v>
      </c>
      <c r="M82" s="22">
        <v>27882.48</v>
      </c>
      <c r="N82" s="21" t="s">
        <v>131</v>
      </c>
      <c r="O82" s="23">
        <f>M82*VLOOKUP(N82,Kurzy!$A$2:$B$11,2,FALSE)</f>
        <v>27882.48</v>
      </c>
      <c r="P82" s="18"/>
      <c r="Q82" s="40"/>
      <c r="R82" s="18" t="s">
        <v>10079</v>
      </c>
      <c r="S82" s="18"/>
    </row>
    <row r="83" spans="1:19" ht="25.5" x14ac:dyDescent="0.2">
      <c r="A83" s="7" t="s">
        <v>31</v>
      </c>
      <c r="B83" s="4" t="s">
        <v>46</v>
      </c>
      <c r="C83" s="17" t="s">
        <v>1819</v>
      </c>
      <c r="D83" s="24" t="s">
        <v>1820</v>
      </c>
      <c r="E83" s="18">
        <v>662322</v>
      </c>
      <c r="F83" s="18" t="s">
        <v>1821</v>
      </c>
      <c r="G83" s="18" t="s">
        <v>1822</v>
      </c>
      <c r="H83" s="18"/>
      <c r="I83" s="18"/>
      <c r="J83" s="19">
        <v>42270</v>
      </c>
      <c r="K83" s="20">
        <v>2015</v>
      </c>
      <c r="L83" s="20">
        <v>2018</v>
      </c>
      <c r="M83" s="22">
        <v>60000</v>
      </c>
      <c r="N83" s="21" t="s">
        <v>131</v>
      </c>
      <c r="O83" s="23">
        <f>M83*VLOOKUP(N83,Kurzy!$A$2:$B$11,2,FALSE)</f>
        <v>60000</v>
      </c>
      <c r="P83" s="18" t="s">
        <v>1977</v>
      </c>
      <c r="Q83" s="40"/>
      <c r="R83" s="18" t="s">
        <v>10079</v>
      </c>
      <c r="S83" s="18"/>
    </row>
    <row r="84" spans="1:19" ht="25.5" x14ac:dyDescent="0.2">
      <c r="A84" s="7" t="s">
        <v>31</v>
      </c>
      <c r="B84" s="4" t="s">
        <v>46</v>
      </c>
      <c r="C84" s="17" t="s">
        <v>1824</v>
      </c>
      <c r="D84" s="24" t="s">
        <v>1825</v>
      </c>
      <c r="E84" s="18">
        <v>662133</v>
      </c>
      <c r="F84" s="18" t="s">
        <v>1821</v>
      </c>
      <c r="G84" s="18" t="s">
        <v>1822</v>
      </c>
      <c r="H84" s="18" t="s">
        <v>1823</v>
      </c>
      <c r="I84" s="18"/>
      <c r="J84" s="19">
        <v>42192</v>
      </c>
      <c r="K84" s="20">
        <v>2015</v>
      </c>
      <c r="L84" s="20">
        <v>2018</v>
      </c>
      <c r="M84" s="22">
        <v>37087.42</v>
      </c>
      <c r="N84" s="21" t="s">
        <v>131</v>
      </c>
      <c r="O84" s="23">
        <f>M84*VLOOKUP(N84,Kurzy!$A$2:$B$11,2,FALSE)</f>
        <v>37087.42</v>
      </c>
      <c r="P84" s="18"/>
      <c r="Q84" s="40"/>
      <c r="R84" s="18" t="s">
        <v>10079</v>
      </c>
      <c r="S84" s="18"/>
    </row>
    <row r="85" spans="1:19" ht="25.5" x14ac:dyDescent="0.2">
      <c r="A85" s="7" t="s">
        <v>31</v>
      </c>
      <c r="B85" s="4" t="s">
        <v>46</v>
      </c>
      <c r="C85" s="17" t="s">
        <v>1824</v>
      </c>
      <c r="D85" s="24" t="s">
        <v>1825</v>
      </c>
      <c r="E85" s="18">
        <v>662133</v>
      </c>
      <c r="F85" s="18" t="s">
        <v>1821</v>
      </c>
      <c r="G85" s="18" t="s">
        <v>1822</v>
      </c>
      <c r="H85" s="18"/>
      <c r="I85" s="18"/>
      <c r="J85" s="19">
        <v>42270</v>
      </c>
      <c r="K85" s="20">
        <v>2015</v>
      </c>
      <c r="L85" s="20">
        <v>2018</v>
      </c>
      <c r="M85" s="22">
        <v>61000</v>
      </c>
      <c r="N85" s="21" t="s">
        <v>131</v>
      </c>
      <c r="O85" s="23">
        <f>M85*VLOOKUP(N85,Kurzy!$A$2:$B$11,2,FALSE)</f>
        <v>61000</v>
      </c>
      <c r="P85" s="18" t="s">
        <v>1977</v>
      </c>
      <c r="Q85" s="40"/>
      <c r="R85" s="18" t="s">
        <v>10079</v>
      </c>
      <c r="S85" s="18"/>
    </row>
    <row r="86" spans="1:19" ht="25.5" x14ac:dyDescent="0.2">
      <c r="A86" s="7" t="s">
        <v>31</v>
      </c>
      <c r="B86" s="4" t="s">
        <v>46</v>
      </c>
      <c r="C86" s="17" t="s">
        <v>1826</v>
      </c>
      <c r="D86" s="24" t="s">
        <v>1827</v>
      </c>
      <c r="E86" s="18">
        <v>249674</v>
      </c>
      <c r="F86" s="18" t="s">
        <v>1828</v>
      </c>
      <c r="G86" s="18" t="s">
        <v>1829</v>
      </c>
      <c r="H86" s="18" t="s">
        <v>1830</v>
      </c>
      <c r="I86" s="18"/>
      <c r="J86" s="19">
        <v>40471</v>
      </c>
      <c r="K86" s="20">
        <v>2010</v>
      </c>
      <c r="L86" s="20">
        <v>2019</v>
      </c>
      <c r="M86" s="22">
        <v>8403.83</v>
      </c>
      <c r="N86" s="21" t="s">
        <v>131</v>
      </c>
      <c r="O86" s="23">
        <f>M86*VLOOKUP(N86,Kurzy!$A$2:$B$11,2,FALSE)</f>
        <v>8403.83</v>
      </c>
      <c r="P86" s="18"/>
      <c r="Q86" s="40"/>
      <c r="R86" s="18" t="s">
        <v>10079</v>
      </c>
      <c r="S86" s="18"/>
    </row>
    <row r="87" spans="1:19" ht="51" hidden="1" x14ac:dyDescent="0.2">
      <c r="A87" s="7" t="s">
        <v>31</v>
      </c>
      <c r="B87" s="4" t="s">
        <v>46</v>
      </c>
      <c r="C87" s="17" t="s">
        <v>1831</v>
      </c>
      <c r="D87" s="24" t="s">
        <v>1827</v>
      </c>
      <c r="E87" s="18" t="s">
        <v>1832</v>
      </c>
      <c r="F87" s="18" t="s">
        <v>1833</v>
      </c>
      <c r="G87" s="18" t="s">
        <v>1829</v>
      </c>
      <c r="H87" s="18" t="s">
        <v>376</v>
      </c>
      <c r="I87" s="18"/>
      <c r="J87" s="19">
        <v>42423</v>
      </c>
      <c r="K87" s="20">
        <v>2008</v>
      </c>
      <c r="L87" s="20">
        <v>2018</v>
      </c>
      <c r="M87" s="22">
        <v>291963</v>
      </c>
      <c r="N87" s="21" t="s">
        <v>131</v>
      </c>
      <c r="O87" s="23">
        <f>M87*VLOOKUP(N87,Kurzy!$A$2:$B$11,2,FALSE)</f>
        <v>291963</v>
      </c>
      <c r="P87" s="18" t="s">
        <v>1977</v>
      </c>
      <c r="Q87" s="40"/>
      <c r="R87" s="4" t="s">
        <v>10078</v>
      </c>
      <c r="S87" s="4" t="s">
        <v>10082</v>
      </c>
    </row>
    <row r="88" spans="1:19" ht="38.25" x14ac:dyDescent="0.2">
      <c r="A88" s="7" t="s">
        <v>31</v>
      </c>
      <c r="B88" s="4" t="s">
        <v>46</v>
      </c>
      <c r="C88" s="17" t="s">
        <v>1834</v>
      </c>
      <c r="D88" s="24" t="s">
        <v>1080</v>
      </c>
      <c r="E88" s="18" t="s">
        <v>1835</v>
      </c>
      <c r="F88" s="18" t="s">
        <v>1828</v>
      </c>
      <c r="G88" s="18" t="s">
        <v>1836</v>
      </c>
      <c r="H88" s="18" t="s">
        <v>1823</v>
      </c>
      <c r="I88" s="18"/>
      <c r="J88" s="19">
        <v>41933</v>
      </c>
      <c r="K88" s="20">
        <v>2014</v>
      </c>
      <c r="L88" s="20">
        <v>2017</v>
      </c>
      <c r="M88" s="22">
        <v>17117.650000000001</v>
      </c>
      <c r="N88" s="21" t="s">
        <v>131</v>
      </c>
      <c r="O88" s="23">
        <f>M88*VLOOKUP(N88,Kurzy!$A$2:$B$11,2,FALSE)</f>
        <v>17117.650000000001</v>
      </c>
      <c r="P88" s="18"/>
      <c r="Q88" s="40"/>
      <c r="R88" s="18" t="s">
        <v>10079</v>
      </c>
      <c r="S88" s="18"/>
    </row>
    <row r="89" spans="1:19" ht="38.25" x14ac:dyDescent="0.2">
      <c r="A89" s="7" t="s">
        <v>31</v>
      </c>
      <c r="B89" s="4" t="s">
        <v>46</v>
      </c>
      <c r="C89" s="17" t="s">
        <v>1834</v>
      </c>
      <c r="D89" s="24" t="s">
        <v>1080</v>
      </c>
      <c r="E89" s="18" t="s">
        <v>1835</v>
      </c>
      <c r="F89" s="18" t="s">
        <v>1828</v>
      </c>
      <c r="G89" s="18" t="s">
        <v>1836</v>
      </c>
      <c r="H89" s="18"/>
      <c r="I89" s="18"/>
      <c r="J89" s="19">
        <v>41787</v>
      </c>
      <c r="K89" s="20">
        <v>2014</v>
      </c>
      <c r="L89" s="20">
        <v>2017</v>
      </c>
      <c r="M89" s="22">
        <v>96750</v>
      </c>
      <c r="N89" s="21" t="s">
        <v>131</v>
      </c>
      <c r="O89" s="23">
        <f>M89*VLOOKUP(N89,Kurzy!$A$2:$B$11,2,FALSE)</f>
        <v>96750</v>
      </c>
      <c r="P89" s="18" t="s">
        <v>1977</v>
      </c>
      <c r="Q89" s="40"/>
      <c r="R89" s="18" t="s">
        <v>10079</v>
      </c>
      <c r="S89" s="18"/>
    </row>
    <row r="90" spans="1:19" ht="38.25" x14ac:dyDescent="0.2">
      <c r="A90" s="7" t="s">
        <v>31</v>
      </c>
      <c r="B90" s="4" t="s">
        <v>46</v>
      </c>
      <c r="C90" s="17" t="s">
        <v>1837</v>
      </c>
      <c r="D90" s="24" t="s">
        <v>1838</v>
      </c>
      <c r="E90" s="18" t="s">
        <v>1839</v>
      </c>
      <c r="F90" s="18" t="s">
        <v>1828</v>
      </c>
      <c r="G90" s="18" t="s">
        <v>1836</v>
      </c>
      <c r="H90" s="18" t="s">
        <v>1823</v>
      </c>
      <c r="I90" s="18"/>
      <c r="J90" s="19">
        <v>41933</v>
      </c>
      <c r="K90" s="20">
        <v>2014</v>
      </c>
      <c r="L90" s="20">
        <v>2017</v>
      </c>
      <c r="M90" s="22">
        <v>4817.6499999999996</v>
      </c>
      <c r="N90" s="21" t="s">
        <v>131</v>
      </c>
      <c r="O90" s="23">
        <f>M90*VLOOKUP(N90,Kurzy!$A$2:$B$11,2,FALSE)</f>
        <v>4817.6499999999996</v>
      </c>
      <c r="P90" s="18"/>
      <c r="Q90" s="40"/>
      <c r="R90" s="18" t="s">
        <v>10079</v>
      </c>
      <c r="S90" s="18"/>
    </row>
    <row r="91" spans="1:19" ht="38.25" x14ac:dyDescent="0.2">
      <c r="A91" s="7" t="s">
        <v>31</v>
      </c>
      <c r="B91" s="4" t="s">
        <v>46</v>
      </c>
      <c r="C91" s="17" t="s">
        <v>1837</v>
      </c>
      <c r="D91" s="24" t="s">
        <v>1838</v>
      </c>
      <c r="E91" s="18" t="s">
        <v>1840</v>
      </c>
      <c r="F91" s="18" t="s">
        <v>1828</v>
      </c>
      <c r="G91" s="18" t="s">
        <v>1836</v>
      </c>
      <c r="H91" s="18"/>
      <c r="I91" s="18"/>
      <c r="J91" s="19">
        <v>41787</v>
      </c>
      <c r="K91" s="20">
        <v>2014</v>
      </c>
      <c r="L91" s="20">
        <v>2017</v>
      </c>
      <c r="M91" s="22">
        <v>91250</v>
      </c>
      <c r="N91" s="21" t="s">
        <v>131</v>
      </c>
      <c r="O91" s="23">
        <f>M91*VLOOKUP(N91,Kurzy!$A$2:$B$11,2,FALSE)</f>
        <v>91250</v>
      </c>
      <c r="P91" s="18" t="s">
        <v>1977</v>
      </c>
      <c r="Q91" s="40"/>
      <c r="R91" s="18" t="s">
        <v>10079</v>
      </c>
      <c r="S91" s="18"/>
    </row>
    <row r="92" spans="1:19" ht="25.5" x14ac:dyDescent="0.2">
      <c r="A92" s="7" t="s">
        <v>31</v>
      </c>
      <c r="B92" s="4" t="s">
        <v>46</v>
      </c>
      <c r="C92" s="17" t="s">
        <v>1841</v>
      </c>
      <c r="D92" s="24" t="s">
        <v>1842</v>
      </c>
      <c r="E92" s="18" t="s">
        <v>1843</v>
      </c>
      <c r="F92" s="18" t="s">
        <v>1844</v>
      </c>
      <c r="G92" s="18" t="s">
        <v>1845</v>
      </c>
      <c r="H92" s="18" t="s">
        <v>1846</v>
      </c>
      <c r="I92" s="18"/>
      <c r="J92" s="19">
        <v>41030</v>
      </c>
      <c r="K92" s="20">
        <v>2013</v>
      </c>
      <c r="L92" s="20">
        <v>2016</v>
      </c>
      <c r="M92" s="22">
        <v>25151.75</v>
      </c>
      <c r="N92" s="21" t="s">
        <v>131</v>
      </c>
      <c r="O92" s="23">
        <f>M92*VLOOKUP(N92,Kurzy!$A$2:$B$11,2,FALSE)</f>
        <v>25151.75</v>
      </c>
      <c r="P92" s="18"/>
      <c r="Q92" s="40"/>
      <c r="R92" s="18" t="s">
        <v>10079</v>
      </c>
      <c r="S92" s="18"/>
    </row>
    <row r="93" spans="1:19" ht="51" hidden="1" x14ac:dyDescent="0.2">
      <c r="A93" s="7" t="s">
        <v>31</v>
      </c>
      <c r="B93" s="4" t="s">
        <v>46</v>
      </c>
      <c r="C93" s="17" t="s">
        <v>1847</v>
      </c>
      <c r="D93" s="24" t="s">
        <v>1848</v>
      </c>
      <c r="E93" s="18" t="s">
        <v>1849</v>
      </c>
      <c r="F93" s="18" t="s">
        <v>1850</v>
      </c>
      <c r="G93" s="18" t="s">
        <v>1851</v>
      </c>
      <c r="H93" s="18" t="s">
        <v>1851</v>
      </c>
      <c r="I93" s="18"/>
      <c r="J93" s="19">
        <v>42481</v>
      </c>
      <c r="K93" s="20">
        <v>2016</v>
      </c>
      <c r="L93" s="20">
        <v>2018</v>
      </c>
      <c r="M93" s="22">
        <v>8000</v>
      </c>
      <c r="N93" s="21" t="s">
        <v>131</v>
      </c>
      <c r="O93" s="23">
        <f>M93*VLOOKUP(N93,Kurzy!$A$2:$B$11,2,FALSE)</f>
        <v>8000</v>
      </c>
      <c r="P93" s="18"/>
      <c r="Q93" s="40"/>
      <c r="R93" s="18" t="s">
        <v>10078</v>
      </c>
      <c r="S93" s="18" t="s">
        <v>10644</v>
      </c>
    </row>
    <row r="94" spans="1:19" ht="25.5" x14ac:dyDescent="0.2">
      <c r="A94" s="7" t="s">
        <v>31</v>
      </c>
      <c r="B94" s="4" t="s">
        <v>46</v>
      </c>
      <c r="C94" s="17" t="s">
        <v>1852</v>
      </c>
      <c r="D94" s="24" t="s">
        <v>1853</v>
      </c>
      <c r="E94" s="18" t="s">
        <v>1854</v>
      </c>
      <c r="F94" s="18" t="s">
        <v>1850</v>
      </c>
      <c r="G94" s="18" t="s">
        <v>1851</v>
      </c>
      <c r="H94" s="18" t="s">
        <v>1851</v>
      </c>
      <c r="I94" s="18"/>
      <c r="J94" s="19">
        <v>42480</v>
      </c>
      <c r="K94" s="20">
        <v>2016</v>
      </c>
      <c r="L94" s="20">
        <v>2018</v>
      </c>
      <c r="M94" s="22">
        <v>8000</v>
      </c>
      <c r="N94" s="21" t="s">
        <v>131</v>
      </c>
      <c r="O94" s="23">
        <f>M94*VLOOKUP(N94,Kurzy!$A$2:$B$11,2,FALSE)</f>
        <v>8000</v>
      </c>
      <c r="P94" s="18"/>
      <c r="Q94" s="40"/>
      <c r="R94" s="18" t="s">
        <v>10079</v>
      </c>
      <c r="S94" s="18"/>
    </row>
    <row r="95" spans="1:19" ht="25.5" x14ac:dyDescent="0.2">
      <c r="A95" s="7" t="s">
        <v>31</v>
      </c>
      <c r="B95" s="4" t="s">
        <v>46</v>
      </c>
      <c r="C95" s="17" t="s">
        <v>1855</v>
      </c>
      <c r="D95" s="24" t="s">
        <v>1080</v>
      </c>
      <c r="E95" s="18" t="s">
        <v>1856</v>
      </c>
      <c r="F95" s="18" t="s">
        <v>1828</v>
      </c>
      <c r="G95" s="18" t="s">
        <v>1836</v>
      </c>
      <c r="H95" s="18" t="s">
        <v>1857</v>
      </c>
      <c r="I95" s="18"/>
      <c r="J95" s="19">
        <v>41283</v>
      </c>
      <c r="K95" s="20">
        <v>2013</v>
      </c>
      <c r="L95" s="20">
        <v>2016</v>
      </c>
      <c r="M95" s="22">
        <v>9000</v>
      </c>
      <c r="N95" s="21" t="s">
        <v>131</v>
      </c>
      <c r="O95" s="23">
        <f>M95*VLOOKUP(N95,Kurzy!$A$2:$B$11,2,FALSE)</f>
        <v>9000</v>
      </c>
      <c r="P95" s="18"/>
      <c r="Q95" s="40"/>
      <c r="R95" s="18" t="s">
        <v>10079</v>
      </c>
      <c r="S95" s="18"/>
    </row>
    <row r="96" spans="1:19" ht="25.5" x14ac:dyDescent="0.2">
      <c r="A96" s="7" t="s">
        <v>31</v>
      </c>
      <c r="B96" s="4" t="s">
        <v>46</v>
      </c>
      <c r="C96" s="17" t="s">
        <v>1855</v>
      </c>
      <c r="D96" s="24" t="s">
        <v>1080</v>
      </c>
      <c r="E96" s="18" t="s">
        <v>1856</v>
      </c>
      <c r="F96" s="18" t="s">
        <v>1828</v>
      </c>
      <c r="G96" s="18" t="s">
        <v>1836</v>
      </c>
      <c r="H96" s="18"/>
      <c r="I96" s="18"/>
      <c r="J96" s="19">
        <v>41435</v>
      </c>
      <c r="K96" s="20">
        <v>2013</v>
      </c>
      <c r="L96" s="20">
        <v>2016</v>
      </c>
      <c r="M96" s="22">
        <v>20000</v>
      </c>
      <c r="N96" s="21" t="s">
        <v>131</v>
      </c>
      <c r="O96" s="23">
        <f>M96*VLOOKUP(N96,Kurzy!$A$2:$B$11,2,FALSE)</f>
        <v>20000</v>
      </c>
      <c r="P96" s="18" t="s">
        <v>1977</v>
      </c>
      <c r="Q96" s="40"/>
      <c r="R96" s="18" t="s">
        <v>10079</v>
      </c>
      <c r="S96" s="18"/>
    </row>
    <row r="97" spans="1:19" ht="25.5" x14ac:dyDescent="0.2">
      <c r="A97" s="7" t="s">
        <v>31</v>
      </c>
      <c r="B97" s="4" t="s">
        <v>46</v>
      </c>
      <c r="C97" s="17" t="s">
        <v>1858</v>
      </c>
      <c r="D97" s="24" t="s">
        <v>1859</v>
      </c>
      <c r="E97" s="18" t="s">
        <v>1860</v>
      </c>
      <c r="F97" s="18" t="s">
        <v>1828</v>
      </c>
      <c r="G97" s="18" t="s">
        <v>1836</v>
      </c>
      <c r="H97" s="18" t="s">
        <v>1857</v>
      </c>
      <c r="I97" s="18"/>
      <c r="J97" s="19">
        <v>41171</v>
      </c>
      <c r="K97" s="20">
        <v>2012</v>
      </c>
      <c r="L97" s="20">
        <v>2015</v>
      </c>
      <c r="M97" s="22">
        <v>1509.94</v>
      </c>
      <c r="N97" s="21" t="s">
        <v>131</v>
      </c>
      <c r="O97" s="23">
        <f>M97*VLOOKUP(N97,Kurzy!$A$2:$B$11,2,FALSE)</f>
        <v>1509.94</v>
      </c>
      <c r="P97" s="18"/>
      <c r="Q97" s="40"/>
      <c r="R97" s="18" t="s">
        <v>10079</v>
      </c>
      <c r="S97" s="18"/>
    </row>
    <row r="98" spans="1:19" ht="38.25" x14ac:dyDescent="0.2">
      <c r="A98" s="7" t="s">
        <v>31</v>
      </c>
      <c r="B98" s="4" t="s">
        <v>46</v>
      </c>
      <c r="C98" s="17" t="s">
        <v>1861</v>
      </c>
      <c r="D98" s="24" t="s">
        <v>1862</v>
      </c>
      <c r="E98" s="18" t="s">
        <v>1863</v>
      </c>
      <c r="F98" s="18" t="s">
        <v>1821</v>
      </c>
      <c r="G98" s="18" t="s">
        <v>1822</v>
      </c>
      <c r="H98" s="18" t="s">
        <v>1864</v>
      </c>
      <c r="I98" s="18"/>
      <c r="J98" s="19">
        <v>42464</v>
      </c>
      <c r="K98" s="20">
        <v>2016</v>
      </c>
      <c r="L98" s="20">
        <v>2019</v>
      </c>
      <c r="M98" s="22">
        <v>333749.96999999997</v>
      </c>
      <c r="N98" s="21" t="s">
        <v>131</v>
      </c>
      <c r="O98" s="23">
        <f>M98*VLOOKUP(N98,Kurzy!$A$2:$B$11,2,FALSE)</f>
        <v>333749.96999999997</v>
      </c>
      <c r="P98" s="18"/>
      <c r="Q98" s="40"/>
      <c r="R98" s="18" t="s">
        <v>10079</v>
      </c>
      <c r="S98" s="18"/>
    </row>
    <row r="99" spans="1:19" ht="25.5" x14ac:dyDescent="0.2">
      <c r="A99" s="7" t="s">
        <v>31</v>
      </c>
      <c r="B99" s="4" t="s">
        <v>46</v>
      </c>
      <c r="C99" s="17" t="s">
        <v>1865</v>
      </c>
      <c r="D99" s="24" t="s">
        <v>1080</v>
      </c>
      <c r="E99" s="18">
        <v>692480</v>
      </c>
      <c r="F99" s="18" t="s">
        <v>1821</v>
      </c>
      <c r="G99" s="18" t="s">
        <v>1822</v>
      </c>
      <c r="H99" s="18" t="s">
        <v>1823</v>
      </c>
      <c r="I99" s="18"/>
      <c r="J99" s="19">
        <v>42479</v>
      </c>
      <c r="K99" s="20">
        <v>2016</v>
      </c>
      <c r="L99" s="20">
        <v>2019</v>
      </c>
      <c r="M99" s="22">
        <v>47521.83</v>
      </c>
      <c r="N99" s="21" t="s">
        <v>131</v>
      </c>
      <c r="O99" s="23">
        <f>M99*VLOOKUP(N99,Kurzy!$A$2:$B$11,2,FALSE)</f>
        <v>47521.83</v>
      </c>
      <c r="P99" s="18"/>
      <c r="Q99" s="40"/>
      <c r="R99" s="18" t="s">
        <v>10079</v>
      </c>
      <c r="S99" s="18"/>
    </row>
    <row r="100" spans="1:19" ht="25.5" x14ac:dyDescent="0.2">
      <c r="A100" s="7" t="s">
        <v>31</v>
      </c>
      <c r="B100" s="4" t="s">
        <v>46</v>
      </c>
      <c r="C100" s="17" t="s">
        <v>1865</v>
      </c>
      <c r="D100" s="24" t="s">
        <v>1080</v>
      </c>
      <c r="E100" s="18">
        <v>692480</v>
      </c>
      <c r="F100" s="18" t="s">
        <v>1821</v>
      </c>
      <c r="G100" s="18" t="s">
        <v>1822</v>
      </c>
      <c r="H100" s="18"/>
      <c r="I100" s="18"/>
      <c r="J100" s="19">
        <v>42580</v>
      </c>
      <c r="K100" s="20">
        <v>2016</v>
      </c>
      <c r="L100" s="20">
        <v>2019</v>
      </c>
      <c r="M100" s="22">
        <v>40000</v>
      </c>
      <c r="N100" s="21" t="s">
        <v>131</v>
      </c>
      <c r="O100" s="23">
        <f>M100*VLOOKUP(N100,Kurzy!$A$2:$B$11,2,FALSE)</f>
        <v>40000</v>
      </c>
      <c r="P100" s="18" t="s">
        <v>1977</v>
      </c>
      <c r="Q100" s="40"/>
      <c r="R100" s="18" t="s">
        <v>10079</v>
      </c>
      <c r="S100" s="18"/>
    </row>
    <row r="101" spans="1:19" ht="51" x14ac:dyDescent="0.2">
      <c r="A101" s="7" t="s">
        <v>31</v>
      </c>
      <c r="B101" s="4" t="s">
        <v>46</v>
      </c>
      <c r="C101" s="17" t="s">
        <v>1866</v>
      </c>
      <c r="D101" s="24" t="s">
        <v>1867</v>
      </c>
      <c r="E101" s="18">
        <v>605149</v>
      </c>
      <c r="F101" s="18" t="s">
        <v>1821</v>
      </c>
      <c r="G101" s="18" t="s">
        <v>1868</v>
      </c>
      <c r="H101" s="18" t="s">
        <v>1823</v>
      </c>
      <c r="I101" s="18"/>
      <c r="J101" s="19">
        <v>41703</v>
      </c>
      <c r="K101" s="20">
        <v>2014</v>
      </c>
      <c r="L101" s="20">
        <v>2017</v>
      </c>
      <c r="M101" s="22">
        <v>9838.5400000000009</v>
      </c>
      <c r="N101" s="21" t="s">
        <v>131</v>
      </c>
      <c r="O101" s="23">
        <f>M101*VLOOKUP(N101,Kurzy!$A$2:$B$11,2,FALSE)</f>
        <v>9838.5400000000009</v>
      </c>
      <c r="P101" s="18"/>
      <c r="Q101" s="40"/>
      <c r="R101" s="18" t="s">
        <v>10079</v>
      </c>
      <c r="S101" s="18"/>
    </row>
    <row r="102" spans="1:19" ht="38.25" x14ac:dyDescent="0.2">
      <c r="A102" s="7" t="s">
        <v>31</v>
      </c>
      <c r="B102" s="4" t="s">
        <v>46</v>
      </c>
      <c r="C102" s="17" t="s">
        <v>1869</v>
      </c>
      <c r="D102" s="24" t="s">
        <v>1870</v>
      </c>
      <c r="E102" s="18" t="s">
        <v>1871</v>
      </c>
      <c r="F102" s="18" t="s">
        <v>1821</v>
      </c>
      <c r="G102" s="18" t="s">
        <v>1872</v>
      </c>
      <c r="H102" s="18" t="s">
        <v>1823</v>
      </c>
      <c r="I102" s="18"/>
      <c r="J102" s="19">
        <v>41263</v>
      </c>
      <c r="K102" s="20">
        <v>2013</v>
      </c>
      <c r="L102" s="20">
        <v>2017</v>
      </c>
      <c r="M102" s="22">
        <v>17112</v>
      </c>
      <c r="N102" s="21" t="s">
        <v>131</v>
      </c>
      <c r="O102" s="23">
        <f>M102*VLOOKUP(N102,Kurzy!$A$2:$B$11,2,FALSE)</f>
        <v>17112</v>
      </c>
      <c r="P102" s="18"/>
      <c r="Q102" s="40"/>
      <c r="R102" s="18" t="s">
        <v>10079</v>
      </c>
      <c r="S102" s="18"/>
    </row>
    <row r="103" spans="1:19" ht="25.5" x14ac:dyDescent="0.2">
      <c r="A103" s="7" t="s">
        <v>31</v>
      </c>
      <c r="B103" s="4" t="s">
        <v>46</v>
      </c>
      <c r="C103" s="17" t="s">
        <v>1873</v>
      </c>
      <c r="D103" s="24" t="s">
        <v>1080</v>
      </c>
      <c r="E103" s="18">
        <v>288827</v>
      </c>
      <c r="F103" s="18" t="s">
        <v>1828</v>
      </c>
      <c r="G103" s="18" t="s">
        <v>1829</v>
      </c>
      <c r="H103" s="18" t="s">
        <v>1823</v>
      </c>
      <c r="I103" s="18"/>
      <c r="J103" s="19">
        <v>40802</v>
      </c>
      <c r="K103" s="20">
        <v>2011</v>
      </c>
      <c r="L103" s="20">
        <v>2015</v>
      </c>
      <c r="M103" s="22">
        <v>35725.949999999997</v>
      </c>
      <c r="N103" s="21" t="s">
        <v>131</v>
      </c>
      <c r="O103" s="23">
        <f>M103*VLOOKUP(N103,Kurzy!$A$2:$B$11,2,FALSE)</f>
        <v>35725.949999999997</v>
      </c>
      <c r="P103" s="18"/>
      <c r="Q103" s="40"/>
      <c r="R103" s="18" t="s">
        <v>10079</v>
      </c>
      <c r="S103" s="18"/>
    </row>
    <row r="104" spans="1:19" ht="38.25" hidden="1" x14ac:dyDescent="0.2">
      <c r="A104" s="7" t="s">
        <v>31</v>
      </c>
      <c r="B104" s="4" t="s">
        <v>46</v>
      </c>
      <c r="C104" s="17" t="s">
        <v>1873</v>
      </c>
      <c r="D104" s="24" t="s">
        <v>1080</v>
      </c>
      <c r="E104" s="18" t="s">
        <v>1874</v>
      </c>
      <c r="F104" s="18" t="s">
        <v>1833</v>
      </c>
      <c r="G104" s="18" t="s">
        <v>1829</v>
      </c>
      <c r="H104" s="18" t="s">
        <v>376</v>
      </c>
      <c r="I104" s="18"/>
      <c r="J104" s="19">
        <v>42709</v>
      </c>
      <c r="K104" s="20">
        <v>2011</v>
      </c>
      <c r="L104" s="20">
        <v>2015</v>
      </c>
      <c r="M104" s="22">
        <v>10017</v>
      </c>
      <c r="N104" s="21" t="s">
        <v>131</v>
      </c>
      <c r="O104" s="23">
        <f>M104*VLOOKUP(N104,Kurzy!$A$2:$B$11,2,FALSE)</f>
        <v>10017</v>
      </c>
      <c r="P104" s="18" t="s">
        <v>1977</v>
      </c>
      <c r="Q104" s="40"/>
      <c r="R104" s="4" t="s">
        <v>10078</v>
      </c>
      <c r="S104" s="4" t="s">
        <v>10082</v>
      </c>
    </row>
    <row r="105" spans="1:19" ht="38.25" x14ac:dyDescent="0.2">
      <c r="A105" s="7" t="s">
        <v>31</v>
      </c>
      <c r="B105" s="4" t="s">
        <v>45</v>
      </c>
      <c r="C105" s="17" t="s">
        <v>813</v>
      </c>
      <c r="D105" s="24" t="s">
        <v>814</v>
      </c>
      <c r="E105" s="18" t="s">
        <v>1875</v>
      </c>
      <c r="F105" s="18" t="s">
        <v>197</v>
      </c>
      <c r="G105" s="18" t="s">
        <v>1813</v>
      </c>
      <c r="H105" s="18" t="s">
        <v>196</v>
      </c>
      <c r="I105" s="18"/>
      <c r="J105" s="19">
        <v>41590</v>
      </c>
      <c r="K105" s="20">
        <v>2013</v>
      </c>
      <c r="L105" s="20">
        <v>2017</v>
      </c>
      <c r="M105" s="22">
        <v>31805.01</v>
      </c>
      <c r="N105" s="21" t="s">
        <v>131</v>
      </c>
      <c r="O105" s="23">
        <f>M105*VLOOKUP(N105,Kurzy!$A$2:$B$11,2,FALSE)</f>
        <v>31805.01</v>
      </c>
      <c r="P105" s="18" t="s">
        <v>1978</v>
      </c>
      <c r="Q105" s="40"/>
      <c r="R105" s="18" t="s">
        <v>10079</v>
      </c>
      <c r="S105" s="18"/>
    </row>
    <row r="106" spans="1:19" ht="38.25" x14ac:dyDescent="0.2">
      <c r="A106" s="7" t="s">
        <v>31</v>
      </c>
      <c r="B106" s="4" t="s">
        <v>45</v>
      </c>
      <c r="C106" s="17" t="s">
        <v>1876</v>
      </c>
      <c r="D106" s="24" t="s">
        <v>1877</v>
      </c>
      <c r="E106" s="18" t="s">
        <v>1878</v>
      </c>
      <c r="F106" s="18" t="s">
        <v>1879</v>
      </c>
      <c r="G106" s="18" t="s">
        <v>1880</v>
      </c>
      <c r="H106" s="18" t="s">
        <v>1881</v>
      </c>
      <c r="I106" s="18"/>
      <c r="J106" s="19">
        <v>41913</v>
      </c>
      <c r="K106" s="20">
        <v>2014</v>
      </c>
      <c r="L106" s="20">
        <v>2019</v>
      </c>
      <c r="M106" s="22">
        <v>9002.02</v>
      </c>
      <c r="N106" s="21" t="s">
        <v>131</v>
      </c>
      <c r="O106" s="23">
        <f>M106*VLOOKUP(N106,Kurzy!$A$2:$B$11,2,FALSE)</f>
        <v>9002.02</v>
      </c>
      <c r="P106" s="18" t="s">
        <v>1979</v>
      </c>
      <c r="Q106" s="40"/>
      <c r="R106" s="18" t="s">
        <v>10079</v>
      </c>
      <c r="S106" s="18"/>
    </row>
    <row r="107" spans="1:19" ht="38.25" x14ac:dyDescent="0.2">
      <c r="A107" s="7" t="s">
        <v>31</v>
      </c>
      <c r="B107" s="4" t="s">
        <v>45</v>
      </c>
      <c r="C107" s="17" t="s">
        <v>1882</v>
      </c>
      <c r="D107" s="24" t="s">
        <v>1883</v>
      </c>
      <c r="E107" s="18">
        <v>685817</v>
      </c>
      <c r="F107" s="18" t="s">
        <v>1884</v>
      </c>
      <c r="G107" s="18" t="s">
        <v>1885</v>
      </c>
      <c r="H107" s="18" t="s">
        <v>196</v>
      </c>
      <c r="I107" s="18"/>
      <c r="J107" s="19">
        <v>42516</v>
      </c>
      <c r="K107" s="20">
        <v>2016</v>
      </c>
      <c r="L107" s="20">
        <v>2019</v>
      </c>
      <c r="M107" s="22">
        <v>305257.96000000002</v>
      </c>
      <c r="N107" s="21" t="s">
        <v>131</v>
      </c>
      <c r="O107" s="23">
        <f>M107*VLOOKUP(N107,Kurzy!$A$2:$B$11,2,FALSE)</f>
        <v>305257.96000000002</v>
      </c>
      <c r="P107" s="18" t="s">
        <v>1980</v>
      </c>
      <c r="Q107" s="40"/>
      <c r="R107" s="18" t="s">
        <v>10079</v>
      </c>
      <c r="S107" s="18"/>
    </row>
    <row r="108" spans="1:19" ht="114.75" hidden="1" x14ac:dyDescent="0.2">
      <c r="A108" s="7" t="s">
        <v>31</v>
      </c>
      <c r="B108" s="4" t="s">
        <v>45</v>
      </c>
      <c r="C108" s="17" t="s">
        <v>1886</v>
      </c>
      <c r="D108" s="24" t="s">
        <v>1887</v>
      </c>
      <c r="E108" s="18" t="s">
        <v>1888</v>
      </c>
      <c r="F108" s="18" t="s">
        <v>1085</v>
      </c>
      <c r="G108" s="18"/>
      <c r="H108" s="18" t="s">
        <v>1889</v>
      </c>
      <c r="I108" s="18"/>
      <c r="J108" s="19">
        <v>41305</v>
      </c>
      <c r="K108" s="20">
        <v>2013</v>
      </c>
      <c r="L108" s="20">
        <v>2016</v>
      </c>
      <c r="M108" s="22">
        <v>29828</v>
      </c>
      <c r="N108" s="21" t="s">
        <v>131</v>
      </c>
      <c r="O108" s="23">
        <f>M108*VLOOKUP(N108,Kurzy!$A$2:$B$11,2,FALSE)</f>
        <v>29828</v>
      </c>
      <c r="P108" s="18"/>
      <c r="Q108" s="40" t="s">
        <v>10599</v>
      </c>
      <c r="R108" s="18" t="s">
        <v>10078</v>
      </c>
      <c r="S108" s="18" t="s">
        <v>10600</v>
      </c>
    </row>
    <row r="109" spans="1:19" ht="165.75" hidden="1" x14ac:dyDescent="0.2">
      <c r="A109" s="7" t="s">
        <v>31</v>
      </c>
      <c r="B109" s="4" t="s">
        <v>45</v>
      </c>
      <c r="C109" s="17" t="s">
        <v>1890</v>
      </c>
      <c r="D109" s="24" t="s">
        <v>1891</v>
      </c>
      <c r="E109" s="18" t="s">
        <v>1892</v>
      </c>
      <c r="F109" s="18" t="s">
        <v>1085</v>
      </c>
      <c r="G109" s="18"/>
      <c r="H109" s="18" t="s">
        <v>1893</v>
      </c>
      <c r="I109" s="18" t="s">
        <v>1894</v>
      </c>
      <c r="J109" s="19">
        <v>42409</v>
      </c>
      <c r="K109" s="20">
        <v>2014</v>
      </c>
      <c r="L109" s="20">
        <v>2016</v>
      </c>
      <c r="M109" s="22">
        <v>35000</v>
      </c>
      <c r="N109" s="21" t="s">
        <v>131</v>
      </c>
      <c r="O109" s="23">
        <f>M109*VLOOKUP(N109,Kurzy!$A$2:$B$11,2,FALSE)</f>
        <v>35000</v>
      </c>
      <c r="P109" s="18"/>
      <c r="Q109" s="40" t="s">
        <v>10638</v>
      </c>
      <c r="R109" s="18" t="s">
        <v>10078</v>
      </c>
      <c r="S109" s="18" t="s">
        <v>10601</v>
      </c>
    </row>
    <row r="110" spans="1:19" ht="114.75" hidden="1" x14ac:dyDescent="0.2">
      <c r="A110" s="7" t="s">
        <v>31</v>
      </c>
      <c r="B110" s="4" t="s">
        <v>45</v>
      </c>
      <c r="C110" s="17" t="s">
        <v>1895</v>
      </c>
      <c r="D110" s="24" t="s">
        <v>1896</v>
      </c>
      <c r="E110" s="18" t="s">
        <v>1897</v>
      </c>
      <c r="F110" s="18" t="s">
        <v>1085</v>
      </c>
      <c r="G110" s="18"/>
      <c r="H110" s="18" t="s">
        <v>1898</v>
      </c>
      <c r="I110" s="18" t="s">
        <v>1899</v>
      </c>
      <c r="J110" s="19">
        <v>42304</v>
      </c>
      <c r="K110" s="20">
        <v>2015</v>
      </c>
      <c r="L110" s="20">
        <v>2016</v>
      </c>
      <c r="M110" s="22">
        <v>4850</v>
      </c>
      <c r="N110" s="21" t="s">
        <v>131</v>
      </c>
      <c r="O110" s="23">
        <f>M110*VLOOKUP(N110,Kurzy!$A$2:$B$11,2,FALSE)</f>
        <v>4850</v>
      </c>
      <c r="P110" s="18"/>
      <c r="Q110" s="40" t="s">
        <v>10599</v>
      </c>
      <c r="R110" s="18" t="s">
        <v>10078</v>
      </c>
      <c r="S110" s="18" t="s">
        <v>10600</v>
      </c>
    </row>
    <row r="111" spans="1:19" ht="114.75" hidden="1" x14ac:dyDescent="0.2">
      <c r="A111" s="7" t="s">
        <v>31</v>
      </c>
      <c r="B111" s="4" t="s">
        <v>45</v>
      </c>
      <c r="C111" s="17" t="s">
        <v>1900</v>
      </c>
      <c r="D111" s="24" t="s">
        <v>1901</v>
      </c>
      <c r="E111" s="18" t="s">
        <v>1902</v>
      </c>
      <c r="F111" s="18" t="s">
        <v>1085</v>
      </c>
      <c r="G111" s="18"/>
      <c r="H111" s="18" t="s">
        <v>1903</v>
      </c>
      <c r="I111" s="18" t="s">
        <v>1904</v>
      </c>
      <c r="J111" s="19">
        <v>42390</v>
      </c>
      <c r="K111" s="20">
        <v>2016</v>
      </c>
      <c r="L111" s="20">
        <v>2016</v>
      </c>
      <c r="M111" s="22">
        <v>3000</v>
      </c>
      <c r="N111" s="21" t="s">
        <v>131</v>
      </c>
      <c r="O111" s="23">
        <f>M111*VLOOKUP(N111,Kurzy!$A$2:$B$11,2,FALSE)</f>
        <v>3000</v>
      </c>
      <c r="P111" s="18"/>
      <c r="Q111" s="40" t="s">
        <v>10599</v>
      </c>
      <c r="R111" s="18" t="s">
        <v>10078</v>
      </c>
      <c r="S111" s="18" t="s">
        <v>10600</v>
      </c>
    </row>
    <row r="112" spans="1:19" ht="114.75" hidden="1" x14ac:dyDescent="0.2">
      <c r="A112" s="7" t="s">
        <v>31</v>
      </c>
      <c r="B112" s="4" t="s">
        <v>45</v>
      </c>
      <c r="C112" s="17" t="s">
        <v>1905</v>
      </c>
      <c r="D112" s="24" t="s">
        <v>1116</v>
      </c>
      <c r="E112" s="18" t="s">
        <v>1906</v>
      </c>
      <c r="F112" s="18" t="s">
        <v>1085</v>
      </c>
      <c r="G112" s="18"/>
      <c r="H112" s="18" t="s">
        <v>1907</v>
      </c>
      <c r="I112" s="18" t="s">
        <v>1908</v>
      </c>
      <c r="J112" s="19">
        <v>42445</v>
      </c>
      <c r="K112" s="20">
        <v>2016</v>
      </c>
      <c r="L112" s="20">
        <v>2016</v>
      </c>
      <c r="M112" s="22">
        <v>500</v>
      </c>
      <c r="N112" s="21" t="s">
        <v>131</v>
      </c>
      <c r="O112" s="23">
        <f>M112*VLOOKUP(N112,Kurzy!$A$2:$B$11,2,FALSE)</f>
        <v>500</v>
      </c>
      <c r="P112" s="18"/>
      <c r="Q112" s="40" t="s">
        <v>10599</v>
      </c>
      <c r="R112" s="18" t="s">
        <v>10078</v>
      </c>
      <c r="S112" s="18" t="s">
        <v>10600</v>
      </c>
    </row>
    <row r="113" spans="1:19" ht="114.75" hidden="1" x14ac:dyDescent="0.2">
      <c r="A113" s="7" t="s">
        <v>31</v>
      </c>
      <c r="B113" s="4" t="s">
        <v>45</v>
      </c>
      <c r="C113" s="17" t="s">
        <v>1909</v>
      </c>
      <c r="D113" s="24" t="s">
        <v>1910</v>
      </c>
      <c r="E113" s="18" t="s">
        <v>1911</v>
      </c>
      <c r="F113" s="18" t="s">
        <v>1085</v>
      </c>
      <c r="G113" s="18"/>
      <c r="H113" s="18" t="s">
        <v>1912</v>
      </c>
      <c r="I113" s="18" t="s">
        <v>1899</v>
      </c>
      <c r="J113" s="19">
        <v>42531</v>
      </c>
      <c r="K113" s="20">
        <v>2016</v>
      </c>
      <c r="L113" s="20">
        <v>2016</v>
      </c>
      <c r="M113" s="22">
        <v>1050</v>
      </c>
      <c r="N113" s="21" t="s">
        <v>131</v>
      </c>
      <c r="O113" s="23">
        <f>M113*VLOOKUP(N113,Kurzy!$A$2:$B$11,2,FALSE)</f>
        <v>1050</v>
      </c>
      <c r="P113" s="18"/>
      <c r="Q113" s="40" t="s">
        <v>10599</v>
      </c>
      <c r="R113" s="18" t="s">
        <v>10078</v>
      </c>
      <c r="S113" s="18" t="s">
        <v>10600</v>
      </c>
    </row>
    <row r="114" spans="1:19" ht="114.75" hidden="1" x14ac:dyDescent="0.2">
      <c r="A114" s="7" t="s">
        <v>31</v>
      </c>
      <c r="B114" s="4" t="s">
        <v>45</v>
      </c>
      <c r="C114" s="17" t="s">
        <v>1913</v>
      </c>
      <c r="D114" s="24" t="s">
        <v>1146</v>
      </c>
      <c r="E114" s="18" t="s">
        <v>1914</v>
      </c>
      <c r="F114" s="18" t="s">
        <v>1085</v>
      </c>
      <c r="G114" s="18"/>
      <c r="H114" s="18" t="s">
        <v>1915</v>
      </c>
      <c r="I114" s="18" t="s">
        <v>1916</v>
      </c>
      <c r="J114" s="19">
        <v>42566</v>
      </c>
      <c r="K114" s="20">
        <v>2016</v>
      </c>
      <c r="L114" s="20">
        <v>2016</v>
      </c>
      <c r="M114" s="22">
        <v>13000</v>
      </c>
      <c r="N114" s="21" t="s">
        <v>131</v>
      </c>
      <c r="O114" s="23">
        <f>M114*VLOOKUP(N114,Kurzy!$A$2:$B$11,2,FALSE)</f>
        <v>13000</v>
      </c>
      <c r="P114" s="18"/>
      <c r="Q114" s="40" t="s">
        <v>10599</v>
      </c>
      <c r="R114" s="18" t="s">
        <v>10078</v>
      </c>
      <c r="S114" s="18" t="s">
        <v>10600</v>
      </c>
    </row>
    <row r="115" spans="1:19" ht="114.75" hidden="1" x14ac:dyDescent="0.2">
      <c r="A115" s="7" t="s">
        <v>31</v>
      </c>
      <c r="B115" s="4" t="s">
        <v>45</v>
      </c>
      <c r="C115" s="17" t="s">
        <v>1917</v>
      </c>
      <c r="D115" s="24" t="s">
        <v>1154</v>
      </c>
      <c r="E115" s="18" t="s">
        <v>1918</v>
      </c>
      <c r="F115" s="18" t="s">
        <v>1085</v>
      </c>
      <c r="G115" s="18"/>
      <c r="H115" s="18" t="s">
        <v>1919</v>
      </c>
      <c r="I115" s="18" t="s">
        <v>1920</v>
      </c>
      <c r="J115" s="19">
        <v>42647</v>
      </c>
      <c r="K115" s="20">
        <v>2016</v>
      </c>
      <c r="L115" s="20">
        <v>2016</v>
      </c>
      <c r="M115" s="22">
        <v>11102</v>
      </c>
      <c r="N115" s="21" t="s">
        <v>131</v>
      </c>
      <c r="O115" s="23">
        <f>M115*VLOOKUP(N115,Kurzy!$A$2:$B$11,2,FALSE)</f>
        <v>11102</v>
      </c>
      <c r="P115" s="18"/>
      <c r="Q115" s="40" t="s">
        <v>10599</v>
      </c>
      <c r="R115" s="18" t="s">
        <v>10078</v>
      </c>
      <c r="S115" s="18" t="s">
        <v>10600</v>
      </c>
    </row>
    <row r="116" spans="1:19" ht="38.25" x14ac:dyDescent="0.2">
      <c r="A116" s="7" t="s">
        <v>31</v>
      </c>
      <c r="B116" s="4" t="s">
        <v>83</v>
      </c>
      <c r="C116" s="17" t="s">
        <v>1936</v>
      </c>
      <c r="D116" s="24" t="s">
        <v>1641</v>
      </c>
      <c r="E116" s="18" t="s">
        <v>1937</v>
      </c>
      <c r="F116" s="18" t="s">
        <v>530</v>
      </c>
      <c r="G116" s="18" t="s">
        <v>1935</v>
      </c>
      <c r="H116" s="18" t="s">
        <v>1938</v>
      </c>
      <c r="I116" s="18"/>
      <c r="J116" s="19"/>
      <c r="K116" s="20">
        <v>2014</v>
      </c>
      <c r="L116" s="20">
        <v>2017</v>
      </c>
      <c r="M116" s="22">
        <v>857</v>
      </c>
      <c r="N116" s="21" t="s">
        <v>131</v>
      </c>
      <c r="O116" s="23">
        <f>M116*VLOOKUP(N116,Kurzy!$A$2:$B$11,2,FALSE)</f>
        <v>857</v>
      </c>
      <c r="P116" s="18"/>
      <c r="Q116" s="40"/>
      <c r="R116" s="18" t="s">
        <v>10079</v>
      </c>
      <c r="S116" s="18"/>
    </row>
    <row r="117" spans="1:19" ht="38.25" x14ac:dyDescent="0.2">
      <c r="A117" s="7" t="s">
        <v>31</v>
      </c>
      <c r="B117" s="4" t="s">
        <v>83</v>
      </c>
      <c r="C117" s="17" t="s">
        <v>1939</v>
      </c>
      <c r="D117" s="24" t="s">
        <v>1940</v>
      </c>
      <c r="E117" s="18" t="s">
        <v>1941</v>
      </c>
      <c r="F117" s="18" t="s">
        <v>530</v>
      </c>
      <c r="G117" s="18" t="s">
        <v>1935</v>
      </c>
      <c r="H117" s="18" t="s">
        <v>1938</v>
      </c>
      <c r="I117" s="18"/>
      <c r="J117" s="19"/>
      <c r="K117" s="20">
        <v>2014</v>
      </c>
      <c r="L117" s="20">
        <v>2017</v>
      </c>
      <c r="M117" s="22">
        <v>775.96</v>
      </c>
      <c r="N117" s="21" t="s">
        <v>131</v>
      </c>
      <c r="O117" s="23">
        <f>M117*VLOOKUP(N117,Kurzy!$A$2:$B$11,2,FALSE)</f>
        <v>775.96</v>
      </c>
      <c r="P117" s="18"/>
      <c r="Q117" s="40"/>
      <c r="R117" s="18" t="s">
        <v>10079</v>
      </c>
      <c r="S117" s="18"/>
    </row>
    <row r="118" spans="1:19" ht="38.25" x14ac:dyDescent="0.2">
      <c r="A118" s="7" t="s">
        <v>31</v>
      </c>
      <c r="B118" s="4" t="s">
        <v>83</v>
      </c>
      <c r="C118" s="17" t="s">
        <v>1942</v>
      </c>
      <c r="D118" s="24" t="s">
        <v>1641</v>
      </c>
      <c r="E118" s="18" t="s">
        <v>1943</v>
      </c>
      <c r="F118" s="18" t="s">
        <v>1944</v>
      </c>
      <c r="G118" s="18" t="s">
        <v>1945</v>
      </c>
      <c r="H118" s="18" t="s">
        <v>1946</v>
      </c>
      <c r="I118" s="18"/>
      <c r="J118" s="19"/>
      <c r="K118" s="20">
        <v>2015</v>
      </c>
      <c r="L118" s="20">
        <v>2018</v>
      </c>
      <c r="M118" s="22">
        <v>25912.85</v>
      </c>
      <c r="N118" s="21" t="s">
        <v>131</v>
      </c>
      <c r="O118" s="23">
        <f>M118*VLOOKUP(N118,Kurzy!$A$2:$B$11,2,FALSE)</f>
        <v>25912.85</v>
      </c>
      <c r="P118" s="18"/>
      <c r="Q118" s="40"/>
      <c r="R118" s="18" t="s">
        <v>10079</v>
      </c>
      <c r="S118" s="18"/>
    </row>
    <row r="119" spans="1:19" ht="25.5" hidden="1" x14ac:dyDescent="0.2">
      <c r="A119" s="7" t="s">
        <v>31</v>
      </c>
      <c r="B119" s="4" t="s">
        <v>47</v>
      </c>
      <c r="C119" s="17" t="s">
        <v>1926</v>
      </c>
      <c r="D119" s="24" t="s">
        <v>1927</v>
      </c>
      <c r="E119" s="18" t="s">
        <v>1928</v>
      </c>
      <c r="F119" s="18"/>
      <c r="G119" s="18" t="s">
        <v>222</v>
      </c>
      <c r="H119" s="18" t="s">
        <v>1929</v>
      </c>
      <c r="I119" s="18">
        <v>405388536</v>
      </c>
      <c r="J119" s="19">
        <v>41904</v>
      </c>
      <c r="K119" s="20">
        <v>2014</v>
      </c>
      <c r="L119" s="20">
        <v>2018</v>
      </c>
      <c r="M119" s="22">
        <v>10200</v>
      </c>
      <c r="N119" s="21" t="s">
        <v>131</v>
      </c>
      <c r="O119" s="23">
        <f>M119*VLOOKUP(N119,Kurzy!$A$2:$B$11,2,FALSE)</f>
        <v>10200</v>
      </c>
      <c r="P119" s="18"/>
      <c r="Q119" s="40"/>
      <c r="R119" s="18" t="s">
        <v>10078</v>
      </c>
      <c r="S119" s="18" t="s">
        <v>10495</v>
      </c>
    </row>
    <row r="120" spans="1:19" ht="51" x14ac:dyDescent="0.2">
      <c r="A120" s="7" t="s">
        <v>31</v>
      </c>
      <c r="B120" s="4" t="s">
        <v>47</v>
      </c>
      <c r="C120" s="17" t="s">
        <v>1930</v>
      </c>
      <c r="D120" s="24" t="s">
        <v>1931</v>
      </c>
      <c r="E120" s="18" t="s">
        <v>1932</v>
      </c>
      <c r="F120" s="18" t="s">
        <v>1933</v>
      </c>
      <c r="G120" s="18" t="s">
        <v>1934</v>
      </c>
      <c r="H120" s="18" t="s">
        <v>1935</v>
      </c>
      <c r="I120" s="18"/>
      <c r="J120" s="19"/>
      <c r="K120" s="20">
        <v>2013</v>
      </c>
      <c r="L120" s="20">
        <v>2017</v>
      </c>
      <c r="M120" s="22">
        <v>1726</v>
      </c>
      <c r="N120" s="21" t="s">
        <v>131</v>
      </c>
      <c r="O120" s="23">
        <f>M120*VLOOKUP(N120,Kurzy!$A$2:$B$11,2,FALSE)</f>
        <v>1726</v>
      </c>
      <c r="P120" s="18"/>
      <c r="Q120" s="40"/>
      <c r="R120" s="18" t="s">
        <v>10079</v>
      </c>
      <c r="S120" s="18"/>
    </row>
    <row r="121" spans="1:19" ht="51" x14ac:dyDescent="0.2">
      <c r="A121" s="7" t="s">
        <v>31</v>
      </c>
      <c r="B121" s="4" t="s">
        <v>1969</v>
      </c>
      <c r="C121" s="17" t="s">
        <v>1970</v>
      </c>
      <c r="D121" s="24" t="s">
        <v>1971</v>
      </c>
      <c r="E121" s="18">
        <v>664526</v>
      </c>
      <c r="F121" s="18" t="s">
        <v>1972</v>
      </c>
      <c r="G121" s="18" t="s">
        <v>1973</v>
      </c>
      <c r="H121" s="18" t="s">
        <v>1955</v>
      </c>
      <c r="I121" s="18"/>
      <c r="J121" s="19"/>
      <c r="K121" s="20">
        <v>2015</v>
      </c>
      <c r="L121" s="20">
        <v>2016</v>
      </c>
      <c r="M121" s="22">
        <v>111143.39</v>
      </c>
      <c r="N121" s="21" t="s">
        <v>131</v>
      </c>
      <c r="O121" s="23">
        <f>M121*VLOOKUP(N121,Kurzy!$A$2:$B$11,2,FALSE)</f>
        <v>111143.39</v>
      </c>
      <c r="P121" s="18"/>
      <c r="Q121" s="40"/>
      <c r="R121" s="18" t="s">
        <v>10079</v>
      </c>
      <c r="S121" s="18"/>
    </row>
    <row r="122" spans="1:19" ht="409.5" x14ac:dyDescent="0.2">
      <c r="A122" s="7" t="s">
        <v>31</v>
      </c>
      <c r="B122" s="4" t="s">
        <v>48</v>
      </c>
      <c r="C122" s="17" t="s">
        <v>1799</v>
      </c>
      <c r="D122" s="24" t="s">
        <v>1800</v>
      </c>
      <c r="E122" s="18" t="s">
        <v>1801</v>
      </c>
      <c r="F122" s="18" t="s">
        <v>1802</v>
      </c>
      <c r="G122" s="18" t="s">
        <v>1803</v>
      </c>
      <c r="H122" s="18" t="s">
        <v>196</v>
      </c>
      <c r="I122" s="18"/>
      <c r="J122" s="19">
        <v>42422</v>
      </c>
      <c r="K122" s="20">
        <v>2015</v>
      </c>
      <c r="L122" s="20">
        <v>2019</v>
      </c>
      <c r="M122" s="22">
        <v>73650</v>
      </c>
      <c r="N122" s="21" t="s">
        <v>131</v>
      </c>
      <c r="O122" s="23">
        <f>M122*VLOOKUP(N122,Kurzy!$A$2:$B$11,2,FALSE)</f>
        <v>73650</v>
      </c>
      <c r="P122" s="18"/>
      <c r="Q122" s="40" t="s">
        <v>1974</v>
      </c>
      <c r="R122" s="18" t="s">
        <v>10079</v>
      </c>
      <c r="S122" s="18"/>
    </row>
    <row r="123" spans="1:19" ht="191.25" x14ac:dyDescent="0.2">
      <c r="A123" s="7" t="s">
        <v>31</v>
      </c>
      <c r="B123" s="4" t="s">
        <v>48</v>
      </c>
      <c r="C123" s="17" t="s">
        <v>1804</v>
      </c>
      <c r="D123" s="24" t="s">
        <v>1805</v>
      </c>
      <c r="E123" s="18" t="s">
        <v>1806</v>
      </c>
      <c r="F123" s="18" t="s">
        <v>1807</v>
      </c>
      <c r="G123" s="18" t="s">
        <v>1808</v>
      </c>
      <c r="H123" s="18" t="s">
        <v>1809</v>
      </c>
      <c r="I123" s="18"/>
      <c r="J123" s="19">
        <v>40844</v>
      </c>
      <c r="K123" s="20">
        <v>2011</v>
      </c>
      <c r="L123" s="20">
        <v>2015</v>
      </c>
      <c r="M123" s="22">
        <v>18029</v>
      </c>
      <c r="N123" s="21" t="s">
        <v>131</v>
      </c>
      <c r="O123" s="23">
        <f>M123*VLOOKUP(N123,Kurzy!$A$2:$B$11,2,FALSE)</f>
        <v>18029</v>
      </c>
      <c r="P123" s="18" t="s">
        <v>1975</v>
      </c>
      <c r="Q123" s="40" t="s">
        <v>1976</v>
      </c>
      <c r="R123" s="18" t="s">
        <v>10079</v>
      </c>
      <c r="S123" s="18"/>
    </row>
    <row r="124" spans="1:19" ht="25.5" x14ac:dyDescent="0.2">
      <c r="A124" s="7" t="s">
        <v>31</v>
      </c>
      <c r="B124" s="4" t="s">
        <v>44</v>
      </c>
      <c r="C124" s="17" t="s">
        <v>1810</v>
      </c>
      <c r="D124" s="24" t="s">
        <v>1811</v>
      </c>
      <c r="E124" s="18" t="s">
        <v>1812</v>
      </c>
      <c r="F124" s="18"/>
      <c r="G124" s="18" t="s">
        <v>1813</v>
      </c>
      <c r="H124" s="18" t="s">
        <v>1814</v>
      </c>
      <c r="I124" s="18"/>
      <c r="J124" s="19">
        <v>41654</v>
      </c>
      <c r="K124" s="20">
        <v>2014</v>
      </c>
      <c r="L124" s="20">
        <v>2018</v>
      </c>
      <c r="M124" s="22">
        <v>5687.48</v>
      </c>
      <c r="N124" s="21" t="s">
        <v>131</v>
      </c>
      <c r="O124" s="23">
        <f>M124*VLOOKUP(N124,Kurzy!$A$2:$B$11,2,FALSE)</f>
        <v>5687.48</v>
      </c>
      <c r="P124" s="18"/>
      <c r="Q124" s="40"/>
      <c r="R124" s="18" t="s">
        <v>10079</v>
      </c>
      <c r="S124" s="18"/>
    </row>
    <row r="125" spans="1:19" ht="25.5" x14ac:dyDescent="0.2">
      <c r="A125" s="7" t="s">
        <v>31</v>
      </c>
      <c r="B125" s="4" t="s">
        <v>44</v>
      </c>
      <c r="C125" s="17" t="s">
        <v>1815</v>
      </c>
      <c r="D125" s="24" t="s">
        <v>1816</v>
      </c>
      <c r="E125" s="18">
        <v>607957</v>
      </c>
      <c r="F125" s="18"/>
      <c r="G125" s="18" t="s">
        <v>1817</v>
      </c>
      <c r="H125" s="18" t="s">
        <v>196</v>
      </c>
      <c r="I125" s="18"/>
      <c r="J125" s="19" t="s">
        <v>1818</v>
      </c>
      <c r="K125" s="20">
        <v>2014</v>
      </c>
      <c r="L125" s="20">
        <v>2018</v>
      </c>
      <c r="M125" s="22">
        <v>46193</v>
      </c>
      <c r="N125" s="21" t="s">
        <v>131</v>
      </c>
      <c r="O125" s="23">
        <f>M125*VLOOKUP(N125,Kurzy!$A$2:$B$11,2,FALSE)</f>
        <v>46193</v>
      </c>
      <c r="P125" s="18"/>
      <c r="Q125" s="40"/>
      <c r="R125" s="18" t="s">
        <v>10079</v>
      </c>
      <c r="S125" s="18"/>
    </row>
    <row r="126" spans="1:19" ht="38.25" hidden="1" x14ac:dyDescent="0.2">
      <c r="A126" s="7" t="s">
        <v>31</v>
      </c>
      <c r="B126" s="4" t="s">
        <v>117</v>
      </c>
      <c r="C126" s="17" t="s">
        <v>1947</v>
      </c>
      <c r="D126" s="24" t="s">
        <v>886</v>
      </c>
      <c r="E126" s="18" t="s">
        <v>1948</v>
      </c>
      <c r="F126" s="18" t="s">
        <v>1949</v>
      </c>
      <c r="G126" s="18" t="s">
        <v>1950</v>
      </c>
      <c r="H126" s="18" t="s">
        <v>1951</v>
      </c>
      <c r="I126" s="18"/>
      <c r="J126" s="19">
        <v>42584</v>
      </c>
      <c r="K126" s="20">
        <v>2015</v>
      </c>
      <c r="L126" s="20">
        <v>2019</v>
      </c>
      <c r="M126" s="22">
        <v>0</v>
      </c>
      <c r="N126" s="21" t="s">
        <v>131</v>
      </c>
      <c r="O126" s="23">
        <f>M126*VLOOKUP(N126,Kurzy!$A$2:$B$11,2,FALSE)</f>
        <v>0</v>
      </c>
      <c r="P126" s="18"/>
      <c r="Q126" s="40"/>
      <c r="R126" s="18" t="s">
        <v>10078</v>
      </c>
      <c r="S126" s="18" t="s">
        <v>10656</v>
      </c>
    </row>
    <row r="127" spans="1:19" ht="25.5" x14ac:dyDescent="0.2">
      <c r="A127" s="7" t="s">
        <v>31</v>
      </c>
      <c r="B127" s="4" t="s">
        <v>117</v>
      </c>
      <c r="C127" s="17" t="s">
        <v>1952</v>
      </c>
      <c r="D127" s="24" t="s">
        <v>886</v>
      </c>
      <c r="E127" s="18" t="s">
        <v>1953</v>
      </c>
      <c r="F127" s="18" t="s">
        <v>1954</v>
      </c>
      <c r="G127" s="18" t="s">
        <v>531</v>
      </c>
      <c r="H127" s="18" t="s">
        <v>1955</v>
      </c>
      <c r="I127" s="18"/>
      <c r="J127" s="19">
        <v>41611</v>
      </c>
      <c r="K127" s="20">
        <v>2014</v>
      </c>
      <c r="L127" s="20">
        <v>2016</v>
      </c>
      <c r="M127" s="22">
        <v>3720</v>
      </c>
      <c r="N127" s="21" t="s">
        <v>131</v>
      </c>
      <c r="O127" s="23">
        <f>M127*VLOOKUP(N127,Kurzy!$A$2:$B$11,2,FALSE)</f>
        <v>3720</v>
      </c>
      <c r="P127" s="18"/>
      <c r="Q127" s="40"/>
      <c r="R127" s="18" t="s">
        <v>10079</v>
      </c>
      <c r="S127" s="18"/>
    </row>
    <row r="128" spans="1:19" ht="38.25" hidden="1" x14ac:dyDescent="0.2">
      <c r="A128" s="7" t="s">
        <v>31</v>
      </c>
      <c r="B128" s="4" t="s">
        <v>117</v>
      </c>
      <c r="C128" s="17" t="s">
        <v>1956</v>
      </c>
      <c r="D128" s="24" t="s">
        <v>886</v>
      </c>
      <c r="E128" s="18" t="s">
        <v>1957</v>
      </c>
      <c r="F128" s="18" t="s">
        <v>1958</v>
      </c>
      <c r="G128" s="18" t="s">
        <v>1822</v>
      </c>
      <c r="H128" s="18" t="s">
        <v>1955</v>
      </c>
      <c r="I128" s="18"/>
      <c r="J128" s="19">
        <v>42062</v>
      </c>
      <c r="K128" s="20">
        <v>2014</v>
      </c>
      <c r="L128" s="20">
        <v>2016</v>
      </c>
      <c r="M128" s="22">
        <v>0</v>
      </c>
      <c r="N128" s="21" t="s">
        <v>131</v>
      </c>
      <c r="O128" s="23">
        <f>M128*VLOOKUP(N128,Kurzy!$A$2:$B$11,2,FALSE)</f>
        <v>0</v>
      </c>
      <c r="P128" s="18"/>
      <c r="Q128" s="40"/>
      <c r="R128" s="18" t="s">
        <v>10078</v>
      </c>
      <c r="S128" s="18" t="s">
        <v>10656</v>
      </c>
    </row>
    <row r="129" spans="1:19" ht="25.5" hidden="1" x14ac:dyDescent="0.2">
      <c r="A129" s="7" t="s">
        <v>31</v>
      </c>
      <c r="B129" s="4" t="s">
        <v>117</v>
      </c>
      <c r="C129" s="17" t="s">
        <v>1959</v>
      </c>
      <c r="D129" s="24" t="s">
        <v>886</v>
      </c>
      <c r="E129" s="18" t="s">
        <v>1960</v>
      </c>
      <c r="F129" s="18" t="s">
        <v>1961</v>
      </c>
      <c r="G129" s="18" t="s">
        <v>1945</v>
      </c>
      <c r="H129" s="18" t="s">
        <v>1962</v>
      </c>
      <c r="I129" s="18"/>
      <c r="J129" s="19">
        <v>41929</v>
      </c>
      <c r="K129" s="20">
        <v>2014</v>
      </c>
      <c r="L129" s="20">
        <v>2017</v>
      </c>
      <c r="M129" s="22">
        <v>0</v>
      </c>
      <c r="N129" s="21" t="s">
        <v>131</v>
      </c>
      <c r="O129" s="23">
        <f>M129*VLOOKUP(N129,Kurzy!$A$2:$B$11,2,FALSE)</f>
        <v>0</v>
      </c>
      <c r="P129" s="18"/>
      <c r="Q129" s="40"/>
      <c r="R129" s="18" t="s">
        <v>10078</v>
      </c>
      <c r="S129" s="18" t="s">
        <v>10656</v>
      </c>
    </row>
    <row r="130" spans="1:19" ht="38.25" x14ac:dyDescent="0.2">
      <c r="A130" s="7" t="s">
        <v>31</v>
      </c>
      <c r="B130" s="4" t="s">
        <v>117</v>
      </c>
      <c r="C130" s="17" t="s">
        <v>1963</v>
      </c>
      <c r="D130" s="24" t="s">
        <v>1964</v>
      </c>
      <c r="E130" s="18" t="s">
        <v>1965</v>
      </c>
      <c r="F130" s="18" t="s">
        <v>1966</v>
      </c>
      <c r="G130" s="18" t="s">
        <v>1967</v>
      </c>
      <c r="H130" s="18" t="s">
        <v>1968</v>
      </c>
      <c r="I130" s="18"/>
      <c r="J130" s="19">
        <v>40144</v>
      </c>
      <c r="K130" s="20">
        <v>2012</v>
      </c>
      <c r="L130" s="20">
        <v>2016</v>
      </c>
      <c r="M130" s="22">
        <v>10898.22</v>
      </c>
      <c r="N130" s="21" t="s">
        <v>131</v>
      </c>
      <c r="O130" s="23">
        <f>M130*VLOOKUP(N130,Kurzy!$A$2:$B$11,2,FALSE)</f>
        <v>10898.22</v>
      </c>
      <c r="P130" s="18"/>
      <c r="Q130" s="40"/>
      <c r="R130" s="18" t="s">
        <v>10079</v>
      </c>
      <c r="S130" s="18"/>
    </row>
    <row r="131" spans="1:19" ht="25.5" x14ac:dyDescent="0.2">
      <c r="A131" s="7" t="s">
        <v>8</v>
      </c>
      <c r="B131" s="4" t="s">
        <v>84</v>
      </c>
      <c r="C131" s="17" t="s">
        <v>4237</v>
      </c>
      <c r="D131" s="24" t="s">
        <v>4238</v>
      </c>
      <c r="E131" s="18" t="s">
        <v>4239</v>
      </c>
      <c r="F131" s="18" t="s">
        <v>4240</v>
      </c>
      <c r="G131" s="18" t="s">
        <v>1822</v>
      </c>
      <c r="H131" s="18" t="s">
        <v>526</v>
      </c>
      <c r="I131" s="18"/>
      <c r="J131" s="19">
        <v>42705</v>
      </c>
      <c r="K131" s="20">
        <v>2016</v>
      </c>
      <c r="L131" s="20">
        <v>2019</v>
      </c>
      <c r="M131" s="22">
        <v>187125</v>
      </c>
      <c r="N131" s="21" t="s">
        <v>4241</v>
      </c>
      <c r="O131" s="23">
        <f>M131*VLOOKUP(N131,Kurzy!$A$2:$B$11,2,FALSE)</f>
        <v>187125</v>
      </c>
      <c r="P131" s="18"/>
      <c r="Q131" s="40"/>
      <c r="R131" s="18" t="s">
        <v>10079</v>
      </c>
      <c r="S131" s="18"/>
    </row>
    <row r="132" spans="1:19" ht="51" x14ac:dyDescent="0.2">
      <c r="A132" s="7" t="s">
        <v>8</v>
      </c>
      <c r="B132" s="4" t="s">
        <v>84</v>
      </c>
      <c r="C132" s="17" t="s">
        <v>4242</v>
      </c>
      <c r="D132" s="24" t="s">
        <v>4238</v>
      </c>
      <c r="E132" s="18" t="s">
        <v>4243</v>
      </c>
      <c r="F132" s="18" t="s">
        <v>4240</v>
      </c>
      <c r="G132" s="18" t="s">
        <v>4244</v>
      </c>
      <c r="H132" s="18" t="s">
        <v>526</v>
      </c>
      <c r="I132" s="18"/>
      <c r="J132" s="19">
        <v>42401</v>
      </c>
      <c r="K132" s="20">
        <v>2016</v>
      </c>
      <c r="L132" s="20">
        <v>2019</v>
      </c>
      <c r="M132" s="22">
        <v>183690</v>
      </c>
      <c r="N132" s="21" t="s">
        <v>131</v>
      </c>
      <c r="O132" s="23">
        <f>M132*VLOOKUP(N132,Kurzy!$A$2:$B$11,2,FALSE)</f>
        <v>183690</v>
      </c>
      <c r="P132" s="18"/>
      <c r="Q132" s="40"/>
      <c r="R132" s="18" t="s">
        <v>10079</v>
      </c>
      <c r="S132" s="18"/>
    </row>
    <row r="133" spans="1:19" ht="38.25" x14ac:dyDescent="0.2">
      <c r="A133" s="7" t="s">
        <v>8</v>
      </c>
      <c r="B133" s="4" t="s">
        <v>84</v>
      </c>
      <c r="C133" s="17" t="s">
        <v>4245</v>
      </c>
      <c r="D133" s="24" t="s">
        <v>4238</v>
      </c>
      <c r="E133" s="18" t="s">
        <v>4246</v>
      </c>
      <c r="F133" s="18" t="s">
        <v>4240</v>
      </c>
      <c r="G133" s="18" t="s">
        <v>4247</v>
      </c>
      <c r="H133" s="18" t="s">
        <v>526</v>
      </c>
      <c r="I133" s="18"/>
      <c r="J133" s="19">
        <v>42644</v>
      </c>
      <c r="K133" s="20">
        <v>2016</v>
      </c>
      <c r="L133" s="20">
        <v>2019</v>
      </c>
      <c r="M133" s="22">
        <v>217729</v>
      </c>
      <c r="N133" s="21" t="s">
        <v>131</v>
      </c>
      <c r="O133" s="23">
        <f>M133*VLOOKUP(N133,Kurzy!$A$2:$B$11,2,FALSE)</f>
        <v>217729</v>
      </c>
      <c r="P133" s="18"/>
      <c r="Q133" s="40"/>
      <c r="R133" s="18" t="s">
        <v>10079</v>
      </c>
      <c r="S133" s="18"/>
    </row>
    <row r="134" spans="1:19" ht="25.5" x14ac:dyDescent="0.2">
      <c r="A134" s="7" t="s">
        <v>8</v>
      </c>
      <c r="B134" s="4" t="s">
        <v>84</v>
      </c>
      <c r="C134" s="17" t="s">
        <v>4248</v>
      </c>
      <c r="D134" s="24" t="s">
        <v>4238</v>
      </c>
      <c r="E134" s="18" t="s">
        <v>4249</v>
      </c>
      <c r="F134" s="18" t="s">
        <v>4240</v>
      </c>
      <c r="G134" s="18" t="s">
        <v>4250</v>
      </c>
      <c r="H134" s="18" t="s">
        <v>526</v>
      </c>
      <c r="I134" s="18"/>
      <c r="J134" s="19">
        <v>41180</v>
      </c>
      <c r="K134" s="20">
        <v>2012</v>
      </c>
      <c r="L134" s="20">
        <v>2014</v>
      </c>
      <c r="M134" s="22">
        <v>10727</v>
      </c>
      <c r="N134" s="21" t="s">
        <v>131</v>
      </c>
      <c r="O134" s="23">
        <f>M134*VLOOKUP(N134,Kurzy!$A$2:$B$11,2,FALSE)</f>
        <v>10727</v>
      </c>
      <c r="P134" s="18"/>
      <c r="Q134" s="40"/>
      <c r="R134" s="18" t="s">
        <v>10079</v>
      </c>
      <c r="S134" s="18"/>
    </row>
    <row r="135" spans="1:19" ht="38.25" x14ac:dyDescent="0.2">
      <c r="A135" s="7" t="s">
        <v>8</v>
      </c>
      <c r="B135" s="4" t="s">
        <v>84</v>
      </c>
      <c r="C135" s="17" t="s">
        <v>4251</v>
      </c>
      <c r="D135" s="24" t="s">
        <v>4238</v>
      </c>
      <c r="E135" s="18">
        <v>318216</v>
      </c>
      <c r="F135" s="18" t="s">
        <v>4240</v>
      </c>
      <c r="G135" s="18" t="s">
        <v>4250</v>
      </c>
      <c r="H135" s="18" t="s">
        <v>526</v>
      </c>
      <c r="I135" s="18"/>
      <c r="J135" s="19">
        <v>41187</v>
      </c>
      <c r="K135" s="20">
        <v>2012</v>
      </c>
      <c r="L135" s="20">
        <v>2015</v>
      </c>
      <c r="M135" s="22">
        <v>34214</v>
      </c>
      <c r="N135" s="21" t="s">
        <v>131</v>
      </c>
      <c r="O135" s="23">
        <f>M135*VLOOKUP(N135,Kurzy!$A$2:$B$11,2,FALSE)</f>
        <v>34214</v>
      </c>
      <c r="P135" s="18"/>
      <c r="Q135" s="40"/>
      <c r="R135" s="18" t="s">
        <v>10079</v>
      </c>
      <c r="S135" s="18"/>
    </row>
    <row r="136" spans="1:19" ht="25.5" x14ac:dyDescent="0.2">
      <c r="A136" s="7" t="s">
        <v>8</v>
      </c>
      <c r="B136" s="4" t="s">
        <v>84</v>
      </c>
      <c r="C136" s="17" t="s">
        <v>4252</v>
      </c>
      <c r="D136" s="24" t="s">
        <v>4253</v>
      </c>
      <c r="E136" s="18" t="s">
        <v>4254</v>
      </c>
      <c r="F136" s="18" t="s">
        <v>4255</v>
      </c>
      <c r="G136" s="18" t="s">
        <v>294</v>
      </c>
      <c r="H136" s="18" t="s">
        <v>4256</v>
      </c>
      <c r="I136" s="18"/>
      <c r="J136" s="19"/>
      <c r="K136" s="20">
        <v>2015</v>
      </c>
      <c r="L136" s="20">
        <v>2017</v>
      </c>
      <c r="M136" s="22">
        <v>11006</v>
      </c>
      <c r="N136" s="21" t="s">
        <v>131</v>
      </c>
      <c r="O136" s="23">
        <f>M136*VLOOKUP(N136,Kurzy!$A$2:$B$11,2,FALSE)</f>
        <v>11006</v>
      </c>
      <c r="P136" s="18"/>
      <c r="Q136" s="40"/>
      <c r="R136" s="18" t="s">
        <v>10079</v>
      </c>
      <c r="S136" s="18"/>
    </row>
    <row r="137" spans="1:19" ht="51" x14ac:dyDescent="0.2">
      <c r="A137" s="7" t="s">
        <v>8</v>
      </c>
      <c r="B137" s="4" t="s">
        <v>112</v>
      </c>
      <c r="C137" s="17" t="s">
        <v>4273</v>
      </c>
      <c r="D137" s="24" t="s">
        <v>4274</v>
      </c>
      <c r="E137" s="18">
        <v>218086</v>
      </c>
      <c r="F137" s="18" t="s">
        <v>4275</v>
      </c>
      <c r="G137" s="18" t="s">
        <v>4250</v>
      </c>
      <c r="H137" s="18" t="s">
        <v>4276</v>
      </c>
      <c r="I137" s="18"/>
      <c r="J137" s="19">
        <v>39794</v>
      </c>
      <c r="K137" s="19">
        <v>39814</v>
      </c>
      <c r="L137" s="19">
        <v>41820</v>
      </c>
      <c r="M137" s="22">
        <v>36359</v>
      </c>
      <c r="N137" s="21" t="s">
        <v>131</v>
      </c>
      <c r="O137" s="23">
        <f>M137*VLOOKUP(N137,Kurzy!$A$2:$B$11,2,FALSE)</f>
        <v>36359</v>
      </c>
      <c r="P137" s="18"/>
      <c r="Q137" s="40"/>
      <c r="R137" s="18" t="s">
        <v>10079</v>
      </c>
      <c r="S137" s="18"/>
    </row>
    <row r="138" spans="1:19" ht="38.25" x14ac:dyDescent="0.2">
      <c r="A138" s="7" t="s">
        <v>8</v>
      </c>
      <c r="B138" s="4" t="s">
        <v>112</v>
      </c>
      <c r="C138" s="17" t="s">
        <v>4277</v>
      </c>
      <c r="D138" s="24" t="s">
        <v>4278</v>
      </c>
      <c r="E138" s="18" t="s">
        <v>4279</v>
      </c>
      <c r="F138" s="18" t="s">
        <v>4280</v>
      </c>
      <c r="G138" s="18" t="s">
        <v>4281</v>
      </c>
      <c r="H138" s="18" t="s">
        <v>4282</v>
      </c>
      <c r="I138" s="18"/>
      <c r="J138" s="19">
        <v>41549</v>
      </c>
      <c r="K138" s="19">
        <v>41456</v>
      </c>
      <c r="L138" s="19">
        <v>42185</v>
      </c>
      <c r="M138" s="22">
        <v>43784</v>
      </c>
      <c r="N138" s="21" t="s">
        <v>131</v>
      </c>
      <c r="O138" s="23">
        <f>M138*VLOOKUP(N138,Kurzy!$A$2:$B$11,2,FALSE)</f>
        <v>43784</v>
      </c>
      <c r="P138" s="18"/>
      <c r="Q138" s="40"/>
      <c r="R138" s="18" t="s">
        <v>10079</v>
      </c>
      <c r="S138" s="18"/>
    </row>
    <row r="139" spans="1:19" ht="25.5" x14ac:dyDescent="0.2">
      <c r="A139" s="7" t="s">
        <v>8</v>
      </c>
      <c r="B139" s="4" t="s">
        <v>112</v>
      </c>
      <c r="C139" s="17" t="s">
        <v>4283</v>
      </c>
      <c r="D139" s="24" t="s">
        <v>4284</v>
      </c>
      <c r="E139" s="18" t="s">
        <v>4285</v>
      </c>
      <c r="F139" s="18" t="s">
        <v>4286</v>
      </c>
      <c r="G139" s="18" t="s">
        <v>4287</v>
      </c>
      <c r="H139" s="18" t="s">
        <v>526</v>
      </c>
      <c r="I139" s="18"/>
      <c r="J139" s="19">
        <v>40763</v>
      </c>
      <c r="K139" s="19">
        <v>40634</v>
      </c>
      <c r="L139" s="19">
        <v>41820</v>
      </c>
      <c r="M139" s="22">
        <v>19004</v>
      </c>
      <c r="N139" s="21" t="s">
        <v>131</v>
      </c>
      <c r="O139" s="23">
        <f>M139*VLOOKUP(N139,Kurzy!$A$2:$B$11,2,FALSE)</f>
        <v>19004</v>
      </c>
      <c r="P139" s="18"/>
      <c r="Q139" s="40"/>
      <c r="R139" s="18" t="s">
        <v>10079</v>
      </c>
      <c r="S139" s="18"/>
    </row>
    <row r="140" spans="1:19" ht="25.5" x14ac:dyDescent="0.2">
      <c r="A140" s="7" t="s">
        <v>8</v>
      </c>
      <c r="B140" s="4" t="s">
        <v>22</v>
      </c>
      <c r="C140" s="17" t="s">
        <v>4257</v>
      </c>
      <c r="D140" s="24" t="s">
        <v>4258</v>
      </c>
      <c r="E140" s="18" t="s">
        <v>4259</v>
      </c>
      <c r="F140" s="18" t="s">
        <v>4260</v>
      </c>
      <c r="G140" s="18" t="s">
        <v>1924</v>
      </c>
      <c r="H140" s="18"/>
      <c r="I140" s="18"/>
      <c r="J140" s="19">
        <v>41548</v>
      </c>
      <c r="K140" s="20">
        <v>2013</v>
      </c>
      <c r="L140" s="20">
        <v>2016</v>
      </c>
      <c r="M140" s="22">
        <v>2701</v>
      </c>
      <c r="N140" s="21" t="s">
        <v>131</v>
      </c>
      <c r="O140" s="23">
        <f>M140*VLOOKUP(N140,Kurzy!$A$2:$B$11,2,FALSE)</f>
        <v>2701</v>
      </c>
      <c r="P140" s="18"/>
      <c r="Q140" s="40"/>
      <c r="R140" s="18" t="s">
        <v>10079</v>
      </c>
      <c r="S140" s="18"/>
    </row>
    <row r="141" spans="1:19" ht="38.25" hidden="1" x14ac:dyDescent="0.2">
      <c r="A141" s="7" t="s">
        <v>8</v>
      </c>
      <c r="B141" s="4" t="s">
        <v>50</v>
      </c>
      <c r="C141" s="17" t="s">
        <v>4261</v>
      </c>
      <c r="D141" s="24" t="s">
        <v>4262</v>
      </c>
      <c r="E141" s="18" t="s">
        <v>4263</v>
      </c>
      <c r="F141" s="18" t="s">
        <v>4264</v>
      </c>
      <c r="G141" s="18" t="s">
        <v>4265</v>
      </c>
      <c r="H141" s="18" t="s">
        <v>4266</v>
      </c>
      <c r="I141" s="18"/>
      <c r="J141" s="19">
        <v>42302</v>
      </c>
      <c r="K141" s="20">
        <v>2016</v>
      </c>
      <c r="L141" s="20">
        <v>2018</v>
      </c>
      <c r="M141" s="22">
        <v>0</v>
      </c>
      <c r="N141" s="21" t="s">
        <v>131</v>
      </c>
      <c r="O141" s="23">
        <f>M141*VLOOKUP(N141,Kurzy!$A$2:$B$11,2,FALSE)</f>
        <v>0</v>
      </c>
      <c r="P141" s="18"/>
      <c r="Q141" s="40"/>
      <c r="R141" s="18" t="s">
        <v>10078</v>
      </c>
      <c r="S141" s="18" t="s">
        <v>10656</v>
      </c>
    </row>
    <row r="142" spans="1:19" ht="25.5" x14ac:dyDescent="0.2">
      <c r="A142" s="7" t="s">
        <v>8</v>
      </c>
      <c r="B142" s="4" t="s">
        <v>50</v>
      </c>
      <c r="C142" s="17" t="s">
        <v>4267</v>
      </c>
      <c r="D142" s="24" t="s">
        <v>4268</v>
      </c>
      <c r="E142" s="18" t="s">
        <v>4269</v>
      </c>
      <c r="F142" s="18" t="s">
        <v>4270</v>
      </c>
      <c r="G142" s="18" t="s">
        <v>4271</v>
      </c>
      <c r="H142" s="18" t="s">
        <v>4272</v>
      </c>
      <c r="I142" s="18"/>
      <c r="J142" s="19">
        <v>42248</v>
      </c>
      <c r="K142" s="20">
        <v>2015</v>
      </c>
      <c r="L142" s="20">
        <v>2018</v>
      </c>
      <c r="M142" s="22">
        <v>12293.6</v>
      </c>
      <c r="N142" s="21" t="s">
        <v>131</v>
      </c>
      <c r="O142" s="23">
        <f>M142*VLOOKUP(N142,Kurzy!$A$2:$B$11,2,FALSE)</f>
        <v>12293.6</v>
      </c>
      <c r="P142" s="18"/>
      <c r="Q142" s="40"/>
      <c r="R142" s="18" t="s">
        <v>10079</v>
      </c>
      <c r="S142" s="18"/>
    </row>
    <row r="143" spans="1:19" ht="38.25" x14ac:dyDescent="0.2">
      <c r="A143" s="7" t="s">
        <v>9</v>
      </c>
      <c r="B143" s="4" t="s">
        <v>163</v>
      </c>
      <c r="C143" s="17" t="s">
        <v>7134</v>
      </c>
      <c r="D143" s="24" t="s">
        <v>7135</v>
      </c>
      <c r="E143" s="18" t="s">
        <v>7136</v>
      </c>
      <c r="F143" s="18" t="s">
        <v>7137</v>
      </c>
      <c r="G143" s="18" t="s">
        <v>4250</v>
      </c>
      <c r="H143" s="18" t="s">
        <v>526</v>
      </c>
      <c r="I143" s="18"/>
      <c r="J143" s="19">
        <v>41246</v>
      </c>
      <c r="K143" s="20">
        <v>2013</v>
      </c>
      <c r="L143" s="20">
        <v>2015</v>
      </c>
      <c r="M143" s="22">
        <v>13275.49</v>
      </c>
      <c r="N143" s="21" t="s">
        <v>131</v>
      </c>
      <c r="O143" s="23">
        <f>M143*VLOOKUP(N143,Kurzy!$A$2:$B$11,2,FALSE)</f>
        <v>13275.49</v>
      </c>
      <c r="P143" s="18"/>
      <c r="Q143" s="40"/>
      <c r="R143" s="18" t="s">
        <v>10079</v>
      </c>
      <c r="S143" s="18"/>
    </row>
    <row r="144" spans="1:19" ht="51" x14ac:dyDescent="0.2">
      <c r="A144" s="7" t="s">
        <v>9</v>
      </c>
      <c r="B144" s="4" t="s">
        <v>86</v>
      </c>
      <c r="C144" s="17" t="s">
        <v>7090</v>
      </c>
      <c r="D144" s="24" t="s">
        <v>7091</v>
      </c>
      <c r="E144" s="18" t="s">
        <v>7092</v>
      </c>
      <c r="F144" s="18"/>
      <c r="G144" s="18" t="s">
        <v>7093</v>
      </c>
      <c r="H144" s="18" t="s">
        <v>7094</v>
      </c>
      <c r="I144" s="18"/>
      <c r="J144" s="19">
        <v>2013</v>
      </c>
      <c r="K144" s="20">
        <v>2013</v>
      </c>
      <c r="L144" s="20">
        <v>2016</v>
      </c>
      <c r="M144" s="22">
        <v>11026.82</v>
      </c>
      <c r="N144" s="21" t="s">
        <v>131</v>
      </c>
      <c r="O144" s="23">
        <f>M144*VLOOKUP(N144,Kurzy!$A$2:$B$11,2,FALSE)</f>
        <v>11026.82</v>
      </c>
      <c r="P144" s="18"/>
      <c r="Q144" s="40"/>
      <c r="R144" s="18" t="s">
        <v>10079</v>
      </c>
      <c r="S144" s="18"/>
    </row>
    <row r="145" spans="1:19" ht="38.25" x14ac:dyDescent="0.2">
      <c r="A145" s="7" t="s">
        <v>9</v>
      </c>
      <c r="B145" s="4" t="s">
        <v>86</v>
      </c>
      <c r="C145" s="17" t="s">
        <v>7095</v>
      </c>
      <c r="D145" s="24" t="s">
        <v>7096</v>
      </c>
      <c r="E145" s="18" t="s">
        <v>7097</v>
      </c>
      <c r="F145" s="18" t="s">
        <v>7098</v>
      </c>
      <c r="G145" s="18" t="s">
        <v>4250</v>
      </c>
      <c r="H145" s="18" t="s">
        <v>526</v>
      </c>
      <c r="I145" s="18"/>
      <c r="J145" s="19">
        <v>41739</v>
      </c>
      <c r="K145" s="20">
        <v>2014</v>
      </c>
      <c r="L145" s="20">
        <v>2018</v>
      </c>
      <c r="M145" s="22">
        <v>367883.95</v>
      </c>
      <c r="N145" s="21" t="s">
        <v>131</v>
      </c>
      <c r="O145" s="23">
        <f>M145*VLOOKUP(N145,Kurzy!$A$2:$B$11,2,FALSE)</f>
        <v>367883.95</v>
      </c>
      <c r="P145" s="18"/>
      <c r="Q145" s="40"/>
      <c r="R145" s="18" t="s">
        <v>10079</v>
      </c>
      <c r="S145" s="18"/>
    </row>
    <row r="146" spans="1:19" ht="25.5" x14ac:dyDescent="0.2">
      <c r="A146" s="7" t="s">
        <v>9</v>
      </c>
      <c r="B146" s="4" t="s">
        <v>86</v>
      </c>
      <c r="C146" s="17" t="s">
        <v>7099</v>
      </c>
      <c r="D146" s="24" t="s">
        <v>7100</v>
      </c>
      <c r="E146" s="18" t="s">
        <v>7101</v>
      </c>
      <c r="F146" s="18" t="s">
        <v>7102</v>
      </c>
      <c r="G146" s="18" t="s">
        <v>4909</v>
      </c>
      <c r="H146" s="18" t="s">
        <v>4909</v>
      </c>
      <c r="I146" s="18"/>
      <c r="J146" s="19">
        <v>41607</v>
      </c>
      <c r="K146" s="20">
        <v>2013</v>
      </c>
      <c r="L146" s="20">
        <v>2016</v>
      </c>
      <c r="M146" s="22">
        <v>9155.23</v>
      </c>
      <c r="N146" s="21" t="s">
        <v>131</v>
      </c>
      <c r="O146" s="23">
        <f>M146*VLOOKUP(N146,Kurzy!$A$2:$B$11,2,FALSE)</f>
        <v>9155.23</v>
      </c>
      <c r="P146" s="18"/>
      <c r="Q146" s="40"/>
      <c r="R146" s="18" t="s">
        <v>10079</v>
      </c>
      <c r="S146" s="18"/>
    </row>
    <row r="147" spans="1:19" ht="38.25" x14ac:dyDescent="0.2">
      <c r="A147" s="7" t="s">
        <v>9</v>
      </c>
      <c r="B147" s="4" t="s">
        <v>86</v>
      </c>
      <c r="C147" s="17" t="s">
        <v>7103</v>
      </c>
      <c r="D147" s="24" t="s">
        <v>7104</v>
      </c>
      <c r="E147" s="18" t="s">
        <v>7105</v>
      </c>
      <c r="F147" s="18"/>
      <c r="G147" s="18" t="s">
        <v>7106</v>
      </c>
      <c r="H147" s="18" t="s">
        <v>7106</v>
      </c>
      <c r="I147" s="18"/>
      <c r="J147" s="19"/>
      <c r="K147" s="20">
        <v>2015</v>
      </c>
      <c r="L147" s="20">
        <v>2016</v>
      </c>
      <c r="M147" s="22">
        <v>10200</v>
      </c>
      <c r="N147" s="21" t="s">
        <v>131</v>
      </c>
      <c r="O147" s="23">
        <f>M147*VLOOKUP(N147,Kurzy!$A$2:$B$11,2,FALSE)</f>
        <v>10200</v>
      </c>
      <c r="P147" s="18"/>
      <c r="Q147" s="40"/>
      <c r="R147" s="18" t="s">
        <v>10079</v>
      </c>
      <c r="S147" s="18"/>
    </row>
    <row r="148" spans="1:19" ht="51" x14ac:dyDescent="0.2">
      <c r="A148" s="7" t="s">
        <v>9</v>
      </c>
      <c r="B148" s="4" t="s">
        <v>146</v>
      </c>
      <c r="C148" s="17" t="s">
        <v>7129</v>
      </c>
      <c r="D148" s="24" t="s">
        <v>7130</v>
      </c>
      <c r="E148" s="18" t="s">
        <v>7131</v>
      </c>
      <c r="F148" s="18" t="s">
        <v>7132</v>
      </c>
      <c r="G148" s="18" t="s">
        <v>7133</v>
      </c>
      <c r="H148" s="18" t="s">
        <v>526</v>
      </c>
      <c r="I148" s="18"/>
      <c r="J148" s="19">
        <v>41771</v>
      </c>
      <c r="K148" s="20">
        <v>2014</v>
      </c>
      <c r="L148" s="20">
        <v>2017</v>
      </c>
      <c r="M148" s="22">
        <v>34128</v>
      </c>
      <c r="N148" s="21" t="s">
        <v>131</v>
      </c>
      <c r="O148" s="23">
        <f>M148*VLOOKUP(N148,Kurzy!$A$2:$B$11,2,FALSE)</f>
        <v>34128</v>
      </c>
      <c r="P148" s="18"/>
      <c r="Q148" s="40"/>
      <c r="R148" s="18" t="s">
        <v>10079</v>
      </c>
      <c r="S148" s="18"/>
    </row>
    <row r="149" spans="1:19" ht="38.25" x14ac:dyDescent="0.2">
      <c r="A149" s="7" t="s">
        <v>9</v>
      </c>
      <c r="B149" s="4" t="s">
        <v>113</v>
      </c>
      <c r="C149" s="17" t="s">
        <v>7079</v>
      </c>
      <c r="D149" s="24" t="s">
        <v>6955</v>
      </c>
      <c r="E149" s="18" t="s">
        <v>7080</v>
      </c>
      <c r="F149" s="18" t="s">
        <v>1821</v>
      </c>
      <c r="G149" s="18" t="s">
        <v>4250</v>
      </c>
      <c r="H149" s="18" t="s">
        <v>526</v>
      </c>
      <c r="I149" s="18"/>
      <c r="J149" s="19">
        <v>41563</v>
      </c>
      <c r="K149" s="20">
        <v>2013</v>
      </c>
      <c r="L149" s="20">
        <v>2015</v>
      </c>
      <c r="M149" s="22">
        <v>3652.8</v>
      </c>
      <c r="N149" s="21" t="s">
        <v>131</v>
      </c>
      <c r="O149" s="23">
        <f>M149*VLOOKUP(N149,Kurzy!$A$2:$B$11,2,FALSE)</f>
        <v>3652.8</v>
      </c>
      <c r="P149" s="18"/>
      <c r="Q149" s="40"/>
      <c r="R149" s="18" t="s">
        <v>10079</v>
      </c>
      <c r="S149" s="18"/>
    </row>
    <row r="150" spans="1:19" ht="38.25" x14ac:dyDescent="0.2">
      <c r="A150" s="7" t="s">
        <v>9</v>
      </c>
      <c r="B150" s="4" t="s">
        <v>113</v>
      </c>
      <c r="C150" s="17" t="s">
        <v>7081</v>
      </c>
      <c r="D150" s="24" t="s">
        <v>6955</v>
      </c>
      <c r="E150" s="18" t="s">
        <v>7082</v>
      </c>
      <c r="F150" s="18" t="s">
        <v>1821</v>
      </c>
      <c r="G150" s="18" t="s">
        <v>7083</v>
      </c>
      <c r="H150" s="18" t="s">
        <v>526</v>
      </c>
      <c r="I150" s="18"/>
      <c r="J150" s="19">
        <v>41529</v>
      </c>
      <c r="K150" s="20">
        <v>2013</v>
      </c>
      <c r="L150" s="20">
        <v>2016</v>
      </c>
      <c r="M150" s="22">
        <v>5487.13</v>
      </c>
      <c r="N150" s="21" t="s">
        <v>131</v>
      </c>
      <c r="O150" s="23">
        <f>M150*VLOOKUP(N150,Kurzy!$A$2:$B$11,2,FALSE)</f>
        <v>5487.13</v>
      </c>
      <c r="P150" s="18"/>
      <c r="Q150" s="40"/>
      <c r="R150" s="18" t="s">
        <v>10079</v>
      </c>
      <c r="S150" s="18"/>
    </row>
    <row r="151" spans="1:19" ht="63.75" x14ac:dyDescent="0.2">
      <c r="A151" s="7" t="s">
        <v>9</v>
      </c>
      <c r="B151" s="4" t="s">
        <v>113</v>
      </c>
      <c r="C151" s="17" t="s">
        <v>7084</v>
      </c>
      <c r="D151" s="24" t="s">
        <v>6989</v>
      </c>
      <c r="E151" s="18" t="s">
        <v>7085</v>
      </c>
      <c r="F151" s="18" t="s">
        <v>7086</v>
      </c>
      <c r="G151" s="18" t="s">
        <v>1822</v>
      </c>
      <c r="H151" s="18" t="s">
        <v>526</v>
      </c>
      <c r="I151" s="18"/>
      <c r="J151" s="19">
        <v>41985</v>
      </c>
      <c r="K151" s="20">
        <v>2015</v>
      </c>
      <c r="L151" s="20">
        <v>2017</v>
      </c>
      <c r="M151" s="22">
        <v>14850.68</v>
      </c>
      <c r="N151" s="21" t="s">
        <v>131</v>
      </c>
      <c r="O151" s="23">
        <f>M151*VLOOKUP(N151,Kurzy!$A$2:$B$11,2,FALSE)</f>
        <v>14850.68</v>
      </c>
      <c r="P151" s="18"/>
      <c r="Q151" s="40"/>
      <c r="R151" s="18" t="s">
        <v>10079</v>
      </c>
      <c r="S151" s="18"/>
    </row>
    <row r="152" spans="1:19" ht="38.25" x14ac:dyDescent="0.2">
      <c r="A152" s="7" t="s">
        <v>9</v>
      </c>
      <c r="B152" s="4" t="s">
        <v>113</v>
      </c>
      <c r="C152" s="17" t="s">
        <v>7087</v>
      </c>
      <c r="D152" s="24" t="s">
        <v>6926</v>
      </c>
      <c r="E152" s="18" t="s">
        <v>7088</v>
      </c>
      <c r="F152" s="18" t="s">
        <v>7089</v>
      </c>
      <c r="G152" s="18" t="s">
        <v>1822</v>
      </c>
      <c r="H152" s="18" t="s">
        <v>526</v>
      </c>
      <c r="I152" s="18"/>
      <c r="J152" s="19">
        <v>42670</v>
      </c>
      <c r="K152" s="20">
        <v>2016</v>
      </c>
      <c r="L152" s="20">
        <v>2018</v>
      </c>
      <c r="M152" s="22">
        <v>43505.7</v>
      </c>
      <c r="N152" s="21" t="s">
        <v>131</v>
      </c>
      <c r="O152" s="23">
        <f>M152*VLOOKUP(N152,Kurzy!$A$2:$B$11,2,FALSE)</f>
        <v>43505.7</v>
      </c>
      <c r="P152" s="18"/>
      <c r="Q152" s="40"/>
      <c r="R152" s="18" t="s">
        <v>10079</v>
      </c>
      <c r="S152" s="18"/>
    </row>
    <row r="153" spans="1:19" ht="38.25" x14ac:dyDescent="0.2">
      <c r="A153" s="7" t="s">
        <v>9</v>
      </c>
      <c r="B153" s="4" t="s">
        <v>0</v>
      </c>
      <c r="C153" s="17" t="s">
        <v>7118</v>
      </c>
      <c r="D153" s="24" t="s">
        <v>7119</v>
      </c>
      <c r="E153" s="18" t="s">
        <v>7120</v>
      </c>
      <c r="F153" s="18" t="s">
        <v>7121</v>
      </c>
      <c r="G153" s="18" t="s">
        <v>7122</v>
      </c>
      <c r="H153" s="18" t="s">
        <v>526</v>
      </c>
      <c r="I153" s="18" t="s">
        <v>7123</v>
      </c>
      <c r="J153" s="19">
        <v>41611</v>
      </c>
      <c r="K153" s="20">
        <v>2013</v>
      </c>
      <c r="L153" s="20">
        <v>2016</v>
      </c>
      <c r="M153" s="22">
        <v>6565.9</v>
      </c>
      <c r="N153" s="21" t="s">
        <v>131</v>
      </c>
      <c r="O153" s="23">
        <f>M153*VLOOKUP(N153,Kurzy!$A$2:$B$11,2,FALSE)</f>
        <v>6565.9</v>
      </c>
      <c r="P153" s="18"/>
      <c r="Q153" s="40"/>
      <c r="R153" s="18" t="s">
        <v>10079</v>
      </c>
      <c r="S153" s="18"/>
    </row>
    <row r="154" spans="1:19" ht="63.75" x14ac:dyDescent="0.2">
      <c r="A154" s="7" t="s">
        <v>9</v>
      </c>
      <c r="B154" s="4" t="s">
        <v>0</v>
      </c>
      <c r="C154" s="17" t="s">
        <v>7124</v>
      </c>
      <c r="D154" s="24" t="s">
        <v>7125</v>
      </c>
      <c r="E154" s="18" t="s">
        <v>7126</v>
      </c>
      <c r="F154" s="18" t="s">
        <v>7127</v>
      </c>
      <c r="G154" s="18" t="s">
        <v>7128</v>
      </c>
      <c r="H154" s="18" t="s">
        <v>526</v>
      </c>
      <c r="I154" s="18"/>
      <c r="J154" s="19">
        <v>40980</v>
      </c>
      <c r="K154" s="20">
        <v>2012</v>
      </c>
      <c r="L154" s="20">
        <v>2016</v>
      </c>
      <c r="M154" s="22">
        <v>15000</v>
      </c>
      <c r="N154" s="21" t="s">
        <v>131</v>
      </c>
      <c r="O154" s="23">
        <f>M154*VLOOKUP(N154,Kurzy!$A$2:$B$11,2,FALSE)</f>
        <v>15000</v>
      </c>
      <c r="P154" s="18"/>
      <c r="Q154" s="40"/>
      <c r="R154" s="18" t="s">
        <v>10079</v>
      </c>
      <c r="S154" s="18"/>
    </row>
    <row r="155" spans="1:19" ht="38.25" x14ac:dyDescent="0.2">
      <c r="A155" s="7" t="s">
        <v>9</v>
      </c>
      <c r="B155" s="4" t="s">
        <v>36</v>
      </c>
      <c r="C155" s="17" t="s">
        <v>7107</v>
      </c>
      <c r="D155" s="24" t="s">
        <v>7108</v>
      </c>
      <c r="E155" s="18" t="s">
        <v>7109</v>
      </c>
      <c r="F155" s="18" t="s">
        <v>7110</v>
      </c>
      <c r="G155" s="18" t="s">
        <v>7111</v>
      </c>
      <c r="H155" s="18" t="s">
        <v>526</v>
      </c>
      <c r="I155" s="18"/>
      <c r="J155" s="19">
        <v>41387</v>
      </c>
      <c r="K155" s="20">
        <v>2013</v>
      </c>
      <c r="L155" s="20">
        <v>2016</v>
      </c>
      <c r="M155" s="22">
        <v>10683.36</v>
      </c>
      <c r="N155" s="21" t="s">
        <v>131</v>
      </c>
      <c r="O155" s="23">
        <f>M155*VLOOKUP(N155,Kurzy!$A$2:$B$11,2,FALSE)</f>
        <v>10683.36</v>
      </c>
      <c r="P155" s="18"/>
      <c r="Q155" s="40"/>
      <c r="R155" s="18" t="s">
        <v>10079</v>
      </c>
      <c r="S155" s="18"/>
    </row>
    <row r="156" spans="1:19" ht="38.25" x14ac:dyDescent="0.2">
      <c r="A156" s="7" t="s">
        <v>9</v>
      </c>
      <c r="B156" s="4" t="s">
        <v>36</v>
      </c>
      <c r="C156" s="17" t="s">
        <v>7112</v>
      </c>
      <c r="D156" s="24" t="s">
        <v>7113</v>
      </c>
      <c r="E156" s="18" t="s">
        <v>7114</v>
      </c>
      <c r="F156" s="18" t="s">
        <v>7115</v>
      </c>
      <c r="G156" s="18" t="s">
        <v>1822</v>
      </c>
      <c r="H156" s="18" t="s">
        <v>526</v>
      </c>
      <c r="I156" s="18"/>
      <c r="J156" s="19">
        <v>42163</v>
      </c>
      <c r="K156" s="20">
        <v>2015</v>
      </c>
      <c r="L156" s="20">
        <v>2017</v>
      </c>
      <c r="M156" s="22">
        <v>10415.620000000001</v>
      </c>
      <c r="N156" s="21" t="s">
        <v>131</v>
      </c>
      <c r="O156" s="23">
        <f>M156*VLOOKUP(N156,Kurzy!$A$2:$B$11,2,FALSE)</f>
        <v>10415.620000000001</v>
      </c>
      <c r="P156" s="18"/>
      <c r="Q156" s="40"/>
      <c r="R156" s="18" t="s">
        <v>10079</v>
      </c>
      <c r="S156" s="18"/>
    </row>
    <row r="157" spans="1:19" ht="25.5" x14ac:dyDescent="0.2">
      <c r="A157" s="7" t="s">
        <v>9</v>
      </c>
      <c r="B157" s="4" t="s">
        <v>36</v>
      </c>
      <c r="C157" s="17" t="s">
        <v>7116</v>
      </c>
      <c r="D157" s="24" t="s">
        <v>7108</v>
      </c>
      <c r="E157" s="18" t="s">
        <v>7117</v>
      </c>
      <c r="F157" s="18" t="s">
        <v>1821</v>
      </c>
      <c r="G157" s="18" t="s">
        <v>1822</v>
      </c>
      <c r="H157" s="18" t="s">
        <v>526</v>
      </c>
      <c r="I157" s="18"/>
      <c r="J157" s="19">
        <v>42635</v>
      </c>
      <c r="K157" s="20">
        <v>2016</v>
      </c>
      <c r="L157" s="20">
        <v>2019</v>
      </c>
      <c r="M157" s="22">
        <v>52500</v>
      </c>
      <c r="N157" s="21" t="s">
        <v>131</v>
      </c>
      <c r="O157" s="23">
        <f>M157*VLOOKUP(N157,Kurzy!$A$2:$B$11,2,FALSE)</f>
        <v>52500</v>
      </c>
      <c r="P157" s="18"/>
      <c r="Q157" s="40"/>
      <c r="R157" s="18" t="s">
        <v>10079</v>
      </c>
      <c r="S157" s="18"/>
    </row>
    <row r="158" spans="1:19" ht="127.5" x14ac:dyDescent="0.2">
      <c r="A158" s="7" t="s">
        <v>9</v>
      </c>
      <c r="B158" s="4" t="s">
        <v>162</v>
      </c>
      <c r="C158" s="17" t="s">
        <v>6385</v>
      </c>
      <c r="D158" s="24" t="s">
        <v>6386</v>
      </c>
      <c r="E158" s="18" t="s">
        <v>6387</v>
      </c>
      <c r="F158" s="18" t="s">
        <v>6388</v>
      </c>
      <c r="G158" s="18" t="s">
        <v>1822</v>
      </c>
      <c r="H158" s="18" t="s">
        <v>526</v>
      </c>
      <c r="I158" s="18"/>
      <c r="J158" s="19">
        <v>42501</v>
      </c>
      <c r="K158" s="20">
        <v>2016</v>
      </c>
      <c r="L158" s="20">
        <v>2019</v>
      </c>
      <c r="M158" s="22">
        <v>33541.67</v>
      </c>
      <c r="N158" s="21" t="s">
        <v>131</v>
      </c>
      <c r="O158" s="23">
        <f>M158*VLOOKUP(N158,Kurzy!$A$2:$B$11,2,FALSE)</f>
        <v>33541.67</v>
      </c>
      <c r="P158" s="18"/>
      <c r="Q158" s="40"/>
      <c r="R158" s="18" t="s">
        <v>10079</v>
      </c>
      <c r="S158" s="18"/>
    </row>
    <row r="159" spans="1:19" ht="38.25" x14ac:dyDescent="0.2">
      <c r="A159" s="7" t="s">
        <v>10</v>
      </c>
      <c r="B159" s="4"/>
      <c r="C159" s="17" t="s">
        <v>3422</v>
      </c>
      <c r="D159" s="24" t="s">
        <v>3423</v>
      </c>
      <c r="E159" s="18" t="s">
        <v>3424</v>
      </c>
      <c r="F159" s="18" t="s">
        <v>3425</v>
      </c>
      <c r="G159" s="18" t="s">
        <v>3426</v>
      </c>
      <c r="H159" s="18" t="s">
        <v>1823</v>
      </c>
      <c r="I159" s="18"/>
      <c r="J159" s="19">
        <v>42034</v>
      </c>
      <c r="K159" s="20">
        <v>2015</v>
      </c>
      <c r="L159" s="20">
        <v>2016</v>
      </c>
      <c r="M159" s="22">
        <v>49762</v>
      </c>
      <c r="N159" s="21" t="s">
        <v>131</v>
      </c>
      <c r="O159" s="23">
        <f>M159*VLOOKUP(N159,Kurzy!$A$2:$B$11,2,FALSE)</f>
        <v>49762</v>
      </c>
      <c r="P159" s="18" t="s">
        <v>3427</v>
      </c>
      <c r="Q159" s="40"/>
      <c r="R159" s="18" t="s">
        <v>10079</v>
      </c>
      <c r="S159" s="18"/>
    </row>
    <row r="160" spans="1:19" ht="25.5" x14ac:dyDescent="0.2">
      <c r="A160" s="7" t="s">
        <v>11</v>
      </c>
      <c r="B160" s="4" t="s">
        <v>53</v>
      </c>
      <c r="C160" s="17" t="s">
        <v>198</v>
      </c>
      <c r="D160" s="24" t="s">
        <v>10114</v>
      </c>
      <c r="E160" s="18">
        <v>61450021</v>
      </c>
      <c r="F160" s="18" t="s">
        <v>199</v>
      </c>
      <c r="G160" s="18" t="s">
        <v>200</v>
      </c>
      <c r="H160" s="18" t="s">
        <v>200</v>
      </c>
      <c r="I160" s="18">
        <v>36060356</v>
      </c>
      <c r="J160" s="19">
        <v>42059</v>
      </c>
      <c r="K160" s="20">
        <v>2015</v>
      </c>
      <c r="L160" s="20">
        <v>2019</v>
      </c>
      <c r="M160" s="22">
        <v>8480</v>
      </c>
      <c r="N160" s="21" t="s">
        <v>131</v>
      </c>
      <c r="O160" s="23">
        <f>M160*VLOOKUP(N160,Kurzy!$A$2:$B$11,2,FALSE)</f>
        <v>8480</v>
      </c>
      <c r="P160" s="18"/>
      <c r="Q160" s="40"/>
      <c r="R160" s="18" t="s">
        <v>10079</v>
      </c>
      <c r="S160" s="18"/>
    </row>
    <row r="161" spans="1:19" ht="76.5" x14ac:dyDescent="0.2">
      <c r="A161" s="7" t="s">
        <v>11</v>
      </c>
      <c r="B161" s="4" t="s">
        <v>53</v>
      </c>
      <c r="C161" s="17" t="s">
        <v>10115</v>
      </c>
      <c r="D161" s="24" t="s">
        <v>10116</v>
      </c>
      <c r="E161" s="18">
        <v>692413</v>
      </c>
      <c r="F161" s="18" t="s">
        <v>10117</v>
      </c>
      <c r="G161" s="18" t="s">
        <v>10118</v>
      </c>
      <c r="H161" s="18" t="s">
        <v>196</v>
      </c>
      <c r="I161" s="18"/>
      <c r="J161" s="19">
        <v>42331</v>
      </c>
      <c r="K161" s="20">
        <v>2016</v>
      </c>
      <c r="L161" s="20">
        <v>2019</v>
      </c>
      <c r="M161" s="22">
        <v>618750</v>
      </c>
      <c r="N161" s="21" t="s">
        <v>131</v>
      </c>
      <c r="O161" s="23">
        <f>M161*VLOOKUP(N161,Kurzy!$A$2:$B$11,2,FALSE)</f>
        <v>618750</v>
      </c>
      <c r="P161" s="18" t="s">
        <v>10119</v>
      </c>
      <c r="Q161" s="40"/>
      <c r="R161" s="18" t="s">
        <v>10079</v>
      </c>
      <c r="S161" s="18"/>
    </row>
    <row r="162" spans="1:19" ht="51" x14ac:dyDescent="0.2">
      <c r="A162" s="7" t="s">
        <v>11</v>
      </c>
      <c r="B162" s="4" t="s">
        <v>55</v>
      </c>
      <c r="C162" s="17" t="s">
        <v>10109</v>
      </c>
      <c r="D162" s="24" t="s">
        <v>188</v>
      </c>
      <c r="E162" s="18" t="s">
        <v>193</v>
      </c>
      <c r="F162" s="18" t="s">
        <v>194</v>
      </c>
      <c r="G162" s="18" t="s">
        <v>195</v>
      </c>
      <c r="H162" s="18" t="s">
        <v>196</v>
      </c>
      <c r="I162" s="18"/>
      <c r="J162" s="19">
        <v>40995</v>
      </c>
      <c r="K162" s="20">
        <v>2012</v>
      </c>
      <c r="L162" s="20">
        <v>2016</v>
      </c>
      <c r="M162" s="22">
        <v>5936</v>
      </c>
      <c r="N162" s="21" t="s">
        <v>131</v>
      </c>
      <c r="O162" s="23">
        <f>M162*VLOOKUP(N162,Kurzy!$A$2:$B$11,2,FALSE)</f>
        <v>5936</v>
      </c>
      <c r="P162" s="18"/>
      <c r="Q162" s="40"/>
      <c r="R162" s="18" t="s">
        <v>10079</v>
      </c>
      <c r="S162" s="18"/>
    </row>
    <row r="163" spans="1:19" ht="25.5" x14ac:dyDescent="0.2">
      <c r="A163" s="7" t="s">
        <v>11</v>
      </c>
      <c r="B163" s="4" t="s">
        <v>55</v>
      </c>
      <c r="C163" s="17" t="s">
        <v>10110</v>
      </c>
      <c r="D163" s="24" t="s">
        <v>10111</v>
      </c>
      <c r="E163" s="18" t="s">
        <v>10112</v>
      </c>
      <c r="F163" s="18"/>
      <c r="G163" s="18" t="s">
        <v>10113</v>
      </c>
      <c r="H163" s="18" t="s">
        <v>196</v>
      </c>
      <c r="I163" s="18"/>
      <c r="J163" s="19"/>
      <c r="K163" s="20">
        <v>2016</v>
      </c>
      <c r="L163" s="20">
        <v>2017</v>
      </c>
      <c r="M163" s="22">
        <v>6158</v>
      </c>
      <c r="N163" s="21" t="s">
        <v>131</v>
      </c>
      <c r="O163" s="23">
        <f>M163*VLOOKUP(N163,Kurzy!$A$2:$B$11,2,FALSE)</f>
        <v>6158</v>
      </c>
      <c r="P163" s="18"/>
      <c r="Q163" s="40"/>
      <c r="R163" s="18" t="s">
        <v>10079</v>
      </c>
      <c r="S163" s="18"/>
    </row>
    <row r="164" spans="1:19" ht="25.5" x14ac:dyDescent="0.2">
      <c r="A164" s="7" t="s">
        <v>12</v>
      </c>
      <c r="B164" s="4" t="s">
        <v>87</v>
      </c>
      <c r="C164" s="17" t="s">
        <v>527</v>
      </c>
      <c r="D164" s="24" t="s">
        <v>528</v>
      </c>
      <c r="E164" s="18" t="s">
        <v>529</v>
      </c>
      <c r="F164" s="18" t="s">
        <v>530</v>
      </c>
      <c r="G164" s="18" t="s">
        <v>531</v>
      </c>
      <c r="H164" s="18" t="s">
        <v>532</v>
      </c>
      <c r="I164" s="18"/>
      <c r="J164" s="19">
        <v>40909</v>
      </c>
      <c r="K164" s="20">
        <v>2012</v>
      </c>
      <c r="L164" s="20">
        <v>2016</v>
      </c>
      <c r="M164" s="22">
        <v>1040</v>
      </c>
      <c r="N164" s="21" t="s">
        <v>131</v>
      </c>
      <c r="O164" s="23">
        <f>M164*VLOOKUP(N164,Kurzy!$A$2:$B$11,2,FALSE)</f>
        <v>1040</v>
      </c>
      <c r="P164" s="18"/>
      <c r="Q164" s="40"/>
      <c r="R164" s="18" t="s">
        <v>10079</v>
      </c>
      <c r="S164" s="18"/>
    </row>
    <row r="165" spans="1:19" ht="63.75" hidden="1" x14ac:dyDescent="0.2">
      <c r="A165" s="7" t="s">
        <v>12</v>
      </c>
      <c r="B165" s="4" t="s">
        <v>87</v>
      </c>
      <c r="C165" s="17" t="s">
        <v>533</v>
      </c>
      <c r="D165" s="24" t="s">
        <v>534</v>
      </c>
      <c r="E165" s="18" t="s">
        <v>535</v>
      </c>
      <c r="F165" s="18" t="s">
        <v>536</v>
      </c>
      <c r="G165" s="18" t="s">
        <v>537</v>
      </c>
      <c r="H165" s="18" t="s">
        <v>538</v>
      </c>
      <c r="I165" s="18">
        <v>37866486</v>
      </c>
      <c r="J165" s="19">
        <v>41065</v>
      </c>
      <c r="K165" s="20">
        <v>2012</v>
      </c>
      <c r="L165" s="20">
        <v>2014</v>
      </c>
      <c r="M165" s="22">
        <v>28075</v>
      </c>
      <c r="N165" s="21" t="s">
        <v>131</v>
      </c>
      <c r="O165" s="23">
        <f>M165*VLOOKUP(N165,Kurzy!$A$2:$B$11,2,FALSE)</f>
        <v>28075</v>
      </c>
      <c r="P165" s="18"/>
      <c r="Q165" s="40"/>
      <c r="R165" s="18" t="s">
        <v>10078</v>
      </c>
      <c r="S165" s="18" t="s">
        <v>10645</v>
      </c>
    </row>
    <row r="166" spans="1:19" ht="51" x14ac:dyDescent="0.2">
      <c r="A166" s="7" t="s">
        <v>12</v>
      </c>
      <c r="B166" s="4" t="s">
        <v>57</v>
      </c>
      <c r="C166" s="17" t="s">
        <v>521</v>
      </c>
      <c r="D166" s="24" t="s">
        <v>522</v>
      </c>
      <c r="E166" s="18" t="s">
        <v>523</v>
      </c>
      <c r="F166" s="18" t="s">
        <v>524</v>
      </c>
      <c r="G166" s="18" t="s">
        <v>525</v>
      </c>
      <c r="H166" s="18" t="s">
        <v>526</v>
      </c>
      <c r="I166" s="18">
        <v>30778867</v>
      </c>
      <c r="J166" s="19">
        <v>41542</v>
      </c>
      <c r="K166" s="20">
        <v>2013</v>
      </c>
      <c r="L166" s="20">
        <v>2016</v>
      </c>
      <c r="M166" s="22">
        <v>10177</v>
      </c>
      <c r="N166" s="21" t="s">
        <v>131</v>
      </c>
      <c r="O166" s="23">
        <f>M166*VLOOKUP(N166,Kurzy!$A$2:$B$11,2,FALSE)</f>
        <v>10177</v>
      </c>
      <c r="P166" s="18"/>
      <c r="Q166" s="40"/>
      <c r="R166" s="18" t="s">
        <v>10079</v>
      </c>
      <c r="S166" s="18"/>
    </row>
    <row r="167" spans="1:19" ht="38.25" x14ac:dyDescent="0.2">
      <c r="A167" s="7" t="s">
        <v>12</v>
      </c>
      <c r="B167" s="4" t="s">
        <v>116</v>
      </c>
      <c r="C167" s="17" t="s">
        <v>514</v>
      </c>
      <c r="D167" s="24" t="s">
        <v>515</v>
      </c>
      <c r="E167" s="18" t="s">
        <v>516</v>
      </c>
      <c r="F167" s="18" t="s">
        <v>517</v>
      </c>
      <c r="G167" s="18" t="s">
        <v>518</v>
      </c>
      <c r="H167" s="18" t="s">
        <v>519</v>
      </c>
      <c r="I167" s="18" t="s">
        <v>520</v>
      </c>
      <c r="J167" s="19">
        <v>42005</v>
      </c>
      <c r="K167" s="20">
        <v>2015</v>
      </c>
      <c r="L167" s="20">
        <v>2016</v>
      </c>
      <c r="M167" s="22">
        <v>650</v>
      </c>
      <c r="N167" s="21" t="s">
        <v>131</v>
      </c>
      <c r="O167" s="23">
        <f>M167*VLOOKUP(N167,Kurzy!$A$2:$B$11,2,FALSE)</f>
        <v>650</v>
      </c>
      <c r="P167" s="18" t="s">
        <v>539</v>
      </c>
      <c r="Q167" s="40"/>
      <c r="R167" s="18" t="s">
        <v>10079</v>
      </c>
      <c r="S167" s="18"/>
    </row>
    <row r="168" spans="1:19" ht="51" x14ac:dyDescent="0.2">
      <c r="A168" s="7" t="s">
        <v>13</v>
      </c>
      <c r="B168" s="4" t="s">
        <v>16</v>
      </c>
      <c r="C168" s="17" t="s">
        <v>4566</v>
      </c>
      <c r="D168" s="24" t="s">
        <v>4567</v>
      </c>
      <c r="E168" s="18" t="s">
        <v>4568</v>
      </c>
      <c r="F168" s="18" t="s">
        <v>4569</v>
      </c>
      <c r="G168" s="18" t="s">
        <v>4570</v>
      </c>
      <c r="H168" s="18" t="s">
        <v>196</v>
      </c>
      <c r="I168" s="18"/>
      <c r="J168" s="19">
        <v>41019</v>
      </c>
      <c r="K168" s="20">
        <v>2012</v>
      </c>
      <c r="L168" s="20">
        <v>2016</v>
      </c>
      <c r="M168" s="22">
        <v>22230</v>
      </c>
      <c r="N168" s="21" t="s">
        <v>131</v>
      </c>
      <c r="O168" s="23">
        <f>M168*VLOOKUP(N168,Kurzy!$A$2:$B$11,2,FALSE)</f>
        <v>22230</v>
      </c>
      <c r="P168" s="18"/>
      <c r="Q168" s="40"/>
      <c r="R168" s="18" t="s">
        <v>10079</v>
      </c>
      <c r="S168" s="18"/>
    </row>
    <row r="169" spans="1:19" ht="76.5" x14ac:dyDescent="0.2">
      <c r="A169" s="7" t="s">
        <v>13</v>
      </c>
      <c r="B169" s="4" t="s">
        <v>16</v>
      </c>
      <c r="C169" s="17" t="s">
        <v>4571</v>
      </c>
      <c r="D169" s="24" t="s">
        <v>4572</v>
      </c>
      <c r="E169" s="18" t="s">
        <v>4573</v>
      </c>
      <c r="F169" s="18" t="s">
        <v>4574</v>
      </c>
      <c r="G169" s="18" t="s">
        <v>4575</v>
      </c>
      <c r="H169" s="18" t="s">
        <v>4575</v>
      </c>
      <c r="I169" s="18"/>
      <c r="J169" s="19">
        <v>42550</v>
      </c>
      <c r="K169" s="20">
        <v>2016</v>
      </c>
      <c r="L169" s="20">
        <v>2017</v>
      </c>
      <c r="M169" s="22">
        <v>12800</v>
      </c>
      <c r="N169" s="21" t="s">
        <v>131</v>
      </c>
      <c r="O169" s="23">
        <f>M169*VLOOKUP(N169,Kurzy!$A$2:$B$11,2,FALSE)</f>
        <v>12800</v>
      </c>
      <c r="P169" s="18"/>
      <c r="Q169" s="40" t="s">
        <v>4576</v>
      </c>
      <c r="R169" s="18" t="s">
        <v>10079</v>
      </c>
      <c r="S169" s="18"/>
    </row>
    <row r="170" spans="1:19" ht="51" x14ac:dyDescent="0.2">
      <c r="A170" s="7" t="s">
        <v>13</v>
      </c>
      <c r="B170" s="4" t="s">
        <v>92</v>
      </c>
      <c r="C170" s="17" t="s">
        <v>4555</v>
      </c>
      <c r="D170" s="24" t="s">
        <v>4556</v>
      </c>
      <c r="E170" s="18">
        <v>282887</v>
      </c>
      <c r="F170" s="18"/>
      <c r="G170" s="18" t="s">
        <v>4557</v>
      </c>
      <c r="H170" s="18" t="s">
        <v>196</v>
      </c>
      <c r="I170" s="18"/>
      <c r="J170" s="19">
        <v>40773</v>
      </c>
      <c r="K170" s="20">
        <v>2011</v>
      </c>
      <c r="L170" s="20">
        <v>2015</v>
      </c>
      <c r="M170" s="22">
        <v>24602.55</v>
      </c>
      <c r="N170" s="21" t="s">
        <v>131</v>
      </c>
      <c r="O170" s="23">
        <f>M170*VLOOKUP(N170,Kurzy!$A$2:$B$11,2,FALSE)</f>
        <v>24602.55</v>
      </c>
      <c r="P170" s="18"/>
      <c r="Q170" s="40"/>
      <c r="R170" s="18" t="s">
        <v>10079</v>
      </c>
      <c r="S170" s="18"/>
    </row>
    <row r="171" spans="1:19" x14ac:dyDescent="0.2">
      <c r="A171" s="7" t="s">
        <v>13</v>
      </c>
      <c r="B171" s="4" t="s">
        <v>92</v>
      </c>
      <c r="C171" s="17" t="s">
        <v>4558</v>
      </c>
      <c r="D171" s="24" t="s">
        <v>4556</v>
      </c>
      <c r="E171" s="18">
        <v>676754</v>
      </c>
      <c r="F171" s="18" t="s">
        <v>4559</v>
      </c>
      <c r="G171" s="18" t="s">
        <v>1822</v>
      </c>
      <c r="H171" s="18" t="s">
        <v>196</v>
      </c>
      <c r="I171" s="18"/>
      <c r="J171" s="19">
        <v>42387</v>
      </c>
      <c r="K171" s="20">
        <v>2016</v>
      </c>
      <c r="L171" s="20">
        <v>2020</v>
      </c>
      <c r="M171" s="22">
        <v>57280</v>
      </c>
      <c r="N171" s="21" t="s">
        <v>131</v>
      </c>
      <c r="O171" s="23">
        <f>M171*VLOOKUP(N171,Kurzy!$A$2:$B$11,2,FALSE)</f>
        <v>57280</v>
      </c>
      <c r="P171" s="18"/>
      <c r="Q171" s="40"/>
      <c r="R171" s="18" t="s">
        <v>10079</v>
      </c>
      <c r="S171" s="18"/>
    </row>
    <row r="172" spans="1:19" ht="25.5" x14ac:dyDescent="0.2">
      <c r="A172" s="7" t="s">
        <v>13</v>
      </c>
      <c r="B172" s="4" t="s">
        <v>92</v>
      </c>
      <c r="C172" s="17" t="s">
        <v>4560</v>
      </c>
      <c r="D172" s="24" t="s">
        <v>4561</v>
      </c>
      <c r="E172" s="18" t="s">
        <v>4562</v>
      </c>
      <c r="F172" s="18" t="s">
        <v>4563</v>
      </c>
      <c r="G172" s="18" t="s">
        <v>4564</v>
      </c>
      <c r="H172" s="18" t="s">
        <v>4565</v>
      </c>
      <c r="I172" s="18">
        <v>42196451</v>
      </c>
      <c r="J172" s="19">
        <v>42514</v>
      </c>
      <c r="K172" s="20">
        <v>2016</v>
      </c>
      <c r="L172" s="20">
        <v>2021</v>
      </c>
      <c r="M172" s="22">
        <v>7401.92</v>
      </c>
      <c r="N172" s="21" t="s">
        <v>131</v>
      </c>
      <c r="O172" s="23">
        <f>M172*VLOOKUP(N172,Kurzy!$A$2:$B$11,2,FALSE)</f>
        <v>7401.92</v>
      </c>
      <c r="P172" s="18"/>
      <c r="Q172" s="40"/>
      <c r="R172" s="18" t="s">
        <v>10079</v>
      </c>
      <c r="S172" s="18"/>
    </row>
    <row r="173" spans="1:19" ht="38.25" x14ac:dyDescent="0.2">
      <c r="A173" s="7" t="s">
        <v>34</v>
      </c>
      <c r="B173" s="4" t="s">
        <v>93</v>
      </c>
      <c r="C173" s="17" t="s">
        <v>7608</v>
      </c>
      <c r="D173" s="24" t="s">
        <v>7393</v>
      </c>
      <c r="E173" s="18" t="s">
        <v>7609</v>
      </c>
      <c r="F173" s="18"/>
      <c r="G173" s="18" t="s">
        <v>3378</v>
      </c>
      <c r="H173" s="18" t="s">
        <v>7610</v>
      </c>
      <c r="I173" s="18">
        <v>30867746</v>
      </c>
      <c r="J173" s="19">
        <v>42515</v>
      </c>
      <c r="K173" s="20">
        <v>2016</v>
      </c>
      <c r="L173" s="20">
        <v>2016</v>
      </c>
      <c r="M173" s="22">
        <v>1000</v>
      </c>
      <c r="N173" s="21" t="s">
        <v>131</v>
      </c>
      <c r="O173" s="23">
        <f>M173*VLOOKUP(N173,Kurzy!$A$2:$B$11,2,FALSE)</f>
        <v>1000</v>
      </c>
      <c r="P173" s="18"/>
      <c r="Q173" s="40"/>
      <c r="R173" s="18" t="s">
        <v>10079</v>
      </c>
      <c r="S173" s="18"/>
    </row>
    <row r="174" spans="1:19" ht="25.5" hidden="1" x14ac:dyDescent="0.2">
      <c r="A174" s="7" t="s">
        <v>34</v>
      </c>
      <c r="B174" s="4" t="s">
        <v>94</v>
      </c>
      <c r="C174" s="17" t="s">
        <v>7611</v>
      </c>
      <c r="D174" s="24" t="s">
        <v>7612</v>
      </c>
      <c r="E174" s="18" t="s">
        <v>7613</v>
      </c>
      <c r="F174" s="18"/>
      <c r="G174" s="18" t="s">
        <v>7614</v>
      </c>
      <c r="H174" s="18" t="s">
        <v>7615</v>
      </c>
      <c r="I174" s="18">
        <v>24180742</v>
      </c>
      <c r="J174" s="19">
        <v>42542</v>
      </c>
      <c r="K174" s="20">
        <v>2016</v>
      </c>
      <c r="L174" s="20">
        <v>2016</v>
      </c>
      <c r="M174" s="22">
        <v>2500</v>
      </c>
      <c r="N174" s="21" t="s">
        <v>131</v>
      </c>
      <c r="O174" s="23">
        <f>M174*VLOOKUP(N174,Kurzy!$A$2:$B$11,2,FALSE)</f>
        <v>2500</v>
      </c>
      <c r="P174" s="18"/>
      <c r="Q174" s="40"/>
      <c r="R174" s="18" t="s">
        <v>10078</v>
      </c>
      <c r="S174" s="18" t="s">
        <v>10495</v>
      </c>
    </row>
    <row r="175" spans="1:19" ht="63.75" hidden="1" x14ac:dyDescent="0.2">
      <c r="A175" s="7" t="s">
        <v>29</v>
      </c>
      <c r="B175" s="4" t="s">
        <v>99</v>
      </c>
      <c r="C175" s="17" t="s">
        <v>234</v>
      </c>
      <c r="D175" s="24" t="s">
        <v>220</v>
      </c>
      <c r="E175" s="18" t="s">
        <v>235</v>
      </c>
      <c r="F175" s="18" t="s">
        <v>222</v>
      </c>
      <c r="G175" s="18" t="s">
        <v>223</v>
      </c>
      <c r="H175" s="18" t="s">
        <v>236</v>
      </c>
      <c r="I175" s="18"/>
      <c r="J175" s="19" t="s">
        <v>237</v>
      </c>
      <c r="K175" s="20">
        <v>2014</v>
      </c>
      <c r="L175" s="20">
        <v>2018</v>
      </c>
      <c r="M175" s="22">
        <v>0</v>
      </c>
      <c r="N175" s="21" t="s">
        <v>131</v>
      </c>
      <c r="O175" s="23">
        <f>M175*VLOOKUP(N175,Kurzy!$A$2:$B$11,2,FALSE)</f>
        <v>0</v>
      </c>
      <c r="P175" s="18"/>
      <c r="Q175" s="40"/>
      <c r="R175" s="18" t="s">
        <v>10078</v>
      </c>
      <c r="S175" s="18" t="s">
        <v>10656</v>
      </c>
    </row>
    <row r="176" spans="1:19" ht="102" hidden="1" x14ac:dyDescent="0.2">
      <c r="A176" s="7" t="s">
        <v>29</v>
      </c>
      <c r="B176" s="4" t="s">
        <v>99</v>
      </c>
      <c r="C176" s="17" t="s">
        <v>238</v>
      </c>
      <c r="D176" s="24" t="s">
        <v>220</v>
      </c>
      <c r="E176" s="18" t="s">
        <v>239</v>
      </c>
      <c r="F176" s="18" t="s">
        <v>222</v>
      </c>
      <c r="G176" s="18" t="s">
        <v>223</v>
      </c>
      <c r="H176" s="18" t="s">
        <v>240</v>
      </c>
      <c r="I176" s="18" t="s">
        <v>241</v>
      </c>
      <c r="J176" s="19">
        <v>41915</v>
      </c>
      <c r="K176" s="20">
        <v>2014</v>
      </c>
      <c r="L176" s="20">
        <v>2018</v>
      </c>
      <c r="M176" s="22">
        <v>5280</v>
      </c>
      <c r="N176" s="21" t="s">
        <v>131</v>
      </c>
      <c r="O176" s="23">
        <f>M176*VLOOKUP(N176,Kurzy!$A$2:$B$11,2,FALSE)</f>
        <v>5280</v>
      </c>
      <c r="P176" s="18"/>
      <c r="Q176" s="40"/>
      <c r="R176" s="18" t="s">
        <v>10078</v>
      </c>
      <c r="S176" s="18" t="s">
        <v>10495</v>
      </c>
    </row>
    <row r="177" spans="1:19" ht="102" hidden="1" x14ac:dyDescent="0.2">
      <c r="A177" s="7" t="s">
        <v>29</v>
      </c>
      <c r="B177" s="4" t="s">
        <v>99</v>
      </c>
      <c r="C177" s="17" t="s">
        <v>10259</v>
      </c>
      <c r="D177" s="24" t="s">
        <v>220</v>
      </c>
      <c r="E177" s="18" t="s">
        <v>10260</v>
      </c>
      <c r="F177" s="18" t="s">
        <v>222</v>
      </c>
      <c r="G177" s="18" t="s">
        <v>223</v>
      </c>
      <c r="H177" s="18" t="s">
        <v>10261</v>
      </c>
      <c r="I177" s="18"/>
      <c r="J177" s="19">
        <v>42528</v>
      </c>
      <c r="K177" s="20">
        <v>2016</v>
      </c>
      <c r="L177" s="20">
        <v>2020</v>
      </c>
      <c r="M177" s="22">
        <v>0</v>
      </c>
      <c r="N177" s="21" t="s">
        <v>131</v>
      </c>
      <c r="O177" s="23">
        <f>M177*VLOOKUP(N177,Kurzy!$A$2:$B$11,2,FALSE)</f>
        <v>0</v>
      </c>
      <c r="P177" s="18"/>
      <c r="Q177" s="40"/>
      <c r="R177" s="18" t="s">
        <v>10078</v>
      </c>
      <c r="S177" s="18" t="s">
        <v>10656</v>
      </c>
    </row>
    <row r="178" spans="1:19" ht="63.75" hidden="1" x14ac:dyDescent="0.2">
      <c r="A178" s="7" t="s">
        <v>29</v>
      </c>
      <c r="B178" s="4" t="s">
        <v>100</v>
      </c>
      <c r="C178" s="17" t="s">
        <v>10253</v>
      </c>
      <c r="D178" s="24" t="s">
        <v>231</v>
      </c>
      <c r="E178" s="18" t="s">
        <v>10254</v>
      </c>
      <c r="F178" s="18"/>
      <c r="G178" s="18"/>
      <c r="H178" s="18" t="s">
        <v>232</v>
      </c>
      <c r="I178" s="18"/>
      <c r="J178" s="19"/>
      <c r="K178" s="20">
        <v>2016</v>
      </c>
      <c r="L178" s="20">
        <v>2016</v>
      </c>
      <c r="M178" s="22">
        <v>2500</v>
      </c>
      <c r="N178" s="21" t="s">
        <v>131</v>
      </c>
      <c r="O178" s="23">
        <f>M178*VLOOKUP(N178,Kurzy!$A$2:$B$11,2,FALSE)</f>
        <v>2500</v>
      </c>
      <c r="P178" s="18"/>
      <c r="Q178" s="40"/>
      <c r="R178" s="18" t="s">
        <v>10078</v>
      </c>
      <c r="S178" s="18" t="s">
        <v>10646</v>
      </c>
    </row>
    <row r="179" spans="1:19" ht="38.25" x14ac:dyDescent="0.2">
      <c r="A179" s="7" t="s">
        <v>29</v>
      </c>
      <c r="B179" s="4" t="s">
        <v>100</v>
      </c>
      <c r="C179" s="17" t="s">
        <v>10255</v>
      </c>
      <c r="D179" s="24" t="s">
        <v>10256</v>
      </c>
      <c r="E179" s="18" t="s">
        <v>10257</v>
      </c>
      <c r="F179" s="18"/>
      <c r="G179" s="18"/>
      <c r="H179" s="18" t="s">
        <v>10258</v>
      </c>
      <c r="I179" s="18"/>
      <c r="J179" s="19">
        <v>42529</v>
      </c>
      <c r="K179" s="20">
        <v>2016</v>
      </c>
      <c r="L179" s="20">
        <v>2018</v>
      </c>
      <c r="M179" s="22">
        <v>2550</v>
      </c>
      <c r="N179" s="21" t="s">
        <v>131</v>
      </c>
      <c r="O179" s="23">
        <f>M179*VLOOKUP(N179,Kurzy!$A$2:$B$11,2,FALSE)</f>
        <v>2550</v>
      </c>
      <c r="P179" s="18"/>
      <c r="Q179" s="40"/>
      <c r="R179" s="18" t="s">
        <v>10079</v>
      </c>
      <c r="S179" s="18"/>
    </row>
    <row r="180" spans="1:19" ht="38.25" x14ac:dyDescent="0.2">
      <c r="A180" s="7" t="s">
        <v>29</v>
      </c>
      <c r="B180" s="4" t="s">
        <v>101</v>
      </c>
      <c r="C180" s="17" t="s">
        <v>242</v>
      </c>
      <c r="D180" s="24" t="s">
        <v>243</v>
      </c>
      <c r="E180" s="18" t="s">
        <v>244</v>
      </c>
      <c r="F180" s="18" t="s">
        <v>245</v>
      </c>
      <c r="G180" s="18" t="s">
        <v>246</v>
      </c>
      <c r="H180" s="18" t="s">
        <v>247</v>
      </c>
      <c r="I180" s="18">
        <v>72050365</v>
      </c>
      <c r="J180" s="19">
        <v>41863</v>
      </c>
      <c r="K180" s="20">
        <v>2014</v>
      </c>
      <c r="L180" s="20">
        <v>2017</v>
      </c>
      <c r="M180" s="22">
        <v>31540.97</v>
      </c>
      <c r="N180" s="21" t="s">
        <v>131</v>
      </c>
      <c r="O180" s="23">
        <f>M180*VLOOKUP(N180,Kurzy!$A$2:$B$11,2,FALSE)</f>
        <v>31540.97</v>
      </c>
      <c r="P180" s="18"/>
      <c r="Q180" s="40"/>
      <c r="R180" s="18" t="s">
        <v>10079</v>
      </c>
      <c r="S180" s="18"/>
    </row>
    <row r="181" spans="1:19" ht="38.25" x14ac:dyDescent="0.2">
      <c r="A181" s="7" t="s">
        <v>29</v>
      </c>
      <c r="B181" s="4" t="s">
        <v>58</v>
      </c>
      <c r="C181" s="17" t="s">
        <v>10236</v>
      </c>
      <c r="D181" s="24" t="s">
        <v>10237</v>
      </c>
      <c r="E181" s="18" t="s">
        <v>10238</v>
      </c>
      <c r="F181" s="18" t="s">
        <v>10239</v>
      </c>
      <c r="G181" s="18" t="s">
        <v>10240</v>
      </c>
      <c r="H181" s="18" t="s">
        <v>10241</v>
      </c>
      <c r="I181" s="18" t="s">
        <v>10242</v>
      </c>
      <c r="J181" s="19">
        <v>41571</v>
      </c>
      <c r="K181" s="20">
        <v>2013</v>
      </c>
      <c r="L181" s="20">
        <v>2016</v>
      </c>
      <c r="M181" s="22">
        <v>1000</v>
      </c>
      <c r="N181" s="21" t="s">
        <v>131</v>
      </c>
      <c r="O181" s="23">
        <f>M181*VLOOKUP(N181,Kurzy!$A$2:$B$11,2,FALSE)</f>
        <v>1000</v>
      </c>
      <c r="P181" s="18"/>
      <c r="Q181" s="40"/>
      <c r="R181" s="18" t="s">
        <v>10079</v>
      </c>
      <c r="S181" s="18"/>
    </row>
    <row r="182" spans="1:19" ht="38.25" x14ac:dyDescent="0.2">
      <c r="A182" s="7" t="s">
        <v>29</v>
      </c>
      <c r="B182" s="4" t="s">
        <v>58</v>
      </c>
      <c r="C182" s="17" t="s">
        <v>10243</v>
      </c>
      <c r="D182" s="24" t="s">
        <v>10244</v>
      </c>
      <c r="E182" s="18" t="s">
        <v>10245</v>
      </c>
      <c r="F182" s="18" t="s">
        <v>10239</v>
      </c>
      <c r="G182" s="18" t="s">
        <v>10240</v>
      </c>
      <c r="H182" s="18" t="s">
        <v>10241</v>
      </c>
      <c r="I182" s="18" t="s">
        <v>10242</v>
      </c>
      <c r="J182" s="19">
        <v>41929</v>
      </c>
      <c r="K182" s="20">
        <v>2014</v>
      </c>
      <c r="L182" s="20">
        <v>2016</v>
      </c>
      <c r="M182" s="22">
        <v>1000</v>
      </c>
      <c r="N182" s="21" t="s">
        <v>131</v>
      </c>
      <c r="O182" s="23">
        <f>M182*VLOOKUP(N182,Kurzy!$A$2:$B$11,2,FALSE)</f>
        <v>1000</v>
      </c>
      <c r="P182" s="18"/>
      <c r="Q182" s="40"/>
      <c r="R182" s="18" t="s">
        <v>10079</v>
      </c>
      <c r="S182" s="18"/>
    </row>
    <row r="183" spans="1:19" ht="51" x14ac:dyDescent="0.2">
      <c r="A183" s="7" t="s">
        <v>29</v>
      </c>
      <c r="B183" s="4" t="s">
        <v>58</v>
      </c>
      <c r="C183" s="17" t="s">
        <v>10246</v>
      </c>
      <c r="D183" s="24" t="s">
        <v>10247</v>
      </c>
      <c r="E183" s="18" t="s">
        <v>255</v>
      </c>
      <c r="F183" s="18" t="s">
        <v>10239</v>
      </c>
      <c r="G183" s="18" t="s">
        <v>10240</v>
      </c>
      <c r="H183" s="18" t="s">
        <v>10241</v>
      </c>
      <c r="I183" s="18" t="s">
        <v>10242</v>
      </c>
      <c r="J183" s="19">
        <v>41929</v>
      </c>
      <c r="K183" s="20">
        <v>2014</v>
      </c>
      <c r="L183" s="20">
        <v>2016</v>
      </c>
      <c r="M183" s="22">
        <v>22000</v>
      </c>
      <c r="N183" s="21" t="s">
        <v>131</v>
      </c>
      <c r="O183" s="23">
        <f>M183*VLOOKUP(N183,Kurzy!$A$2:$B$11,2,FALSE)</f>
        <v>22000</v>
      </c>
      <c r="P183" s="18"/>
      <c r="Q183" s="40"/>
      <c r="R183" s="18" t="s">
        <v>10079</v>
      </c>
      <c r="S183" s="18"/>
    </row>
    <row r="184" spans="1:19" ht="38.25" x14ac:dyDescent="0.2">
      <c r="A184" s="7" t="s">
        <v>29</v>
      </c>
      <c r="B184" s="4" t="s">
        <v>58</v>
      </c>
      <c r="C184" s="17" t="s">
        <v>251</v>
      </c>
      <c r="D184" s="24" t="s">
        <v>252</v>
      </c>
      <c r="E184" s="18" t="s">
        <v>253</v>
      </c>
      <c r="F184" s="18" t="s">
        <v>10239</v>
      </c>
      <c r="G184" s="18" t="s">
        <v>10240</v>
      </c>
      <c r="H184" s="18" t="s">
        <v>10241</v>
      </c>
      <c r="I184" s="18" t="s">
        <v>10242</v>
      </c>
      <c r="J184" s="19">
        <v>41922</v>
      </c>
      <c r="K184" s="20">
        <v>2014</v>
      </c>
      <c r="L184" s="20">
        <v>2016</v>
      </c>
      <c r="M184" s="22">
        <v>5000</v>
      </c>
      <c r="N184" s="21" t="s">
        <v>131</v>
      </c>
      <c r="O184" s="23">
        <f>M184*VLOOKUP(N184,Kurzy!$A$2:$B$11,2,FALSE)</f>
        <v>5000</v>
      </c>
      <c r="P184" s="18"/>
      <c r="Q184" s="40"/>
      <c r="R184" s="18" t="s">
        <v>10079</v>
      </c>
      <c r="S184" s="18"/>
    </row>
    <row r="185" spans="1:19" ht="38.25" x14ac:dyDescent="0.2">
      <c r="A185" s="7" t="s">
        <v>29</v>
      </c>
      <c r="B185" s="4" t="s">
        <v>58</v>
      </c>
      <c r="C185" s="17" t="s">
        <v>249</v>
      </c>
      <c r="D185" s="24" t="s">
        <v>252</v>
      </c>
      <c r="E185" s="18" t="s">
        <v>250</v>
      </c>
      <c r="F185" s="18" t="s">
        <v>10239</v>
      </c>
      <c r="G185" s="18" t="s">
        <v>10240</v>
      </c>
      <c r="H185" s="18" t="s">
        <v>10241</v>
      </c>
      <c r="I185" s="18" t="s">
        <v>10242</v>
      </c>
      <c r="J185" s="19">
        <v>41922</v>
      </c>
      <c r="K185" s="20">
        <v>2014</v>
      </c>
      <c r="L185" s="20">
        <v>2016</v>
      </c>
      <c r="M185" s="22">
        <v>5000</v>
      </c>
      <c r="N185" s="21" t="s">
        <v>131</v>
      </c>
      <c r="O185" s="23">
        <f>M185*VLOOKUP(N185,Kurzy!$A$2:$B$11,2,FALSE)</f>
        <v>5000</v>
      </c>
      <c r="P185" s="18"/>
      <c r="Q185" s="40"/>
      <c r="R185" s="18" t="s">
        <v>10079</v>
      </c>
      <c r="S185" s="18"/>
    </row>
    <row r="186" spans="1:19" ht="51" x14ac:dyDescent="0.2">
      <c r="A186" s="7" t="s">
        <v>29</v>
      </c>
      <c r="B186" s="4" t="s">
        <v>58</v>
      </c>
      <c r="C186" s="17" t="s">
        <v>10248</v>
      </c>
      <c r="D186" s="24" t="s">
        <v>229</v>
      </c>
      <c r="E186" s="18" t="s">
        <v>248</v>
      </c>
      <c r="F186" s="18" t="s">
        <v>10239</v>
      </c>
      <c r="G186" s="18" t="s">
        <v>10240</v>
      </c>
      <c r="H186" s="18" t="s">
        <v>10241</v>
      </c>
      <c r="I186" s="18" t="s">
        <v>10242</v>
      </c>
      <c r="J186" s="19">
        <v>41922</v>
      </c>
      <c r="K186" s="20">
        <v>2014</v>
      </c>
      <c r="L186" s="20">
        <v>2016</v>
      </c>
      <c r="M186" s="22">
        <v>6000</v>
      </c>
      <c r="N186" s="21" t="s">
        <v>131</v>
      </c>
      <c r="O186" s="23">
        <f>M186*VLOOKUP(N186,Kurzy!$A$2:$B$11,2,FALSE)</f>
        <v>6000</v>
      </c>
      <c r="P186" s="18"/>
      <c r="Q186" s="40"/>
      <c r="R186" s="18" t="s">
        <v>10079</v>
      </c>
      <c r="S186" s="18"/>
    </row>
    <row r="187" spans="1:19" ht="38.25" x14ac:dyDescent="0.2">
      <c r="A187" s="7" t="s">
        <v>29</v>
      </c>
      <c r="B187" s="4" t="s">
        <v>58</v>
      </c>
      <c r="C187" s="17" t="s">
        <v>10249</v>
      </c>
      <c r="D187" s="24" t="s">
        <v>10250</v>
      </c>
      <c r="E187" s="18" t="s">
        <v>10251</v>
      </c>
      <c r="F187" s="18" t="s">
        <v>10239</v>
      </c>
      <c r="G187" s="18" t="s">
        <v>10252</v>
      </c>
      <c r="H187" s="18" t="s">
        <v>10241</v>
      </c>
      <c r="I187" s="18" t="s">
        <v>10242</v>
      </c>
      <c r="J187" s="19">
        <v>42688</v>
      </c>
      <c r="K187" s="20">
        <v>2016</v>
      </c>
      <c r="L187" s="20">
        <v>2019</v>
      </c>
      <c r="M187" s="22">
        <v>8000</v>
      </c>
      <c r="N187" s="21" t="s">
        <v>131</v>
      </c>
      <c r="O187" s="23">
        <f>M187*VLOOKUP(N187,Kurzy!$A$2:$B$11,2,FALSE)</f>
        <v>8000</v>
      </c>
      <c r="P187" s="18"/>
      <c r="Q187" s="40"/>
      <c r="R187" s="18" t="s">
        <v>10079</v>
      </c>
      <c r="S187" s="18"/>
    </row>
    <row r="188" spans="1:19" ht="51" x14ac:dyDescent="0.2">
      <c r="A188" s="7" t="s">
        <v>20</v>
      </c>
      <c r="B188" s="4"/>
      <c r="C188" s="17" t="s">
        <v>4840</v>
      </c>
      <c r="D188" s="24" t="s">
        <v>4841</v>
      </c>
      <c r="E188" s="18" t="s">
        <v>4842</v>
      </c>
      <c r="F188" s="18"/>
      <c r="G188" s="18" t="s">
        <v>4843</v>
      </c>
      <c r="H188" s="18" t="s">
        <v>4844</v>
      </c>
      <c r="I188" s="18"/>
      <c r="J188" s="19" t="s">
        <v>4845</v>
      </c>
      <c r="K188" s="20">
        <v>2017</v>
      </c>
      <c r="L188" s="20">
        <v>2017</v>
      </c>
      <c r="M188" s="22">
        <v>40000</v>
      </c>
      <c r="N188" s="21" t="s">
        <v>131</v>
      </c>
      <c r="O188" s="23">
        <f>M188*VLOOKUP(N188,Kurzy!$A$2:$B$11,2,FALSE)</f>
        <v>40000</v>
      </c>
      <c r="P188" s="18"/>
      <c r="Q188" s="40" t="s">
        <v>4846</v>
      </c>
      <c r="R188" s="18" t="s">
        <v>10079</v>
      </c>
      <c r="S188" s="18"/>
    </row>
    <row r="189" spans="1:19" ht="31.5" customHeight="1" x14ac:dyDescent="0.2">
      <c r="A189" s="27"/>
      <c r="B189" s="26"/>
      <c r="C189" s="26"/>
      <c r="D189" s="26"/>
      <c r="E189" s="26"/>
      <c r="F189" s="26"/>
      <c r="G189" s="26"/>
      <c r="H189" s="26"/>
      <c r="I189" s="26"/>
      <c r="J189" s="26"/>
      <c r="K189" s="26"/>
      <c r="L189" s="28"/>
      <c r="M189" s="26"/>
      <c r="N189" s="26"/>
      <c r="O189" s="26"/>
      <c r="P189" s="26"/>
      <c r="Q189" s="26"/>
    </row>
    <row r="190" spans="1:19" s="1" customFormat="1" ht="66" customHeight="1" x14ac:dyDescent="0.2">
      <c r="A190" s="39" t="s">
        <v>132</v>
      </c>
      <c r="B190" s="38"/>
      <c r="C190" s="38"/>
      <c r="D190" s="38"/>
      <c r="E190" s="38"/>
      <c r="F190" s="38"/>
      <c r="G190" s="38"/>
      <c r="H190" s="38"/>
      <c r="I190" s="38"/>
      <c r="J190" s="38"/>
      <c r="K190" s="38"/>
      <c r="L190" s="38"/>
      <c r="M190" s="38"/>
      <c r="N190" s="38"/>
      <c r="O190" s="38"/>
      <c r="P190" s="38"/>
      <c r="Q190" s="38"/>
    </row>
    <row r="191" spans="1:19" s="1" customFormat="1" ht="87" customHeight="1" x14ac:dyDescent="0.2">
      <c r="A191" s="12"/>
    </row>
  </sheetData>
  <autoFilter ref="A2:S188">
    <filterColumn colId="17">
      <filters>
        <filter val="A"/>
      </filters>
    </filterColumn>
    <sortState ref="A3:S186">
      <sortCondition ref="A3:A186" customList="UK Bratislava,UPJŠ Košice,PU Prešov,UCM Trnava,UVLF Košice,UKF Nitra,UMB Banská Bystrica,TVU Trnava,STU Bratislava,TU Košice,ŽU Žilina,TUAD Trenčín,EU Bratislava,SPU Nitra,TU Zvolen,VŠMU Bratislava,VŠVU Bratislava,AU Banská Bystrica,KU Ružomberok,UJS Komá"/>
      <sortCondition ref="B3:B186"/>
    </sortState>
  </autoFilter>
  <dataValidations count="1">
    <dataValidation type="list" allowBlank="1" showInputMessage="1" showErrorMessage="1" sqref="A3:B188">
      <formula1>#REF!</formula1>
    </dataValidation>
  </dataValidations>
  <pageMargins left="0.70866141732283472" right="0.70866141732283472" top="0.74803149606299213" bottom="0.74803149606299213" header="0.31496062992125984" footer="0.31496062992125984"/>
  <pageSetup paperSize="9" scale="35" fitToHeight="0" orientation="landscape" r:id="rId1"/>
  <headerFooter>
    <oddFooter>&amp;R&amp;P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Kurzy!$A$2:$A$11</xm:f>
          </x14:formula1>
          <xm:sqref>N3:N188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pageSetUpPr fitToPage="1"/>
  </sheetPr>
  <dimension ref="A1:R421"/>
  <sheetViews>
    <sheetView zoomScale="85" zoomScaleNormal="85" workbookViewId="0">
      <pane ySplit="2" topLeftCell="A3" activePane="bottomLeft" state="frozen"/>
      <selection pane="bottomLeft" activeCell="A3" sqref="A3"/>
    </sheetView>
  </sheetViews>
  <sheetFormatPr defaultRowHeight="15.75" x14ac:dyDescent="0.2"/>
  <cols>
    <col min="1" max="1" width="17.42578125" style="29" customWidth="1"/>
    <col min="2" max="2" width="24.85546875" style="25" customWidth="1"/>
    <col min="3" max="3" width="47" style="25" customWidth="1"/>
    <col min="4" max="4" width="27.140625" style="25" customWidth="1"/>
    <col min="5" max="5" width="20" style="25" customWidth="1"/>
    <col min="6" max="6" width="31.28515625" style="25" customWidth="1"/>
    <col min="7" max="7" width="18.140625" style="25" customWidth="1"/>
    <col min="8" max="8" width="21.85546875" style="25" customWidth="1"/>
    <col min="9" max="9" width="14.85546875" style="25" customWidth="1"/>
    <col min="10" max="10" width="21.85546875" style="25" customWidth="1"/>
    <col min="11" max="11" width="11.28515625" style="25" customWidth="1"/>
    <col min="12" max="12" width="11.140625" style="29" customWidth="1"/>
    <col min="13" max="13" width="21.140625" style="25" customWidth="1"/>
    <col min="14" max="14" width="25" style="25" customWidth="1"/>
    <col min="15" max="15" width="25.5703125" style="25" customWidth="1"/>
    <col min="16" max="16" width="33.7109375" style="25" customWidth="1"/>
    <col min="17" max="17" width="4.140625" style="25" bestFit="1" customWidth="1"/>
    <col min="18" max="18" width="27.140625" style="25" customWidth="1"/>
    <col min="19" max="16384" width="9.140625" style="25"/>
  </cols>
  <sheetData>
    <row r="1" spans="1:18" ht="33" customHeight="1" x14ac:dyDescent="0.2">
      <c r="A1" s="37" t="s">
        <v>158</v>
      </c>
    </row>
    <row r="2" spans="1:18" s="16" customFormat="1" ht="133.5" customHeight="1" x14ac:dyDescent="0.2">
      <c r="A2" s="9" t="s">
        <v>24</v>
      </c>
      <c r="B2" s="13" t="s">
        <v>126</v>
      </c>
      <c r="C2" s="13" t="s">
        <v>25</v>
      </c>
      <c r="D2" s="13" t="s">
        <v>125</v>
      </c>
      <c r="E2" s="13" t="s">
        <v>15</v>
      </c>
      <c r="F2" s="13" t="s">
        <v>147</v>
      </c>
      <c r="G2" s="13" t="s">
        <v>127</v>
      </c>
      <c r="H2" s="13" t="s">
        <v>3</v>
      </c>
      <c r="I2" s="13" t="s">
        <v>153</v>
      </c>
      <c r="J2" s="13" t="s">
        <v>129</v>
      </c>
      <c r="K2" s="13" t="s">
        <v>121</v>
      </c>
      <c r="L2" s="13" t="s">
        <v>122</v>
      </c>
      <c r="M2" s="9" t="s">
        <v>169</v>
      </c>
      <c r="N2" s="9" t="s">
        <v>151</v>
      </c>
      <c r="O2" s="15" t="s">
        <v>170</v>
      </c>
      <c r="P2" s="13" t="s">
        <v>130</v>
      </c>
      <c r="Q2" s="3" t="s">
        <v>7651</v>
      </c>
      <c r="R2" s="3" t="s">
        <v>7652</v>
      </c>
    </row>
    <row r="3" spans="1:18" ht="25.5" x14ac:dyDescent="0.2">
      <c r="A3" s="7" t="s">
        <v>33</v>
      </c>
      <c r="B3" s="4" t="s">
        <v>40</v>
      </c>
      <c r="C3" s="18" t="s">
        <v>5243</v>
      </c>
      <c r="D3" s="18" t="s">
        <v>5244</v>
      </c>
      <c r="E3" s="18" t="s">
        <v>5245</v>
      </c>
      <c r="F3" s="18" t="s">
        <v>5246</v>
      </c>
      <c r="G3" s="18" t="s">
        <v>5247</v>
      </c>
      <c r="H3" s="18" t="s">
        <v>526</v>
      </c>
      <c r="I3" s="20"/>
      <c r="J3" s="19">
        <v>41478</v>
      </c>
      <c r="K3" s="20">
        <v>2013</v>
      </c>
      <c r="L3" s="20">
        <v>2016</v>
      </c>
      <c r="M3" s="31">
        <v>850</v>
      </c>
      <c r="N3" s="21" t="s">
        <v>131</v>
      </c>
      <c r="O3" s="23">
        <f>M3*VLOOKUP(N3,Kurzy!$A$2:$B$11,2,FALSE)</f>
        <v>850</v>
      </c>
      <c r="P3" s="18"/>
      <c r="Q3" s="18" t="s">
        <v>10079</v>
      </c>
      <c r="R3" s="18"/>
    </row>
    <row r="4" spans="1:18" ht="25.5" x14ac:dyDescent="0.2">
      <c r="A4" s="7" t="s">
        <v>33</v>
      </c>
      <c r="B4" s="4" t="s">
        <v>40</v>
      </c>
      <c r="C4" s="18" t="s">
        <v>5248</v>
      </c>
      <c r="D4" s="18" t="s">
        <v>5249</v>
      </c>
      <c r="E4" s="18">
        <v>11610547</v>
      </c>
      <c r="F4" s="18" t="s">
        <v>5250</v>
      </c>
      <c r="G4" s="18" t="s">
        <v>5251</v>
      </c>
      <c r="H4" s="18" t="s">
        <v>200</v>
      </c>
      <c r="I4" s="20"/>
      <c r="J4" s="19">
        <v>42536</v>
      </c>
      <c r="K4" s="20">
        <v>2016</v>
      </c>
      <c r="L4" s="20">
        <v>2016</v>
      </c>
      <c r="M4" s="31">
        <v>4800</v>
      </c>
      <c r="N4" s="21" t="s">
        <v>131</v>
      </c>
      <c r="O4" s="23">
        <f>M4*VLOOKUP(N4,Kurzy!$A$2:$B$11,2,FALSE)</f>
        <v>4800</v>
      </c>
      <c r="P4" s="18"/>
      <c r="Q4" s="18" t="s">
        <v>10079</v>
      </c>
      <c r="R4" s="18"/>
    </row>
    <row r="5" spans="1:18" ht="38.25" x14ac:dyDescent="0.2">
      <c r="A5" s="7" t="s">
        <v>33</v>
      </c>
      <c r="B5" s="4" t="s">
        <v>40</v>
      </c>
      <c r="C5" s="18" t="s">
        <v>5252</v>
      </c>
      <c r="D5" s="18" t="s">
        <v>5051</v>
      </c>
      <c r="E5" s="18" t="s">
        <v>5253</v>
      </c>
      <c r="F5" s="18" t="s">
        <v>5246</v>
      </c>
      <c r="G5" s="18" t="s">
        <v>5254</v>
      </c>
      <c r="H5" s="18" t="s">
        <v>5255</v>
      </c>
      <c r="I5" s="20"/>
      <c r="J5" s="19">
        <v>42408</v>
      </c>
      <c r="K5" s="20">
        <v>2016</v>
      </c>
      <c r="L5" s="20">
        <v>2017</v>
      </c>
      <c r="M5" s="31">
        <v>15492.86</v>
      </c>
      <c r="N5" s="21" t="s">
        <v>131</v>
      </c>
      <c r="O5" s="23">
        <f>M5*VLOOKUP(N5,Kurzy!$A$2:$B$11,2,FALSE)</f>
        <v>15492.86</v>
      </c>
      <c r="P5" s="18"/>
      <c r="Q5" s="18" t="s">
        <v>10079</v>
      </c>
      <c r="R5" s="18"/>
    </row>
    <row r="6" spans="1:18" ht="51" x14ac:dyDescent="0.2">
      <c r="A6" s="7" t="s">
        <v>33</v>
      </c>
      <c r="B6" s="4" t="s">
        <v>62</v>
      </c>
      <c r="C6" s="18" t="s">
        <v>5256</v>
      </c>
      <c r="D6" s="18" t="s">
        <v>5257</v>
      </c>
      <c r="E6" s="18" t="s">
        <v>5258</v>
      </c>
      <c r="F6" s="18" t="s">
        <v>5246</v>
      </c>
      <c r="G6" s="18" t="s">
        <v>5259</v>
      </c>
      <c r="H6" s="18" t="s">
        <v>5255</v>
      </c>
      <c r="I6" s="20"/>
      <c r="J6" s="19">
        <v>41883</v>
      </c>
      <c r="K6" s="20">
        <v>2014</v>
      </c>
      <c r="L6" s="20">
        <v>2015</v>
      </c>
      <c r="M6" s="31">
        <v>19019.2</v>
      </c>
      <c r="N6" s="21" t="s">
        <v>131</v>
      </c>
      <c r="O6" s="23">
        <f>M6*VLOOKUP(N6,Kurzy!$A$2:$B$11,2,FALSE)</f>
        <v>19019.2</v>
      </c>
      <c r="P6" s="18" t="s">
        <v>10619</v>
      </c>
      <c r="Q6" s="18" t="s">
        <v>10079</v>
      </c>
      <c r="R6" s="18" t="s">
        <v>10608</v>
      </c>
    </row>
    <row r="7" spans="1:18" ht="25.5" x14ac:dyDescent="0.2">
      <c r="A7" s="7" t="s">
        <v>33</v>
      </c>
      <c r="B7" s="4" t="s">
        <v>41</v>
      </c>
      <c r="C7" s="18" t="s">
        <v>5342</v>
      </c>
      <c r="D7" s="18" t="s">
        <v>4948</v>
      </c>
      <c r="E7" s="18" t="s">
        <v>5343</v>
      </c>
      <c r="F7" s="18" t="s">
        <v>5246</v>
      </c>
      <c r="G7" s="18" t="s">
        <v>5344</v>
      </c>
      <c r="H7" s="18" t="s">
        <v>526</v>
      </c>
      <c r="I7" s="20"/>
      <c r="J7" s="19">
        <v>42245</v>
      </c>
      <c r="K7" s="20">
        <v>2014</v>
      </c>
      <c r="L7" s="20">
        <v>2017</v>
      </c>
      <c r="M7" s="31">
        <v>3269.97</v>
      </c>
      <c r="N7" s="21" t="s">
        <v>131</v>
      </c>
      <c r="O7" s="23">
        <f>M7*VLOOKUP(N7,Kurzy!$A$2:$B$11,2,FALSE)</f>
        <v>3269.97</v>
      </c>
      <c r="P7" s="18"/>
      <c r="Q7" s="18" t="s">
        <v>10079</v>
      </c>
      <c r="R7" s="18"/>
    </row>
    <row r="8" spans="1:18" ht="38.25" x14ac:dyDescent="0.2">
      <c r="A8" s="7" t="s">
        <v>33</v>
      </c>
      <c r="B8" s="4" t="s">
        <v>41</v>
      </c>
      <c r="C8" s="18" t="s">
        <v>5345</v>
      </c>
      <c r="D8" s="18" t="s">
        <v>5346</v>
      </c>
      <c r="E8" s="18" t="s">
        <v>5347</v>
      </c>
      <c r="F8" s="18" t="s">
        <v>5348</v>
      </c>
      <c r="G8" s="18" t="s">
        <v>5349</v>
      </c>
      <c r="H8" s="18" t="s">
        <v>5350</v>
      </c>
      <c r="I8" s="20"/>
      <c r="J8" s="19">
        <v>42713</v>
      </c>
      <c r="K8" s="20">
        <v>2017</v>
      </c>
      <c r="L8" s="20">
        <v>2017</v>
      </c>
      <c r="M8" s="31">
        <v>1809.18</v>
      </c>
      <c r="N8" s="21" t="s">
        <v>131</v>
      </c>
      <c r="O8" s="23">
        <f>M8*VLOOKUP(N8,Kurzy!$A$2:$B$11,2,FALSE)</f>
        <v>1809.18</v>
      </c>
      <c r="P8" s="18"/>
      <c r="Q8" s="18" t="s">
        <v>10079</v>
      </c>
      <c r="R8" s="18"/>
    </row>
    <row r="9" spans="1:18" ht="25.5" x14ac:dyDescent="0.2">
      <c r="A9" s="7" t="s">
        <v>33</v>
      </c>
      <c r="B9" s="4" t="s">
        <v>41</v>
      </c>
      <c r="C9" s="18" t="s">
        <v>5351</v>
      </c>
      <c r="D9" s="18" t="s">
        <v>4948</v>
      </c>
      <c r="E9" s="18" t="s">
        <v>5352</v>
      </c>
      <c r="F9" s="18" t="s">
        <v>5246</v>
      </c>
      <c r="G9" s="18" t="s">
        <v>5353</v>
      </c>
      <c r="H9" s="18" t="s">
        <v>526</v>
      </c>
      <c r="I9" s="20"/>
      <c r="J9" s="19">
        <v>40817</v>
      </c>
      <c r="K9" s="20">
        <v>2011</v>
      </c>
      <c r="L9" s="20">
        <v>2014</v>
      </c>
      <c r="M9" s="31">
        <v>3924</v>
      </c>
      <c r="N9" s="21" t="s">
        <v>131</v>
      </c>
      <c r="O9" s="23">
        <f>M9*VLOOKUP(N9,Kurzy!$A$2:$B$11,2,FALSE)</f>
        <v>3924</v>
      </c>
      <c r="P9" s="18"/>
      <c r="Q9" s="18" t="s">
        <v>10079</v>
      </c>
      <c r="R9" s="18"/>
    </row>
    <row r="10" spans="1:18" ht="51" x14ac:dyDescent="0.2">
      <c r="A10" s="7" t="s">
        <v>33</v>
      </c>
      <c r="B10" s="4" t="s">
        <v>63</v>
      </c>
      <c r="C10" s="18" t="s">
        <v>5270</v>
      </c>
      <c r="D10" s="18" t="s">
        <v>5271</v>
      </c>
      <c r="E10" s="18">
        <v>57214227</v>
      </c>
      <c r="F10" s="18" t="s">
        <v>5272</v>
      </c>
      <c r="G10" s="18" t="s">
        <v>5273</v>
      </c>
      <c r="H10" s="18" t="s">
        <v>5274</v>
      </c>
      <c r="I10" s="20"/>
      <c r="J10" s="19">
        <v>2016</v>
      </c>
      <c r="K10" s="20">
        <v>2016</v>
      </c>
      <c r="L10" s="20">
        <v>2016</v>
      </c>
      <c r="M10" s="31">
        <v>4000</v>
      </c>
      <c r="N10" s="21" t="s">
        <v>131</v>
      </c>
      <c r="O10" s="23">
        <f>M10*VLOOKUP(N10,Kurzy!$A$2:$B$11,2,FALSE)</f>
        <v>4000</v>
      </c>
      <c r="P10" s="18"/>
      <c r="Q10" s="18" t="s">
        <v>10079</v>
      </c>
      <c r="R10" s="18"/>
    </row>
    <row r="11" spans="1:18" ht="38.25" x14ac:dyDescent="0.2">
      <c r="A11" s="7" t="s">
        <v>33</v>
      </c>
      <c r="B11" s="4" t="s">
        <v>63</v>
      </c>
      <c r="C11" s="18" t="s">
        <v>5275</v>
      </c>
      <c r="D11" s="18" t="s">
        <v>5276</v>
      </c>
      <c r="E11" s="18">
        <v>724130</v>
      </c>
      <c r="F11" s="18" t="s">
        <v>5277</v>
      </c>
      <c r="G11" s="18" t="s">
        <v>5278</v>
      </c>
      <c r="H11" s="18" t="s">
        <v>5279</v>
      </c>
      <c r="I11" s="20"/>
      <c r="J11" s="19">
        <v>2016</v>
      </c>
      <c r="K11" s="20">
        <v>2016</v>
      </c>
      <c r="L11" s="20">
        <v>2020</v>
      </c>
      <c r="M11" s="31">
        <v>6087</v>
      </c>
      <c r="N11" s="21" t="s">
        <v>131</v>
      </c>
      <c r="O11" s="23">
        <f>M11*VLOOKUP(N11,Kurzy!$A$2:$B$11,2,FALSE)</f>
        <v>6087</v>
      </c>
      <c r="P11" s="18"/>
      <c r="Q11" s="18" t="s">
        <v>10079</v>
      </c>
      <c r="R11" s="18"/>
    </row>
    <row r="12" spans="1:18" ht="38.25" x14ac:dyDescent="0.2">
      <c r="A12" s="7" t="s">
        <v>33</v>
      </c>
      <c r="B12" s="4" t="s">
        <v>63</v>
      </c>
      <c r="C12" s="18" t="s">
        <v>5280</v>
      </c>
      <c r="D12" s="18" t="s">
        <v>5281</v>
      </c>
      <c r="E12" s="18" t="s">
        <v>5282</v>
      </c>
      <c r="F12" s="18" t="s">
        <v>5283</v>
      </c>
      <c r="G12" s="18" t="s">
        <v>5284</v>
      </c>
      <c r="H12" s="18" t="s">
        <v>5284</v>
      </c>
      <c r="I12" s="20" t="s">
        <v>5285</v>
      </c>
      <c r="J12" s="19">
        <v>2016</v>
      </c>
      <c r="K12" s="20">
        <v>2016</v>
      </c>
      <c r="L12" s="20">
        <v>2016</v>
      </c>
      <c r="M12" s="31">
        <v>1600</v>
      </c>
      <c r="N12" s="21" t="s">
        <v>131</v>
      </c>
      <c r="O12" s="23">
        <f>M12*VLOOKUP(N12,Kurzy!$A$2:$B$11,2,FALSE)</f>
        <v>1600</v>
      </c>
      <c r="P12" s="18"/>
      <c r="Q12" s="18" t="s">
        <v>10079</v>
      </c>
      <c r="R12" s="18"/>
    </row>
    <row r="13" spans="1:18" ht="25.5" x14ac:dyDescent="0.2">
      <c r="A13" s="7" t="s">
        <v>33</v>
      </c>
      <c r="B13" s="4" t="s">
        <v>38</v>
      </c>
      <c r="C13" s="18" t="s">
        <v>5286</v>
      </c>
      <c r="D13" s="18" t="s">
        <v>5287</v>
      </c>
      <c r="E13" s="18" t="s">
        <v>5288</v>
      </c>
      <c r="F13" s="18"/>
      <c r="G13" s="18" t="s">
        <v>5289</v>
      </c>
      <c r="H13" s="18" t="s">
        <v>5290</v>
      </c>
      <c r="I13" s="20"/>
      <c r="J13" s="19">
        <v>42430</v>
      </c>
      <c r="K13" s="20">
        <v>2016</v>
      </c>
      <c r="L13" s="20">
        <v>2016</v>
      </c>
      <c r="M13" s="31">
        <v>6000</v>
      </c>
      <c r="N13" s="21" t="s">
        <v>131</v>
      </c>
      <c r="O13" s="23">
        <f>M13*VLOOKUP(N13,Kurzy!$A$2:$B$11,2,FALSE)</f>
        <v>6000</v>
      </c>
      <c r="P13" s="18"/>
      <c r="Q13" s="18" t="s">
        <v>10079</v>
      </c>
      <c r="R13" s="18"/>
    </row>
    <row r="14" spans="1:18" ht="38.25" x14ac:dyDescent="0.2">
      <c r="A14" s="7" t="s">
        <v>33</v>
      </c>
      <c r="B14" s="4" t="s">
        <v>38</v>
      </c>
      <c r="C14" s="18" t="s">
        <v>5291</v>
      </c>
      <c r="D14" s="18" t="s">
        <v>5292</v>
      </c>
      <c r="E14" s="18" t="s">
        <v>5293</v>
      </c>
      <c r="F14" s="18"/>
      <c r="G14" s="18"/>
      <c r="H14" s="18" t="s">
        <v>5294</v>
      </c>
      <c r="I14" s="20"/>
      <c r="J14" s="19">
        <v>42735</v>
      </c>
      <c r="K14" s="20">
        <v>2016</v>
      </c>
      <c r="L14" s="20">
        <v>2016</v>
      </c>
      <c r="M14" s="31">
        <v>5940</v>
      </c>
      <c r="N14" s="21" t="s">
        <v>131</v>
      </c>
      <c r="O14" s="23">
        <f>M14*VLOOKUP(N14,Kurzy!$A$2:$B$11,2,FALSE)</f>
        <v>5940</v>
      </c>
      <c r="P14" s="18"/>
      <c r="Q14" s="18" t="s">
        <v>10079</v>
      </c>
      <c r="R14" s="18"/>
    </row>
    <row r="15" spans="1:18" ht="76.5" x14ac:dyDescent="0.2">
      <c r="A15" s="7" t="s">
        <v>33</v>
      </c>
      <c r="B15" s="4" t="s">
        <v>38</v>
      </c>
      <c r="C15" s="18" t="s">
        <v>5295</v>
      </c>
      <c r="D15" s="18" t="s">
        <v>5287</v>
      </c>
      <c r="E15" s="18" t="s">
        <v>5296</v>
      </c>
      <c r="F15" s="18"/>
      <c r="G15" s="18" t="s">
        <v>5297</v>
      </c>
      <c r="H15" s="18" t="s">
        <v>5297</v>
      </c>
      <c r="I15" s="20"/>
      <c r="J15" s="19">
        <v>42412</v>
      </c>
      <c r="K15" s="20">
        <v>2016</v>
      </c>
      <c r="L15" s="20">
        <v>2016</v>
      </c>
      <c r="M15" s="31">
        <v>2000</v>
      </c>
      <c r="N15" s="21" t="s">
        <v>131</v>
      </c>
      <c r="O15" s="23">
        <f>M15*VLOOKUP(N15,Kurzy!$A$2:$B$11,2,FALSE)</f>
        <v>2000</v>
      </c>
      <c r="P15" s="18"/>
      <c r="Q15" s="18" t="s">
        <v>10079</v>
      </c>
      <c r="R15" s="18"/>
    </row>
    <row r="16" spans="1:18" ht="25.5" x14ac:dyDescent="0.2">
      <c r="A16" s="7" t="s">
        <v>33</v>
      </c>
      <c r="B16" s="4" t="s">
        <v>38</v>
      </c>
      <c r="C16" s="18" t="s">
        <v>5298</v>
      </c>
      <c r="D16" s="18" t="s">
        <v>5299</v>
      </c>
      <c r="E16" s="18" t="s">
        <v>5194</v>
      </c>
      <c r="F16" s="18" t="s">
        <v>5195</v>
      </c>
      <c r="G16" s="18" t="s">
        <v>5300</v>
      </c>
      <c r="H16" s="18" t="s">
        <v>5197</v>
      </c>
      <c r="I16" s="20"/>
      <c r="J16" s="19">
        <v>41884</v>
      </c>
      <c r="K16" s="20">
        <v>2016</v>
      </c>
      <c r="L16" s="20">
        <v>2019</v>
      </c>
      <c r="M16" s="31">
        <v>65451</v>
      </c>
      <c r="N16" s="21" t="s">
        <v>131</v>
      </c>
      <c r="O16" s="23">
        <f>M16*VLOOKUP(N16,Kurzy!$A$2:$B$11,2,FALSE)</f>
        <v>65451</v>
      </c>
      <c r="P16" s="18"/>
      <c r="Q16" s="18" t="s">
        <v>10079</v>
      </c>
      <c r="R16" s="18"/>
    </row>
    <row r="17" spans="1:18" ht="25.5" x14ac:dyDescent="0.2">
      <c r="A17" s="7" t="s">
        <v>33</v>
      </c>
      <c r="B17" s="4" t="s">
        <v>38</v>
      </c>
      <c r="C17" s="18" t="s">
        <v>5301</v>
      </c>
      <c r="D17" s="18" t="s">
        <v>5302</v>
      </c>
      <c r="E17" s="18">
        <v>51500408</v>
      </c>
      <c r="F17" s="18" t="s">
        <v>5303</v>
      </c>
      <c r="G17" s="18" t="s">
        <v>5304</v>
      </c>
      <c r="H17" s="18" t="s">
        <v>200</v>
      </c>
      <c r="I17" s="20"/>
      <c r="J17" s="19">
        <v>42206</v>
      </c>
      <c r="K17" s="20">
        <v>2015</v>
      </c>
      <c r="L17" s="20">
        <v>2017</v>
      </c>
      <c r="M17" s="31">
        <v>1500</v>
      </c>
      <c r="N17" s="21" t="s">
        <v>131</v>
      </c>
      <c r="O17" s="23">
        <f>M17*VLOOKUP(N17,Kurzy!$A$2:$B$11,2,FALSE)</f>
        <v>1500</v>
      </c>
      <c r="P17" s="18"/>
      <c r="Q17" s="18" t="s">
        <v>10079</v>
      </c>
      <c r="R17" s="18"/>
    </row>
    <row r="18" spans="1:18" ht="25.5" x14ac:dyDescent="0.2">
      <c r="A18" s="7" t="s">
        <v>33</v>
      </c>
      <c r="B18" s="4" t="s">
        <v>38</v>
      </c>
      <c r="C18" s="18" t="s">
        <v>5301</v>
      </c>
      <c r="D18" s="18" t="s">
        <v>5305</v>
      </c>
      <c r="E18" s="18">
        <v>51600915</v>
      </c>
      <c r="F18" s="18" t="s">
        <v>5303</v>
      </c>
      <c r="G18" s="18" t="s">
        <v>5304</v>
      </c>
      <c r="H18" s="18" t="s">
        <v>200</v>
      </c>
      <c r="I18" s="20"/>
      <c r="J18" s="19">
        <v>42614</v>
      </c>
      <c r="K18" s="20">
        <v>2016</v>
      </c>
      <c r="L18" s="20">
        <v>2017</v>
      </c>
      <c r="M18" s="31">
        <v>3000</v>
      </c>
      <c r="N18" s="21" t="s">
        <v>131</v>
      </c>
      <c r="O18" s="23">
        <f>M18*VLOOKUP(N18,Kurzy!$A$2:$B$11,2,FALSE)</f>
        <v>3000</v>
      </c>
      <c r="P18" s="18"/>
      <c r="Q18" s="18" t="s">
        <v>10079</v>
      </c>
      <c r="R18" s="18"/>
    </row>
    <row r="19" spans="1:18" ht="25.5" x14ac:dyDescent="0.2">
      <c r="A19" s="7" t="s">
        <v>33</v>
      </c>
      <c r="B19" s="4" t="s">
        <v>38</v>
      </c>
      <c r="C19" s="18" t="s">
        <v>5301</v>
      </c>
      <c r="D19" s="18" t="s">
        <v>5306</v>
      </c>
      <c r="E19" s="18">
        <v>51501588</v>
      </c>
      <c r="F19" s="18" t="s">
        <v>5303</v>
      </c>
      <c r="G19" s="18" t="s">
        <v>5304</v>
      </c>
      <c r="H19" s="18" t="s">
        <v>200</v>
      </c>
      <c r="I19" s="20"/>
      <c r="J19" s="19">
        <v>42213</v>
      </c>
      <c r="K19" s="20">
        <v>2015</v>
      </c>
      <c r="L19" s="20">
        <v>2017</v>
      </c>
      <c r="M19" s="31">
        <v>1500</v>
      </c>
      <c r="N19" s="21" t="s">
        <v>131</v>
      </c>
      <c r="O19" s="23">
        <f>M19*VLOOKUP(N19,Kurzy!$A$2:$B$11,2,FALSE)</f>
        <v>1500</v>
      </c>
      <c r="P19" s="18"/>
      <c r="Q19" s="18" t="s">
        <v>10079</v>
      </c>
      <c r="R19" s="18"/>
    </row>
    <row r="20" spans="1:18" ht="25.5" x14ac:dyDescent="0.2">
      <c r="A20" s="7" t="s">
        <v>33</v>
      </c>
      <c r="B20" s="4" t="s">
        <v>38</v>
      </c>
      <c r="C20" s="18" t="s">
        <v>5307</v>
      </c>
      <c r="D20" s="18" t="s">
        <v>5308</v>
      </c>
      <c r="E20" s="18">
        <v>61100015</v>
      </c>
      <c r="F20" s="18" t="s">
        <v>5303</v>
      </c>
      <c r="G20" s="18" t="s">
        <v>5309</v>
      </c>
      <c r="H20" s="18" t="s">
        <v>200</v>
      </c>
      <c r="I20" s="20"/>
      <c r="J20" s="19">
        <v>41171</v>
      </c>
      <c r="K20" s="20">
        <v>2016</v>
      </c>
      <c r="L20" s="20">
        <v>2016</v>
      </c>
      <c r="M20" s="31">
        <v>900</v>
      </c>
      <c r="N20" s="21" t="s">
        <v>131</v>
      </c>
      <c r="O20" s="23">
        <f>M20*VLOOKUP(N20,Kurzy!$A$2:$B$11,2,FALSE)</f>
        <v>900</v>
      </c>
      <c r="P20" s="18"/>
      <c r="Q20" s="18" t="s">
        <v>10079</v>
      </c>
      <c r="R20" s="18"/>
    </row>
    <row r="21" spans="1:18" ht="25.5" x14ac:dyDescent="0.2">
      <c r="A21" s="7" t="s">
        <v>33</v>
      </c>
      <c r="B21" s="4" t="s">
        <v>38</v>
      </c>
      <c r="C21" s="18" t="s">
        <v>5310</v>
      </c>
      <c r="D21" s="18" t="s">
        <v>5311</v>
      </c>
      <c r="E21" s="18">
        <v>11540195</v>
      </c>
      <c r="F21" s="18" t="s">
        <v>5303</v>
      </c>
      <c r="G21" s="18" t="s">
        <v>5312</v>
      </c>
      <c r="H21" s="18" t="s">
        <v>200</v>
      </c>
      <c r="I21" s="20"/>
      <c r="J21" s="19">
        <v>42467</v>
      </c>
      <c r="K21" s="20">
        <v>2016</v>
      </c>
      <c r="L21" s="20">
        <v>2017</v>
      </c>
      <c r="M21" s="31">
        <v>4000</v>
      </c>
      <c r="N21" s="21" t="s">
        <v>131</v>
      </c>
      <c r="O21" s="23">
        <f>M21*VLOOKUP(N21,Kurzy!$A$2:$B$11,2,FALSE)</f>
        <v>4000</v>
      </c>
      <c r="P21" s="18"/>
      <c r="Q21" s="18" t="s">
        <v>10079</v>
      </c>
      <c r="R21" s="18"/>
    </row>
    <row r="22" spans="1:18" ht="25.5" x14ac:dyDescent="0.2">
      <c r="A22" s="7" t="s">
        <v>33</v>
      </c>
      <c r="B22" s="4" t="s">
        <v>38</v>
      </c>
      <c r="C22" s="18" t="s">
        <v>5313</v>
      </c>
      <c r="D22" s="18" t="s">
        <v>5314</v>
      </c>
      <c r="E22" s="18">
        <v>61500125</v>
      </c>
      <c r="F22" s="18" t="s">
        <v>5303</v>
      </c>
      <c r="G22" s="18" t="s">
        <v>5309</v>
      </c>
      <c r="H22" s="18" t="s">
        <v>200</v>
      </c>
      <c r="I22" s="20"/>
      <c r="J22" s="19">
        <v>42416</v>
      </c>
      <c r="K22" s="20">
        <v>2016</v>
      </c>
      <c r="L22" s="20">
        <v>2018</v>
      </c>
      <c r="M22" s="31">
        <v>6780</v>
      </c>
      <c r="N22" s="21" t="s">
        <v>131</v>
      </c>
      <c r="O22" s="23">
        <f>M22*VLOOKUP(N22,Kurzy!$A$2:$B$11,2,FALSE)</f>
        <v>6780</v>
      </c>
      <c r="P22" s="18"/>
      <c r="Q22" s="18" t="s">
        <v>10079</v>
      </c>
      <c r="R22" s="18"/>
    </row>
    <row r="23" spans="1:18" ht="25.5" x14ac:dyDescent="0.2">
      <c r="A23" s="7" t="s">
        <v>33</v>
      </c>
      <c r="B23" s="4" t="s">
        <v>38</v>
      </c>
      <c r="C23" s="18" t="s">
        <v>5315</v>
      </c>
      <c r="D23" s="18" t="s">
        <v>5316</v>
      </c>
      <c r="E23" s="18" t="s">
        <v>5317</v>
      </c>
      <c r="F23" s="18"/>
      <c r="G23" s="18"/>
      <c r="H23" s="18" t="s">
        <v>5318</v>
      </c>
      <c r="I23" s="20"/>
      <c r="J23" s="19">
        <v>42513</v>
      </c>
      <c r="K23" s="20">
        <v>2016</v>
      </c>
      <c r="L23" s="20">
        <v>2016</v>
      </c>
      <c r="M23" s="31">
        <v>2500</v>
      </c>
      <c r="N23" s="21" t="s">
        <v>131</v>
      </c>
      <c r="O23" s="23">
        <f>M23*VLOOKUP(N23,Kurzy!$A$2:$B$11,2,FALSE)</f>
        <v>2500</v>
      </c>
      <c r="P23" s="18"/>
      <c r="Q23" s="18" t="s">
        <v>10079</v>
      </c>
      <c r="R23" s="18"/>
    </row>
    <row r="24" spans="1:18" ht="38.25" x14ac:dyDescent="0.2">
      <c r="A24" s="7" t="s">
        <v>33</v>
      </c>
      <c r="B24" s="4" t="s">
        <v>38</v>
      </c>
      <c r="C24" s="18" t="s">
        <v>5319</v>
      </c>
      <c r="D24" s="18" t="s">
        <v>5320</v>
      </c>
      <c r="E24" s="18" t="s">
        <v>5321</v>
      </c>
      <c r="F24" s="18" t="s">
        <v>5272</v>
      </c>
      <c r="G24" s="18"/>
      <c r="H24" s="18" t="s">
        <v>5273</v>
      </c>
      <c r="I24" s="20"/>
      <c r="J24" s="19">
        <v>42523</v>
      </c>
      <c r="K24" s="20">
        <v>2016</v>
      </c>
      <c r="L24" s="20">
        <v>2016</v>
      </c>
      <c r="M24" s="31">
        <v>7477.71</v>
      </c>
      <c r="N24" s="21" t="s">
        <v>131</v>
      </c>
      <c r="O24" s="23">
        <f>M24*VLOOKUP(N24,Kurzy!$A$2:$B$11,2,FALSE)</f>
        <v>7477.71</v>
      </c>
      <c r="P24" s="18"/>
      <c r="Q24" s="18" t="s">
        <v>10079</v>
      </c>
      <c r="R24" s="18"/>
    </row>
    <row r="25" spans="1:18" ht="38.25" x14ac:dyDescent="0.2">
      <c r="A25" s="7" t="s">
        <v>33</v>
      </c>
      <c r="B25" s="4" t="s">
        <v>38</v>
      </c>
      <c r="C25" s="18" t="s">
        <v>5322</v>
      </c>
      <c r="D25" s="18" t="s">
        <v>5323</v>
      </c>
      <c r="E25" s="18" t="s">
        <v>5324</v>
      </c>
      <c r="F25" s="18" t="s">
        <v>5325</v>
      </c>
      <c r="G25" s="18" t="s">
        <v>5312</v>
      </c>
      <c r="H25" s="18" t="s">
        <v>5326</v>
      </c>
      <c r="I25" s="20">
        <v>30845785</v>
      </c>
      <c r="J25" s="19">
        <v>42570</v>
      </c>
      <c r="K25" s="20">
        <v>2016</v>
      </c>
      <c r="L25" s="20">
        <v>2016</v>
      </c>
      <c r="M25" s="31">
        <v>9487</v>
      </c>
      <c r="N25" s="21" t="s">
        <v>131</v>
      </c>
      <c r="O25" s="23">
        <f>M25*VLOOKUP(N25,Kurzy!$A$2:$B$11,2,FALSE)</f>
        <v>9487</v>
      </c>
      <c r="P25" s="18"/>
      <c r="Q25" s="18" t="s">
        <v>10079</v>
      </c>
      <c r="R25" s="18"/>
    </row>
    <row r="26" spans="1:18" ht="38.25" x14ac:dyDescent="0.2">
      <c r="A26" s="7" t="s">
        <v>33</v>
      </c>
      <c r="B26" s="4" t="s">
        <v>38</v>
      </c>
      <c r="C26" s="18" t="s">
        <v>5327</v>
      </c>
      <c r="D26" s="18" t="s">
        <v>5185</v>
      </c>
      <c r="E26" s="18" t="s">
        <v>5328</v>
      </c>
      <c r="F26" s="18" t="s">
        <v>5325</v>
      </c>
      <c r="G26" s="18" t="s">
        <v>5312</v>
      </c>
      <c r="H26" s="18" t="s">
        <v>5326</v>
      </c>
      <c r="I26" s="20">
        <v>30845785</v>
      </c>
      <c r="J26" s="19">
        <v>42606</v>
      </c>
      <c r="K26" s="20">
        <v>2016</v>
      </c>
      <c r="L26" s="20">
        <v>2017</v>
      </c>
      <c r="M26" s="31">
        <v>7965</v>
      </c>
      <c r="N26" s="21" t="s">
        <v>131</v>
      </c>
      <c r="O26" s="23">
        <f>M26*VLOOKUP(N26,Kurzy!$A$2:$B$11,2,FALSE)</f>
        <v>7965</v>
      </c>
      <c r="P26" s="18"/>
      <c r="Q26" s="18" t="s">
        <v>10079</v>
      </c>
      <c r="R26" s="18"/>
    </row>
    <row r="27" spans="1:18" ht="38.25" x14ac:dyDescent="0.2">
      <c r="A27" s="7" t="s">
        <v>33</v>
      </c>
      <c r="B27" s="4" t="s">
        <v>38</v>
      </c>
      <c r="C27" s="18" t="s">
        <v>5329</v>
      </c>
      <c r="D27" s="18" t="s">
        <v>5330</v>
      </c>
      <c r="E27" s="18" t="s">
        <v>5331</v>
      </c>
      <c r="F27" s="18" t="s">
        <v>5325</v>
      </c>
      <c r="G27" s="18" t="s">
        <v>5312</v>
      </c>
      <c r="H27" s="18" t="s">
        <v>5326</v>
      </c>
      <c r="I27" s="20">
        <v>30845785</v>
      </c>
      <c r="J27" s="19">
        <v>42641</v>
      </c>
      <c r="K27" s="20">
        <v>2016</v>
      </c>
      <c r="L27" s="20">
        <v>2017</v>
      </c>
      <c r="M27" s="31">
        <v>4400</v>
      </c>
      <c r="N27" s="21" t="s">
        <v>140</v>
      </c>
      <c r="O27" s="23">
        <f>M27*VLOOKUP(N27,Kurzy!$A$2:$B$11,2,FALSE)</f>
        <v>4174.1770230528409</v>
      </c>
      <c r="P27" s="18"/>
      <c r="Q27" s="18" t="s">
        <v>10079</v>
      </c>
      <c r="R27" s="18"/>
    </row>
    <row r="28" spans="1:18" ht="38.25" x14ac:dyDescent="0.2">
      <c r="A28" s="7" t="s">
        <v>33</v>
      </c>
      <c r="B28" s="4" t="s">
        <v>38</v>
      </c>
      <c r="C28" s="18" t="s">
        <v>5332</v>
      </c>
      <c r="D28" s="18" t="s">
        <v>5311</v>
      </c>
      <c r="E28" s="18" t="s">
        <v>5333</v>
      </c>
      <c r="F28" s="18" t="s">
        <v>5334</v>
      </c>
      <c r="G28" s="18"/>
      <c r="H28" s="18" t="s">
        <v>5335</v>
      </c>
      <c r="I28" s="20">
        <v>31786022</v>
      </c>
      <c r="J28" s="19">
        <v>42604</v>
      </c>
      <c r="K28" s="20">
        <v>2016</v>
      </c>
      <c r="L28" s="20">
        <v>2016</v>
      </c>
      <c r="M28" s="31">
        <v>600</v>
      </c>
      <c r="N28" s="21" t="s">
        <v>131</v>
      </c>
      <c r="O28" s="23">
        <f>M28*VLOOKUP(N28,Kurzy!$A$2:$B$11,2,FALSE)</f>
        <v>600</v>
      </c>
      <c r="P28" s="18"/>
      <c r="Q28" s="18" t="s">
        <v>10079</v>
      </c>
      <c r="R28" s="18"/>
    </row>
    <row r="29" spans="1:18" ht="51" x14ac:dyDescent="0.2">
      <c r="A29" s="7" t="s">
        <v>33</v>
      </c>
      <c r="B29" s="4" t="s">
        <v>38</v>
      </c>
      <c r="C29" s="18" t="s">
        <v>5336</v>
      </c>
      <c r="D29" s="18" t="s">
        <v>5337</v>
      </c>
      <c r="E29" s="18" t="s">
        <v>5338</v>
      </c>
      <c r="F29" s="18" t="s">
        <v>5339</v>
      </c>
      <c r="G29" s="18" t="s">
        <v>5340</v>
      </c>
      <c r="H29" s="18" t="s">
        <v>5341</v>
      </c>
      <c r="I29" s="20"/>
      <c r="J29" s="19">
        <v>42402</v>
      </c>
      <c r="K29" s="20">
        <v>2016</v>
      </c>
      <c r="L29" s="20">
        <v>2016</v>
      </c>
      <c r="M29" s="31">
        <v>1276</v>
      </c>
      <c r="N29" s="21" t="s">
        <v>131</v>
      </c>
      <c r="O29" s="23">
        <f>M29*VLOOKUP(N29,Kurzy!$A$2:$B$11,2,FALSE)</f>
        <v>1276</v>
      </c>
      <c r="P29" s="18"/>
      <c r="Q29" s="18" t="s">
        <v>10079</v>
      </c>
      <c r="R29" s="18"/>
    </row>
    <row r="30" spans="1:18" ht="38.25" x14ac:dyDescent="0.2">
      <c r="A30" s="7" t="s">
        <v>33</v>
      </c>
      <c r="B30" s="4" t="s">
        <v>64</v>
      </c>
      <c r="C30" s="18" t="s">
        <v>5354</v>
      </c>
      <c r="D30" s="18" t="s">
        <v>5355</v>
      </c>
      <c r="E30" s="18" t="s">
        <v>5356</v>
      </c>
      <c r="F30" s="18" t="s">
        <v>5246</v>
      </c>
      <c r="G30" s="18" t="s">
        <v>5357</v>
      </c>
      <c r="H30" s="18" t="s">
        <v>5255</v>
      </c>
      <c r="I30" s="20"/>
      <c r="J30" s="19">
        <v>41518</v>
      </c>
      <c r="K30" s="20">
        <v>2013</v>
      </c>
      <c r="L30" s="20">
        <v>2016</v>
      </c>
      <c r="M30" s="31">
        <v>531.17999999999995</v>
      </c>
      <c r="N30" s="21" t="s">
        <v>131</v>
      </c>
      <c r="O30" s="23">
        <f>M30*VLOOKUP(N30,Kurzy!$A$2:$B$11,2,FALSE)</f>
        <v>531.17999999999995</v>
      </c>
      <c r="P30" s="18"/>
      <c r="Q30" s="18" t="s">
        <v>10079</v>
      </c>
      <c r="R30" s="18"/>
    </row>
    <row r="31" spans="1:18" ht="38.25" x14ac:dyDescent="0.2">
      <c r="A31" s="7" t="s">
        <v>33</v>
      </c>
      <c r="B31" s="4" t="s">
        <v>64</v>
      </c>
      <c r="C31" s="18" t="s">
        <v>5358</v>
      </c>
      <c r="D31" s="18" t="s">
        <v>4958</v>
      </c>
      <c r="E31" s="18" t="s">
        <v>5359</v>
      </c>
      <c r="F31" s="18" t="s">
        <v>5360</v>
      </c>
      <c r="G31" s="18" t="s">
        <v>5359</v>
      </c>
      <c r="H31" s="18" t="s">
        <v>5361</v>
      </c>
      <c r="I31" s="20">
        <v>90031700322</v>
      </c>
      <c r="J31" s="19">
        <v>42045</v>
      </c>
      <c r="K31" s="20">
        <v>2014</v>
      </c>
      <c r="L31" s="20">
        <v>2017</v>
      </c>
      <c r="M31" s="31">
        <v>12000</v>
      </c>
      <c r="N31" s="21" t="s">
        <v>131</v>
      </c>
      <c r="O31" s="23">
        <f>M31*VLOOKUP(N31,Kurzy!$A$2:$B$11,2,FALSE)</f>
        <v>12000</v>
      </c>
      <c r="P31" s="18"/>
      <c r="Q31" s="18" t="s">
        <v>10079</v>
      </c>
      <c r="R31" s="18"/>
    </row>
    <row r="32" spans="1:18" ht="25.5" x14ac:dyDescent="0.2">
      <c r="A32" s="7" t="s">
        <v>33</v>
      </c>
      <c r="B32" s="4" t="s">
        <v>64</v>
      </c>
      <c r="C32" s="18" t="s">
        <v>5362</v>
      </c>
      <c r="D32" s="18" t="s">
        <v>5363</v>
      </c>
      <c r="E32" s="18" t="s">
        <v>5364</v>
      </c>
      <c r="F32" s="18" t="s">
        <v>5365</v>
      </c>
      <c r="G32" s="18" t="s">
        <v>5366</v>
      </c>
      <c r="H32" s="18" t="s">
        <v>5367</v>
      </c>
      <c r="I32" s="20">
        <v>151513</v>
      </c>
      <c r="J32" s="19">
        <v>41928</v>
      </c>
      <c r="K32" s="20">
        <v>2014</v>
      </c>
      <c r="L32" s="20">
        <v>2016</v>
      </c>
      <c r="M32" s="31">
        <v>23118.47</v>
      </c>
      <c r="N32" s="21" t="s">
        <v>131</v>
      </c>
      <c r="O32" s="23">
        <f>M32*VLOOKUP(N32,Kurzy!$A$2:$B$11,2,FALSE)</f>
        <v>23118.47</v>
      </c>
      <c r="P32" s="18"/>
      <c r="Q32" s="18" t="s">
        <v>10079</v>
      </c>
      <c r="R32" s="18"/>
    </row>
    <row r="33" spans="1:18" ht="38.25" x14ac:dyDescent="0.2">
      <c r="A33" s="7" t="s">
        <v>33</v>
      </c>
      <c r="B33" s="4" t="s">
        <v>66</v>
      </c>
      <c r="C33" s="18" t="s">
        <v>5368</v>
      </c>
      <c r="D33" s="18" t="s">
        <v>5369</v>
      </c>
      <c r="E33" s="18" t="s">
        <v>5370</v>
      </c>
      <c r="F33" s="18" t="s">
        <v>5371</v>
      </c>
      <c r="G33" s="18" t="s">
        <v>207</v>
      </c>
      <c r="H33" s="18" t="s">
        <v>526</v>
      </c>
      <c r="I33" s="20"/>
      <c r="J33" s="19">
        <v>41976</v>
      </c>
      <c r="K33" s="20">
        <v>2014</v>
      </c>
      <c r="L33" s="20">
        <v>2016</v>
      </c>
      <c r="M33" s="31">
        <v>4331</v>
      </c>
      <c r="N33" s="21" t="s">
        <v>131</v>
      </c>
      <c r="O33" s="23">
        <f>M33*VLOOKUP(N33,Kurzy!$A$2:$B$11,2,FALSE)</f>
        <v>4331</v>
      </c>
      <c r="P33" s="18"/>
      <c r="Q33" s="18" t="s">
        <v>10079</v>
      </c>
      <c r="R33" s="18"/>
    </row>
    <row r="34" spans="1:18" ht="25.5" x14ac:dyDescent="0.2">
      <c r="A34" s="7" t="s">
        <v>33</v>
      </c>
      <c r="B34" s="4" t="s">
        <v>26</v>
      </c>
      <c r="C34" s="18" t="s">
        <v>5372</v>
      </c>
      <c r="D34" s="18" t="s">
        <v>5373</v>
      </c>
      <c r="E34" s="18">
        <v>31210058</v>
      </c>
      <c r="F34" s="18" t="s">
        <v>5250</v>
      </c>
      <c r="G34" s="18" t="s">
        <v>5374</v>
      </c>
      <c r="H34" s="18" t="s">
        <v>200</v>
      </c>
      <c r="I34" s="20"/>
      <c r="J34" s="19">
        <v>41141</v>
      </c>
      <c r="K34" s="20">
        <v>2013</v>
      </c>
      <c r="L34" s="20">
        <v>2015</v>
      </c>
      <c r="M34" s="31">
        <v>5947.21</v>
      </c>
      <c r="N34" s="21" t="s">
        <v>131</v>
      </c>
      <c r="O34" s="23">
        <f>M34*VLOOKUP(N34,Kurzy!$A$2:$B$11,2,FALSE)</f>
        <v>5947.21</v>
      </c>
      <c r="P34" s="18"/>
      <c r="Q34" s="18" t="s">
        <v>10079</v>
      </c>
      <c r="R34" s="18"/>
    </row>
    <row r="35" spans="1:18" ht="25.5" x14ac:dyDescent="0.2">
      <c r="A35" s="7" t="s">
        <v>33</v>
      </c>
      <c r="B35" s="4" t="s">
        <v>26</v>
      </c>
      <c r="C35" s="18" t="s">
        <v>5375</v>
      </c>
      <c r="D35" s="18" t="s">
        <v>5376</v>
      </c>
      <c r="E35" s="18">
        <v>544134</v>
      </c>
      <c r="F35" s="18" t="s">
        <v>5377</v>
      </c>
      <c r="G35" s="18" t="s">
        <v>5378</v>
      </c>
      <c r="H35" s="18" t="s">
        <v>5255</v>
      </c>
      <c r="I35" s="20"/>
      <c r="J35" s="19">
        <v>41661</v>
      </c>
      <c r="K35" s="20">
        <v>2012</v>
      </c>
      <c r="L35" s="20">
        <v>2016</v>
      </c>
      <c r="M35" s="31">
        <v>4110.72</v>
      </c>
      <c r="N35" s="21" t="s">
        <v>131</v>
      </c>
      <c r="O35" s="23">
        <f>M35*VLOOKUP(N35,Kurzy!$A$2:$B$11,2,FALSE)</f>
        <v>4110.72</v>
      </c>
      <c r="P35" s="18"/>
      <c r="Q35" s="18" t="s">
        <v>10079</v>
      </c>
      <c r="R35" s="18"/>
    </row>
    <row r="36" spans="1:18" ht="38.25" x14ac:dyDescent="0.2">
      <c r="A36" s="7" t="s">
        <v>33</v>
      </c>
      <c r="B36" s="4" t="s">
        <v>26</v>
      </c>
      <c r="C36" s="18" t="s">
        <v>5379</v>
      </c>
      <c r="D36" s="18" t="s">
        <v>5376</v>
      </c>
      <c r="E36" s="18" t="s">
        <v>2230</v>
      </c>
      <c r="F36" s="18" t="s">
        <v>5246</v>
      </c>
      <c r="G36" s="18" t="s">
        <v>5380</v>
      </c>
      <c r="H36" s="18" t="s">
        <v>5255</v>
      </c>
      <c r="I36" s="20"/>
      <c r="J36" s="19">
        <v>41620</v>
      </c>
      <c r="K36" s="20">
        <v>2013</v>
      </c>
      <c r="L36" s="20">
        <v>2016</v>
      </c>
      <c r="M36" s="31">
        <v>2323.64</v>
      </c>
      <c r="N36" s="21" t="s">
        <v>131</v>
      </c>
      <c r="O36" s="23">
        <f>M36*VLOOKUP(N36,Kurzy!$A$2:$B$11,2,FALSE)</f>
        <v>2323.64</v>
      </c>
      <c r="P36" s="18"/>
      <c r="Q36" s="18" t="s">
        <v>10079</v>
      </c>
      <c r="R36" s="18"/>
    </row>
    <row r="37" spans="1:18" ht="38.25" x14ac:dyDescent="0.2">
      <c r="A37" s="7" t="s">
        <v>33</v>
      </c>
      <c r="B37" s="4" t="s">
        <v>67</v>
      </c>
      <c r="C37" s="18" t="s">
        <v>5260</v>
      </c>
      <c r="D37" s="18" t="s">
        <v>5261</v>
      </c>
      <c r="E37" s="18" t="s">
        <v>5262</v>
      </c>
      <c r="F37" s="18" t="s">
        <v>5246</v>
      </c>
      <c r="G37" s="18" t="s">
        <v>207</v>
      </c>
      <c r="H37" s="18" t="s">
        <v>526</v>
      </c>
      <c r="I37" s="20"/>
      <c r="J37" s="19">
        <v>42017</v>
      </c>
      <c r="K37" s="20">
        <v>2014</v>
      </c>
      <c r="L37" s="20">
        <v>2017</v>
      </c>
      <c r="M37" s="31">
        <v>44560</v>
      </c>
      <c r="N37" s="21" t="s">
        <v>131</v>
      </c>
      <c r="O37" s="23">
        <f>M37*VLOOKUP(N37,Kurzy!$A$2:$B$11,2,FALSE)</f>
        <v>44560</v>
      </c>
      <c r="P37" s="18"/>
      <c r="Q37" s="18" t="s">
        <v>10079</v>
      </c>
      <c r="R37" s="18"/>
    </row>
    <row r="38" spans="1:18" ht="38.25" x14ac:dyDescent="0.2">
      <c r="A38" s="7" t="s">
        <v>33</v>
      </c>
      <c r="B38" s="4" t="s">
        <v>67</v>
      </c>
      <c r="C38" s="18" t="s">
        <v>5263</v>
      </c>
      <c r="D38" s="18" t="s">
        <v>5264</v>
      </c>
      <c r="E38" s="18" t="s">
        <v>5265</v>
      </c>
      <c r="F38" s="18" t="s">
        <v>5246</v>
      </c>
      <c r="G38" s="18" t="s">
        <v>5266</v>
      </c>
      <c r="H38" s="18" t="s">
        <v>526</v>
      </c>
      <c r="I38" s="20"/>
      <c r="J38" s="19">
        <v>41717</v>
      </c>
      <c r="K38" s="20">
        <v>2014</v>
      </c>
      <c r="L38" s="20">
        <v>2016</v>
      </c>
      <c r="M38" s="31">
        <v>4863.05</v>
      </c>
      <c r="N38" s="21" t="s">
        <v>131</v>
      </c>
      <c r="O38" s="23">
        <f>M38*VLOOKUP(N38,Kurzy!$A$2:$B$11,2,FALSE)</f>
        <v>4863.05</v>
      </c>
      <c r="P38" s="18"/>
      <c r="Q38" s="18" t="s">
        <v>10079</v>
      </c>
      <c r="R38" s="18"/>
    </row>
    <row r="39" spans="1:18" ht="38.25" x14ac:dyDescent="0.2">
      <c r="A39" s="7" t="s">
        <v>33</v>
      </c>
      <c r="B39" s="4" t="s">
        <v>67</v>
      </c>
      <c r="C39" s="18" t="s">
        <v>5267</v>
      </c>
      <c r="D39" s="18" t="s">
        <v>5268</v>
      </c>
      <c r="E39" s="18" t="s">
        <v>5269</v>
      </c>
      <c r="F39" s="18" t="s">
        <v>5246</v>
      </c>
      <c r="G39" s="18" t="s">
        <v>5266</v>
      </c>
      <c r="H39" s="18" t="s">
        <v>526</v>
      </c>
      <c r="I39" s="20"/>
      <c r="J39" s="19"/>
      <c r="K39" s="20">
        <v>2013</v>
      </c>
      <c r="L39" s="20">
        <v>2015</v>
      </c>
      <c r="M39" s="31">
        <v>6077.47</v>
      </c>
      <c r="N39" s="21" t="s">
        <v>131</v>
      </c>
      <c r="O39" s="23">
        <f>M39*VLOOKUP(N39,Kurzy!$A$2:$B$11,2,FALSE)</f>
        <v>6077.47</v>
      </c>
      <c r="P39" s="18"/>
      <c r="Q39" s="18" t="s">
        <v>10079</v>
      </c>
      <c r="R39" s="18"/>
    </row>
    <row r="40" spans="1:18" ht="25.5" x14ac:dyDescent="0.2">
      <c r="A40" s="7" t="s">
        <v>33</v>
      </c>
      <c r="B40" s="4" t="s">
        <v>61</v>
      </c>
      <c r="C40" s="18" t="s">
        <v>5177</v>
      </c>
      <c r="D40" s="18" t="s">
        <v>5178</v>
      </c>
      <c r="E40" s="18" t="s">
        <v>5179</v>
      </c>
      <c r="F40" s="18" t="s">
        <v>5087</v>
      </c>
      <c r="G40" s="18" t="s">
        <v>5179</v>
      </c>
      <c r="H40" s="18" t="s">
        <v>5180</v>
      </c>
      <c r="I40" s="20"/>
      <c r="J40" s="19">
        <v>42324</v>
      </c>
      <c r="K40" s="20">
        <v>2015</v>
      </c>
      <c r="L40" s="20">
        <v>2017</v>
      </c>
      <c r="M40" s="31">
        <v>11975</v>
      </c>
      <c r="N40" s="21" t="s">
        <v>140</v>
      </c>
      <c r="O40" s="23">
        <f>M40*VLOOKUP(N40,Kurzy!$A$2:$B$11,2,FALSE)</f>
        <v>11360.402238876766</v>
      </c>
      <c r="P40" s="18"/>
      <c r="Q40" s="18" t="s">
        <v>10079</v>
      </c>
      <c r="R40" s="18" t="s">
        <v>10642</v>
      </c>
    </row>
    <row r="41" spans="1:18" ht="38.25" hidden="1" x14ac:dyDescent="0.2">
      <c r="A41" s="7" t="s">
        <v>4</v>
      </c>
      <c r="B41" s="4" t="s">
        <v>69</v>
      </c>
      <c r="C41" s="18" t="s">
        <v>6090</v>
      </c>
      <c r="D41" s="18" t="s">
        <v>6091</v>
      </c>
      <c r="E41" s="18" t="s">
        <v>6092</v>
      </c>
      <c r="F41" s="18"/>
      <c r="G41" s="18"/>
      <c r="H41" s="18" t="s">
        <v>257</v>
      </c>
      <c r="I41" s="20"/>
      <c r="J41" s="19">
        <v>41883</v>
      </c>
      <c r="K41" s="20">
        <v>2014</v>
      </c>
      <c r="L41" s="20">
        <v>2016</v>
      </c>
      <c r="M41" s="31">
        <v>0</v>
      </c>
      <c r="N41" s="21" t="s">
        <v>131</v>
      </c>
      <c r="O41" s="23">
        <f>M41*VLOOKUP(N41,Kurzy!$A$2:$B$11,2,FALSE)</f>
        <v>0</v>
      </c>
      <c r="P41" s="18"/>
      <c r="Q41" s="18" t="s">
        <v>10078</v>
      </c>
      <c r="R41" s="18" t="s">
        <v>10656</v>
      </c>
    </row>
    <row r="42" spans="1:18" ht="51" hidden="1" x14ac:dyDescent="0.2">
      <c r="A42" s="7" t="s">
        <v>4</v>
      </c>
      <c r="B42" s="4" t="s">
        <v>104</v>
      </c>
      <c r="C42" s="18" t="s">
        <v>6093</v>
      </c>
      <c r="D42" s="18" t="s">
        <v>6094</v>
      </c>
      <c r="E42" s="18" t="s">
        <v>6095</v>
      </c>
      <c r="F42" s="18" t="s">
        <v>6096</v>
      </c>
      <c r="G42" s="18" t="s">
        <v>6097</v>
      </c>
      <c r="H42" s="18" t="s">
        <v>6098</v>
      </c>
      <c r="I42" s="20"/>
      <c r="J42" s="19"/>
      <c r="K42" s="20">
        <v>2013</v>
      </c>
      <c r="L42" s="20">
        <v>2016</v>
      </c>
      <c r="M42" s="31">
        <v>0</v>
      </c>
      <c r="N42" s="21" t="s">
        <v>131</v>
      </c>
      <c r="O42" s="23">
        <f>M42*VLOOKUP(N42,Kurzy!$A$2:$B$11,2,FALSE)</f>
        <v>0</v>
      </c>
      <c r="P42" s="18"/>
      <c r="Q42" s="18" t="s">
        <v>10078</v>
      </c>
      <c r="R42" s="18" t="s">
        <v>10656</v>
      </c>
    </row>
    <row r="43" spans="1:18" ht="25.5" x14ac:dyDescent="0.2">
      <c r="A43" s="7" t="s">
        <v>4</v>
      </c>
      <c r="B43" s="4" t="s">
        <v>104</v>
      </c>
      <c r="C43" s="18" t="s">
        <v>6099</v>
      </c>
      <c r="D43" s="18" t="s">
        <v>6094</v>
      </c>
      <c r="E43" s="18" t="s">
        <v>6100</v>
      </c>
      <c r="F43" s="18" t="s">
        <v>6096</v>
      </c>
      <c r="G43" s="18" t="s">
        <v>325</v>
      </c>
      <c r="H43" s="18" t="s">
        <v>526</v>
      </c>
      <c r="I43" s="20"/>
      <c r="J43" s="19"/>
      <c r="K43" s="20">
        <v>2014</v>
      </c>
      <c r="L43" s="20">
        <v>2016</v>
      </c>
      <c r="M43" s="31">
        <v>7683</v>
      </c>
      <c r="N43" s="21" t="s">
        <v>131</v>
      </c>
      <c r="O43" s="23">
        <f>M43*VLOOKUP(N43,Kurzy!$A$2:$B$11,2,FALSE)</f>
        <v>7683</v>
      </c>
      <c r="P43" s="18"/>
      <c r="Q43" s="18" t="s">
        <v>10079</v>
      </c>
      <c r="R43" s="18"/>
    </row>
    <row r="44" spans="1:18" ht="25.5" hidden="1" x14ac:dyDescent="0.2">
      <c r="A44" s="7" t="s">
        <v>4</v>
      </c>
      <c r="B44" s="4" t="s">
        <v>104</v>
      </c>
      <c r="C44" s="18" t="s">
        <v>6019</v>
      </c>
      <c r="D44" s="18" t="s">
        <v>6020</v>
      </c>
      <c r="E44" s="18" t="s">
        <v>6021</v>
      </c>
      <c r="F44" s="18"/>
      <c r="G44" s="18"/>
      <c r="H44" s="18" t="s">
        <v>6022</v>
      </c>
      <c r="I44" s="20">
        <v>164381</v>
      </c>
      <c r="J44" s="19">
        <v>42403</v>
      </c>
      <c r="K44" s="20">
        <v>2016</v>
      </c>
      <c r="L44" s="20">
        <v>2020</v>
      </c>
      <c r="M44" s="31">
        <v>19000</v>
      </c>
      <c r="N44" s="21" t="s">
        <v>131</v>
      </c>
      <c r="O44" s="23">
        <f>M44*VLOOKUP(N44,Kurzy!$A$2:$B$11,2,FALSE)</f>
        <v>19000</v>
      </c>
      <c r="P44" s="18"/>
      <c r="Q44" s="18" t="s">
        <v>10078</v>
      </c>
      <c r="R44" s="18" t="s">
        <v>10494</v>
      </c>
    </row>
    <row r="45" spans="1:18" ht="25.5" x14ac:dyDescent="0.2">
      <c r="A45" s="7" t="s">
        <v>4</v>
      </c>
      <c r="B45" s="4"/>
      <c r="C45" s="18" t="s">
        <v>6101</v>
      </c>
      <c r="D45" s="18" t="s">
        <v>6102</v>
      </c>
      <c r="E45" s="18" t="s">
        <v>6103</v>
      </c>
      <c r="F45" s="18"/>
      <c r="G45" s="18" t="s">
        <v>325</v>
      </c>
      <c r="H45" s="18" t="s">
        <v>6104</v>
      </c>
      <c r="I45" s="20"/>
      <c r="J45" s="19">
        <v>42137</v>
      </c>
      <c r="K45" s="20">
        <v>2014</v>
      </c>
      <c r="L45" s="20">
        <v>2016</v>
      </c>
      <c r="M45" s="31">
        <v>7443</v>
      </c>
      <c r="N45" s="21" t="s">
        <v>131</v>
      </c>
      <c r="O45" s="23">
        <f>M45*VLOOKUP(N45,Kurzy!$A$2:$B$11,2,FALSE)</f>
        <v>7443</v>
      </c>
      <c r="P45" s="18"/>
      <c r="Q45" s="18" t="s">
        <v>10079</v>
      </c>
      <c r="R45" s="18"/>
    </row>
    <row r="46" spans="1:18" ht="102" hidden="1" x14ac:dyDescent="0.2">
      <c r="A46" s="7" t="s">
        <v>30</v>
      </c>
      <c r="B46" s="4" t="s">
        <v>70</v>
      </c>
      <c r="C46" s="18" t="s">
        <v>10411</v>
      </c>
      <c r="D46" s="18" t="s">
        <v>10412</v>
      </c>
      <c r="E46" s="18" t="s">
        <v>10413</v>
      </c>
      <c r="F46" s="18" t="s">
        <v>10414</v>
      </c>
      <c r="G46" s="18" t="s">
        <v>274</v>
      </c>
      <c r="H46" s="18" t="s">
        <v>274</v>
      </c>
      <c r="I46" s="20"/>
      <c r="J46" s="19">
        <v>38718</v>
      </c>
      <c r="K46" s="20">
        <v>2006</v>
      </c>
      <c r="L46" s="20" t="s">
        <v>10415</v>
      </c>
      <c r="M46" s="31">
        <v>0</v>
      </c>
      <c r="N46" s="21" t="s">
        <v>131</v>
      </c>
      <c r="O46" s="23">
        <f>M46*VLOOKUP(N46,Kurzy!$A$2:$B$11,2,FALSE)</f>
        <v>0</v>
      </c>
      <c r="P46" s="18" t="s">
        <v>10463</v>
      </c>
      <c r="Q46" s="18" t="s">
        <v>10078</v>
      </c>
      <c r="R46" s="18" t="s">
        <v>10656</v>
      </c>
    </row>
    <row r="47" spans="1:18" ht="25.5" x14ac:dyDescent="0.2">
      <c r="A47" s="7" t="s">
        <v>30</v>
      </c>
      <c r="B47" s="4" t="s">
        <v>70</v>
      </c>
      <c r="C47" s="18" t="s">
        <v>10416</v>
      </c>
      <c r="D47" s="18" t="s">
        <v>318</v>
      </c>
      <c r="E47" s="18">
        <v>51600925</v>
      </c>
      <c r="F47" s="18" t="s">
        <v>319</v>
      </c>
      <c r="G47" s="18" t="s">
        <v>313</v>
      </c>
      <c r="H47" s="18" t="s">
        <v>313</v>
      </c>
      <c r="I47" s="20"/>
      <c r="J47" s="19">
        <v>42614</v>
      </c>
      <c r="K47" s="20">
        <v>2016</v>
      </c>
      <c r="L47" s="20">
        <v>2017</v>
      </c>
      <c r="M47" s="31">
        <v>1500</v>
      </c>
      <c r="N47" s="21" t="s">
        <v>131</v>
      </c>
      <c r="O47" s="23">
        <f>M47*VLOOKUP(N47,Kurzy!$A$2:$B$11,2,FALSE)</f>
        <v>1500</v>
      </c>
      <c r="P47" s="18" t="s">
        <v>10464</v>
      </c>
      <c r="Q47" s="18" t="s">
        <v>10079</v>
      </c>
      <c r="R47" s="18"/>
    </row>
    <row r="48" spans="1:18" ht="25.5" x14ac:dyDescent="0.2">
      <c r="A48" s="7" t="s">
        <v>30</v>
      </c>
      <c r="B48" s="4" t="s">
        <v>70</v>
      </c>
      <c r="C48" s="18" t="s">
        <v>10416</v>
      </c>
      <c r="D48" s="18" t="s">
        <v>10417</v>
      </c>
      <c r="E48" s="18">
        <v>51601678</v>
      </c>
      <c r="F48" s="18" t="s">
        <v>319</v>
      </c>
      <c r="G48" s="18" t="s">
        <v>313</v>
      </c>
      <c r="H48" s="18" t="s">
        <v>313</v>
      </c>
      <c r="I48" s="20"/>
      <c r="J48" s="19">
        <v>42614</v>
      </c>
      <c r="K48" s="20">
        <v>2016</v>
      </c>
      <c r="L48" s="20">
        <v>2017</v>
      </c>
      <c r="M48" s="31">
        <v>3000</v>
      </c>
      <c r="N48" s="21" t="s">
        <v>131</v>
      </c>
      <c r="O48" s="23">
        <f>M48*VLOOKUP(N48,Kurzy!$A$2:$B$11,2,FALSE)</f>
        <v>3000</v>
      </c>
      <c r="P48" s="18" t="s">
        <v>10465</v>
      </c>
      <c r="Q48" s="18" t="s">
        <v>10079</v>
      </c>
      <c r="R48" s="18"/>
    </row>
    <row r="49" spans="1:18" ht="25.5" x14ac:dyDescent="0.2">
      <c r="A49" s="7" t="s">
        <v>30</v>
      </c>
      <c r="B49" s="4" t="s">
        <v>70</v>
      </c>
      <c r="C49" s="18" t="s">
        <v>10416</v>
      </c>
      <c r="D49" s="18" t="s">
        <v>10418</v>
      </c>
      <c r="E49" s="18">
        <v>51600754</v>
      </c>
      <c r="F49" s="18" t="s">
        <v>319</v>
      </c>
      <c r="G49" s="18" t="s">
        <v>313</v>
      </c>
      <c r="H49" s="18" t="s">
        <v>313</v>
      </c>
      <c r="I49" s="20"/>
      <c r="J49" s="19">
        <v>42614</v>
      </c>
      <c r="K49" s="20">
        <v>2016</v>
      </c>
      <c r="L49" s="20">
        <v>2017</v>
      </c>
      <c r="M49" s="31">
        <v>3000</v>
      </c>
      <c r="N49" s="21" t="s">
        <v>131</v>
      </c>
      <c r="O49" s="23">
        <f>M49*VLOOKUP(N49,Kurzy!$A$2:$B$11,2,FALSE)</f>
        <v>3000</v>
      </c>
      <c r="P49" s="18" t="s">
        <v>10465</v>
      </c>
      <c r="Q49" s="18" t="s">
        <v>10079</v>
      </c>
      <c r="R49" s="18"/>
    </row>
    <row r="50" spans="1:18" ht="25.5" x14ac:dyDescent="0.2">
      <c r="A50" s="7" t="s">
        <v>30</v>
      </c>
      <c r="B50" s="4" t="s">
        <v>70</v>
      </c>
      <c r="C50" s="18" t="s">
        <v>10416</v>
      </c>
      <c r="D50" s="18" t="s">
        <v>10419</v>
      </c>
      <c r="E50" s="18">
        <v>51600463</v>
      </c>
      <c r="F50" s="18" t="s">
        <v>319</v>
      </c>
      <c r="G50" s="18" t="s">
        <v>313</v>
      </c>
      <c r="H50" s="18" t="s">
        <v>313</v>
      </c>
      <c r="I50" s="20"/>
      <c r="J50" s="19">
        <v>42614</v>
      </c>
      <c r="K50" s="20">
        <v>2016</v>
      </c>
      <c r="L50" s="20">
        <v>2017</v>
      </c>
      <c r="M50" s="31">
        <v>3000</v>
      </c>
      <c r="N50" s="21" t="s">
        <v>131</v>
      </c>
      <c r="O50" s="23">
        <f>M50*VLOOKUP(N50,Kurzy!$A$2:$B$11,2,FALSE)</f>
        <v>3000</v>
      </c>
      <c r="P50" s="18" t="s">
        <v>10464</v>
      </c>
      <c r="Q50" s="18" t="s">
        <v>10079</v>
      </c>
      <c r="R50" s="18"/>
    </row>
    <row r="51" spans="1:18" ht="25.5" x14ac:dyDescent="0.2">
      <c r="A51" s="7" t="s">
        <v>30</v>
      </c>
      <c r="B51" s="4" t="s">
        <v>70</v>
      </c>
      <c r="C51" s="18" t="s">
        <v>10416</v>
      </c>
      <c r="D51" s="18" t="s">
        <v>10420</v>
      </c>
      <c r="E51" s="18">
        <v>51601786</v>
      </c>
      <c r="F51" s="18" t="s">
        <v>319</v>
      </c>
      <c r="G51" s="18" t="s">
        <v>313</v>
      </c>
      <c r="H51" s="18" t="s">
        <v>313</v>
      </c>
      <c r="I51" s="20"/>
      <c r="J51" s="19">
        <v>42614</v>
      </c>
      <c r="K51" s="20">
        <v>2016</v>
      </c>
      <c r="L51" s="20">
        <v>2017</v>
      </c>
      <c r="M51" s="31">
        <v>1500</v>
      </c>
      <c r="N51" s="21" t="s">
        <v>131</v>
      </c>
      <c r="O51" s="23">
        <f>M51*VLOOKUP(N51,Kurzy!$A$2:$B$11,2,FALSE)</f>
        <v>1500</v>
      </c>
      <c r="P51" s="18" t="s">
        <v>10466</v>
      </c>
      <c r="Q51" s="18" t="s">
        <v>10079</v>
      </c>
      <c r="R51" s="18"/>
    </row>
    <row r="52" spans="1:18" ht="25.5" hidden="1" x14ac:dyDescent="0.2">
      <c r="A52" s="7" t="s">
        <v>30</v>
      </c>
      <c r="B52" s="4" t="s">
        <v>70</v>
      </c>
      <c r="C52" s="18" t="s">
        <v>10421</v>
      </c>
      <c r="D52" s="18" t="s">
        <v>10422</v>
      </c>
      <c r="E52" s="18" t="s">
        <v>320</v>
      </c>
      <c r="F52" s="18" t="s">
        <v>5924</v>
      </c>
      <c r="G52" s="18" t="s">
        <v>10423</v>
      </c>
      <c r="H52" s="18" t="s">
        <v>10423</v>
      </c>
      <c r="I52" s="20"/>
      <c r="J52" s="19">
        <v>42614</v>
      </c>
      <c r="K52" s="20">
        <v>2016</v>
      </c>
      <c r="L52" s="20">
        <v>2017</v>
      </c>
      <c r="M52" s="31">
        <v>0</v>
      </c>
      <c r="N52" s="21" t="s">
        <v>131</v>
      </c>
      <c r="O52" s="23">
        <f>M52*VLOOKUP(N52,Kurzy!$A$2:$B$11,2,FALSE)</f>
        <v>0</v>
      </c>
      <c r="P52" s="18" t="s">
        <v>10467</v>
      </c>
      <c r="Q52" s="18" t="s">
        <v>10078</v>
      </c>
      <c r="R52" s="18" t="s">
        <v>10656</v>
      </c>
    </row>
    <row r="53" spans="1:18" ht="25.5" hidden="1" x14ac:dyDescent="0.2">
      <c r="A53" s="7" t="s">
        <v>30</v>
      </c>
      <c r="B53" s="4" t="s">
        <v>70</v>
      </c>
      <c r="C53" s="18" t="s">
        <v>10421</v>
      </c>
      <c r="D53" s="18" t="s">
        <v>10424</v>
      </c>
      <c r="E53" s="18" t="s">
        <v>320</v>
      </c>
      <c r="F53" s="18" t="s">
        <v>5924</v>
      </c>
      <c r="G53" s="18" t="s">
        <v>10423</v>
      </c>
      <c r="H53" s="18" t="s">
        <v>10423</v>
      </c>
      <c r="I53" s="20"/>
      <c r="J53" s="19">
        <v>42401</v>
      </c>
      <c r="K53" s="20">
        <v>2016</v>
      </c>
      <c r="L53" s="20">
        <v>2017</v>
      </c>
      <c r="M53" s="31">
        <v>0</v>
      </c>
      <c r="N53" s="21" t="s">
        <v>131</v>
      </c>
      <c r="O53" s="23">
        <f>M53*VLOOKUP(N53,Kurzy!$A$2:$B$11,2,FALSE)</f>
        <v>0</v>
      </c>
      <c r="P53" s="18" t="s">
        <v>10468</v>
      </c>
      <c r="Q53" s="18" t="s">
        <v>10078</v>
      </c>
      <c r="R53" s="18" t="s">
        <v>10656</v>
      </c>
    </row>
    <row r="54" spans="1:18" ht="25.5" hidden="1" x14ac:dyDescent="0.2">
      <c r="A54" s="7" t="s">
        <v>30</v>
      </c>
      <c r="B54" s="4" t="s">
        <v>70</v>
      </c>
      <c r="C54" s="18" t="s">
        <v>10421</v>
      </c>
      <c r="D54" s="18" t="s">
        <v>10425</v>
      </c>
      <c r="E54" s="18" t="s">
        <v>320</v>
      </c>
      <c r="F54" s="18" t="s">
        <v>5924</v>
      </c>
      <c r="G54" s="18" t="s">
        <v>10423</v>
      </c>
      <c r="H54" s="18" t="s">
        <v>10423</v>
      </c>
      <c r="I54" s="20"/>
      <c r="J54" s="19">
        <v>42583</v>
      </c>
      <c r="K54" s="20">
        <v>2016</v>
      </c>
      <c r="L54" s="20">
        <v>2016</v>
      </c>
      <c r="M54" s="31">
        <v>0</v>
      </c>
      <c r="N54" s="21" t="s">
        <v>131</v>
      </c>
      <c r="O54" s="23">
        <f>M54*VLOOKUP(N54,Kurzy!$A$2:$B$11,2,FALSE)</f>
        <v>0</v>
      </c>
      <c r="P54" s="18" t="s">
        <v>10469</v>
      </c>
      <c r="Q54" s="18" t="s">
        <v>10078</v>
      </c>
      <c r="R54" s="18" t="s">
        <v>10656</v>
      </c>
    </row>
    <row r="55" spans="1:18" ht="25.5" hidden="1" x14ac:dyDescent="0.2">
      <c r="A55" s="7" t="s">
        <v>30</v>
      </c>
      <c r="B55" s="4" t="s">
        <v>70</v>
      </c>
      <c r="C55" s="18" t="s">
        <v>10421</v>
      </c>
      <c r="D55" s="18" t="s">
        <v>10426</v>
      </c>
      <c r="E55" s="18" t="s">
        <v>320</v>
      </c>
      <c r="F55" s="18" t="s">
        <v>5924</v>
      </c>
      <c r="G55" s="18" t="s">
        <v>10423</v>
      </c>
      <c r="H55" s="18" t="s">
        <v>10423</v>
      </c>
      <c r="I55" s="20"/>
      <c r="J55" s="19">
        <v>42248</v>
      </c>
      <c r="K55" s="20">
        <v>2015</v>
      </c>
      <c r="L55" s="20">
        <v>2016</v>
      </c>
      <c r="M55" s="31">
        <v>0</v>
      </c>
      <c r="N55" s="21" t="s">
        <v>131</v>
      </c>
      <c r="O55" s="23">
        <f>M55*VLOOKUP(N55,Kurzy!$A$2:$B$11,2,FALSE)</f>
        <v>0</v>
      </c>
      <c r="P55" s="18" t="s">
        <v>10464</v>
      </c>
      <c r="Q55" s="18" t="s">
        <v>10078</v>
      </c>
      <c r="R55" s="18" t="s">
        <v>10656</v>
      </c>
    </row>
    <row r="56" spans="1:18" ht="25.5" hidden="1" x14ac:dyDescent="0.2">
      <c r="A56" s="7" t="s">
        <v>30</v>
      </c>
      <c r="B56" s="4" t="s">
        <v>70</v>
      </c>
      <c r="C56" s="18" t="s">
        <v>10421</v>
      </c>
      <c r="D56" s="18" t="s">
        <v>10427</v>
      </c>
      <c r="E56" s="18" t="s">
        <v>320</v>
      </c>
      <c r="F56" s="18" t="s">
        <v>5924</v>
      </c>
      <c r="G56" s="18" t="s">
        <v>10423</v>
      </c>
      <c r="H56" s="18" t="s">
        <v>10423</v>
      </c>
      <c r="I56" s="20"/>
      <c r="J56" s="19">
        <v>42278</v>
      </c>
      <c r="K56" s="20">
        <v>2015</v>
      </c>
      <c r="L56" s="20">
        <v>2016</v>
      </c>
      <c r="M56" s="31">
        <v>0</v>
      </c>
      <c r="N56" s="21" t="s">
        <v>131</v>
      </c>
      <c r="O56" s="23">
        <f>M56*VLOOKUP(N56,Kurzy!$A$2:$B$11,2,FALSE)</f>
        <v>0</v>
      </c>
      <c r="P56" s="18" t="s">
        <v>10470</v>
      </c>
      <c r="Q56" s="18" t="s">
        <v>10078</v>
      </c>
      <c r="R56" s="18" t="s">
        <v>10656</v>
      </c>
    </row>
    <row r="57" spans="1:18" ht="38.25" x14ac:dyDescent="0.2">
      <c r="A57" s="7" t="s">
        <v>30</v>
      </c>
      <c r="B57" s="4" t="s">
        <v>105</v>
      </c>
      <c r="C57" s="18" t="s">
        <v>10398</v>
      </c>
      <c r="D57" s="18" t="s">
        <v>10399</v>
      </c>
      <c r="E57" s="18" t="s">
        <v>10400</v>
      </c>
      <c r="F57" s="18"/>
      <c r="G57" s="18" t="s">
        <v>201</v>
      </c>
      <c r="H57" s="18" t="s">
        <v>2067</v>
      </c>
      <c r="I57" s="20">
        <v>31821596</v>
      </c>
      <c r="J57" s="19">
        <v>42408</v>
      </c>
      <c r="K57" s="20">
        <v>2016</v>
      </c>
      <c r="L57" s="20">
        <v>2016</v>
      </c>
      <c r="M57" s="31">
        <v>18197</v>
      </c>
      <c r="N57" s="21" t="s">
        <v>131</v>
      </c>
      <c r="O57" s="23">
        <f>M57*VLOOKUP(N57,Kurzy!$A$2:$B$11,2,FALSE)</f>
        <v>18197</v>
      </c>
      <c r="P57" s="18" t="s">
        <v>10460</v>
      </c>
      <c r="Q57" s="18" t="s">
        <v>10079</v>
      </c>
      <c r="R57" s="18"/>
    </row>
    <row r="58" spans="1:18" ht="38.25" x14ac:dyDescent="0.2">
      <c r="A58" s="7" t="s">
        <v>30</v>
      </c>
      <c r="B58" s="4" t="s">
        <v>105</v>
      </c>
      <c r="C58" s="18" t="s">
        <v>10401</v>
      </c>
      <c r="D58" s="18" t="s">
        <v>10402</v>
      </c>
      <c r="E58" s="18" t="s">
        <v>10403</v>
      </c>
      <c r="F58" s="18"/>
      <c r="G58" s="18" t="s">
        <v>10404</v>
      </c>
      <c r="H58" s="18" t="s">
        <v>10405</v>
      </c>
      <c r="I58" s="20">
        <v>61386839</v>
      </c>
      <c r="J58" s="19">
        <v>42411</v>
      </c>
      <c r="K58" s="20">
        <v>2015</v>
      </c>
      <c r="L58" s="20">
        <v>2018</v>
      </c>
      <c r="M58" s="31">
        <v>3925</v>
      </c>
      <c r="N58" s="21" t="s">
        <v>131</v>
      </c>
      <c r="O58" s="23">
        <f>M58*VLOOKUP(N58,Kurzy!$A$2:$B$11,2,FALSE)</f>
        <v>3925</v>
      </c>
      <c r="P58" s="18" t="s">
        <v>10461</v>
      </c>
      <c r="Q58" s="18" t="s">
        <v>10079</v>
      </c>
      <c r="R58" s="18"/>
    </row>
    <row r="59" spans="1:18" ht="38.25" x14ac:dyDescent="0.2">
      <c r="A59" s="7" t="s">
        <v>30</v>
      </c>
      <c r="B59" s="4" t="s">
        <v>105</v>
      </c>
      <c r="C59" s="18" t="s">
        <v>10406</v>
      </c>
      <c r="D59" s="18" t="s">
        <v>10407</v>
      </c>
      <c r="E59" s="18" t="s">
        <v>10408</v>
      </c>
      <c r="F59" s="18"/>
      <c r="G59" s="18" t="s">
        <v>10409</v>
      </c>
      <c r="H59" s="18" t="s">
        <v>10410</v>
      </c>
      <c r="I59" s="20"/>
      <c r="J59" s="19">
        <v>42452</v>
      </c>
      <c r="K59" s="19">
        <v>42370</v>
      </c>
      <c r="L59" s="19">
        <v>42582</v>
      </c>
      <c r="M59" s="31">
        <v>3659</v>
      </c>
      <c r="N59" s="21" t="s">
        <v>131</v>
      </c>
      <c r="O59" s="23">
        <f>M59*VLOOKUP(N59,Kurzy!$A$2:$B$11,2,FALSE)</f>
        <v>3659</v>
      </c>
      <c r="P59" s="18" t="s">
        <v>10462</v>
      </c>
      <c r="Q59" s="18" t="s">
        <v>10079</v>
      </c>
      <c r="R59" s="18"/>
    </row>
    <row r="60" spans="1:18" ht="25.5" x14ac:dyDescent="0.2">
      <c r="A60" s="7" t="s">
        <v>30</v>
      </c>
      <c r="B60" s="4" t="s">
        <v>105</v>
      </c>
      <c r="C60" s="18" t="s">
        <v>10453</v>
      </c>
      <c r="D60" s="18" t="s">
        <v>10454</v>
      </c>
      <c r="E60" s="18" t="s">
        <v>10455</v>
      </c>
      <c r="F60" s="18"/>
      <c r="G60" s="18" t="s">
        <v>10456</v>
      </c>
      <c r="H60" s="18" t="s">
        <v>10456</v>
      </c>
      <c r="I60" s="20"/>
      <c r="J60" s="19"/>
      <c r="K60" s="20">
        <v>2016</v>
      </c>
      <c r="L60" s="20">
        <v>2017</v>
      </c>
      <c r="M60" s="31">
        <v>3812</v>
      </c>
      <c r="N60" s="21" t="s">
        <v>131</v>
      </c>
      <c r="O60" s="23">
        <f>M60*VLOOKUP(N60,Kurzy!$A$2:$B$11,2,FALSE)</f>
        <v>3812</v>
      </c>
      <c r="P60" s="18"/>
      <c r="Q60" s="18" t="s">
        <v>10079</v>
      </c>
      <c r="R60" s="18"/>
    </row>
    <row r="61" spans="1:18" ht="25.5" x14ac:dyDescent="0.2">
      <c r="A61" s="7" t="s">
        <v>30</v>
      </c>
      <c r="B61" s="4" t="s">
        <v>105</v>
      </c>
      <c r="C61" s="18" t="s">
        <v>309</v>
      </c>
      <c r="D61" s="18" t="s">
        <v>10457</v>
      </c>
      <c r="E61" s="18" t="s">
        <v>310</v>
      </c>
      <c r="F61" s="18"/>
      <c r="G61" s="18"/>
      <c r="H61" s="18"/>
      <c r="I61" s="20"/>
      <c r="J61" s="19"/>
      <c r="K61" s="20">
        <v>2012</v>
      </c>
      <c r="L61" s="20">
        <v>2015</v>
      </c>
      <c r="M61" s="31">
        <v>426</v>
      </c>
      <c r="N61" s="21" t="s">
        <v>131</v>
      </c>
      <c r="O61" s="23">
        <f>M61*VLOOKUP(N61,Kurzy!$A$2:$B$11,2,FALSE)</f>
        <v>426</v>
      </c>
      <c r="P61" s="18" t="s">
        <v>311</v>
      </c>
      <c r="Q61" s="18" t="s">
        <v>10079</v>
      </c>
      <c r="R61" s="18"/>
    </row>
    <row r="62" spans="1:18" ht="38.25" x14ac:dyDescent="0.2">
      <c r="A62" s="7" t="s">
        <v>30</v>
      </c>
      <c r="B62" s="4" t="s">
        <v>108</v>
      </c>
      <c r="C62" s="18" t="s">
        <v>315</v>
      </c>
      <c r="D62" s="18" t="s">
        <v>316</v>
      </c>
      <c r="E62" s="18">
        <v>11520168</v>
      </c>
      <c r="F62" s="18" t="s">
        <v>199</v>
      </c>
      <c r="G62" s="18" t="s">
        <v>317</v>
      </c>
      <c r="H62" s="18" t="s">
        <v>317</v>
      </c>
      <c r="I62" s="20">
        <v>11520168</v>
      </c>
      <c r="J62" s="19">
        <v>42268</v>
      </c>
      <c r="K62" s="20">
        <v>2015</v>
      </c>
      <c r="L62" s="20">
        <v>2015</v>
      </c>
      <c r="M62" s="31">
        <v>1200</v>
      </c>
      <c r="N62" s="21" t="s">
        <v>131</v>
      </c>
      <c r="O62" s="23">
        <f>M62*VLOOKUP(N62,Kurzy!$A$2:$B$11,2,FALSE)</f>
        <v>1200</v>
      </c>
      <c r="P62" s="18" t="s">
        <v>10471</v>
      </c>
      <c r="Q62" s="18" t="s">
        <v>10079</v>
      </c>
      <c r="R62" s="18"/>
    </row>
    <row r="63" spans="1:18" ht="38.25" x14ac:dyDescent="0.2">
      <c r="A63" s="7" t="s">
        <v>30</v>
      </c>
      <c r="B63" s="4" t="s">
        <v>72</v>
      </c>
      <c r="C63" s="18" t="s">
        <v>10435</v>
      </c>
      <c r="D63" s="18" t="s">
        <v>10436</v>
      </c>
      <c r="E63" s="18" t="s">
        <v>10437</v>
      </c>
      <c r="F63" s="18" t="s">
        <v>322</v>
      </c>
      <c r="G63" s="18" t="s">
        <v>323</v>
      </c>
      <c r="H63" s="18" t="s">
        <v>10438</v>
      </c>
      <c r="I63" s="20">
        <v>42361141</v>
      </c>
      <c r="J63" s="19">
        <v>42614</v>
      </c>
      <c r="K63" s="20">
        <v>2016</v>
      </c>
      <c r="L63" s="20">
        <v>2018</v>
      </c>
      <c r="M63" s="31">
        <v>4730.8</v>
      </c>
      <c r="N63" s="21" t="s">
        <v>131</v>
      </c>
      <c r="O63" s="23">
        <f>M63*VLOOKUP(N63,Kurzy!$A$2:$B$11,2,FALSE)</f>
        <v>4730.8</v>
      </c>
      <c r="P63" s="18"/>
      <c r="Q63" s="18" t="s">
        <v>10079</v>
      </c>
      <c r="R63" s="18"/>
    </row>
    <row r="64" spans="1:18" ht="25.5" x14ac:dyDescent="0.2">
      <c r="A64" s="7" t="s">
        <v>30</v>
      </c>
      <c r="B64" s="4" t="s">
        <v>72</v>
      </c>
      <c r="C64" s="18" t="s">
        <v>10448</v>
      </c>
      <c r="D64" s="18" t="s">
        <v>10392</v>
      </c>
      <c r="E64" s="18" t="s">
        <v>10449</v>
      </c>
      <c r="F64" s="18"/>
      <c r="G64" s="18" t="s">
        <v>325</v>
      </c>
      <c r="H64" s="18" t="s">
        <v>325</v>
      </c>
      <c r="I64" s="20"/>
      <c r="J64" s="19"/>
      <c r="K64" s="20">
        <v>2014</v>
      </c>
      <c r="L64" s="20">
        <v>2016</v>
      </c>
      <c r="M64" s="31">
        <v>6656</v>
      </c>
      <c r="N64" s="21" t="s">
        <v>131</v>
      </c>
      <c r="O64" s="23">
        <f>M64*VLOOKUP(N64,Kurzy!$A$2:$B$11,2,FALSE)</f>
        <v>6656</v>
      </c>
      <c r="P64" s="18"/>
      <c r="Q64" s="18" t="s">
        <v>10079</v>
      </c>
      <c r="R64" s="18"/>
    </row>
    <row r="65" spans="1:18" ht="25.5" x14ac:dyDescent="0.2">
      <c r="A65" s="7" t="s">
        <v>30</v>
      </c>
      <c r="B65" s="4" t="s">
        <v>72</v>
      </c>
      <c r="C65" s="18" t="s">
        <v>10450</v>
      </c>
      <c r="D65" s="18" t="s">
        <v>10451</v>
      </c>
      <c r="E65" s="18" t="s">
        <v>10452</v>
      </c>
      <c r="F65" s="18"/>
      <c r="G65" s="18" t="s">
        <v>325</v>
      </c>
      <c r="H65" s="18" t="s">
        <v>325</v>
      </c>
      <c r="I65" s="20"/>
      <c r="J65" s="19"/>
      <c r="K65" s="20">
        <v>2014</v>
      </c>
      <c r="L65" s="20">
        <v>2016</v>
      </c>
      <c r="M65" s="31">
        <v>5399</v>
      </c>
      <c r="N65" s="21" t="s">
        <v>131</v>
      </c>
      <c r="O65" s="23">
        <f>M65*VLOOKUP(N65,Kurzy!$A$2:$B$11,2,FALSE)</f>
        <v>5399</v>
      </c>
      <c r="P65" s="18"/>
      <c r="Q65" s="18" t="s">
        <v>10079</v>
      </c>
      <c r="R65" s="18"/>
    </row>
    <row r="66" spans="1:18" ht="38.25" x14ac:dyDescent="0.2">
      <c r="A66" s="7" t="s">
        <v>30</v>
      </c>
      <c r="B66" s="4" t="s">
        <v>107</v>
      </c>
      <c r="C66" s="18" t="s">
        <v>10428</v>
      </c>
      <c r="D66" s="18" t="s">
        <v>10429</v>
      </c>
      <c r="E66" s="18" t="s">
        <v>10430</v>
      </c>
      <c r="F66" s="18" t="s">
        <v>646</v>
      </c>
      <c r="G66" s="18" t="s">
        <v>10431</v>
      </c>
      <c r="H66" s="18" t="s">
        <v>325</v>
      </c>
      <c r="I66" s="20">
        <v>997908647</v>
      </c>
      <c r="J66" s="19">
        <v>42464</v>
      </c>
      <c r="K66" s="20">
        <v>2016</v>
      </c>
      <c r="L66" s="20">
        <v>2016</v>
      </c>
      <c r="M66" s="31">
        <v>705</v>
      </c>
      <c r="N66" s="21" t="s">
        <v>131</v>
      </c>
      <c r="O66" s="23">
        <f>M66*VLOOKUP(N66,Kurzy!$A$2:$B$11,2,FALSE)</f>
        <v>705</v>
      </c>
      <c r="P66" s="18"/>
      <c r="Q66" s="18" t="s">
        <v>10079</v>
      </c>
      <c r="R66" s="18"/>
    </row>
    <row r="67" spans="1:18" ht="25.5" x14ac:dyDescent="0.2">
      <c r="A67" s="7" t="s">
        <v>30</v>
      </c>
      <c r="B67" s="4" t="s">
        <v>107</v>
      </c>
      <c r="C67" s="18" t="s">
        <v>10432</v>
      </c>
      <c r="D67" s="18" t="s">
        <v>10433</v>
      </c>
      <c r="E67" s="18" t="s">
        <v>10430</v>
      </c>
      <c r="F67" s="18" t="s">
        <v>646</v>
      </c>
      <c r="G67" s="18" t="s">
        <v>10431</v>
      </c>
      <c r="H67" s="18" t="s">
        <v>325</v>
      </c>
      <c r="I67" s="20">
        <v>997908647</v>
      </c>
      <c r="J67" s="19">
        <v>42506</v>
      </c>
      <c r="K67" s="20">
        <v>2016</v>
      </c>
      <c r="L67" s="20">
        <v>2016</v>
      </c>
      <c r="M67" s="31">
        <v>705</v>
      </c>
      <c r="N67" s="21" t="s">
        <v>131</v>
      </c>
      <c r="O67" s="23">
        <f>M67*VLOOKUP(N67,Kurzy!$A$2:$B$11,2,FALSE)</f>
        <v>705</v>
      </c>
      <c r="P67" s="18"/>
      <c r="Q67" s="18" t="s">
        <v>10079</v>
      </c>
      <c r="R67" s="18"/>
    </row>
    <row r="68" spans="1:18" ht="25.5" x14ac:dyDescent="0.2">
      <c r="A68" s="7" t="s">
        <v>30</v>
      </c>
      <c r="B68" s="4" t="s">
        <v>107</v>
      </c>
      <c r="C68" s="18" t="s">
        <v>10428</v>
      </c>
      <c r="D68" s="18" t="s">
        <v>10434</v>
      </c>
      <c r="E68" s="18" t="s">
        <v>10430</v>
      </c>
      <c r="F68" s="18" t="s">
        <v>646</v>
      </c>
      <c r="G68" s="18" t="s">
        <v>10431</v>
      </c>
      <c r="H68" s="18" t="s">
        <v>325</v>
      </c>
      <c r="I68" s="20">
        <v>997908647</v>
      </c>
      <c r="J68" s="19">
        <v>42695</v>
      </c>
      <c r="K68" s="20">
        <v>2016</v>
      </c>
      <c r="L68" s="20">
        <v>2016</v>
      </c>
      <c r="M68" s="31">
        <v>705</v>
      </c>
      <c r="N68" s="21" t="s">
        <v>131</v>
      </c>
      <c r="O68" s="23">
        <f>M68*VLOOKUP(N68,Kurzy!$A$2:$B$11,2,FALSE)</f>
        <v>705</v>
      </c>
      <c r="P68" s="18"/>
      <c r="Q68" s="18" t="s">
        <v>10079</v>
      </c>
      <c r="R68" s="18"/>
    </row>
    <row r="69" spans="1:18" ht="25.5" x14ac:dyDescent="0.2">
      <c r="A69" s="7" t="s">
        <v>30</v>
      </c>
      <c r="B69" s="4" t="s">
        <v>107</v>
      </c>
      <c r="C69" s="18" t="s">
        <v>10428</v>
      </c>
      <c r="D69" s="18" t="s">
        <v>10433</v>
      </c>
      <c r="E69" s="18" t="s">
        <v>10430</v>
      </c>
      <c r="F69" s="18" t="s">
        <v>646</v>
      </c>
      <c r="G69" s="18" t="s">
        <v>10431</v>
      </c>
      <c r="H69" s="18" t="s">
        <v>325</v>
      </c>
      <c r="I69" s="20">
        <v>997908647</v>
      </c>
      <c r="J69" s="19">
        <v>42695</v>
      </c>
      <c r="K69" s="20">
        <v>2016</v>
      </c>
      <c r="L69" s="20">
        <v>2016</v>
      </c>
      <c r="M69" s="31">
        <v>705</v>
      </c>
      <c r="N69" s="21" t="s">
        <v>131</v>
      </c>
      <c r="O69" s="23">
        <f>M69*VLOOKUP(N69,Kurzy!$A$2:$B$11,2,FALSE)</f>
        <v>705</v>
      </c>
      <c r="P69" s="18"/>
      <c r="Q69" s="18" t="s">
        <v>10079</v>
      </c>
      <c r="R69" s="18"/>
    </row>
    <row r="70" spans="1:18" ht="38.25" hidden="1" x14ac:dyDescent="0.2">
      <c r="A70" s="7" t="s">
        <v>30</v>
      </c>
      <c r="B70" s="4"/>
      <c r="C70" s="18" t="s">
        <v>10439</v>
      </c>
      <c r="D70" s="18" t="s">
        <v>10440</v>
      </c>
      <c r="E70" s="18" t="s">
        <v>327</v>
      </c>
      <c r="F70" s="18"/>
      <c r="G70" s="18" t="s">
        <v>10441</v>
      </c>
      <c r="H70" s="18" t="s">
        <v>328</v>
      </c>
      <c r="I70" s="20">
        <v>61989592</v>
      </c>
      <c r="J70" s="19">
        <v>41753</v>
      </c>
      <c r="K70" s="19">
        <v>41883</v>
      </c>
      <c r="L70" s="19">
        <v>42613</v>
      </c>
      <c r="M70" s="31">
        <v>0</v>
      </c>
      <c r="N70" s="21" t="s">
        <v>131</v>
      </c>
      <c r="O70" s="23">
        <f>M70*VLOOKUP(N70,Kurzy!$A$2:$B$11,2,FALSE)</f>
        <v>0</v>
      </c>
      <c r="P70" s="18"/>
      <c r="Q70" s="18" t="s">
        <v>10078</v>
      </c>
      <c r="R70" s="18" t="s">
        <v>10656</v>
      </c>
    </row>
    <row r="71" spans="1:18" ht="38.25" x14ac:dyDescent="0.2">
      <c r="A71" s="7" t="s">
        <v>30</v>
      </c>
      <c r="B71" s="4"/>
      <c r="C71" s="18" t="s">
        <v>10442</v>
      </c>
      <c r="D71" s="18" t="s">
        <v>10443</v>
      </c>
      <c r="E71" s="18" t="s">
        <v>10444</v>
      </c>
      <c r="F71" s="18"/>
      <c r="G71" s="18" t="s">
        <v>325</v>
      </c>
      <c r="H71" s="18" t="s">
        <v>10445</v>
      </c>
      <c r="I71" s="20"/>
      <c r="J71" s="19">
        <v>42570</v>
      </c>
      <c r="K71" s="20">
        <v>2016</v>
      </c>
      <c r="L71" s="20">
        <v>2018</v>
      </c>
      <c r="M71" s="31">
        <v>373855</v>
      </c>
      <c r="N71" s="21" t="s">
        <v>131</v>
      </c>
      <c r="O71" s="23">
        <f>M71*VLOOKUP(N71,Kurzy!$A$2:$B$11,2,FALSE)</f>
        <v>373855</v>
      </c>
      <c r="P71" s="18"/>
      <c r="Q71" s="18" t="s">
        <v>10079</v>
      </c>
      <c r="R71" s="18"/>
    </row>
    <row r="72" spans="1:18" ht="51" x14ac:dyDescent="0.2">
      <c r="A72" s="7" t="s">
        <v>30</v>
      </c>
      <c r="B72" s="4"/>
      <c r="C72" s="18" t="s">
        <v>10446</v>
      </c>
      <c r="D72" s="18" t="s">
        <v>10443</v>
      </c>
      <c r="E72" s="18" t="s">
        <v>10447</v>
      </c>
      <c r="F72" s="18"/>
      <c r="G72" s="18" t="s">
        <v>325</v>
      </c>
      <c r="H72" s="18" t="s">
        <v>10445</v>
      </c>
      <c r="I72" s="20"/>
      <c r="J72" s="19">
        <v>42601</v>
      </c>
      <c r="K72" s="20">
        <v>2016</v>
      </c>
      <c r="L72" s="20">
        <v>2018</v>
      </c>
      <c r="M72" s="31">
        <v>11447</v>
      </c>
      <c r="N72" s="21" t="s">
        <v>131</v>
      </c>
      <c r="O72" s="23">
        <f>M72*VLOOKUP(N72,Kurzy!$A$2:$B$11,2,FALSE)</f>
        <v>11447</v>
      </c>
      <c r="P72" s="18"/>
      <c r="Q72" s="18" t="s">
        <v>10079</v>
      </c>
      <c r="R72" s="18"/>
    </row>
    <row r="73" spans="1:18" ht="25.5" x14ac:dyDescent="0.2">
      <c r="A73" s="7" t="s">
        <v>30</v>
      </c>
      <c r="B73" s="4"/>
      <c r="C73" s="18" t="s">
        <v>329</v>
      </c>
      <c r="D73" s="18" t="s">
        <v>312</v>
      </c>
      <c r="E73" s="18" t="s">
        <v>10458</v>
      </c>
      <c r="F73" s="18"/>
      <c r="G73" s="18"/>
      <c r="H73" s="18" t="s">
        <v>10459</v>
      </c>
      <c r="I73" s="20"/>
      <c r="J73" s="19"/>
      <c r="K73" s="20">
        <v>2016</v>
      </c>
      <c r="L73" s="20">
        <v>2016</v>
      </c>
      <c r="M73" s="31">
        <v>37893.14</v>
      </c>
      <c r="N73" s="21" t="s">
        <v>131</v>
      </c>
      <c r="O73" s="23">
        <f>M73*VLOOKUP(N73,Kurzy!$A$2:$B$11,2,FALSE)</f>
        <v>37893.14</v>
      </c>
      <c r="P73" s="18"/>
      <c r="Q73" s="18" t="s">
        <v>10079</v>
      </c>
      <c r="R73" s="18"/>
    </row>
    <row r="74" spans="1:18" ht="63.75" x14ac:dyDescent="0.2">
      <c r="A74" s="7" t="s">
        <v>30</v>
      </c>
      <c r="B74" s="4" t="s">
        <v>106</v>
      </c>
      <c r="C74" s="18" t="s">
        <v>10586</v>
      </c>
      <c r="D74" s="18" t="s">
        <v>10587</v>
      </c>
      <c r="E74" s="18" t="s">
        <v>10588</v>
      </c>
      <c r="F74" s="18"/>
      <c r="G74" s="18" t="s">
        <v>313</v>
      </c>
      <c r="H74" s="18" t="s">
        <v>313</v>
      </c>
      <c r="I74" s="20"/>
      <c r="J74" s="19">
        <v>42416</v>
      </c>
      <c r="K74" s="20">
        <v>2016</v>
      </c>
      <c r="L74" s="20">
        <v>2019</v>
      </c>
      <c r="M74" s="31">
        <v>8798</v>
      </c>
      <c r="N74" s="21" t="s">
        <v>131</v>
      </c>
      <c r="O74" s="23">
        <f>M74*VLOOKUP(N74,Kurzy!$A$2:$B$11,2,FALSE)</f>
        <v>8798</v>
      </c>
      <c r="P74" s="18"/>
      <c r="Q74" s="18" t="s">
        <v>10079</v>
      </c>
      <c r="R74" s="18" t="s">
        <v>10610</v>
      </c>
    </row>
    <row r="75" spans="1:18" ht="38.25" x14ac:dyDescent="0.2">
      <c r="A75" s="7" t="s">
        <v>5</v>
      </c>
      <c r="B75" s="4" t="s">
        <v>110</v>
      </c>
      <c r="C75" s="18" t="s">
        <v>4781</v>
      </c>
      <c r="D75" s="18" t="s">
        <v>4782</v>
      </c>
      <c r="E75" s="18" t="s">
        <v>4783</v>
      </c>
      <c r="F75" s="18" t="s">
        <v>4784</v>
      </c>
      <c r="G75" s="18" t="s">
        <v>4785</v>
      </c>
      <c r="H75" s="18" t="s">
        <v>4786</v>
      </c>
      <c r="I75" s="20">
        <v>151513</v>
      </c>
      <c r="J75" s="19">
        <v>42312</v>
      </c>
      <c r="K75" s="20">
        <v>2015</v>
      </c>
      <c r="L75" s="20">
        <v>2017</v>
      </c>
      <c r="M75" s="31">
        <v>60000</v>
      </c>
      <c r="N75" s="21" t="s">
        <v>131</v>
      </c>
      <c r="O75" s="23">
        <f>M75*VLOOKUP(N75,Kurzy!$A$2:$B$11,2,FALSE)</f>
        <v>60000</v>
      </c>
      <c r="P75" s="18"/>
      <c r="Q75" s="18" t="s">
        <v>10079</v>
      </c>
      <c r="R75" s="18"/>
    </row>
    <row r="76" spans="1:18" ht="25.5" x14ac:dyDescent="0.2">
      <c r="A76" s="7" t="s">
        <v>5</v>
      </c>
      <c r="B76" s="4" t="s">
        <v>110</v>
      </c>
      <c r="C76" s="18" t="s">
        <v>4787</v>
      </c>
      <c r="D76" s="18" t="s">
        <v>4788</v>
      </c>
      <c r="E76" s="18" t="s">
        <v>4789</v>
      </c>
      <c r="F76" s="18" t="s">
        <v>4790</v>
      </c>
      <c r="G76" s="18" t="s">
        <v>4791</v>
      </c>
      <c r="H76" s="18" t="s">
        <v>1814</v>
      </c>
      <c r="I76" s="20"/>
      <c r="J76" s="19">
        <v>42180</v>
      </c>
      <c r="K76" s="20">
        <v>2015</v>
      </c>
      <c r="L76" s="20">
        <v>2019</v>
      </c>
      <c r="M76" s="31">
        <v>5480</v>
      </c>
      <c r="N76" s="21" t="s">
        <v>131</v>
      </c>
      <c r="O76" s="23">
        <f>M76*VLOOKUP(N76,Kurzy!$A$2:$B$11,2,FALSE)</f>
        <v>5480</v>
      </c>
      <c r="P76" s="18"/>
      <c r="Q76" s="18" t="s">
        <v>10079</v>
      </c>
      <c r="R76" s="18"/>
    </row>
    <row r="77" spans="1:18" ht="76.5" x14ac:dyDescent="0.2">
      <c r="A77" s="7" t="s">
        <v>5</v>
      </c>
      <c r="B77" s="4" t="s">
        <v>110</v>
      </c>
      <c r="C77" s="18" t="s">
        <v>4792</v>
      </c>
      <c r="D77" s="18" t="s">
        <v>4788</v>
      </c>
      <c r="E77" s="18" t="s">
        <v>4793</v>
      </c>
      <c r="F77" s="18" t="s">
        <v>4794</v>
      </c>
      <c r="G77" s="18" t="s">
        <v>4795</v>
      </c>
      <c r="H77" s="18" t="s">
        <v>4786</v>
      </c>
      <c r="I77" s="20">
        <v>151513</v>
      </c>
      <c r="J77" s="19">
        <v>42542</v>
      </c>
      <c r="K77" s="20">
        <v>2016</v>
      </c>
      <c r="L77" s="20">
        <v>2017</v>
      </c>
      <c r="M77" s="31">
        <v>86763</v>
      </c>
      <c r="N77" s="21" t="s">
        <v>131</v>
      </c>
      <c r="O77" s="23">
        <f>M77*VLOOKUP(N77,Kurzy!$A$2:$B$11,2,FALSE)</f>
        <v>86763</v>
      </c>
      <c r="P77" s="18"/>
      <c r="Q77" s="18" t="s">
        <v>10079</v>
      </c>
      <c r="R77" s="18"/>
    </row>
    <row r="78" spans="1:18" ht="25.5" x14ac:dyDescent="0.2">
      <c r="A78" s="7" t="s">
        <v>5</v>
      </c>
      <c r="B78" s="4" t="s">
        <v>119</v>
      </c>
      <c r="C78" s="18" t="s">
        <v>4800</v>
      </c>
      <c r="D78" s="18" t="s">
        <v>4801</v>
      </c>
      <c r="E78" s="18" t="s">
        <v>4802</v>
      </c>
      <c r="F78" s="18" t="s">
        <v>4803</v>
      </c>
      <c r="G78" s="18" t="s">
        <v>325</v>
      </c>
      <c r="H78" s="18" t="s">
        <v>1814</v>
      </c>
      <c r="I78" s="20"/>
      <c r="J78" s="19">
        <v>42671</v>
      </c>
      <c r="K78" s="20">
        <v>2016</v>
      </c>
      <c r="L78" s="20">
        <v>2016</v>
      </c>
      <c r="M78" s="31">
        <v>35000</v>
      </c>
      <c r="N78" s="21" t="s">
        <v>131</v>
      </c>
      <c r="O78" s="23">
        <f>M78*VLOOKUP(N78,Kurzy!$A$2:$B$11,2,FALSE)</f>
        <v>35000</v>
      </c>
      <c r="P78" s="18"/>
      <c r="Q78" s="18" t="s">
        <v>10079</v>
      </c>
      <c r="R78" s="18"/>
    </row>
    <row r="79" spans="1:18" ht="38.25" x14ac:dyDescent="0.2">
      <c r="A79" s="7" t="s">
        <v>5</v>
      </c>
      <c r="B79" s="4"/>
      <c r="C79" s="18" t="s">
        <v>4796</v>
      </c>
      <c r="D79" s="18" t="s">
        <v>4797</v>
      </c>
      <c r="E79" s="18" t="s">
        <v>4798</v>
      </c>
      <c r="F79" s="18" t="s">
        <v>611</v>
      </c>
      <c r="G79" s="18" t="s">
        <v>325</v>
      </c>
      <c r="H79" s="18" t="s">
        <v>1814</v>
      </c>
      <c r="I79" s="20"/>
      <c r="J79" s="19">
        <v>42562</v>
      </c>
      <c r="K79" s="20">
        <v>2016</v>
      </c>
      <c r="L79" s="20">
        <v>2018</v>
      </c>
      <c r="M79" s="31">
        <v>150995</v>
      </c>
      <c r="N79" s="21" t="s">
        <v>131</v>
      </c>
      <c r="O79" s="23">
        <f>M79*VLOOKUP(N79,Kurzy!$A$2:$B$11,2,FALSE)</f>
        <v>150995</v>
      </c>
      <c r="P79" s="18" t="s">
        <v>4804</v>
      </c>
      <c r="Q79" s="18" t="s">
        <v>10079</v>
      </c>
      <c r="R79" s="18"/>
    </row>
    <row r="80" spans="1:18" ht="25.5" x14ac:dyDescent="0.2">
      <c r="A80" s="7" t="s">
        <v>5</v>
      </c>
      <c r="B80" s="4"/>
      <c r="C80" s="18" t="s">
        <v>4796</v>
      </c>
      <c r="D80" s="18" t="s">
        <v>4797</v>
      </c>
      <c r="E80" s="18" t="s">
        <v>4799</v>
      </c>
      <c r="F80" s="18" t="s">
        <v>209</v>
      </c>
      <c r="G80" s="18" t="s">
        <v>325</v>
      </c>
      <c r="H80" s="18" t="s">
        <v>1814</v>
      </c>
      <c r="I80" s="20"/>
      <c r="J80" s="19">
        <v>42178</v>
      </c>
      <c r="K80" s="20">
        <v>2015</v>
      </c>
      <c r="L80" s="20">
        <v>2017</v>
      </c>
      <c r="M80" s="31">
        <v>43469</v>
      </c>
      <c r="N80" s="21" t="s">
        <v>131</v>
      </c>
      <c r="O80" s="23">
        <f>M80*VLOOKUP(N80,Kurzy!$A$2:$B$11,2,FALSE)</f>
        <v>43469</v>
      </c>
      <c r="P80" s="18" t="s">
        <v>4805</v>
      </c>
      <c r="Q80" s="18" t="s">
        <v>10079</v>
      </c>
      <c r="R80" s="18"/>
    </row>
    <row r="81" spans="1:18" ht="191.25" x14ac:dyDescent="0.2">
      <c r="A81" s="7" t="s">
        <v>115</v>
      </c>
      <c r="B81" s="4"/>
      <c r="C81" s="18" t="s">
        <v>6149</v>
      </c>
      <c r="D81" s="18" t="s">
        <v>6150</v>
      </c>
      <c r="E81" s="18"/>
      <c r="F81" s="18" t="s">
        <v>6151</v>
      </c>
      <c r="G81" s="18" t="s">
        <v>6152</v>
      </c>
      <c r="H81" s="18" t="s">
        <v>6153</v>
      </c>
      <c r="I81" s="20"/>
      <c r="J81" s="19">
        <v>41666</v>
      </c>
      <c r="K81" s="20">
        <v>2014</v>
      </c>
      <c r="L81" s="20">
        <v>2016</v>
      </c>
      <c r="M81" s="31">
        <v>1200</v>
      </c>
      <c r="N81" s="21" t="s">
        <v>131</v>
      </c>
      <c r="O81" s="23">
        <f>M81*VLOOKUP(N81,Kurzy!$A$2:$B$11,2,FALSE)</f>
        <v>1200</v>
      </c>
      <c r="P81" s="18"/>
      <c r="Q81" s="18" t="s">
        <v>10079</v>
      </c>
      <c r="R81" s="18"/>
    </row>
    <row r="82" spans="1:18" ht="25.5" x14ac:dyDescent="0.2">
      <c r="A82" s="7" t="s">
        <v>6</v>
      </c>
      <c r="B82" s="4" t="s">
        <v>77</v>
      </c>
      <c r="C82" s="18" t="s">
        <v>5691</v>
      </c>
      <c r="D82" s="18" t="s">
        <v>5692</v>
      </c>
      <c r="E82" s="18" t="s">
        <v>5693</v>
      </c>
      <c r="F82" s="18" t="s">
        <v>4309</v>
      </c>
      <c r="G82" s="18" t="s">
        <v>5694</v>
      </c>
      <c r="H82" s="18" t="s">
        <v>200</v>
      </c>
      <c r="I82" s="20">
        <v>36060356</v>
      </c>
      <c r="J82" s="19">
        <v>42419</v>
      </c>
      <c r="K82" s="20">
        <v>2016</v>
      </c>
      <c r="L82" s="20">
        <v>2016</v>
      </c>
      <c r="M82" s="31">
        <v>11200</v>
      </c>
      <c r="N82" s="21" t="s">
        <v>131</v>
      </c>
      <c r="O82" s="23">
        <f>M82*VLOOKUP(N82,Kurzy!$A$2:$B$11,2,FALSE)</f>
        <v>11200</v>
      </c>
      <c r="P82" s="18"/>
      <c r="Q82" s="18" t="s">
        <v>10079</v>
      </c>
      <c r="R82" s="18"/>
    </row>
    <row r="83" spans="1:18" ht="38.25" x14ac:dyDescent="0.2">
      <c r="A83" s="7" t="s">
        <v>6</v>
      </c>
      <c r="B83" s="4" t="s">
        <v>77</v>
      </c>
      <c r="C83" s="18" t="s">
        <v>5695</v>
      </c>
      <c r="D83" s="18" t="s">
        <v>5696</v>
      </c>
      <c r="E83" s="18" t="s">
        <v>5697</v>
      </c>
      <c r="F83" s="18" t="s">
        <v>5698</v>
      </c>
      <c r="G83" s="18" t="s">
        <v>210</v>
      </c>
      <c r="H83" s="18" t="s">
        <v>5699</v>
      </c>
      <c r="I83" s="20">
        <v>955350479</v>
      </c>
      <c r="J83" s="19">
        <v>42670</v>
      </c>
      <c r="K83" s="20">
        <v>2016</v>
      </c>
      <c r="L83" s="20">
        <v>2018</v>
      </c>
      <c r="M83" s="31">
        <v>18033</v>
      </c>
      <c r="N83" s="21" t="s">
        <v>131</v>
      </c>
      <c r="O83" s="23">
        <f>M83*VLOOKUP(N83,Kurzy!$A$2:$B$11,2,FALSE)</f>
        <v>18033</v>
      </c>
      <c r="P83" s="18"/>
      <c r="Q83" s="18" t="s">
        <v>10079</v>
      </c>
      <c r="R83" s="18"/>
    </row>
    <row r="84" spans="1:18" ht="25.5" x14ac:dyDescent="0.2">
      <c r="A84" s="7" t="s">
        <v>6</v>
      </c>
      <c r="B84" s="4" t="s">
        <v>77</v>
      </c>
      <c r="C84" s="18" t="s">
        <v>5700</v>
      </c>
      <c r="D84" s="18" t="s">
        <v>5692</v>
      </c>
      <c r="E84" s="18" t="s">
        <v>5701</v>
      </c>
      <c r="F84" s="18"/>
      <c r="G84" s="18" t="s">
        <v>5702</v>
      </c>
      <c r="H84" s="18" t="s">
        <v>5703</v>
      </c>
      <c r="I84" s="20"/>
      <c r="J84" s="19">
        <v>42643</v>
      </c>
      <c r="K84" s="20">
        <v>2016</v>
      </c>
      <c r="L84" s="20">
        <v>2017</v>
      </c>
      <c r="M84" s="31">
        <v>147444</v>
      </c>
      <c r="N84" s="21" t="s">
        <v>131</v>
      </c>
      <c r="O84" s="23">
        <f>M84*VLOOKUP(N84,Kurzy!$A$2:$B$11,2,FALSE)</f>
        <v>147444</v>
      </c>
      <c r="P84" s="18"/>
      <c r="Q84" s="18" t="s">
        <v>10079</v>
      </c>
      <c r="R84" s="18"/>
    </row>
    <row r="85" spans="1:18" ht="25.5" x14ac:dyDescent="0.2">
      <c r="A85" s="7" t="s">
        <v>6</v>
      </c>
      <c r="B85" s="4" t="s">
        <v>77</v>
      </c>
      <c r="C85" s="18" t="s">
        <v>5704</v>
      </c>
      <c r="D85" s="18" t="s">
        <v>5705</v>
      </c>
      <c r="E85" s="18" t="s">
        <v>5706</v>
      </c>
      <c r="F85" s="18" t="s">
        <v>5707</v>
      </c>
      <c r="G85" s="18" t="s">
        <v>5708</v>
      </c>
      <c r="H85" s="18" t="s">
        <v>200</v>
      </c>
      <c r="I85" s="20">
        <v>36060356</v>
      </c>
      <c r="J85" s="19">
        <v>42580</v>
      </c>
      <c r="K85" s="20">
        <v>2016</v>
      </c>
      <c r="L85" s="20">
        <v>2017</v>
      </c>
      <c r="M85" s="31">
        <v>3000</v>
      </c>
      <c r="N85" s="21" t="s">
        <v>131</v>
      </c>
      <c r="O85" s="23">
        <f>M85*VLOOKUP(N85,Kurzy!$A$2:$B$11,2,FALSE)</f>
        <v>3000</v>
      </c>
      <c r="P85" s="18"/>
      <c r="Q85" s="18" t="s">
        <v>10079</v>
      </c>
      <c r="R85" s="18"/>
    </row>
    <row r="86" spans="1:18" ht="25.5" x14ac:dyDescent="0.2">
      <c r="A86" s="7" t="s">
        <v>6</v>
      </c>
      <c r="B86" s="4" t="s">
        <v>77</v>
      </c>
      <c r="C86" s="18" t="s">
        <v>5709</v>
      </c>
      <c r="D86" s="18" t="s">
        <v>5710</v>
      </c>
      <c r="E86" s="18" t="s">
        <v>5711</v>
      </c>
      <c r="F86" s="18" t="s">
        <v>5707</v>
      </c>
      <c r="G86" s="18" t="s">
        <v>5708</v>
      </c>
      <c r="H86" s="18" t="s">
        <v>200</v>
      </c>
      <c r="I86" s="20">
        <v>36060356</v>
      </c>
      <c r="J86" s="19">
        <v>42580</v>
      </c>
      <c r="K86" s="20">
        <v>2016</v>
      </c>
      <c r="L86" s="20">
        <v>2017</v>
      </c>
      <c r="M86" s="31">
        <v>3000</v>
      </c>
      <c r="N86" s="21" t="s">
        <v>131</v>
      </c>
      <c r="O86" s="23">
        <f>M86*VLOOKUP(N86,Kurzy!$A$2:$B$11,2,FALSE)</f>
        <v>3000</v>
      </c>
      <c r="P86" s="18"/>
      <c r="Q86" s="18" t="s">
        <v>10079</v>
      </c>
      <c r="R86" s="18"/>
    </row>
    <row r="87" spans="1:18" ht="25.5" x14ac:dyDescent="0.2">
      <c r="A87" s="7" t="s">
        <v>6</v>
      </c>
      <c r="B87" s="4" t="s">
        <v>111</v>
      </c>
      <c r="C87" s="18" t="s">
        <v>5712</v>
      </c>
      <c r="D87" s="18" t="s">
        <v>5713</v>
      </c>
      <c r="E87" s="18" t="s">
        <v>5714</v>
      </c>
      <c r="F87" s="18" t="s">
        <v>4309</v>
      </c>
      <c r="G87" s="18" t="s">
        <v>5694</v>
      </c>
      <c r="H87" s="18" t="s">
        <v>200</v>
      </c>
      <c r="I87" s="20">
        <v>36060356</v>
      </c>
      <c r="J87" s="19">
        <v>42549</v>
      </c>
      <c r="K87" s="20">
        <v>2016</v>
      </c>
      <c r="L87" s="20">
        <v>2016</v>
      </c>
      <c r="M87" s="31">
        <v>8800</v>
      </c>
      <c r="N87" s="21" t="s">
        <v>131</v>
      </c>
      <c r="O87" s="23">
        <f>M87*VLOOKUP(N87,Kurzy!$A$2:$B$11,2,FALSE)</f>
        <v>8800</v>
      </c>
      <c r="P87" s="18"/>
      <c r="Q87" s="18" t="s">
        <v>10079</v>
      </c>
      <c r="R87" s="18"/>
    </row>
    <row r="88" spans="1:18" ht="38.25" x14ac:dyDescent="0.2">
      <c r="A88" s="7" t="s">
        <v>6</v>
      </c>
      <c r="B88" s="4" t="s">
        <v>111</v>
      </c>
      <c r="C88" s="18" t="s">
        <v>5715</v>
      </c>
      <c r="D88" s="18" t="s">
        <v>5716</v>
      </c>
      <c r="E88" s="18">
        <v>57312144</v>
      </c>
      <c r="F88" s="18" t="s">
        <v>5717</v>
      </c>
      <c r="G88" s="18" t="s">
        <v>5718</v>
      </c>
      <c r="H88" s="18" t="s">
        <v>5273</v>
      </c>
      <c r="I88" s="20"/>
      <c r="J88" s="19">
        <v>42580</v>
      </c>
      <c r="K88" s="20">
        <v>2016</v>
      </c>
      <c r="L88" s="20">
        <v>2016</v>
      </c>
      <c r="M88" s="31">
        <v>5388</v>
      </c>
      <c r="N88" s="21" t="s">
        <v>131</v>
      </c>
      <c r="O88" s="23">
        <f>M88*VLOOKUP(N88,Kurzy!$A$2:$B$11,2,FALSE)</f>
        <v>5388</v>
      </c>
      <c r="P88" s="18"/>
      <c r="Q88" s="18" t="s">
        <v>10079</v>
      </c>
      <c r="R88" s="18"/>
    </row>
    <row r="89" spans="1:18" ht="25.5" x14ac:dyDescent="0.2">
      <c r="A89" s="7" t="s">
        <v>6</v>
      </c>
      <c r="B89" s="4" t="s">
        <v>78</v>
      </c>
      <c r="C89" s="18" t="s">
        <v>5719</v>
      </c>
      <c r="D89" s="18" t="s">
        <v>5720</v>
      </c>
      <c r="E89" s="18" t="s">
        <v>5721</v>
      </c>
      <c r="F89" s="18" t="s">
        <v>5722</v>
      </c>
      <c r="G89" s="18" t="s">
        <v>210</v>
      </c>
      <c r="H89" s="18" t="s">
        <v>257</v>
      </c>
      <c r="I89" s="20">
        <v>30778867</v>
      </c>
      <c r="J89" s="19">
        <v>42258</v>
      </c>
      <c r="K89" s="20">
        <v>2015</v>
      </c>
      <c r="L89" s="20">
        <v>2017</v>
      </c>
      <c r="M89" s="31">
        <v>51516</v>
      </c>
      <c r="N89" s="21" t="s">
        <v>131</v>
      </c>
      <c r="O89" s="23">
        <f>M89*VLOOKUP(N89,Kurzy!$A$2:$B$11,2,FALSE)</f>
        <v>51516</v>
      </c>
      <c r="P89" s="18"/>
      <c r="Q89" s="18" t="s">
        <v>10079</v>
      </c>
      <c r="R89" s="18"/>
    </row>
    <row r="90" spans="1:18" ht="51" x14ac:dyDescent="0.2">
      <c r="A90" s="7" t="s">
        <v>6</v>
      </c>
      <c r="B90" s="4" t="s">
        <v>78</v>
      </c>
      <c r="C90" s="18" t="s">
        <v>5723</v>
      </c>
      <c r="D90" s="18" t="s">
        <v>5724</v>
      </c>
      <c r="E90" s="18" t="s">
        <v>5725</v>
      </c>
      <c r="F90" s="18" t="s">
        <v>5726</v>
      </c>
      <c r="G90" s="18" t="s">
        <v>544</v>
      </c>
      <c r="H90" s="18" t="s">
        <v>574</v>
      </c>
      <c r="I90" s="20"/>
      <c r="J90" s="19">
        <v>41984</v>
      </c>
      <c r="K90" s="20">
        <v>2014</v>
      </c>
      <c r="L90" s="20">
        <v>2016</v>
      </c>
      <c r="M90" s="31">
        <v>5617</v>
      </c>
      <c r="N90" s="21" t="s">
        <v>131</v>
      </c>
      <c r="O90" s="23">
        <f>M90*VLOOKUP(N90,Kurzy!$A$2:$B$11,2,FALSE)</f>
        <v>5617</v>
      </c>
      <c r="P90" s="18"/>
      <c r="Q90" s="18" t="s">
        <v>10079</v>
      </c>
      <c r="R90" s="18"/>
    </row>
    <row r="91" spans="1:18" ht="25.5" x14ac:dyDescent="0.2">
      <c r="A91" s="7" t="s">
        <v>6</v>
      </c>
      <c r="B91" s="4" t="s">
        <v>78</v>
      </c>
      <c r="C91" s="18" t="s">
        <v>5727</v>
      </c>
      <c r="D91" s="18" t="s">
        <v>5728</v>
      </c>
      <c r="E91" s="18" t="s">
        <v>5729</v>
      </c>
      <c r="F91" s="18" t="s">
        <v>5730</v>
      </c>
      <c r="G91" s="18" t="s">
        <v>210</v>
      </c>
      <c r="H91" s="18" t="s">
        <v>574</v>
      </c>
      <c r="I91" s="20"/>
      <c r="J91" s="19">
        <v>42289</v>
      </c>
      <c r="K91" s="20">
        <v>2015</v>
      </c>
      <c r="L91" s="20">
        <v>2017</v>
      </c>
      <c r="M91" s="31">
        <v>14937</v>
      </c>
      <c r="N91" s="21" t="s">
        <v>131</v>
      </c>
      <c r="O91" s="23">
        <f>M91*VLOOKUP(N91,Kurzy!$A$2:$B$11,2,FALSE)</f>
        <v>14937</v>
      </c>
      <c r="P91" s="18"/>
      <c r="Q91" s="18" t="s">
        <v>10079</v>
      </c>
      <c r="R91" s="18"/>
    </row>
    <row r="92" spans="1:18" ht="38.25" x14ac:dyDescent="0.2">
      <c r="A92" s="7" t="s">
        <v>6</v>
      </c>
      <c r="B92" s="4"/>
      <c r="C92" s="18" t="s">
        <v>5731</v>
      </c>
      <c r="D92" s="18" t="s">
        <v>5732</v>
      </c>
      <c r="E92" s="18" t="s">
        <v>5733</v>
      </c>
      <c r="F92" s="18" t="s">
        <v>209</v>
      </c>
      <c r="G92" s="18" t="s">
        <v>210</v>
      </c>
      <c r="H92" s="18" t="s">
        <v>257</v>
      </c>
      <c r="I92" s="20">
        <v>30778867</v>
      </c>
      <c r="J92" s="19">
        <v>42191</v>
      </c>
      <c r="K92" s="20">
        <v>2015</v>
      </c>
      <c r="L92" s="20">
        <v>2016</v>
      </c>
      <c r="M92" s="31">
        <v>136570</v>
      </c>
      <c r="N92" s="21" t="s">
        <v>131</v>
      </c>
      <c r="O92" s="23">
        <f>M92*VLOOKUP(N92,Kurzy!$A$2:$B$11,2,FALSE)</f>
        <v>136570</v>
      </c>
      <c r="P92" s="18" t="s">
        <v>5747</v>
      </c>
      <c r="Q92" s="18" t="s">
        <v>10079</v>
      </c>
      <c r="R92" s="18"/>
    </row>
    <row r="93" spans="1:18" ht="38.25" x14ac:dyDescent="0.2">
      <c r="A93" s="7" t="s">
        <v>6</v>
      </c>
      <c r="B93" s="4"/>
      <c r="C93" s="18" t="s">
        <v>5734</v>
      </c>
      <c r="D93" s="18" t="s">
        <v>5732</v>
      </c>
      <c r="E93" s="18" t="s">
        <v>5735</v>
      </c>
      <c r="F93" s="18" t="s">
        <v>5736</v>
      </c>
      <c r="G93" s="18" t="s">
        <v>210</v>
      </c>
      <c r="H93" s="18" t="s">
        <v>257</v>
      </c>
      <c r="I93" s="20">
        <v>30778867</v>
      </c>
      <c r="J93" s="19">
        <v>42565</v>
      </c>
      <c r="K93" s="20">
        <v>2016</v>
      </c>
      <c r="L93" s="20">
        <v>2017</v>
      </c>
      <c r="M93" s="31">
        <v>290615</v>
      </c>
      <c r="N93" s="21" t="s">
        <v>131</v>
      </c>
      <c r="O93" s="23">
        <f>M93*VLOOKUP(N93,Kurzy!$A$2:$B$11,2,FALSE)</f>
        <v>290615</v>
      </c>
      <c r="P93" s="18" t="s">
        <v>5747</v>
      </c>
      <c r="Q93" s="18" t="s">
        <v>10079</v>
      </c>
      <c r="R93" s="18"/>
    </row>
    <row r="94" spans="1:18" ht="38.25" x14ac:dyDescent="0.2">
      <c r="A94" s="7" t="s">
        <v>6</v>
      </c>
      <c r="B94" s="4"/>
      <c r="C94" s="18" t="s">
        <v>5737</v>
      </c>
      <c r="D94" s="18" t="s">
        <v>5732</v>
      </c>
      <c r="E94" s="18" t="s">
        <v>5738</v>
      </c>
      <c r="F94" s="18" t="s">
        <v>5736</v>
      </c>
      <c r="G94" s="18" t="s">
        <v>210</v>
      </c>
      <c r="H94" s="18" t="s">
        <v>257</v>
      </c>
      <c r="I94" s="20">
        <v>30778867</v>
      </c>
      <c r="J94" s="19">
        <v>42607</v>
      </c>
      <c r="K94" s="20">
        <v>2016</v>
      </c>
      <c r="L94" s="20">
        <v>2018</v>
      </c>
      <c r="M94" s="31">
        <v>64623</v>
      </c>
      <c r="N94" s="21" t="s">
        <v>131</v>
      </c>
      <c r="O94" s="23">
        <f>M94*VLOOKUP(N94,Kurzy!$A$2:$B$11,2,FALSE)</f>
        <v>64623</v>
      </c>
      <c r="P94" s="18" t="s">
        <v>5747</v>
      </c>
      <c r="Q94" s="18" t="s">
        <v>10079</v>
      </c>
      <c r="R94" s="18"/>
    </row>
    <row r="95" spans="1:18" ht="38.25" x14ac:dyDescent="0.2">
      <c r="A95" s="7" t="s">
        <v>6</v>
      </c>
      <c r="B95" s="4"/>
      <c r="C95" s="18" t="s">
        <v>5739</v>
      </c>
      <c r="D95" s="18" t="s">
        <v>5740</v>
      </c>
      <c r="E95" s="18" t="s">
        <v>5741</v>
      </c>
      <c r="F95" s="18" t="s">
        <v>5742</v>
      </c>
      <c r="G95" s="18" t="s">
        <v>326</v>
      </c>
      <c r="H95" s="18" t="s">
        <v>275</v>
      </c>
      <c r="I95" s="20"/>
      <c r="J95" s="19">
        <v>42058</v>
      </c>
      <c r="K95" s="20">
        <v>2015</v>
      </c>
      <c r="L95" s="20">
        <v>2016</v>
      </c>
      <c r="M95" s="31">
        <v>5995</v>
      </c>
      <c r="N95" s="21" t="s">
        <v>131</v>
      </c>
      <c r="O95" s="23">
        <f>M95*VLOOKUP(N95,Kurzy!$A$2:$B$11,2,FALSE)</f>
        <v>5995</v>
      </c>
      <c r="P95" s="18" t="s">
        <v>5747</v>
      </c>
      <c r="Q95" s="18" t="s">
        <v>10079</v>
      </c>
      <c r="R95" s="18"/>
    </row>
    <row r="96" spans="1:18" ht="38.25" x14ac:dyDescent="0.2">
      <c r="A96" s="7" t="s">
        <v>6</v>
      </c>
      <c r="B96" s="4"/>
      <c r="C96" s="18" t="s">
        <v>5743</v>
      </c>
      <c r="D96" s="18" t="s">
        <v>5740</v>
      </c>
      <c r="E96" s="18" t="s">
        <v>5744</v>
      </c>
      <c r="F96" s="18" t="s">
        <v>5745</v>
      </c>
      <c r="G96" s="18" t="s">
        <v>210</v>
      </c>
      <c r="H96" s="18" t="s">
        <v>5746</v>
      </c>
      <c r="I96" s="20"/>
      <c r="J96" s="19">
        <v>42339</v>
      </c>
      <c r="K96" s="20">
        <v>2015</v>
      </c>
      <c r="L96" s="20">
        <v>2017</v>
      </c>
      <c r="M96" s="31">
        <v>13790</v>
      </c>
      <c r="N96" s="21" t="s">
        <v>131</v>
      </c>
      <c r="O96" s="23">
        <f>M96*VLOOKUP(N96,Kurzy!$A$2:$B$11,2,FALSE)</f>
        <v>13790</v>
      </c>
      <c r="P96" s="18" t="s">
        <v>5747</v>
      </c>
      <c r="Q96" s="18" t="s">
        <v>10079</v>
      </c>
      <c r="R96" s="18"/>
    </row>
    <row r="97" spans="1:18" ht="25.5" x14ac:dyDescent="0.2">
      <c r="A97" s="7" t="s">
        <v>7</v>
      </c>
      <c r="B97" s="4" t="s">
        <v>43</v>
      </c>
      <c r="C97" s="18" t="s">
        <v>5911</v>
      </c>
      <c r="D97" s="18" t="s">
        <v>5912</v>
      </c>
      <c r="E97" s="18" t="s">
        <v>5913</v>
      </c>
      <c r="F97" s="18" t="s">
        <v>5914</v>
      </c>
      <c r="G97" s="18" t="s">
        <v>5915</v>
      </c>
      <c r="H97" s="18" t="s">
        <v>5916</v>
      </c>
      <c r="I97" s="20" t="s">
        <v>5917</v>
      </c>
      <c r="J97" s="19">
        <v>42328</v>
      </c>
      <c r="K97" s="20">
        <v>2014</v>
      </c>
      <c r="L97" s="20">
        <v>2016</v>
      </c>
      <c r="M97" s="31">
        <v>1538</v>
      </c>
      <c r="N97" s="21" t="s">
        <v>131</v>
      </c>
      <c r="O97" s="23">
        <f>M97*VLOOKUP(N97,Kurzy!$A$2:$B$11,2,FALSE)</f>
        <v>1538</v>
      </c>
      <c r="P97" s="18" t="s">
        <v>5992</v>
      </c>
      <c r="Q97" s="18" t="s">
        <v>10079</v>
      </c>
      <c r="R97" s="18"/>
    </row>
    <row r="98" spans="1:18" ht="38.25" x14ac:dyDescent="0.2">
      <c r="A98" s="7" t="s">
        <v>7</v>
      </c>
      <c r="B98" s="4" t="s">
        <v>43</v>
      </c>
      <c r="C98" s="18" t="s">
        <v>5918</v>
      </c>
      <c r="D98" s="18" t="s">
        <v>5837</v>
      </c>
      <c r="E98" s="18" t="s">
        <v>5919</v>
      </c>
      <c r="F98" s="18" t="s">
        <v>646</v>
      </c>
      <c r="G98" s="18" t="s">
        <v>544</v>
      </c>
      <c r="H98" s="18" t="s">
        <v>5920</v>
      </c>
      <c r="I98" s="20"/>
      <c r="J98" s="19">
        <v>41741</v>
      </c>
      <c r="K98" s="20">
        <v>2013</v>
      </c>
      <c r="L98" s="20">
        <v>2016</v>
      </c>
      <c r="M98" s="31">
        <v>1080</v>
      </c>
      <c r="N98" s="21" t="s">
        <v>131</v>
      </c>
      <c r="O98" s="23">
        <f>M98*VLOOKUP(N98,Kurzy!$A$2:$B$11,2,FALSE)</f>
        <v>1080</v>
      </c>
      <c r="P98" s="18" t="s">
        <v>5993</v>
      </c>
      <c r="Q98" s="18" t="s">
        <v>10079</v>
      </c>
      <c r="R98" s="18"/>
    </row>
    <row r="99" spans="1:18" ht="25.5" hidden="1" x14ac:dyDescent="0.2">
      <c r="A99" s="7" t="s">
        <v>7</v>
      </c>
      <c r="B99" s="4" t="s">
        <v>43</v>
      </c>
      <c r="C99" s="18" t="s">
        <v>5921</v>
      </c>
      <c r="D99" s="18" t="s">
        <v>5922</v>
      </c>
      <c r="E99" s="18" t="s">
        <v>5923</v>
      </c>
      <c r="F99" s="18" t="s">
        <v>5924</v>
      </c>
      <c r="G99" s="18" t="s">
        <v>5925</v>
      </c>
      <c r="H99" s="18" t="s">
        <v>5883</v>
      </c>
      <c r="I99" s="20">
        <v>31821596</v>
      </c>
      <c r="J99" s="19">
        <v>42270</v>
      </c>
      <c r="K99" s="20">
        <v>2015</v>
      </c>
      <c r="L99" s="20">
        <v>2016</v>
      </c>
      <c r="M99" s="31">
        <v>0</v>
      </c>
      <c r="N99" s="21" t="s">
        <v>131</v>
      </c>
      <c r="O99" s="23">
        <f>M99*VLOOKUP(N99,Kurzy!$A$2:$B$11,2,FALSE)</f>
        <v>0</v>
      </c>
      <c r="P99" s="18" t="s">
        <v>5994</v>
      </c>
      <c r="Q99" s="18" t="s">
        <v>10078</v>
      </c>
      <c r="R99" s="18" t="s">
        <v>10656</v>
      </c>
    </row>
    <row r="100" spans="1:18" ht="25.5" hidden="1" x14ac:dyDescent="0.2">
      <c r="A100" s="7" t="s">
        <v>7</v>
      </c>
      <c r="B100" s="4" t="s">
        <v>43</v>
      </c>
      <c r="C100" s="18" t="s">
        <v>5926</v>
      </c>
      <c r="D100" s="18" t="s">
        <v>5927</v>
      </c>
      <c r="E100" s="18" t="s">
        <v>5928</v>
      </c>
      <c r="F100" s="18" t="s">
        <v>646</v>
      </c>
      <c r="G100" s="18" t="s">
        <v>544</v>
      </c>
      <c r="H100" s="18" t="s">
        <v>5920</v>
      </c>
      <c r="I100" s="20"/>
      <c r="J100" s="19">
        <v>42067</v>
      </c>
      <c r="K100" s="20">
        <v>2014</v>
      </c>
      <c r="L100" s="20">
        <v>2016</v>
      </c>
      <c r="M100" s="31">
        <v>0</v>
      </c>
      <c r="N100" s="21" t="s">
        <v>131</v>
      </c>
      <c r="O100" s="23">
        <f>M100*VLOOKUP(N100,Kurzy!$A$2:$B$11,2,FALSE)</f>
        <v>0</v>
      </c>
      <c r="P100" s="18" t="s">
        <v>5995</v>
      </c>
      <c r="Q100" s="18" t="s">
        <v>10078</v>
      </c>
      <c r="R100" s="18" t="s">
        <v>10656</v>
      </c>
    </row>
    <row r="101" spans="1:18" ht="38.25" hidden="1" x14ac:dyDescent="0.2">
      <c r="A101" s="7" t="s">
        <v>7</v>
      </c>
      <c r="B101" s="4" t="s">
        <v>43</v>
      </c>
      <c r="C101" s="18" t="s">
        <v>5929</v>
      </c>
      <c r="D101" s="18" t="s">
        <v>5930</v>
      </c>
      <c r="E101" s="18" t="s">
        <v>5931</v>
      </c>
      <c r="F101" s="18" t="s">
        <v>646</v>
      </c>
      <c r="G101" s="18" t="s">
        <v>5932</v>
      </c>
      <c r="H101" s="18" t="s">
        <v>196</v>
      </c>
      <c r="I101" s="20"/>
      <c r="J101" s="19">
        <v>42271</v>
      </c>
      <c r="K101" s="20">
        <v>2015</v>
      </c>
      <c r="L101" s="20">
        <v>2016</v>
      </c>
      <c r="M101" s="31">
        <v>0</v>
      </c>
      <c r="N101" s="21" t="s">
        <v>131</v>
      </c>
      <c r="O101" s="23">
        <f>M101*VLOOKUP(N101,Kurzy!$A$2:$B$11,2,FALSE)</f>
        <v>0</v>
      </c>
      <c r="P101" s="18" t="s">
        <v>5996</v>
      </c>
      <c r="Q101" s="18" t="s">
        <v>10078</v>
      </c>
      <c r="R101" s="18" t="s">
        <v>10656</v>
      </c>
    </row>
    <row r="102" spans="1:18" ht="51" hidden="1" x14ac:dyDescent="0.2">
      <c r="A102" s="7" t="s">
        <v>7</v>
      </c>
      <c r="B102" s="4" t="s">
        <v>43</v>
      </c>
      <c r="C102" s="18" t="s">
        <v>5933</v>
      </c>
      <c r="D102" s="18" t="s">
        <v>5934</v>
      </c>
      <c r="E102" s="18" t="s">
        <v>5935</v>
      </c>
      <c r="F102" s="18"/>
      <c r="G102" s="18" t="s">
        <v>325</v>
      </c>
      <c r="H102" s="18"/>
      <c r="I102" s="20"/>
      <c r="J102" s="19">
        <v>42359</v>
      </c>
      <c r="K102" s="20">
        <v>2016</v>
      </c>
      <c r="L102" s="20">
        <v>2019</v>
      </c>
      <c r="M102" s="31">
        <v>0</v>
      </c>
      <c r="N102" s="21" t="s">
        <v>131</v>
      </c>
      <c r="O102" s="23">
        <f>M102*VLOOKUP(N102,Kurzy!$A$2:$B$11,2,FALSE)</f>
        <v>0</v>
      </c>
      <c r="P102" s="18"/>
      <c r="Q102" s="18" t="s">
        <v>10078</v>
      </c>
      <c r="R102" s="18" t="s">
        <v>10656</v>
      </c>
    </row>
    <row r="103" spans="1:18" ht="38.25" hidden="1" x14ac:dyDescent="0.2">
      <c r="A103" s="7" t="s">
        <v>7</v>
      </c>
      <c r="B103" s="4" t="s">
        <v>79</v>
      </c>
      <c r="C103" s="18" t="s">
        <v>5966</v>
      </c>
      <c r="D103" s="18" t="s">
        <v>5967</v>
      </c>
      <c r="E103" s="18" t="s">
        <v>5968</v>
      </c>
      <c r="F103" s="18" t="s">
        <v>5969</v>
      </c>
      <c r="G103" s="18" t="s">
        <v>5970</v>
      </c>
      <c r="H103" s="18" t="s">
        <v>5971</v>
      </c>
      <c r="I103" s="20"/>
      <c r="J103" s="19">
        <v>41436</v>
      </c>
      <c r="K103" s="20">
        <v>2012</v>
      </c>
      <c r="L103" s="20">
        <v>2016</v>
      </c>
      <c r="M103" s="31">
        <v>0</v>
      </c>
      <c r="N103" s="21" t="s">
        <v>131</v>
      </c>
      <c r="O103" s="23">
        <f>M103*VLOOKUP(N103,Kurzy!$A$2:$B$11,2,FALSE)</f>
        <v>0</v>
      </c>
      <c r="P103" s="18" t="s">
        <v>6005</v>
      </c>
      <c r="Q103" s="18" t="s">
        <v>10078</v>
      </c>
      <c r="R103" s="18" t="s">
        <v>10656</v>
      </c>
    </row>
    <row r="104" spans="1:18" ht="63.75" x14ac:dyDescent="0.2">
      <c r="A104" s="7" t="s">
        <v>7</v>
      </c>
      <c r="B104" s="4" t="s">
        <v>79</v>
      </c>
      <c r="C104" s="18" t="s">
        <v>5972</v>
      </c>
      <c r="D104" s="18" t="s">
        <v>5967</v>
      </c>
      <c r="E104" s="18">
        <v>61360003</v>
      </c>
      <c r="F104" s="18" t="s">
        <v>5973</v>
      </c>
      <c r="G104" s="18" t="s">
        <v>5974</v>
      </c>
      <c r="H104" s="18" t="s">
        <v>200</v>
      </c>
      <c r="I104" s="20"/>
      <c r="J104" s="19">
        <v>41183</v>
      </c>
      <c r="K104" s="20">
        <v>2013</v>
      </c>
      <c r="L104" s="20">
        <v>2016</v>
      </c>
      <c r="M104" s="31">
        <v>14700</v>
      </c>
      <c r="N104" s="21" t="s">
        <v>131</v>
      </c>
      <c r="O104" s="23">
        <f>M104*VLOOKUP(N104,Kurzy!$A$2:$B$11,2,FALSE)</f>
        <v>14700</v>
      </c>
      <c r="P104" s="18" t="s">
        <v>6006</v>
      </c>
      <c r="Q104" s="18" t="s">
        <v>10079</v>
      </c>
      <c r="R104" s="18"/>
    </row>
    <row r="105" spans="1:18" ht="38.25" hidden="1" x14ac:dyDescent="0.2">
      <c r="A105" s="7" t="s">
        <v>7</v>
      </c>
      <c r="B105" s="4" t="s">
        <v>79</v>
      </c>
      <c r="C105" s="18" t="s">
        <v>5975</v>
      </c>
      <c r="D105" s="18" t="s">
        <v>5976</v>
      </c>
      <c r="E105" s="18" t="s">
        <v>5977</v>
      </c>
      <c r="F105" s="18" t="s">
        <v>5978</v>
      </c>
      <c r="G105" s="18" t="s">
        <v>5979</v>
      </c>
      <c r="H105" s="18" t="s">
        <v>5980</v>
      </c>
      <c r="I105" s="20"/>
      <c r="J105" s="19">
        <v>42185</v>
      </c>
      <c r="K105" s="20">
        <v>2014</v>
      </c>
      <c r="L105" s="20">
        <v>2017</v>
      </c>
      <c r="M105" s="31">
        <v>0</v>
      </c>
      <c r="N105" s="21" t="s">
        <v>131</v>
      </c>
      <c r="O105" s="23">
        <f>M105*VLOOKUP(N105,Kurzy!$A$2:$B$11,2,FALSE)</f>
        <v>0</v>
      </c>
      <c r="P105" s="18" t="s">
        <v>6005</v>
      </c>
      <c r="Q105" s="18" t="s">
        <v>10078</v>
      </c>
      <c r="R105" s="18" t="s">
        <v>10656</v>
      </c>
    </row>
    <row r="106" spans="1:18" ht="38.25" x14ac:dyDescent="0.2">
      <c r="A106" s="7" t="s">
        <v>7</v>
      </c>
      <c r="B106" s="4" t="s">
        <v>27</v>
      </c>
      <c r="C106" s="18" t="s">
        <v>5936</v>
      </c>
      <c r="D106" s="18" t="s">
        <v>5937</v>
      </c>
      <c r="E106" s="18"/>
      <c r="F106" s="18" t="s">
        <v>5938</v>
      </c>
      <c r="G106" s="18" t="s">
        <v>5939</v>
      </c>
      <c r="H106" s="18" t="s">
        <v>5940</v>
      </c>
      <c r="I106" s="20"/>
      <c r="J106" s="19">
        <v>42307</v>
      </c>
      <c r="K106" s="20">
        <v>2015</v>
      </c>
      <c r="L106" s="20">
        <v>2017</v>
      </c>
      <c r="M106" s="31">
        <v>10000</v>
      </c>
      <c r="N106" s="21" t="s">
        <v>140</v>
      </c>
      <c r="O106" s="23">
        <f>M106*VLOOKUP(N106,Kurzy!$A$2:$B$11,2,FALSE)</f>
        <v>9486.7659614837303</v>
      </c>
      <c r="P106" s="18" t="s">
        <v>5997</v>
      </c>
      <c r="Q106" s="18" t="s">
        <v>10079</v>
      </c>
      <c r="R106" s="18"/>
    </row>
    <row r="107" spans="1:18" ht="51" x14ac:dyDescent="0.2">
      <c r="A107" s="7" t="s">
        <v>7</v>
      </c>
      <c r="B107" s="4" t="s">
        <v>27</v>
      </c>
      <c r="C107" s="18" t="s">
        <v>5941</v>
      </c>
      <c r="D107" s="18" t="s">
        <v>5942</v>
      </c>
      <c r="E107" s="18" t="s">
        <v>5943</v>
      </c>
      <c r="F107" s="18" t="s">
        <v>5944</v>
      </c>
      <c r="G107" s="18" t="s">
        <v>5945</v>
      </c>
      <c r="H107" s="18" t="s">
        <v>5946</v>
      </c>
      <c r="I107" s="20"/>
      <c r="J107" s="19">
        <v>40949</v>
      </c>
      <c r="K107" s="20">
        <v>2012</v>
      </c>
      <c r="L107" s="20">
        <v>2014</v>
      </c>
      <c r="M107" s="31">
        <v>5493.47</v>
      </c>
      <c r="N107" s="21" t="s">
        <v>131</v>
      </c>
      <c r="O107" s="23">
        <f>M107*VLOOKUP(N107,Kurzy!$A$2:$B$11,2,FALSE)</f>
        <v>5493.47</v>
      </c>
      <c r="P107" s="18" t="s">
        <v>5998</v>
      </c>
      <c r="Q107" s="18" t="s">
        <v>10079</v>
      </c>
      <c r="R107" s="18"/>
    </row>
    <row r="108" spans="1:18" ht="25.5" hidden="1" x14ac:dyDescent="0.2">
      <c r="A108" s="7" t="s">
        <v>7</v>
      </c>
      <c r="B108" s="4" t="s">
        <v>27</v>
      </c>
      <c r="C108" s="18" t="s">
        <v>5947</v>
      </c>
      <c r="D108" s="18" t="s">
        <v>5842</v>
      </c>
      <c r="E108" s="18" t="s">
        <v>5948</v>
      </c>
      <c r="F108" s="18"/>
      <c r="G108" s="18" t="s">
        <v>4588</v>
      </c>
      <c r="H108" s="18" t="s">
        <v>196</v>
      </c>
      <c r="I108" s="20"/>
      <c r="J108" s="19">
        <v>41836</v>
      </c>
      <c r="K108" s="20">
        <v>2013</v>
      </c>
      <c r="L108" s="20">
        <v>2016</v>
      </c>
      <c r="M108" s="31">
        <v>0</v>
      </c>
      <c r="N108" s="21" t="s">
        <v>131</v>
      </c>
      <c r="O108" s="23">
        <f>M108*VLOOKUP(N108,Kurzy!$A$2:$B$11,2,FALSE)</f>
        <v>0</v>
      </c>
      <c r="P108" s="18" t="s">
        <v>5999</v>
      </c>
      <c r="Q108" s="18" t="s">
        <v>10078</v>
      </c>
      <c r="R108" s="18" t="s">
        <v>10656</v>
      </c>
    </row>
    <row r="109" spans="1:18" ht="25.5" hidden="1" x14ac:dyDescent="0.2">
      <c r="A109" s="7" t="s">
        <v>7</v>
      </c>
      <c r="B109" s="4" t="s">
        <v>27</v>
      </c>
      <c r="C109" s="18" t="s">
        <v>5949</v>
      </c>
      <c r="D109" s="18" t="s">
        <v>5950</v>
      </c>
      <c r="E109" s="18">
        <v>11540556</v>
      </c>
      <c r="F109" s="18"/>
      <c r="G109" s="18" t="s">
        <v>5951</v>
      </c>
      <c r="H109" s="18" t="s">
        <v>5952</v>
      </c>
      <c r="I109" s="20"/>
      <c r="J109" s="19"/>
      <c r="K109" s="20">
        <v>2016</v>
      </c>
      <c r="L109" s="20">
        <v>2016</v>
      </c>
      <c r="M109" s="31">
        <v>0</v>
      </c>
      <c r="N109" s="21" t="s">
        <v>131</v>
      </c>
      <c r="O109" s="23">
        <f>M109*VLOOKUP(N109,Kurzy!$A$2:$B$11,2,FALSE)</f>
        <v>0</v>
      </c>
      <c r="P109" s="18" t="s">
        <v>6000</v>
      </c>
      <c r="Q109" s="18" t="s">
        <v>10078</v>
      </c>
      <c r="R109" s="18" t="s">
        <v>10656</v>
      </c>
    </row>
    <row r="110" spans="1:18" ht="51" x14ac:dyDescent="0.2">
      <c r="A110" s="7" t="s">
        <v>7</v>
      </c>
      <c r="B110" s="4" t="s">
        <v>120</v>
      </c>
      <c r="C110" s="18" t="s">
        <v>5873</v>
      </c>
      <c r="D110" s="18" t="s">
        <v>5874</v>
      </c>
      <c r="E110" s="18" t="s">
        <v>5875</v>
      </c>
      <c r="F110" s="18"/>
      <c r="G110" s="18" t="s">
        <v>5876</v>
      </c>
      <c r="H110" s="18" t="s">
        <v>5877</v>
      </c>
      <c r="I110" s="20"/>
      <c r="J110" s="19">
        <v>41193</v>
      </c>
      <c r="K110" s="20">
        <v>2012</v>
      </c>
      <c r="L110" s="20">
        <v>2015</v>
      </c>
      <c r="M110" s="31">
        <v>1610</v>
      </c>
      <c r="N110" s="21" t="s">
        <v>131</v>
      </c>
      <c r="O110" s="23">
        <f>M110*VLOOKUP(N110,Kurzy!$A$2:$B$11,2,FALSE)</f>
        <v>1610</v>
      </c>
      <c r="P110" s="18" t="s">
        <v>5985</v>
      </c>
      <c r="Q110" s="18" t="s">
        <v>10079</v>
      </c>
      <c r="R110" s="18" t="s">
        <v>10608</v>
      </c>
    </row>
    <row r="111" spans="1:18" ht="51" hidden="1" x14ac:dyDescent="0.2">
      <c r="A111" s="7" t="s">
        <v>7</v>
      </c>
      <c r="B111" s="4" t="s">
        <v>120</v>
      </c>
      <c r="C111" s="18" t="s">
        <v>5878</v>
      </c>
      <c r="D111" s="18" t="s">
        <v>5879</v>
      </c>
      <c r="E111" s="18" t="s">
        <v>5880</v>
      </c>
      <c r="F111" s="18" t="s">
        <v>5881</v>
      </c>
      <c r="G111" s="18" t="s">
        <v>5882</v>
      </c>
      <c r="H111" s="18" t="s">
        <v>5883</v>
      </c>
      <c r="I111" s="20"/>
      <c r="J111" s="19">
        <v>41646</v>
      </c>
      <c r="K111" s="20">
        <v>2015</v>
      </c>
      <c r="L111" s="20">
        <v>2016</v>
      </c>
      <c r="M111" s="31">
        <v>0</v>
      </c>
      <c r="N111" s="21" t="s">
        <v>131</v>
      </c>
      <c r="O111" s="23">
        <f>M111*VLOOKUP(N111,Kurzy!$A$2:$B$11,2,FALSE)</f>
        <v>0</v>
      </c>
      <c r="P111" s="18" t="s">
        <v>5986</v>
      </c>
      <c r="Q111" s="18" t="s">
        <v>10078</v>
      </c>
      <c r="R111" s="18" t="s">
        <v>10656</v>
      </c>
    </row>
    <row r="112" spans="1:18" ht="51" hidden="1" x14ac:dyDescent="0.2">
      <c r="A112" s="7" t="s">
        <v>7</v>
      </c>
      <c r="B112" s="4" t="s">
        <v>120</v>
      </c>
      <c r="C112" s="18" t="s">
        <v>5884</v>
      </c>
      <c r="D112" s="18" t="s">
        <v>5885</v>
      </c>
      <c r="E112" s="18" t="s">
        <v>5886</v>
      </c>
      <c r="F112" s="18" t="s">
        <v>5881</v>
      </c>
      <c r="G112" s="18" t="s">
        <v>5882</v>
      </c>
      <c r="H112" s="18" t="s">
        <v>5883</v>
      </c>
      <c r="I112" s="20"/>
      <c r="J112" s="19">
        <v>42027</v>
      </c>
      <c r="K112" s="20">
        <v>2015</v>
      </c>
      <c r="L112" s="20">
        <v>2016</v>
      </c>
      <c r="M112" s="31">
        <v>0</v>
      </c>
      <c r="N112" s="21" t="s">
        <v>131</v>
      </c>
      <c r="O112" s="23">
        <f>M112*VLOOKUP(N112,Kurzy!$A$2:$B$11,2,FALSE)</f>
        <v>0</v>
      </c>
      <c r="P112" s="18" t="s">
        <v>5987</v>
      </c>
      <c r="Q112" s="18" t="s">
        <v>10078</v>
      </c>
      <c r="R112" s="18" t="s">
        <v>10656</v>
      </c>
    </row>
    <row r="113" spans="1:18" ht="51" hidden="1" x14ac:dyDescent="0.2">
      <c r="A113" s="7" t="s">
        <v>7</v>
      </c>
      <c r="B113" s="4" t="s">
        <v>120</v>
      </c>
      <c r="C113" s="18" t="s">
        <v>5887</v>
      </c>
      <c r="D113" s="18" t="s">
        <v>5888</v>
      </c>
      <c r="E113" s="18">
        <v>11520017</v>
      </c>
      <c r="F113" s="18" t="s">
        <v>2239</v>
      </c>
      <c r="G113" s="18" t="s">
        <v>5889</v>
      </c>
      <c r="H113" s="18" t="s">
        <v>637</v>
      </c>
      <c r="I113" s="20">
        <v>36060356</v>
      </c>
      <c r="J113" s="19">
        <v>42258</v>
      </c>
      <c r="K113" s="20">
        <v>2015</v>
      </c>
      <c r="L113" s="20">
        <v>2016</v>
      </c>
      <c r="M113" s="31">
        <v>0</v>
      </c>
      <c r="N113" s="21" t="s">
        <v>131</v>
      </c>
      <c r="O113" s="23">
        <f>M113*VLOOKUP(N113,Kurzy!$A$2:$B$11,2,FALSE)</f>
        <v>0</v>
      </c>
      <c r="P113" s="18" t="s">
        <v>5988</v>
      </c>
      <c r="Q113" s="18" t="s">
        <v>10078</v>
      </c>
      <c r="R113" s="18" t="s">
        <v>10656</v>
      </c>
    </row>
    <row r="114" spans="1:18" ht="51" hidden="1" x14ac:dyDescent="0.2">
      <c r="A114" s="7" t="s">
        <v>7</v>
      </c>
      <c r="B114" s="4" t="s">
        <v>120</v>
      </c>
      <c r="C114" s="18" t="s">
        <v>5890</v>
      </c>
      <c r="D114" s="18" t="s">
        <v>5891</v>
      </c>
      <c r="E114" s="18" t="s">
        <v>5892</v>
      </c>
      <c r="F114" s="18"/>
      <c r="G114" s="18" t="s">
        <v>5893</v>
      </c>
      <c r="H114" s="18" t="s">
        <v>5894</v>
      </c>
      <c r="I114" s="20"/>
      <c r="J114" s="19">
        <v>42306</v>
      </c>
      <c r="K114" s="20">
        <v>2015</v>
      </c>
      <c r="L114" s="20">
        <v>2016</v>
      </c>
      <c r="M114" s="31">
        <v>0</v>
      </c>
      <c r="N114" s="21" t="s">
        <v>131</v>
      </c>
      <c r="O114" s="23">
        <f>M114*VLOOKUP(N114,Kurzy!$A$2:$B$11,2,FALSE)</f>
        <v>0</v>
      </c>
      <c r="P114" s="18" t="s">
        <v>5989</v>
      </c>
      <c r="Q114" s="18" t="s">
        <v>10078</v>
      </c>
      <c r="R114" s="18" t="s">
        <v>10656</v>
      </c>
    </row>
    <row r="115" spans="1:18" ht="63.75" hidden="1" x14ac:dyDescent="0.2">
      <c r="A115" s="7" t="s">
        <v>7</v>
      </c>
      <c r="B115" s="4" t="s">
        <v>120</v>
      </c>
      <c r="C115" s="18" t="s">
        <v>5895</v>
      </c>
      <c r="D115" s="18" t="s">
        <v>5896</v>
      </c>
      <c r="E115" s="18">
        <v>564220</v>
      </c>
      <c r="F115" s="18"/>
      <c r="G115" s="18" t="s">
        <v>5897</v>
      </c>
      <c r="H115" s="18" t="s">
        <v>526</v>
      </c>
      <c r="I115" s="20"/>
      <c r="J115" s="19">
        <v>42328</v>
      </c>
      <c r="K115" s="20">
        <v>2015</v>
      </c>
      <c r="L115" s="20">
        <v>2016</v>
      </c>
      <c r="M115" s="31">
        <v>0</v>
      </c>
      <c r="N115" s="21" t="s">
        <v>131</v>
      </c>
      <c r="O115" s="23">
        <f>M115*VLOOKUP(N115,Kurzy!$A$2:$B$11,2,FALSE)</f>
        <v>0</v>
      </c>
      <c r="P115" s="18" t="s">
        <v>5990</v>
      </c>
      <c r="Q115" s="18" t="s">
        <v>10078</v>
      </c>
      <c r="R115" s="18" t="s">
        <v>10656</v>
      </c>
    </row>
    <row r="116" spans="1:18" ht="38.25" hidden="1" x14ac:dyDescent="0.2">
      <c r="A116" s="7" t="s">
        <v>7</v>
      </c>
      <c r="B116" s="4" t="s">
        <v>120</v>
      </c>
      <c r="C116" s="18" t="s">
        <v>5898</v>
      </c>
      <c r="D116" s="18" t="s">
        <v>5899</v>
      </c>
      <c r="E116" s="18">
        <v>21420074</v>
      </c>
      <c r="F116" s="18" t="s">
        <v>2239</v>
      </c>
      <c r="G116" s="18" t="s">
        <v>5900</v>
      </c>
      <c r="H116" s="18" t="s">
        <v>637</v>
      </c>
      <c r="I116" s="20">
        <v>36060356</v>
      </c>
      <c r="J116" s="19">
        <v>42023</v>
      </c>
      <c r="K116" s="20">
        <v>2015</v>
      </c>
      <c r="L116" s="20">
        <v>2016</v>
      </c>
      <c r="M116" s="31">
        <v>0</v>
      </c>
      <c r="N116" s="21" t="s">
        <v>131</v>
      </c>
      <c r="O116" s="23">
        <f>M116*VLOOKUP(N116,Kurzy!$A$2:$B$11,2,FALSE)</f>
        <v>0</v>
      </c>
      <c r="P116" s="18" t="s">
        <v>5991</v>
      </c>
      <c r="Q116" s="18" t="s">
        <v>10078</v>
      </c>
      <c r="R116" s="18" t="s">
        <v>10656</v>
      </c>
    </row>
    <row r="117" spans="1:18" ht="51" x14ac:dyDescent="0.2">
      <c r="A117" s="7" t="s">
        <v>7</v>
      </c>
      <c r="B117" s="4" t="s">
        <v>120</v>
      </c>
      <c r="C117" s="18" t="s">
        <v>5901</v>
      </c>
      <c r="D117" s="18" t="s">
        <v>5902</v>
      </c>
      <c r="E117" s="18">
        <v>21520090</v>
      </c>
      <c r="F117" s="18" t="s">
        <v>2239</v>
      </c>
      <c r="G117" s="18" t="s">
        <v>5900</v>
      </c>
      <c r="H117" s="18" t="s">
        <v>637</v>
      </c>
      <c r="I117" s="20">
        <v>36060356</v>
      </c>
      <c r="J117" s="19">
        <v>42376</v>
      </c>
      <c r="K117" s="20">
        <v>2016</v>
      </c>
      <c r="L117" s="20">
        <v>2016</v>
      </c>
      <c r="M117" s="31">
        <v>6400</v>
      </c>
      <c r="N117" s="21" t="s">
        <v>131</v>
      </c>
      <c r="O117" s="23">
        <f>M117*VLOOKUP(N117,Kurzy!$A$2:$B$11,2,FALSE)</f>
        <v>6400</v>
      </c>
      <c r="P117" s="18"/>
      <c r="Q117" s="18" t="s">
        <v>10079</v>
      </c>
      <c r="R117" s="18"/>
    </row>
    <row r="118" spans="1:18" ht="25.5" x14ac:dyDescent="0.2">
      <c r="A118" s="7" t="s">
        <v>7</v>
      </c>
      <c r="B118" s="4" t="s">
        <v>120</v>
      </c>
      <c r="C118" s="18" t="s">
        <v>5903</v>
      </c>
      <c r="D118" s="18" t="s">
        <v>5904</v>
      </c>
      <c r="E118" s="18">
        <v>61500019</v>
      </c>
      <c r="F118" s="18" t="s">
        <v>2239</v>
      </c>
      <c r="G118" s="18" t="s">
        <v>5309</v>
      </c>
      <c r="H118" s="18" t="s">
        <v>637</v>
      </c>
      <c r="I118" s="20">
        <v>36060356</v>
      </c>
      <c r="J118" s="19">
        <v>42416</v>
      </c>
      <c r="K118" s="20">
        <v>2016</v>
      </c>
      <c r="L118" s="20">
        <v>2018</v>
      </c>
      <c r="M118" s="31">
        <v>4628</v>
      </c>
      <c r="N118" s="21" t="s">
        <v>131</v>
      </c>
      <c r="O118" s="23">
        <f>M118*VLOOKUP(N118,Kurzy!$A$2:$B$11,2,FALSE)</f>
        <v>4628</v>
      </c>
      <c r="P118" s="18"/>
      <c r="Q118" s="18" t="s">
        <v>10079</v>
      </c>
      <c r="R118" s="18"/>
    </row>
    <row r="119" spans="1:18" ht="25.5" x14ac:dyDescent="0.2">
      <c r="A119" s="7" t="s">
        <v>7</v>
      </c>
      <c r="B119" s="4" t="s">
        <v>120</v>
      </c>
      <c r="C119" s="18" t="s">
        <v>5905</v>
      </c>
      <c r="D119" s="18" t="s">
        <v>5906</v>
      </c>
      <c r="E119" s="18" t="s">
        <v>5907</v>
      </c>
      <c r="F119" s="18" t="s">
        <v>5908</v>
      </c>
      <c r="G119" s="18" t="s">
        <v>5909</v>
      </c>
      <c r="H119" s="18" t="s">
        <v>5910</v>
      </c>
      <c r="I119" s="20">
        <v>30845785</v>
      </c>
      <c r="J119" s="19">
        <v>42635</v>
      </c>
      <c r="K119" s="20">
        <v>2016</v>
      </c>
      <c r="L119" s="20">
        <v>2017</v>
      </c>
      <c r="M119" s="31">
        <v>712.88</v>
      </c>
      <c r="N119" s="21" t="s">
        <v>131</v>
      </c>
      <c r="O119" s="23">
        <f>M119*VLOOKUP(N119,Kurzy!$A$2:$B$11,2,FALSE)</f>
        <v>712.88</v>
      </c>
      <c r="P119" s="18"/>
      <c r="Q119" s="18" t="s">
        <v>10079</v>
      </c>
      <c r="R119" s="18"/>
    </row>
    <row r="120" spans="1:18" ht="102" x14ac:dyDescent="0.2">
      <c r="A120" s="7" t="s">
        <v>7</v>
      </c>
      <c r="B120" s="4" t="s">
        <v>80</v>
      </c>
      <c r="C120" s="18" t="s">
        <v>5953</v>
      </c>
      <c r="D120" s="18" t="s">
        <v>5954</v>
      </c>
      <c r="E120" s="18" t="s">
        <v>5955</v>
      </c>
      <c r="F120" s="18"/>
      <c r="G120" s="18" t="s">
        <v>5956</v>
      </c>
      <c r="H120" s="18"/>
      <c r="I120" s="20"/>
      <c r="J120" s="19">
        <v>42494</v>
      </c>
      <c r="K120" s="20">
        <v>2015</v>
      </c>
      <c r="L120" s="20">
        <v>2017</v>
      </c>
      <c r="M120" s="31">
        <v>2400</v>
      </c>
      <c r="N120" s="21" t="s">
        <v>131</v>
      </c>
      <c r="O120" s="23">
        <f>M120*VLOOKUP(N120,Kurzy!$A$2:$B$11,2,FALSE)</f>
        <v>2400</v>
      </c>
      <c r="P120" s="18" t="s">
        <v>6001</v>
      </c>
      <c r="Q120" s="18" t="s">
        <v>10079</v>
      </c>
      <c r="R120" s="18"/>
    </row>
    <row r="121" spans="1:18" ht="102" x14ac:dyDescent="0.2">
      <c r="A121" s="7" t="s">
        <v>7</v>
      </c>
      <c r="B121" s="4" t="s">
        <v>80</v>
      </c>
      <c r="C121" s="18" t="s">
        <v>5957</v>
      </c>
      <c r="D121" s="18" t="s">
        <v>5958</v>
      </c>
      <c r="E121" s="18" t="s">
        <v>5959</v>
      </c>
      <c r="F121" s="18"/>
      <c r="G121" s="18" t="s">
        <v>5960</v>
      </c>
      <c r="H121" s="18" t="s">
        <v>275</v>
      </c>
      <c r="I121" s="20"/>
      <c r="J121" s="19">
        <v>42252</v>
      </c>
      <c r="K121" s="20">
        <v>2015</v>
      </c>
      <c r="L121" s="20">
        <v>2016</v>
      </c>
      <c r="M121" s="31">
        <v>12691.35</v>
      </c>
      <c r="N121" s="21" t="s">
        <v>131</v>
      </c>
      <c r="O121" s="23">
        <f>M121*VLOOKUP(N121,Kurzy!$A$2:$B$11,2,FALSE)</f>
        <v>12691.35</v>
      </c>
      <c r="P121" s="18" t="s">
        <v>6002</v>
      </c>
      <c r="Q121" s="18" t="s">
        <v>10079</v>
      </c>
      <c r="R121" s="18"/>
    </row>
    <row r="122" spans="1:18" ht="76.5" x14ac:dyDescent="0.2">
      <c r="A122" s="7" t="s">
        <v>7</v>
      </c>
      <c r="B122" s="4" t="s">
        <v>80</v>
      </c>
      <c r="C122" s="18" t="s">
        <v>5961</v>
      </c>
      <c r="D122" s="18" t="s">
        <v>5962</v>
      </c>
      <c r="E122" s="18">
        <v>11610045</v>
      </c>
      <c r="F122" s="18"/>
      <c r="G122" s="18" t="s">
        <v>313</v>
      </c>
      <c r="H122" s="18"/>
      <c r="I122" s="20"/>
      <c r="J122" s="19">
        <v>42522</v>
      </c>
      <c r="K122" s="20">
        <v>2016</v>
      </c>
      <c r="L122" s="20">
        <v>2016</v>
      </c>
      <c r="M122" s="31">
        <v>4800</v>
      </c>
      <c r="N122" s="21" t="s">
        <v>131</v>
      </c>
      <c r="O122" s="23">
        <f>M122*VLOOKUP(N122,Kurzy!$A$2:$B$11,2,FALSE)</f>
        <v>4800</v>
      </c>
      <c r="P122" s="18" t="s">
        <v>6003</v>
      </c>
      <c r="Q122" s="18" t="s">
        <v>10079</v>
      </c>
      <c r="R122" s="18"/>
    </row>
    <row r="123" spans="1:18" ht="102" x14ac:dyDescent="0.2">
      <c r="A123" s="7" t="s">
        <v>7</v>
      </c>
      <c r="B123" s="4" t="s">
        <v>80</v>
      </c>
      <c r="C123" s="18" t="s">
        <v>5963</v>
      </c>
      <c r="D123" s="18" t="s">
        <v>5964</v>
      </c>
      <c r="E123" s="18" t="s">
        <v>5965</v>
      </c>
      <c r="F123" s="18" t="s">
        <v>5866</v>
      </c>
      <c r="G123" s="18" t="s">
        <v>325</v>
      </c>
      <c r="H123" s="18" t="s">
        <v>5867</v>
      </c>
      <c r="I123" s="20">
        <v>30778867</v>
      </c>
      <c r="J123" s="19">
        <v>42641</v>
      </c>
      <c r="K123" s="20">
        <v>2016</v>
      </c>
      <c r="L123" s="20">
        <v>2018</v>
      </c>
      <c r="M123" s="31">
        <v>13179.4</v>
      </c>
      <c r="N123" s="21" t="s">
        <v>131</v>
      </c>
      <c r="O123" s="23">
        <f>M123*VLOOKUP(N123,Kurzy!$A$2:$B$11,2,FALSE)</f>
        <v>13179.4</v>
      </c>
      <c r="P123" s="18" t="s">
        <v>6004</v>
      </c>
      <c r="Q123" s="18" t="s">
        <v>10079</v>
      </c>
      <c r="R123" s="18"/>
    </row>
    <row r="124" spans="1:18" ht="102" x14ac:dyDescent="0.2">
      <c r="A124" s="7" t="s">
        <v>7</v>
      </c>
      <c r="B124" s="4" t="s">
        <v>5863</v>
      </c>
      <c r="C124" s="18" t="s">
        <v>325</v>
      </c>
      <c r="D124" s="18" t="s">
        <v>5864</v>
      </c>
      <c r="E124" s="18" t="s">
        <v>5865</v>
      </c>
      <c r="F124" s="18" t="s">
        <v>5866</v>
      </c>
      <c r="G124" s="18" t="s">
        <v>325</v>
      </c>
      <c r="H124" s="18" t="s">
        <v>5867</v>
      </c>
      <c r="I124" s="20">
        <v>30778867</v>
      </c>
      <c r="J124" s="19">
        <v>42562</v>
      </c>
      <c r="K124" s="20">
        <v>2016</v>
      </c>
      <c r="L124" s="20">
        <v>2018</v>
      </c>
      <c r="M124" s="31">
        <v>378834</v>
      </c>
      <c r="N124" s="21" t="s">
        <v>131</v>
      </c>
      <c r="O124" s="23">
        <f>M124*VLOOKUP(N124,Kurzy!$A$2:$B$11,2,FALSE)</f>
        <v>378834</v>
      </c>
      <c r="P124" s="18" t="s">
        <v>5981</v>
      </c>
      <c r="Q124" s="18" t="s">
        <v>10079</v>
      </c>
      <c r="R124" s="18"/>
    </row>
    <row r="125" spans="1:18" ht="102" x14ac:dyDescent="0.2">
      <c r="A125" s="7" t="s">
        <v>7</v>
      </c>
      <c r="B125" s="4" t="s">
        <v>5863</v>
      </c>
      <c r="C125" s="18" t="s">
        <v>325</v>
      </c>
      <c r="D125" s="18" t="s">
        <v>5864</v>
      </c>
      <c r="E125" s="18" t="s">
        <v>5868</v>
      </c>
      <c r="F125" s="18" t="s">
        <v>5866</v>
      </c>
      <c r="G125" s="18" t="s">
        <v>325</v>
      </c>
      <c r="H125" s="18" t="s">
        <v>5867</v>
      </c>
      <c r="I125" s="20">
        <v>30778867</v>
      </c>
      <c r="J125" s="19">
        <v>42191</v>
      </c>
      <c r="K125" s="20">
        <v>2015</v>
      </c>
      <c r="L125" s="20">
        <v>2017</v>
      </c>
      <c r="M125" s="31">
        <v>205201</v>
      </c>
      <c r="N125" s="21" t="s">
        <v>131</v>
      </c>
      <c r="O125" s="23">
        <f>M125*VLOOKUP(N125,Kurzy!$A$2:$B$11,2,FALSE)</f>
        <v>205201</v>
      </c>
      <c r="P125" s="18" t="s">
        <v>5982</v>
      </c>
      <c r="Q125" s="18" t="s">
        <v>10079</v>
      </c>
      <c r="R125" s="18"/>
    </row>
    <row r="126" spans="1:18" ht="102" x14ac:dyDescent="0.2">
      <c r="A126" s="7" t="s">
        <v>7</v>
      </c>
      <c r="B126" s="4" t="s">
        <v>5863</v>
      </c>
      <c r="C126" s="18" t="s">
        <v>325</v>
      </c>
      <c r="D126" s="18" t="s">
        <v>5864</v>
      </c>
      <c r="E126" s="18" t="s">
        <v>5865</v>
      </c>
      <c r="F126" s="18" t="s">
        <v>5866</v>
      </c>
      <c r="G126" s="18" t="s">
        <v>325</v>
      </c>
      <c r="H126" s="18" t="s">
        <v>5867</v>
      </c>
      <c r="I126" s="20">
        <v>30778867</v>
      </c>
      <c r="J126" s="19">
        <v>42625</v>
      </c>
      <c r="K126" s="20">
        <v>2016</v>
      </c>
      <c r="L126" s="20">
        <v>2018</v>
      </c>
      <c r="M126" s="31">
        <v>415</v>
      </c>
      <c r="N126" s="21" t="s">
        <v>131</v>
      </c>
      <c r="O126" s="23">
        <f>M126*VLOOKUP(N126,Kurzy!$A$2:$B$11,2,FALSE)</f>
        <v>415</v>
      </c>
      <c r="P126" s="18" t="s">
        <v>5983</v>
      </c>
      <c r="Q126" s="18" t="s">
        <v>10079</v>
      </c>
      <c r="R126" s="18"/>
    </row>
    <row r="127" spans="1:18" ht="102" x14ac:dyDescent="0.2">
      <c r="A127" s="7" t="s">
        <v>7</v>
      </c>
      <c r="B127" s="4" t="s">
        <v>5863</v>
      </c>
      <c r="C127" s="18" t="s">
        <v>325</v>
      </c>
      <c r="D127" s="18" t="s">
        <v>5864</v>
      </c>
      <c r="E127" s="18" t="s">
        <v>5869</v>
      </c>
      <c r="F127" s="18" t="s">
        <v>5866</v>
      </c>
      <c r="G127" s="18" t="s">
        <v>325</v>
      </c>
      <c r="H127" s="18" t="s">
        <v>5867</v>
      </c>
      <c r="I127" s="20">
        <v>30778867</v>
      </c>
      <c r="J127" s="19">
        <v>42598</v>
      </c>
      <c r="K127" s="20">
        <v>2016</v>
      </c>
      <c r="L127" s="20">
        <v>2018</v>
      </c>
      <c r="M127" s="31">
        <v>38311</v>
      </c>
      <c r="N127" s="21" t="s">
        <v>131</v>
      </c>
      <c r="O127" s="23">
        <f>M127*VLOOKUP(N127,Kurzy!$A$2:$B$11,2,FALSE)</f>
        <v>38311</v>
      </c>
      <c r="P127" s="18" t="s">
        <v>5981</v>
      </c>
      <c r="Q127" s="18" t="s">
        <v>10079</v>
      </c>
      <c r="R127" s="18"/>
    </row>
    <row r="128" spans="1:18" ht="102" x14ac:dyDescent="0.2">
      <c r="A128" s="7" t="s">
        <v>7</v>
      </c>
      <c r="B128" s="4" t="s">
        <v>5863</v>
      </c>
      <c r="C128" s="18" t="s">
        <v>5870</v>
      </c>
      <c r="D128" s="18" t="s">
        <v>5864</v>
      </c>
      <c r="E128" s="18" t="s">
        <v>5871</v>
      </c>
      <c r="F128" s="18"/>
      <c r="G128" s="18" t="s">
        <v>5872</v>
      </c>
      <c r="H128" s="18" t="s">
        <v>5867</v>
      </c>
      <c r="I128" s="20"/>
      <c r="J128" s="19">
        <v>42200</v>
      </c>
      <c r="K128" s="20">
        <v>2015</v>
      </c>
      <c r="L128" s="20">
        <v>2017</v>
      </c>
      <c r="M128" s="31">
        <v>32889</v>
      </c>
      <c r="N128" s="21" t="s">
        <v>131</v>
      </c>
      <c r="O128" s="23">
        <f>M128*VLOOKUP(N128,Kurzy!$A$2:$B$11,2,FALSE)</f>
        <v>32889</v>
      </c>
      <c r="P128" s="18" t="s">
        <v>5984</v>
      </c>
      <c r="Q128" s="18" t="s">
        <v>10079</v>
      </c>
      <c r="R128" s="18"/>
    </row>
    <row r="129" spans="1:18" ht="38.25" x14ac:dyDescent="0.2">
      <c r="A129" s="7" t="s">
        <v>32</v>
      </c>
      <c r="B129" s="4" t="s">
        <v>81</v>
      </c>
      <c r="C129" s="18" t="s">
        <v>4711</v>
      </c>
      <c r="D129" s="18" t="s">
        <v>4712</v>
      </c>
      <c r="E129" s="18" t="s">
        <v>4713</v>
      </c>
      <c r="F129" s="18" t="s">
        <v>4714</v>
      </c>
      <c r="G129" s="18" t="s">
        <v>4715</v>
      </c>
      <c r="H129" s="18" t="s">
        <v>2223</v>
      </c>
      <c r="I129" s="20">
        <v>5051738000</v>
      </c>
      <c r="J129" s="19">
        <v>41604</v>
      </c>
      <c r="K129" s="20">
        <v>2014</v>
      </c>
      <c r="L129" s="20">
        <v>2015</v>
      </c>
      <c r="M129" s="31">
        <v>7240.97</v>
      </c>
      <c r="N129" s="21" t="s">
        <v>131</v>
      </c>
      <c r="O129" s="23">
        <f>M129*VLOOKUP(N129,Kurzy!$A$2:$B$11,2,FALSE)</f>
        <v>7240.97</v>
      </c>
      <c r="P129" s="18"/>
      <c r="Q129" s="18" t="s">
        <v>10079</v>
      </c>
      <c r="R129" s="18"/>
    </row>
    <row r="130" spans="1:18" ht="38.25" x14ac:dyDescent="0.2">
      <c r="A130" s="7" t="s">
        <v>32</v>
      </c>
      <c r="B130" s="4" t="s">
        <v>81</v>
      </c>
      <c r="C130" s="18" t="s">
        <v>4716</v>
      </c>
      <c r="D130" s="18" t="s">
        <v>4717</v>
      </c>
      <c r="E130" s="18" t="s">
        <v>4718</v>
      </c>
      <c r="F130" s="18" t="s">
        <v>4719</v>
      </c>
      <c r="G130" s="18" t="s">
        <v>4720</v>
      </c>
      <c r="H130" s="18" t="s">
        <v>2223</v>
      </c>
      <c r="I130" s="20">
        <v>5051738000</v>
      </c>
      <c r="J130" s="19">
        <v>41163</v>
      </c>
      <c r="K130" s="20">
        <v>2012</v>
      </c>
      <c r="L130" s="20">
        <v>2015</v>
      </c>
      <c r="M130" s="31">
        <v>13317.23</v>
      </c>
      <c r="N130" s="21" t="s">
        <v>131</v>
      </c>
      <c r="O130" s="23">
        <f>M130*VLOOKUP(N130,Kurzy!$A$2:$B$11,2,FALSE)</f>
        <v>13317.23</v>
      </c>
      <c r="P130" s="18"/>
      <c r="Q130" s="18" t="s">
        <v>10079</v>
      </c>
      <c r="R130" s="18"/>
    </row>
    <row r="131" spans="1:18" ht="38.25" x14ac:dyDescent="0.2">
      <c r="A131" s="7" t="s">
        <v>32</v>
      </c>
      <c r="B131" s="4" t="s">
        <v>81</v>
      </c>
      <c r="C131" s="18" t="s">
        <v>4721</v>
      </c>
      <c r="D131" s="18" t="s">
        <v>4722</v>
      </c>
      <c r="E131" s="18" t="s">
        <v>4723</v>
      </c>
      <c r="F131" s="18" t="s">
        <v>4724</v>
      </c>
      <c r="G131" s="18" t="s">
        <v>4725</v>
      </c>
      <c r="H131" s="18" t="s">
        <v>4726</v>
      </c>
      <c r="I131" s="20" t="s">
        <v>4727</v>
      </c>
      <c r="J131" s="19">
        <v>41803</v>
      </c>
      <c r="K131" s="20">
        <v>2014</v>
      </c>
      <c r="L131" s="20">
        <v>2016</v>
      </c>
      <c r="M131" s="31">
        <v>20336</v>
      </c>
      <c r="N131" s="21" t="s">
        <v>131</v>
      </c>
      <c r="O131" s="23">
        <f>M131*VLOOKUP(N131,Kurzy!$A$2:$B$11,2,FALSE)</f>
        <v>20336</v>
      </c>
      <c r="P131" s="18"/>
      <c r="Q131" s="18" t="s">
        <v>10079</v>
      </c>
      <c r="R131" s="18"/>
    </row>
    <row r="132" spans="1:18" ht="51" x14ac:dyDescent="0.2">
      <c r="A132" s="7" t="s">
        <v>32</v>
      </c>
      <c r="B132" s="4" t="s">
        <v>81</v>
      </c>
      <c r="C132" s="18" t="s">
        <v>4728</v>
      </c>
      <c r="D132" s="18" t="s">
        <v>4722</v>
      </c>
      <c r="E132" s="18">
        <v>717275</v>
      </c>
      <c r="F132" s="18" t="s">
        <v>4729</v>
      </c>
      <c r="G132" s="18" t="s">
        <v>4730</v>
      </c>
      <c r="H132" s="18" t="s">
        <v>4731</v>
      </c>
      <c r="I132" s="20">
        <v>6021480</v>
      </c>
      <c r="J132" s="19">
        <v>42361</v>
      </c>
      <c r="K132" s="20">
        <v>2016</v>
      </c>
      <c r="L132" s="20">
        <v>2016</v>
      </c>
      <c r="M132" s="31">
        <v>27148.89</v>
      </c>
      <c r="N132" s="21" t="s">
        <v>131</v>
      </c>
      <c r="O132" s="23">
        <f>M132*VLOOKUP(N132,Kurzy!$A$2:$B$11,2,FALSE)</f>
        <v>27148.89</v>
      </c>
      <c r="P132" s="18"/>
      <c r="Q132" s="18" t="s">
        <v>10079</v>
      </c>
      <c r="R132" s="18"/>
    </row>
    <row r="133" spans="1:18" ht="38.25" x14ac:dyDescent="0.2">
      <c r="A133" s="7" t="s">
        <v>32</v>
      </c>
      <c r="B133" s="4" t="s">
        <v>81</v>
      </c>
      <c r="C133" s="18" t="s">
        <v>4732</v>
      </c>
      <c r="D133" s="18" t="s">
        <v>4733</v>
      </c>
      <c r="E133" s="18"/>
      <c r="F133" s="18"/>
      <c r="G133" s="18" t="s">
        <v>4734</v>
      </c>
      <c r="H133" s="18" t="s">
        <v>4735</v>
      </c>
      <c r="I133" s="20">
        <v>56082</v>
      </c>
      <c r="J133" s="19">
        <v>42593</v>
      </c>
      <c r="K133" s="20">
        <v>2016</v>
      </c>
      <c r="L133" s="20">
        <v>2017</v>
      </c>
      <c r="M133" s="31">
        <v>3286.56</v>
      </c>
      <c r="N133" s="21" t="s">
        <v>131</v>
      </c>
      <c r="O133" s="23">
        <f>M133*VLOOKUP(N133,Kurzy!$A$2:$B$11,2,FALSE)</f>
        <v>3286.56</v>
      </c>
      <c r="P133" s="18"/>
      <c r="Q133" s="18" t="s">
        <v>10079</v>
      </c>
      <c r="R133" s="18"/>
    </row>
    <row r="134" spans="1:18" ht="38.25" x14ac:dyDescent="0.2">
      <c r="A134" s="7" t="s">
        <v>32</v>
      </c>
      <c r="B134" s="4" t="s">
        <v>4738</v>
      </c>
      <c r="C134" s="18" t="s">
        <v>4739</v>
      </c>
      <c r="D134" s="18" t="s">
        <v>4740</v>
      </c>
      <c r="E134" s="18" t="s">
        <v>4741</v>
      </c>
      <c r="F134" s="18"/>
      <c r="G134" s="18" t="s">
        <v>4742</v>
      </c>
      <c r="H134" s="18" t="s">
        <v>4743</v>
      </c>
      <c r="I134" s="20"/>
      <c r="J134" s="19" t="s">
        <v>4744</v>
      </c>
      <c r="K134" s="20">
        <v>2016</v>
      </c>
      <c r="L134" s="20">
        <v>2016</v>
      </c>
      <c r="M134" s="31">
        <v>34999</v>
      </c>
      <c r="N134" s="21" t="s">
        <v>140</v>
      </c>
      <c r="O134" s="23">
        <f>M134*VLOOKUP(N134,Kurzy!$A$2:$B$11,2,FALSE)</f>
        <v>33202.732188596907</v>
      </c>
      <c r="P134" s="18"/>
      <c r="Q134" s="18" t="s">
        <v>10079</v>
      </c>
      <c r="R134" s="18"/>
    </row>
    <row r="135" spans="1:18" ht="102" x14ac:dyDescent="0.2">
      <c r="A135" s="7" t="s">
        <v>32</v>
      </c>
      <c r="B135" s="4" t="s">
        <v>4745</v>
      </c>
      <c r="C135" s="18" t="s">
        <v>325</v>
      </c>
      <c r="D135" s="18" t="s">
        <v>4663</v>
      </c>
      <c r="E135" s="18" t="s">
        <v>4746</v>
      </c>
      <c r="F135" s="18"/>
      <c r="G135" s="18" t="s">
        <v>4747</v>
      </c>
      <c r="H135" s="18" t="s">
        <v>4748</v>
      </c>
      <c r="I135" s="20">
        <v>30778867</v>
      </c>
      <c r="J135" s="19"/>
      <c r="K135" s="20">
        <v>2015</v>
      </c>
      <c r="L135" s="20">
        <v>2017</v>
      </c>
      <c r="M135" s="31">
        <v>64238</v>
      </c>
      <c r="N135" s="21" t="s">
        <v>131</v>
      </c>
      <c r="O135" s="23">
        <f>M135*VLOOKUP(N135,Kurzy!$A$2:$B$11,2,FALSE)</f>
        <v>64238</v>
      </c>
      <c r="P135" s="18"/>
      <c r="Q135" s="18" t="s">
        <v>10079</v>
      </c>
      <c r="R135" s="18"/>
    </row>
    <row r="136" spans="1:18" ht="102" x14ac:dyDescent="0.2">
      <c r="A136" s="7" t="s">
        <v>32</v>
      </c>
      <c r="B136" s="4" t="s">
        <v>4745</v>
      </c>
      <c r="C136" s="18" t="s">
        <v>325</v>
      </c>
      <c r="D136" s="18" t="s">
        <v>4663</v>
      </c>
      <c r="E136" s="18" t="s">
        <v>4749</v>
      </c>
      <c r="F136" s="18"/>
      <c r="G136" s="18" t="s">
        <v>4747</v>
      </c>
      <c r="H136" s="18" t="s">
        <v>4748</v>
      </c>
      <c r="I136" s="20">
        <v>30778867</v>
      </c>
      <c r="J136" s="19"/>
      <c r="K136" s="20">
        <v>2016</v>
      </c>
      <c r="L136" s="20">
        <v>2018</v>
      </c>
      <c r="M136" s="31">
        <v>97057</v>
      </c>
      <c r="N136" s="21" t="s">
        <v>131</v>
      </c>
      <c r="O136" s="23">
        <f>M136*VLOOKUP(N136,Kurzy!$A$2:$B$11,2,FALSE)</f>
        <v>97057</v>
      </c>
      <c r="P136" s="18"/>
      <c r="Q136" s="18" t="s">
        <v>10079</v>
      </c>
      <c r="R136" s="18"/>
    </row>
    <row r="137" spans="1:18" ht="102" x14ac:dyDescent="0.2">
      <c r="A137" s="7" t="s">
        <v>32</v>
      </c>
      <c r="B137" s="4" t="s">
        <v>4745</v>
      </c>
      <c r="C137" s="18" t="s">
        <v>325</v>
      </c>
      <c r="D137" s="18" t="s">
        <v>4663</v>
      </c>
      <c r="E137" s="18" t="s">
        <v>4749</v>
      </c>
      <c r="F137" s="18"/>
      <c r="G137" s="18" t="s">
        <v>4747</v>
      </c>
      <c r="H137" s="18" t="s">
        <v>4748</v>
      </c>
      <c r="I137" s="20">
        <v>30778867</v>
      </c>
      <c r="J137" s="19"/>
      <c r="K137" s="20">
        <v>2016</v>
      </c>
      <c r="L137" s="20">
        <v>2018</v>
      </c>
      <c r="M137" s="31">
        <v>13726</v>
      </c>
      <c r="N137" s="21" t="s">
        <v>131</v>
      </c>
      <c r="O137" s="23">
        <f>M137*VLOOKUP(N137,Kurzy!$A$2:$B$11,2,FALSE)</f>
        <v>13726</v>
      </c>
      <c r="P137" s="18"/>
      <c r="Q137" s="18" t="s">
        <v>10079</v>
      </c>
      <c r="R137" s="18"/>
    </row>
    <row r="138" spans="1:18" ht="25.5" x14ac:dyDescent="0.2">
      <c r="A138" s="7" t="s">
        <v>32</v>
      </c>
      <c r="B138" s="4" t="s">
        <v>82</v>
      </c>
      <c r="C138" s="18" t="s">
        <v>4736</v>
      </c>
      <c r="D138" s="18" t="s">
        <v>4672</v>
      </c>
      <c r="E138" s="18" t="s">
        <v>4737</v>
      </c>
      <c r="F138" s="18" t="s">
        <v>4684</v>
      </c>
      <c r="G138" s="18"/>
      <c r="H138" s="18" t="s">
        <v>4685</v>
      </c>
      <c r="I138" s="20"/>
      <c r="J138" s="19">
        <v>42060</v>
      </c>
      <c r="K138" s="20">
        <v>2015</v>
      </c>
      <c r="L138" s="20">
        <v>2016</v>
      </c>
      <c r="M138" s="31">
        <v>2000</v>
      </c>
      <c r="N138" s="21" t="s">
        <v>131</v>
      </c>
      <c r="O138" s="23">
        <f>M138*VLOOKUP(N138,Kurzy!$A$2:$B$11,2,FALSE)</f>
        <v>2000</v>
      </c>
      <c r="P138" s="18"/>
      <c r="Q138" s="18" t="s">
        <v>10079</v>
      </c>
      <c r="R138" s="18"/>
    </row>
    <row r="139" spans="1:18" ht="38.25" x14ac:dyDescent="0.2">
      <c r="A139" s="7" t="s">
        <v>31</v>
      </c>
      <c r="B139" s="4" t="s">
        <v>49</v>
      </c>
      <c r="C139" s="18" t="s">
        <v>2083</v>
      </c>
      <c r="D139" s="18" t="s">
        <v>2084</v>
      </c>
      <c r="E139" s="18" t="s">
        <v>2085</v>
      </c>
      <c r="F139" s="18" t="s">
        <v>2086</v>
      </c>
      <c r="G139" s="18" t="s">
        <v>2087</v>
      </c>
      <c r="H139" s="18" t="s">
        <v>2054</v>
      </c>
      <c r="I139" s="20">
        <v>31819559</v>
      </c>
      <c r="J139" s="19">
        <v>42277</v>
      </c>
      <c r="K139" s="20">
        <v>2015</v>
      </c>
      <c r="L139" s="20">
        <v>2017</v>
      </c>
      <c r="M139" s="31">
        <v>25829</v>
      </c>
      <c r="N139" s="21" t="s">
        <v>131</v>
      </c>
      <c r="O139" s="23">
        <f>M139*VLOOKUP(N139,Kurzy!$A$2:$B$11,2,FALSE)</f>
        <v>25829</v>
      </c>
      <c r="P139" s="18"/>
      <c r="Q139" s="18" t="s">
        <v>10079</v>
      </c>
      <c r="R139" s="18"/>
    </row>
    <row r="140" spans="1:18" ht="38.25" x14ac:dyDescent="0.2">
      <c r="A140" s="7" t="s">
        <v>31</v>
      </c>
      <c r="B140" s="4" t="s">
        <v>49</v>
      </c>
      <c r="C140" s="18" t="s">
        <v>2088</v>
      </c>
      <c r="D140" s="18" t="s">
        <v>2089</v>
      </c>
      <c r="E140" s="18" t="s">
        <v>2090</v>
      </c>
      <c r="F140" s="18" t="s">
        <v>2086</v>
      </c>
      <c r="G140" s="18" t="s">
        <v>2087</v>
      </c>
      <c r="H140" s="18" t="s">
        <v>2054</v>
      </c>
      <c r="I140" s="20">
        <v>31819559</v>
      </c>
      <c r="J140" s="19">
        <v>42683</v>
      </c>
      <c r="K140" s="20">
        <v>2016</v>
      </c>
      <c r="L140" s="20">
        <v>2018</v>
      </c>
      <c r="M140" s="31">
        <v>14350</v>
      </c>
      <c r="N140" s="21" t="s">
        <v>131</v>
      </c>
      <c r="O140" s="23">
        <f>M140*VLOOKUP(N140,Kurzy!$A$2:$B$11,2,FALSE)</f>
        <v>14350</v>
      </c>
      <c r="P140" s="18"/>
      <c r="Q140" s="18" t="s">
        <v>10079</v>
      </c>
      <c r="R140" s="18"/>
    </row>
    <row r="141" spans="1:18" ht="25.5" x14ac:dyDescent="0.2">
      <c r="A141" s="7" t="s">
        <v>31</v>
      </c>
      <c r="B141" s="4" t="s">
        <v>49</v>
      </c>
      <c r="C141" s="18" t="s">
        <v>2091</v>
      </c>
      <c r="D141" s="18" t="s">
        <v>2092</v>
      </c>
      <c r="E141" s="18" t="s">
        <v>2093</v>
      </c>
      <c r="F141" s="18" t="s">
        <v>2094</v>
      </c>
      <c r="G141" s="18" t="s">
        <v>326</v>
      </c>
      <c r="H141" s="18" t="s">
        <v>2095</v>
      </c>
      <c r="I141" s="20">
        <v>31821596</v>
      </c>
      <c r="J141" s="19">
        <v>42271</v>
      </c>
      <c r="K141" s="20">
        <v>2015</v>
      </c>
      <c r="L141" s="20">
        <v>2016</v>
      </c>
      <c r="M141" s="31">
        <v>7725.06</v>
      </c>
      <c r="N141" s="21" t="s">
        <v>131</v>
      </c>
      <c r="O141" s="23">
        <f>M141*VLOOKUP(N141,Kurzy!$A$2:$B$11,2,FALSE)</f>
        <v>7725.06</v>
      </c>
      <c r="P141" s="18"/>
      <c r="Q141" s="18" t="s">
        <v>10079</v>
      </c>
      <c r="R141" s="18"/>
    </row>
    <row r="142" spans="1:18" ht="25.5" x14ac:dyDescent="0.2">
      <c r="A142" s="7" t="s">
        <v>31</v>
      </c>
      <c r="B142" s="4" t="s">
        <v>49</v>
      </c>
      <c r="C142" s="18" t="s">
        <v>2096</v>
      </c>
      <c r="D142" s="18" t="s">
        <v>1166</v>
      </c>
      <c r="E142" s="18" t="s">
        <v>2097</v>
      </c>
      <c r="F142" s="18" t="s">
        <v>2098</v>
      </c>
      <c r="G142" s="18"/>
      <c r="H142" s="18" t="s">
        <v>2099</v>
      </c>
      <c r="I142" s="20">
        <v>177041</v>
      </c>
      <c r="J142" s="19">
        <v>42618</v>
      </c>
      <c r="K142" s="20">
        <v>2016</v>
      </c>
      <c r="L142" s="20">
        <v>2017</v>
      </c>
      <c r="M142" s="31">
        <v>9076.6</v>
      </c>
      <c r="N142" s="21" t="s">
        <v>131</v>
      </c>
      <c r="O142" s="23">
        <f>M142*VLOOKUP(N142,Kurzy!$A$2:$B$11,2,FALSE)</f>
        <v>9076.6</v>
      </c>
      <c r="P142" s="18"/>
      <c r="Q142" s="18" t="s">
        <v>10079</v>
      </c>
      <c r="R142" s="18"/>
    </row>
    <row r="143" spans="1:18" ht="25.5" x14ac:dyDescent="0.2">
      <c r="A143" s="7" t="s">
        <v>31</v>
      </c>
      <c r="B143" s="4" t="s">
        <v>49</v>
      </c>
      <c r="C143" s="18" t="s">
        <v>2100</v>
      </c>
      <c r="D143" s="18" t="s">
        <v>2101</v>
      </c>
      <c r="E143" s="18" t="s">
        <v>2102</v>
      </c>
      <c r="F143" s="18" t="s">
        <v>827</v>
      </c>
      <c r="G143" s="18"/>
      <c r="H143" s="18" t="s">
        <v>2103</v>
      </c>
      <c r="I143" s="20">
        <v>49777513</v>
      </c>
      <c r="J143" s="19">
        <v>42677</v>
      </c>
      <c r="K143" s="20">
        <v>2016</v>
      </c>
      <c r="L143" s="20">
        <v>2016</v>
      </c>
      <c r="M143" s="31">
        <v>1500</v>
      </c>
      <c r="N143" s="21" t="s">
        <v>131</v>
      </c>
      <c r="O143" s="23">
        <f>M143*VLOOKUP(N143,Kurzy!$A$2:$B$11,2,FALSE)</f>
        <v>1500</v>
      </c>
      <c r="P143" s="18"/>
      <c r="Q143" s="18" t="s">
        <v>10079</v>
      </c>
      <c r="R143" s="18"/>
    </row>
    <row r="144" spans="1:18" ht="38.25" x14ac:dyDescent="0.2">
      <c r="A144" s="7" t="s">
        <v>31</v>
      </c>
      <c r="B144" s="4" t="s">
        <v>49</v>
      </c>
      <c r="C144" s="18" t="s">
        <v>2104</v>
      </c>
      <c r="D144" s="18" t="s">
        <v>2101</v>
      </c>
      <c r="E144" s="18" t="s">
        <v>2105</v>
      </c>
      <c r="F144" s="18" t="s">
        <v>2098</v>
      </c>
      <c r="G144" s="18"/>
      <c r="H144" s="18" t="s">
        <v>2106</v>
      </c>
      <c r="I144" s="20">
        <v>60461071</v>
      </c>
      <c r="J144" s="19">
        <v>42677</v>
      </c>
      <c r="K144" s="20">
        <v>2016</v>
      </c>
      <c r="L144" s="20">
        <v>2016</v>
      </c>
      <c r="M144" s="31">
        <v>850</v>
      </c>
      <c r="N144" s="21" t="s">
        <v>131</v>
      </c>
      <c r="O144" s="23">
        <f>M144*VLOOKUP(N144,Kurzy!$A$2:$B$11,2,FALSE)</f>
        <v>850</v>
      </c>
      <c r="P144" s="18"/>
      <c r="Q144" s="18" t="s">
        <v>10079</v>
      </c>
      <c r="R144" s="18"/>
    </row>
    <row r="145" spans="1:18" ht="38.25" x14ac:dyDescent="0.2">
      <c r="A145" s="7" t="s">
        <v>31</v>
      </c>
      <c r="B145" s="4" t="s">
        <v>49</v>
      </c>
      <c r="C145" s="18" t="s">
        <v>2107</v>
      </c>
      <c r="D145" s="18" t="s">
        <v>2108</v>
      </c>
      <c r="E145" s="18" t="s">
        <v>2109</v>
      </c>
      <c r="F145" s="18"/>
      <c r="G145" s="18"/>
      <c r="H145" s="18" t="s">
        <v>2110</v>
      </c>
      <c r="I145" s="20"/>
      <c r="J145" s="19">
        <v>42487</v>
      </c>
      <c r="K145" s="20">
        <v>2016</v>
      </c>
      <c r="L145" s="20">
        <v>2016</v>
      </c>
      <c r="M145" s="31">
        <v>7080</v>
      </c>
      <c r="N145" s="21" t="s">
        <v>131</v>
      </c>
      <c r="O145" s="23">
        <f>M145*VLOOKUP(N145,Kurzy!$A$2:$B$11,2,FALSE)</f>
        <v>7080</v>
      </c>
      <c r="P145" s="18"/>
      <c r="Q145" s="18" t="s">
        <v>10079</v>
      </c>
      <c r="R145" s="18"/>
    </row>
    <row r="146" spans="1:18" ht="25.5" x14ac:dyDescent="0.2">
      <c r="A146" s="7" t="s">
        <v>31</v>
      </c>
      <c r="B146" s="4" t="s">
        <v>49</v>
      </c>
      <c r="C146" s="18" t="s">
        <v>2111</v>
      </c>
      <c r="D146" s="18" t="s">
        <v>2112</v>
      </c>
      <c r="E146" s="18" t="s">
        <v>2113</v>
      </c>
      <c r="F146" s="18"/>
      <c r="G146" s="18"/>
      <c r="H146" s="18" t="s">
        <v>2114</v>
      </c>
      <c r="I146" s="20">
        <v>47152532</v>
      </c>
      <c r="J146" s="19">
        <v>42576</v>
      </c>
      <c r="K146" s="20">
        <v>2016</v>
      </c>
      <c r="L146" s="20">
        <v>2016</v>
      </c>
      <c r="M146" s="31">
        <v>276</v>
      </c>
      <c r="N146" s="21" t="s">
        <v>131</v>
      </c>
      <c r="O146" s="23">
        <f>M146*VLOOKUP(N146,Kurzy!$A$2:$B$11,2,FALSE)</f>
        <v>276</v>
      </c>
      <c r="P146" s="18"/>
      <c r="Q146" s="18" t="s">
        <v>10079</v>
      </c>
      <c r="R146" s="18"/>
    </row>
    <row r="147" spans="1:18" ht="25.5" x14ac:dyDescent="0.2">
      <c r="A147" s="7" t="s">
        <v>31</v>
      </c>
      <c r="B147" s="4" t="s">
        <v>2043</v>
      </c>
      <c r="C147" s="18" t="s">
        <v>2044</v>
      </c>
      <c r="D147" s="18" t="s">
        <v>1842</v>
      </c>
      <c r="E147" s="18" t="s">
        <v>2045</v>
      </c>
      <c r="F147" s="18" t="s">
        <v>2046</v>
      </c>
      <c r="G147" s="18" t="s">
        <v>2047</v>
      </c>
      <c r="H147" s="18" t="s">
        <v>2048</v>
      </c>
      <c r="I147" s="20"/>
      <c r="J147" s="19">
        <v>42083</v>
      </c>
      <c r="K147" s="20">
        <v>2014</v>
      </c>
      <c r="L147" s="20">
        <v>2016</v>
      </c>
      <c r="M147" s="31">
        <v>2358.4</v>
      </c>
      <c r="N147" s="21" t="s">
        <v>131</v>
      </c>
      <c r="O147" s="23">
        <f>M147*VLOOKUP(N147,Kurzy!$A$2:$B$11,2,FALSE)</f>
        <v>2358.4</v>
      </c>
      <c r="P147" s="18"/>
      <c r="Q147" s="18" t="s">
        <v>10079</v>
      </c>
      <c r="R147" s="18"/>
    </row>
    <row r="148" spans="1:18" ht="25.5" x14ac:dyDescent="0.2">
      <c r="A148" s="7" t="s">
        <v>31</v>
      </c>
      <c r="B148" s="4" t="s">
        <v>46</v>
      </c>
      <c r="C148" s="18" t="s">
        <v>2024</v>
      </c>
      <c r="D148" s="18" t="s">
        <v>2025</v>
      </c>
      <c r="E148" s="18" t="s">
        <v>2026</v>
      </c>
      <c r="F148" s="18" t="s">
        <v>321</v>
      </c>
      <c r="G148" s="18" t="s">
        <v>2026</v>
      </c>
      <c r="H148" s="18" t="s">
        <v>811</v>
      </c>
      <c r="I148" s="20"/>
      <c r="J148" s="19"/>
      <c r="K148" s="20">
        <v>2015</v>
      </c>
      <c r="L148" s="20">
        <v>2016</v>
      </c>
      <c r="M148" s="31">
        <v>4945</v>
      </c>
      <c r="N148" s="21" t="s">
        <v>131</v>
      </c>
      <c r="O148" s="23">
        <f>M148*VLOOKUP(N148,Kurzy!$A$2:$B$11,2,FALSE)</f>
        <v>4945</v>
      </c>
      <c r="P148" s="18"/>
      <c r="Q148" s="18" t="s">
        <v>10079</v>
      </c>
      <c r="R148" s="18"/>
    </row>
    <row r="149" spans="1:18" ht="25.5" x14ac:dyDescent="0.2">
      <c r="A149" s="7" t="s">
        <v>31</v>
      </c>
      <c r="B149" s="4" t="s">
        <v>46</v>
      </c>
      <c r="C149" s="18" t="s">
        <v>2027</v>
      </c>
      <c r="D149" s="18" t="s">
        <v>2028</v>
      </c>
      <c r="E149" s="18" t="s">
        <v>2026</v>
      </c>
      <c r="F149" s="18" t="s">
        <v>2029</v>
      </c>
      <c r="G149" s="18" t="s">
        <v>2026</v>
      </c>
      <c r="H149" s="18" t="s">
        <v>811</v>
      </c>
      <c r="I149" s="20"/>
      <c r="J149" s="19"/>
      <c r="K149" s="20">
        <v>2015</v>
      </c>
      <c r="L149" s="20">
        <v>2016</v>
      </c>
      <c r="M149" s="31">
        <v>4715</v>
      </c>
      <c r="N149" s="21" t="s">
        <v>131</v>
      </c>
      <c r="O149" s="23">
        <f>M149*VLOOKUP(N149,Kurzy!$A$2:$B$11,2,FALSE)</f>
        <v>4715</v>
      </c>
      <c r="P149" s="18"/>
      <c r="Q149" s="18" t="s">
        <v>10079</v>
      </c>
      <c r="R149" s="18"/>
    </row>
    <row r="150" spans="1:18" ht="25.5" x14ac:dyDescent="0.2">
      <c r="A150" s="7" t="s">
        <v>31</v>
      </c>
      <c r="B150" s="4" t="s">
        <v>46</v>
      </c>
      <c r="C150" s="18" t="s">
        <v>2030</v>
      </c>
      <c r="D150" s="18" t="s">
        <v>2031</v>
      </c>
      <c r="E150" s="18" t="s">
        <v>2026</v>
      </c>
      <c r="F150" s="18" t="s">
        <v>321</v>
      </c>
      <c r="G150" s="18" t="s">
        <v>2026</v>
      </c>
      <c r="H150" s="18" t="s">
        <v>811</v>
      </c>
      <c r="I150" s="20"/>
      <c r="J150" s="19"/>
      <c r="K150" s="20">
        <v>2016</v>
      </c>
      <c r="L150" s="20">
        <v>2017</v>
      </c>
      <c r="M150" s="31">
        <v>2182</v>
      </c>
      <c r="N150" s="21" t="s">
        <v>131</v>
      </c>
      <c r="O150" s="23">
        <f>M150*VLOOKUP(N150,Kurzy!$A$2:$B$11,2,FALSE)</f>
        <v>2182</v>
      </c>
      <c r="P150" s="18"/>
      <c r="Q150" s="18" t="s">
        <v>10079</v>
      </c>
      <c r="R150" s="18"/>
    </row>
    <row r="151" spans="1:18" ht="25.5" x14ac:dyDescent="0.2">
      <c r="A151" s="7" t="s">
        <v>31</v>
      </c>
      <c r="B151" s="4" t="s">
        <v>46</v>
      </c>
      <c r="C151" s="18" t="s">
        <v>2032</v>
      </c>
      <c r="D151" s="18" t="s">
        <v>2033</v>
      </c>
      <c r="E151" s="18" t="s">
        <v>2026</v>
      </c>
      <c r="F151" s="18" t="s">
        <v>2029</v>
      </c>
      <c r="G151" s="18" t="s">
        <v>2026</v>
      </c>
      <c r="H151" s="18" t="s">
        <v>811</v>
      </c>
      <c r="I151" s="20"/>
      <c r="J151" s="19"/>
      <c r="K151" s="20">
        <v>2016</v>
      </c>
      <c r="L151" s="20">
        <v>2017</v>
      </c>
      <c r="M151" s="31">
        <v>3984</v>
      </c>
      <c r="N151" s="21" t="s">
        <v>131</v>
      </c>
      <c r="O151" s="23">
        <f>M151*VLOOKUP(N151,Kurzy!$A$2:$B$11,2,FALSE)</f>
        <v>3984</v>
      </c>
      <c r="P151" s="18"/>
      <c r="Q151" s="18" t="s">
        <v>10079</v>
      </c>
      <c r="R151" s="18"/>
    </row>
    <row r="152" spans="1:18" ht="25.5" x14ac:dyDescent="0.2">
      <c r="A152" s="7" t="s">
        <v>31</v>
      </c>
      <c r="B152" s="4" t="s">
        <v>46</v>
      </c>
      <c r="C152" s="18" t="s">
        <v>2034</v>
      </c>
      <c r="D152" s="18" t="s">
        <v>2035</v>
      </c>
      <c r="E152" s="18" t="s">
        <v>2036</v>
      </c>
      <c r="F152" s="18" t="s">
        <v>2037</v>
      </c>
      <c r="G152" s="18" t="s">
        <v>2038</v>
      </c>
      <c r="H152" s="18" t="s">
        <v>2039</v>
      </c>
      <c r="I152" s="20"/>
      <c r="J152" s="19">
        <v>42047</v>
      </c>
      <c r="K152" s="20">
        <v>2014</v>
      </c>
      <c r="L152" s="20">
        <v>2017</v>
      </c>
      <c r="M152" s="31">
        <v>24192</v>
      </c>
      <c r="N152" s="21" t="s">
        <v>131</v>
      </c>
      <c r="O152" s="23">
        <f>M152*VLOOKUP(N152,Kurzy!$A$2:$B$11,2,FALSE)</f>
        <v>24192</v>
      </c>
      <c r="P152" s="18"/>
      <c r="Q152" s="18" t="s">
        <v>10079</v>
      </c>
      <c r="R152" s="18"/>
    </row>
    <row r="153" spans="1:18" ht="25.5" x14ac:dyDescent="0.2">
      <c r="A153" s="7" t="s">
        <v>31</v>
      </c>
      <c r="B153" s="4" t="s">
        <v>46</v>
      </c>
      <c r="C153" s="18" t="s">
        <v>2040</v>
      </c>
      <c r="D153" s="18" t="s">
        <v>2041</v>
      </c>
      <c r="E153" s="18">
        <v>544504</v>
      </c>
      <c r="F153" s="18" t="s">
        <v>594</v>
      </c>
      <c r="G153" s="18" t="s">
        <v>544</v>
      </c>
      <c r="H153" s="18" t="s">
        <v>2042</v>
      </c>
      <c r="I153" s="20"/>
      <c r="J153" s="19">
        <v>41334</v>
      </c>
      <c r="K153" s="20">
        <v>2013</v>
      </c>
      <c r="L153" s="20">
        <v>2016</v>
      </c>
      <c r="M153" s="31">
        <v>20942.5</v>
      </c>
      <c r="N153" s="21" t="s">
        <v>131</v>
      </c>
      <c r="O153" s="23">
        <f>M153*VLOOKUP(N153,Kurzy!$A$2:$B$11,2,FALSE)</f>
        <v>20942.5</v>
      </c>
      <c r="P153" s="18"/>
      <c r="Q153" s="18" t="s">
        <v>10079</v>
      </c>
      <c r="R153" s="18"/>
    </row>
    <row r="154" spans="1:18" ht="51" x14ac:dyDescent="0.2">
      <c r="A154" s="7" t="s">
        <v>31</v>
      </c>
      <c r="B154" s="4" t="s">
        <v>45</v>
      </c>
      <c r="C154" s="18" t="s">
        <v>2049</v>
      </c>
      <c r="D154" s="18" t="s">
        <v>2050</v>
      </c>
      <c r="E154" s="18" t="s">
        <v>2051</v>
      </c>
      <c r="F154" s="18" t="s">
        <v>2052</v>
      </c>
      <c r="G154" s="18" t="s">
        <v>2053</v>
      </c>
      <c r="H154" s="18" t="s">
        <v>2054</v>
      </c>
      <c r="I154" s="20"/>
      <c r="J154" s="19">
        <v>41946</v>
      </c>
      <c r="K154" s="20">
        <v>2014</v>
      </c>
      <c r="L154" s="20">
        <v>2016</v>
      </c>
      <c r="M154" s="31">
        <v>111558.54</v>
      </c>
      <c r="N154" s="21" t="s">
        <v>131</v>
      </c>
      <c r="O154" s="23">
        <f>M154*VLOOKUP(N154,Kurzy!$A$2:$B$11,2,FALSE)</f>
        <v>111558.54</v>
      </c>
      <c r="P154" s="18"/>
      <c r="Q154" s="18" t="s">
        <v>10079</v>
      </c>
      <c r="R154" s="18"/>
    </row>
    <row r="155" spans="1:18" ht="51" x14ac:dyDescent="0.2">
      <c r="A155" s="7" t="s">
        <v>31</v>
      </c>
      <c r="B155" s="4" t="s">
        <v>45</v>
      </c>
      <c r="C155" s="18" t="s">
        <v>2055</v>
      </c>
      <c r="D155" s="18" t="s">
        <v>2050</v>
      </c>
      <c r="E155" s="18" t="s">
        <v>2056</v>
      </c>
      <c r="F155" s="18" t="s">
        <v>2052</v>
      </c>
      <c r="G155" s="18" t="s">
        <v>2053</v>
      </c>
      <c r="H155" s="18" t="s">
        <v>2054</v>
      </c>
      <c r="I155" s="20"/>
      <c r="J155" s="19">
        <v>42678</v>
      </c>
      <c r="K155" s="20">
        <v>2016</v>
      </c>
      <c r="L155" s="20">
        <v>2018</v>
      </c>
      <c r="M155" s="31">
        <v>110000</v>
      </c>
      <c r="N155" s="21" t="s">
        <v>131</v>
      </c>
      <c r="O155" s="23">
        <f>M155*VLOOKUP(N155,Kurzy!$A$2:$B$11,2,FALSE)</f>
        <v>110000</v>
      </c>
      <c r="P155" s="18"/>
      <c r="Q155" s="18" t="s">
        <v>10079</v>
      </c>
      <c r="R155" s="18"/>
    </row>
    <row r="156" spans="1:18" ht="38.25" x14ac:dyDescent="0.2">
      <c r="A156" s="7" t="s">
        <v>31</v>
      </c>
      <c r="B156" s="4" t="s">
        <v>45</v>
      </c>
      <c r="C156" s="18" t="s">
        <v>2057</v>
      </c>
      <c r="D156" s="18" t="s">
        <v>2058</v>
      </c>
      <c r="E156" s="18" t="s">
        <v>2059</v>
      </c>
      <c r="F156" s="18" t="s">
        <v>2060</v>
      </c>
      <c r="G156" s="18" t="s">
        <v>544</v>
      </c>
      <c r="H156" s="18" t="s">
        <v>2061</v>
      </c>
      <c r="I156" s="20"/>
      <c r="J156" s="19">
        <v>41184</v>
      </c>
      <c r="K156" s="20">
        <v>2012</v>
      </c>
      <c r="L156" s="20">
        <v>2016</v>
      </c>
      <c r="M156" s="31">
        <v>97694.34</v>
      </c>
      <c r="N156" s="21" t="s">
        <v>131</v>
      </c>
      <c r="O156" s="23">
        <f>M156*VLOOKUP(N156,Kurzy!$A$2:$B$11,2,FALSE)</f>
        <v>97694.34</v>
      </c>
      <c r="P156" s="18"/>
      <c r="Q156" s="18" t="s">
        <v>10079</v>
      </c>
      <c r="R156" s="18"/>
    </row>
    <row r="157" spans="1:18" ht="38.25" x14ac:dyDescent="0.2">
      <c r="A157" s="7" t="s">
        <v>31</v>
      </c>
      <c r="B157" s="4" t="s">
        <v>45</v>
      </c>
      <c r="C157" s="18" t="s">
        <v>2062</v>
      </c>
      <c r="D157" s="18" t="s">
        <v>2063</v>
      </c>
      <c r="E157" s="18" t="s">
        <v>2064</v>
      </c>
      <c r="F157" s="18" t="s">
        <v>2065</v>
      </c>
      <c r="G157" s="18" t="s">
        <v>2066</v>
      </c>
      <c r="H157" s="18" t="s">
        <v>2067</v>
      </c>
      <c r="I157" s="20"/>
      <c r="J157" s="19">
        <v>42571</v>
      </c>
      <c r="K157" s="20">
        <v>2016</v>
      </c>
      <c r="L157" s="20">
        <v>2017</v>
      </c>
      <c r="M157" s="31">
        <v>1710</v>
      </c>
      <c r="N157" s="21" t="s">
        <v>131</v>
      </c>
      <c r="O157" s="23">
        <f>M157*VLOOKUP(N157,Kurzy!$A$2:$B$11,2,FALSE)</f>
        <v>1710</v>
      </c>
      <c r="P157" s="18"/>
      <c r="Q157" s="18" t="s">
        <v>10079</v>
      </c>
      <c r="R157" s="18"/>
    </row>
    <row r="158" spans="1:18" ht="38.25" x14ac:dyDescent="0.2">
      <c r="A158" s="7" t="s">
        <v>31</v>
      </c>
      <c r="B158" s="4" t="s">
        <v>45</v>
      </c>
      <c r="C158" s="18" t="s">
        <v>2068</v>
      </c>
      <c r="D158" s="18" t="s">
        <v>2069</v>
      </c>
      <c r="E158" s="18" t="s">
        <v>2070</v>
      </c>
      <c r="F158" s="18" t="s">
        <v>197</v>
      </c>
      <c r="G158" s="18" t="s">
        <v>1813</v>
      </c>
      <c r="H158" s="18" t="s">
        <v>196</v>
      </c>
      <c r="I158" s="20"/>
      <c r="J158" s="19">
        <v>41481</v>
      </c>
      <c r="K158" s="20">
        <v>2014</v>
      </c>
      <c r="L158" s="20">
        <v>2018</v>
      </c>
      <c r="M158" s="31">
        <v>124449.58</v>
      </c>
      <c r="N158" s="21" t="s">
        <v>131</v>
      </c>
      <c r="O158" s="23">
        <f>M158*VLOOKUP(N158,Kurzy!$A$2:$B$11,2,FALSE)</f>
        <v>124449.58</v>
      </c>
      <c r="P158" s="18"/>
      <c r="Q158" s="18" t="s">
        <v>10079</v>
      </c>
      <c r="R158" s="18"/>
    </row>
    <row r="159" spans="1:18" ht="38.25" x14ac:dyDescent="0.2">
      <c r="A159" s="7" t="s">
        <v>31</v>
      </c>
      <c r="B159" s="4" t="s">
        <v>45</v>
      </c>
      <c r="C159" s="18" t="s">
        <v>2071</v>
      </c>
      <c r="D159" s="18" t="s">
        <v>2072</v>
      </c>
      <c r="E159" s="18" t="s">
        <v>2073</v>
      </c>
      <c r="F159" s="18" t="s">
        <v>2074</v>
      </c>
      <c r="G159" s="18" t="s">
        <v>2026</v>
      </c>
      <c r="H159" s="18" t="s">
        <v>2026</v>
      </c>
      <c r="I159" s="20"/>
      <c r="J159" s="19">
        <v>41851</v>
      </c>
      <c r="K159" s="20">
        <v>2014</v>
      </c>
      <c r="L159" s="20">
        <v>2016</v>
      </c>
      <c r="M159" s="31">
        <v>3515</v>
      </c>
      <c r="N159" s="21" t="s">
        <v>131</v>
      </c>
      <c r="O159" s="23">
        <f>M159*VLOOKUP(N159,Kurzy!$A$2:$B$11,2,FALSE)</f>
        <v>3515</v>
      </c>
      <c r="P159" s="18"/>
      <c r="Q159" s="18" t="s">
        <v>10079</v>
      </c>
      <c r="R159" s="18"/>
    </row>
    <row r="160" spans="1:18" ht="51" x14ac:dyDescent="0.2">
      <c r="A160" s="7" t="s">
        <v>31</v>
      </c>
      <c r="B160" s="4" t="s">
        <v>45</v>
      </c>
      <c r="C160" s="18" t="s">
        <v>2075</v>
      </c>
      <c r="D160" s="18" t="s">
        <v>2076</v>
      </c>
      <c r="E160" s="18" t="s">
        <v>2077</v>
      </c>
      <c r="F160" s="18" t="s">
        <v>2060</v>
      </c>
      <c r="G160" s="18" t="s">
        <v>210</v>
      </c>
      <c r="H160" s="18" t="s">
        <v>2078</v>
      </c>
      <c r="I160" s="20"/>
      <c r="J160" s="19">
        <v>41976</v>
      </c>
      <c r="K160" s="20">
        <v>2014</v>
      </c>
      <c r="L160" s="20">
        <v>2017</v>
      </c>
      <c r="M160" s="31">
        <v>10784</v>
      </c>
      <c r="N160" s="21" t="s">
        <v>131</v>
      </c>
      <c r="O160" s="23">
        <f>M160*VLOOKUP(N160,Kurzy!$A$2:$B$11,2,FALSE)</f>
        <v>10784</v>
      </c>
      <c r="P160" s="18"/>
      <c r="Q160" s="18" t="s">
        <v>10079</v>
      </c>
      <c r="R160" s="18"/>
    </row>
    <row r="161" spans="1:18" ht="38.25" x14ac:dyDescent="0.2">
      <c r="A161" s="7" t="s">
        <v>31</v>
      </c>
      <c r="B161" s="4" t="s">
        <v>45</v>
      </c>
      <c r="C161" s="18" t="s">
        <v>2079</v>
      </c>
      <c r="D161" s="18" t="s">
        <v>2080</v>
      </c>
      <c r="E161" s="18" t="s">
        <v>2081</v>
      </c>
      <c r="F161" s="18" t="s">
        <v>1085</v>
      </c>
      <c r="G161" s="18"/>
      <c r="H161" s="18" t="s">
        <v>2082</v>
      </c>
      <c r="I161" s="20" t="s">
        <v>1899</v>
      </c>
      <c r="J161" s="19">
        <v>42622</v>
      </c>
      <c r="K161" s="20">
        <v>2016</v>
      </c>
      <c r="L161" s="20">
        <v>2016</v>
      </c>
      <c r="M161" s="31">
        <v>1100</v>
      </c>
      <c r="N161" s="21" t="s">
        <v>131</v>
      </c>
      <c r="O161" s="23">
        <f>M161*VLOOKUP(N161,Kurzy!$A$2:$B$11,2,FALSE)</f>
        <v>1100</v>
      </c>
      <c r="P161" s="18"/>
      <c r="Q161" s="18" t="s">
        <v>10079</v>
      </c>
      <c r="R161" s="18"/>
    </row>
    <row r="162" spans="1:18" ht="38.25" hidden="1" x14ac:dyDescent="0.2">
      <c r="A162" s="7" t="s">
        <v>31</v>
      </c>
      <c r="B162" s="4" t="s">
        <v>83</v>
      </c>
      <c r="C162" s="18" t="s">
        <v>2219</v>
      </c>
      <c r="D162" s="18" t="s">
        <v>2220</v>
      </c>
      <c r="E162" s="18" t="s">
        <v>2221</v>
      </c>
      <c r="F162" s="18"/>
      <c r="G162" s="18" t="s">
        <v>2222</v>
      </c>
      <c r="H162" s="18" t="s">
        <v>2223</v>
      </c>
      <c r="I162" s="20"/>
      <c r="J162" s="19">
        <v>41586</v>
      </c>
      <c r="K162" s="20">
        <v>2013</v>
      </c>
      <c r="L162" s="20">
        <v>2016</v>
      </c>
      <c r="M162" s="31">
        <v>0</v>
      </c>
      <c r="N162" s="21" t="s">
        <v>131</v>
      </c>
      <c r="O162" s="23">
        <f>M162*VLOOKUP(N162,Kurzy!$A$2:$B$11,2,FALSE)</f>
        <v>0</v>
      </c>
      <c r="P162" s="18" t="s">
        <v>2279</v>
      </c>
      <c r="Q162" s="18" t="s">
        <v>10078</v>
      </c>
      <c r="R162" s="18" t="s">
        <v>10656</v>
      </c>
    </row>
    <row r="163" spans="1:18" ht="25.5" x14ac:dyDescent="0.2">
      <c r="A163" s="7" t="s">
        <v>31</v>
      </c>
      <c r="B163" s="4" t="s">
        <v>47</v>
      </c>
      <c r="C163" s="18" t="s">
        <v>274</v>
      </c>
      <c r="D163" s="18" t="s">
        <v>2115</v>
      </c>
      <c r="E163" s="18" t="s">
        <v>2116</v>
      </c>
      <c r="F163" s="18"/>
      <c r="G163" s="18" t="s">
        <v>274</v>
      </c>
      <c r="H163" s="18" t="s">
        <v>2117</v>
      </c>
      <c r="I163" s="20"/>
      <c r="J163" s="19"/>
      <c r="K163" s="20">
        <v>2016</v>
      </c>
      <c r="L163" s="20">
        <v>2016</v>
      </c>
      <c r="M163" s="31">
        <v>1350</v>
      </c>
      <c r="N163" s="21" t="s">
        <v>139</v>
      </c>
      <c r="O163" s="23">
        <f>M163*VLOOKUP(N163,Kurzy!$A$2:$B$11,2,FALSE)</f>
        <v>306.1016257397456</v>
      </c>
      <c r="P163" s="18"/>
      <c r="Q163" s="18" t="s">
        <v>10079</v>
      </c>
      <c r="R163" s="18"/>
    </row>
    <row r="164" spans="1:18" ht="25.5" x14ac:dyDescent="0.2">
      <c r="A164" s="7" t="s">
        <v>31</v>
      </c>
      <c r="B164" s="4" t="s">
        <v>47</v>
      </c>
      <c r="C164" s="18" t="s">
        <v>274</v>
      </c>
      <c r="D164" s="18" t="s">
        <v>2118</v>
      </c>
      <c r="E164" s="18" t="s">
        <v>2116</v>
      </c>
      <c r="F164" s="18"/>
      <c r="G164" s="18" t="s">
        <v>274</v>
      </c>
      <c r="H164" s="18" t="s">
        <v>2117</v>
      </c>
      <c r="I164" s="20"/>
      <c r="J164" s="19"/>
      <c r="K164" s="20">
        <v>2016</v>
      </c>
      <c r="L164" s="20">
        <v>2016</v>
      </c>
      <c r="M164" s="31">
        <v>1350</v>
      </c>
      <c r="N164" s="21" t="s">
        <v>139</v>
      </c>
      <c r="O164" s="23">
        <f>M164*VLOOKUP(N164,Kurzy!$A$2:$B$11,2,FALSE)</f>
        <v>306.1016257397456</v>
      </c>
      <c r="P164" s="18"/>
      <c r="Q164" s="18" t="s">
        <v>10079</v>
      </c>
      <c r="R164" s="18"/>
    </row>
    <row r="165" spans="1:18" ht="25.5" x14ac:dyDescent="0.2">
      <c r="A165" s="7" t="s">
        <v>31</v>
      </c>
      <c r="B165" s="4" t="s">
        <v>47</v>
      </c>
      <c r="C165" s="18" t="s">
        <v>274</v>
      </c>
      <c r="D165" s="18" t="s">
        <v>2119</v>
      </c>
      <c r="E165" s="18" t="s">
        <v>2120</v>
      </c>
      <c r="F165" s="18"/>
      <c r="G165" s="18" t="s">
        <v>274</v>
      </c>
      <c r="H165" s="18" t="s">
        <v>2121</v>
      </c>
      <c r="I165" s="20"/>
      <c r="J165" s="19"/>
      <c r="K165" s="20">
        <v>2016</v>
      </c>
      <c r="L165" s="20">
        <v>2016</v>
      </c>
      <c r="M165" s="31">
        <v>15000</v>
      </c>
      <c r="N165" s="21" t="s">
        <v>134</v>
      </c>
      <c r="O165" s="23">
        <f>M165*VLOOKUP(N165,Kurzy!$A$2:$B$11,2,FALSE)</f>
        <v>555.12379260575108</v>
      </c>
      <c r="P165" s="18"/>
      <c r="Q165" s="18" t="s">
        <v>10079</v>
      </c>
      <c r="R165" s="18"/>
    </row>
    <row r="166" spans="1:18" ht="25.5" x14ac:dyDescent="0.2">
      <c r="A166" s="7" t="s">
        <v>31</v>
      </c>
      <c r="B166" s="4" t="s">
        <v>47</v>
      </c>
      <c r="C166" s="18" t="s">
        <v>274</v>
      </c>
      <c r="D166" s="18" t="s">
        <v>2122</v>
      </c>
      <c r="E166" s="18" t="s">
        <v>2123</v>
      </c>
      <c r="F166" s="18"/>
      <c r="G166" s="18" t="s">
        <v>274</v>
      </c>
      <c r="H166" s="18" t="s">
        <v>2124</v>
      </c>
      <c r="I166" s="20"/>
      <c r="J166" s="19"/>
      <c r="K166" s="20">
        <v>2016</v>
      </c>
      <c r="L166" s="20">
        <v>2016</v>
      </c>
      <c r="M166" s="31">
        <v>125000</v>
      </c>
      <c r="N166" s="21" t="s">
        <v>136</v>
      </c>
      <c r="O166" s="23">
        <f>M166*VLOOKUP(N166,Kurzy!$A$2:$B$11,2,FALSE)</f>
        <v>403.44705160894688</v>
      </c>
      <c r="P166" s="18"/>
      <c r="Q166" s="18" t="s">
        <v>10079</v>
      </c>
      <c r="R166" s="18"/>
    </row>
    <row r="167" spans="1:18" ht="25.5" x14ac:dyDescent="0.2">
      <c r="A167" s="7" t="s">
        <v>31</v>
      </c>
      <c r="B167" s="4" t="s">
        <v>47</v>
      </c>
      <c r="C167" s="18" t="s">
        <v>274</v>
      </c>
      <c r="D167" s="18" t="s">
        <v>2125</v>
      </c>
      <c r="E167" s="18" t="s">
        <v>2126</v>
      </c>
      <c r="F167" s="18"/>
      <c r="G167" s="18" t="s">
        <v>274</v>
      </c>
      <c r="H167" s="18" t="s">
        <v>2127</v>
      </c>
      <c r="I167" s="20"/>
      <c r="J167" s="19"/>
      <c r="K167" s="20">
        <v>2016</v>
      </c>
      <c r="L167" s="20">
        <v>2016</v>
      </c>
      <c r="M167" s="31">
        <v>9500</v>
      </c>
      <c r="N167" s="21" t="s">
        <v>134</v>
      </c>
      <c r="O167" s="23">
        <f>M167*VLOOKUP(N167,Kurzy!$A$2:$B$11,2,FALSE)</f>
        <v>351.57840198364238</v>
      </c>
      <c r="P167" s="18"/>
      <c r="Q167" s="18" t="s">
        <v>10079</v>
      </c>
      <c r="R167" s="18"/>
    </row>
    <row r="168" spans="1:18" ht="38.25" x14ac:dyDescent="0.2">
      <c r="A168" s="7" t="s">
        <v>31</v>
      </c>
      <c r="B168" s="4" t="s">
        <v>47</v>
      </c>
      <c r="C168" s="18" t="s">
        <v>274</v>
      </c>
      <c r="D168" s="18" t="s">
        <v>2122</v>
      </c>
      <c r="E168" s="18" t="s">
        <v>2128</v>
      </c>
      <c r="F168" s="18"/>
      <c r="G168" s="18" t="s">
        <v>274</v>
      </c>
      <c r="H168" s="18" t="s">
        <v>2129</v>
      </c>
      <c r="I168" s="20"/>
      <c r="J168" s="19"/>
      <c r="K168" s="20">
        <v>2016</v>
      </c>
      <c r="L168" s="20">
        <v>2016</v>
      </c>
      <c r="M168" s="31">
        <v>285</v>
      </c>
      <c r="N168" s="21" t="s">
        <v>131</v>
      </c>
      <c r="O168" s="23">
        <f>M168*VLOOKUP(N168,Kurzy!$A$2:$B$11,2,FALSE)</f>
        <v>285</v>
      </c>
      <c r="P168" s="18"/>
      <c r="Q168" s="18" t="s">
        <v>10079</v>
      </c>
      <c r="R168" s="18"/>
    </row>
    <row r="169" spans="1:18" ht="25.5" x14ac:dyDescent="0.2">
      <c r="A169" s="7" t="s">
        <v>31</v>
      </c>
      <c r="B169" s="4" t="s">
        <v>47</v>
      </c>
      <c r="C169" s="18" t="s">
        <v>274</v>
      </c>
      <c r="D169" s="18" t="s">
        <v>2130</v>
      </c>
      <c r="E169" s="18" t="s">
        <v>2131</v>
      </c>
      <c r="F169" s="18"/>
      <c r="G169" s="18" t="s">
        <v>274</v>
      </c>
      <c r="H169" s="18" t="s">
        <v>2132</v>
      </c>
      <c r="I169" s="20"/>
      <c r="J169" s="19"/>
      <c r="K169" s="20">
        <v>2016</v>
      </c>
      <c r="L169" s="20">
        <v>2016</v>
      </c>
      <c r="M169" s="31">
        <v>389</v>
      </c>
      <c r="N169" s="21" t="s">
        <v>131</v>
      </c>
      <c r="O169" s="23">
        <f>M169*VLOOKUP(N169,Kurzy!$A$2:$B$11,2,FALSE)</f>
        <v>389</v>
      </c>
      <c r="P169" s="18"/>
      <c r="Q169" s="18" t="s">
        <v>10079</v>
      </c>
      <c r="R169" s="18"/>
    </row>
    <row r="170" spans="1:18" ht="25.5" x14ac:dyDescent="0.2">
      <c r="A170" s="7" t="s">
        <v>31</v>
      </c>
      <c r="B170" s="4" t="s">
        <v>47</v>
      </c>
      <c r="C170" s="18" t="s">
        <v>274</v>
      </c>
      <c r="D170" s="18" t="s">
        <v>2119</v>
      </c>
      <c r="E170" s="18" t="s">
        <v>2133</v>
      </c>
      <c r="F170" s="18"/>
      <c r="G170" s="18" t="s">
        <v>274</v>
      </c>
      <c r="H170" s="18" t="s">
        <v>2134</v>
      </c>
      <c r="I170" s="20"/>
      <c r="J170" s="19"/>
      <c r="K170" s="20">
        <v>2016</v>
      </c>
      <c r="L170" s="20">
        <v>2016</v>
      </c>
      <c r="M170" s="31">
        <v>15000</v>
      </c>
      <c r="N170" s="21" t="s">
        <v>134</v>
      </c>
      <c r="O170" s="23">
        <f>M170*VLOOKUP(N170,Kurzy!$A$2:$B$11,2,FALSE)</f>
        <v>555.12379260575108</v>
      </c>
      <c r="P170" s="18"/>
      <c r="Q170" s="18" t="s">
        <v>10079</v>
      </c>
      <c r="R170" s="18"/>
    </row>
    <row r="171" spans="1:18" ht="25.5" x14ac:dyDescent="0.2">
      <c r="A171" s="7" t="s">
        <v>31</v>
      </c>
      <c r="B171" s="4" t="s">
        <v>47</v>
      </c>
      <c r="C171" s="18" t="s">
        <v>274</v>
      </c>
      <c r="D171" s="18" t="s">
        <v>2135</v>
      </c>
      <c r="E171" s="18" t="s">
        <v>2136</v>
      </c>
      <c r="F171" s="18"/>
      <c r="G171" s="18" t="s">
        <v>274</v>
      </c>
      <c r="H171" s="18" t="s">
        <v>2137</v>
      </c>
      <c r="I171" s="20"/>
      <c r="J171" s="19"/>
      <c r="K171" s="20">
        <v>2016</v>
      </c>
      <c r="L171" s="20">
        <v>2016</v>
      </c>
      <c r="M171" s="31">
        <v>125000</v>
      </c>
      <c r="N171" s="21" t="s">
        <v>136</v>
      </c>
      <c r="O171" s="23">
        <f>M171*VLOOKUP(N171,Kurzy!$A$2:$B$11,2,FALSE)</f>
        <v>403.44705160894688</v>
      </c>
      <c r="P171" s="18"/>
      <c r="Q171" s="18" t="s">
        <v>10079</v>
      </c>
      <c r="R171" s="18"/>
    </row>
    <row r="172" spans="1:18" ht="25.5" x14ac:dyDescent="0.2">
      <c r="A172" s="7" t="s">
        <v>31</v>
      </c>
      <c r="B172" s="4" t="s">
        <v>47</v>
      </c>
      <c r="C172" s="18" t="s">
        <v>274</v>
      </c>
      <c r="D172" s="18" t="s">
        <v>2119</v>
      </c>
      <c r="E172" s="18" t="s">
        <v>2136</v>
      </c>
      <c r="F172" s="18"/>
      <c r="G172" s="18" t="s">
        <v>274</v>
      </c>
      <c r="H172" s="18" t="s">
        <v>2132</v>
      </c>
      <c r="I172" s="20"/>
      <c r="J172" s="19"/>
      <c r="K172" s="20">
        <v>2016</v>
      </c>
      <c r="L172" s="20">
        <v>2016</v>
      </c>
      <c r="M172" s="31">
        <v>588</v>
      </c>
      <c r="N172" s="21" t="s">
        <v>131</v>
      </c>
      <c r="O172" s="23">
        <f>M172*VLOOKUP(N172,Kurzy!$A$2:$B$11,2,FALSE)</f>
        <v>588</v>
      </c>
      <c r="P172" s="18"/>
      <c r="Q172" s="18" t="s">
        <v>10079</v>
      </c>
      <c r="R172" s="18"/>
    </row>
    <row r="173" spans="1:18" ht="25.5" x14ac:dyDescent="0.2">
      <c r="A173" s="7" t="s">
        <v>31</v>
      </c>
      <c r="B173" s="4" t="s">
        <v>47</v>
      </c>
      <c r="C173" s="18" t="s">
        <v>274</v>
      </c>
      <c r="D173" s="18" t="s">
        <v>2138</v>
      </c>
      <c r="E173" s="18" t="s">
        <v>2136</v>
      </c>
      <c r="F173" s="18"/>
      <c r="G173" s="18" t="s">
        <v>274</v>
      </c>
      <c r="H173" s="18" t="s">
        <v>2132</v>
      </c>
      <c r="I173" s="20"/>
      <c r="J173" s="19"/>
      <c r="K173" s="20">
        <v>2016</v>
      </c>
      <c r="L173" s="20">
        <v>2016</v>
      </c>
      <c r="M173" s="31">
        <v>389</v>
      </c>
      <c r="N173" s="21" t="s">
        <v>131</v>
      </c>
      <c r="O173" s="23">
        <f>M173*VLOOKUP(N173,Kurzy!$A$2:$B$11,2,FALSE)</f>
        <v>389</v>
      </c>
      <c r="P173" s="18"/>
      <c r="Q173" s="18" t="s">
        <v>10079</v>
      </c>
      <c r="R173" s="18"/>
    </row>
    <row r="174" spans="1:18" ht="25.5" x14ac:dyDescent="0.2">
      <c r="A174" s="7" t="s">
        <v>31</v>
      </c>
      <c r="B174" s="4" t="s">
        <v>47</v>
      </c>
      <c r="C174" s="18" t="s">
        <v>274</v>
      </c>
      <c r="D174" s="18" t="s">
        <v>2139</v>
      </c>
      <c r="E174" s="18" t="s">
        <v>2136</v>
      </c>
      <c r="F174" s="18"/>
      <c r="G174" s="18" t="s">
        <v>274</v>
      </c>
      <c r="H174" s="18" t="s">
        <v>2132</v>
      </c>
      <c r="I174" s="20"/>
      <c r="J174" s="19"/>
      <c r="K174" s="20">
        <v>2016</v>
      </c>
      <c r="L174" s="20">
        <v>2016</v>
      </c>
      <c r="M174" s="31">
        <v>389</v>
      </c>
      <c r="N174" s="21" t="s">
        <v>131</v>
      </c>
      <c r="O174" s="23">
        <f>M174*VLOOKUP(N174,Kurzy!$A$2:$B$11,2,FALSE)</f>
        <v>389</v>
      </c>
      <c r="P174" s="18"/>
      <c r="Q174" s="18" t="s">
        <v>10079</v>
      </c>
      <c r="R174" s="18"/>
    </row>
    <row r="175" spans="1:18" ht="25.5" x14ac:dyDescent="0.2">
      <c r="A175" s="7" t="s">
        <v>31</v>
      </c>
      <c r="B175" s="4" t="s">
        <v>47</v>
      </c>
      <c r="C175" s="18" t="s">
        <v>274</v>
      </c>
      <c r="D175" s="18" t="s">
        <v>2140</v>
      </c>
      <c r="E175" s="18" t="s">
        <v>2120</v>
      </c>
      <c r="F175" s="18"/>
      <c r="G175" s="18" t="s">
        <v>274</v>
      </c>
      <c r="H175" s="18" t="s">
        <v>2141</v>
      </c>
      <c r="I175" s="20"/>
      <c r="J175" s="19"/>
      <c r="K175" s="20">
        <v>2016</v>
      </c>
      <c r="L175" s="20">
        <v>2016</v>
      </c>
      <c r="M175" s="31">
        <v>14400</v>
      </c>
      <c r="N175" s="21" t="s">
        <v>134</v>
      </c>
      <c r="O175" s="23">
        <f>M175*VLOOKUP(N175,Kurzy!$A$2:$B$11,2,FALSE)</f>
        <v>532.91884090152109</v>
      </c>
      <c r="P175" s="18"/>
      <c r="Q175" s="18" t="s">
        <v>10079</v>
      </c>
      <c r="R175" s="18"/>
    </row>
    <row r="176" spans="1:18" ht="25.5" x14ac:dyDescent="0.2">
      <c r="A176" s="7" t="s">
        <v>31</v>
      </c>
      <c r="B176" s="4" t="s">
        <v>47</v>
      </c>
      <c r="C176" s="18" t="s">
        <v>274</v>
      </c>
      <c r="D176" s="18" t="s">
        <v>2130</v>
      </c>
      <c r="E176" s="18" t="s">
        <v>2142</v>
      </c>
      <c r="F176" s="18"/>
      <c r="G176" s="18" t="s">
        <v>274</v>
      </c>
      <c r="H176" s="18" t="s">
        <v>2143</v>
      </c>
      <c r="I176" s="20"/>
      <c r="J176" s="19"/>
      <c r="K176" s="20">
        <v>2016</v>
      </c>
      <c r="L176" s="20">
        <v>2016</v>
      </c>
      <c r="M176" s="31">
        <v>125000</v>
      </c>
      <c r="N176" s="21" t="s">
        <v>136</v>
      </c>
      <c r="O176" s="23">
        <f>M176*VLOOKUP(N176,Kurzy!$A$2:$B$11,2,FALSE)</f>
        <v>403.44705160894688</v>
      </c>
      <c r="P176" s="18"/>
      <c r="Q176" s="18" t="s">
        <v>10079</v>
      </c>
      <c r="R176" s="18"/>
    </row>
    <row r="177" spans="1:18" ht="25.5" x14ac:dyDescent="0.2">
      <c r="A177" s="7" t="s">
        <v>31</v>
      </c>
      <c r="B177" s="4" t="s">
        <v>47</v>
      </c>
      <c r="C177" s="18" t="s">
        <v>274</v>
      </c>
      <c r="D177" s="18" t="s">
        <v>2144</v>
      </c>
      <c r="E177" s="18" t="s">
        <v>2145</v>
      </c>
      <c r="F177" s="18"/>
      <c r="G177" s="18" t="s">
        <v>274</v>
      </c>
      <c r="H177" s="18" t="s">
        <v>2146</v>
      </c>
      <c r="I177" s="20"/>
      <c r="J177" s="19"/>
      <c r="K177" s="20">
        <v>2016</v>
      </c>
      <c r="L177" s="20">
        <v>2016</v>
      </c>
      <c r="M177" s="31">
        <v>9500</v>
      </c>
      <c r="N177" s="21" t="s">
        <v>134</v>
      </c>
      <c r="O177" s="23">
        <f>M177*VLOOKUP(N177,Kurzy!$A$2:$B$11,2,FALSE)</f>
        <v>351.57840198364238</v>
      </c>
      <c r="P177" s="18"/>
      <c r="Q177" s="18" t="s">
        <v>10079</v>
      </c>
      <c r="R177" s="18"/>
    </row>
    <row r="178" spans="1:18" ht="25.5" x14ac:dyDescent="0.2">
      <c r="A178" s="7" t="s">
        <v>31</v>
      </c>
      <c r="B178" s="4" t="s">
        <v>47</v>
      </c>
      <c r="C178" s="18" t="s">
        <v>274</v>
      </c>
      <c r="D178" s="18" t="s">
        <v>2119</v>
      </c>
      <c r="E178" s="18" t="s">
        <v>2133</v>
      </c>
      <c r="F178" s="18"/>
      <c r="G178" s="18" t="s">
        <v>274</v>
      </c>
      <c r="H178" s="18" t="s">
        <v>2147</v>
      </c>
      <c r="I178" s="20"/>
      <c r="J178" s="19"/>
      <c r="K178" s="20">
        <v>2016</v>
      </c>
      <c r="L178" s="20">
        <v>2016</v>
      </c>
      <c r="M178" s="31">
        <v>588</v>
      </c>
      <c r="N178" s="21" t="s">
        <v>131</v>
      </c>
      <c r="O178" s="23">
        <f>M178*VLOOKUP(N178,Kurzy!$A$2:$B$11,2,FALSE)</f>
        <v>588</v>
      </c>
      <c r="P178" s="18"/>
      <c r="Q178" s="18" t="s">
        <v>10079</v>
      </c>
      <c r="R178" s="18"/>
    </row>
    <row r="179" spans="1:18" ht="25.5" x14ac:dyDescent="0.2">
      <c r="A179" s="7" t="s">
        <v>31</v>
      </c>
      <c r="B179" s="4" t="s">
        <v>47</v>
      </c>
      <c r="C179" s="18" t="s">
        <v>274</v>
      </c>
      <c r="D179" s="18" t="s">
        <v>2139</v>
      </c>
      <c r="E179" s="18" t="s">
        <v>2133</v>
      </c>
      <c r="F179" s="18"/>
      <c r="G179" s="18" t="s">
        <v>274</v>
      </c>
      <c r="H179" s="18" t="s">
        <v>2147</v>
      </c>
      <c r="I179" s="20"/>
      <c r="J179" s="19"/>
      <c r="K179" s="20">
        <v>2016</v>
      </c>
      <c r="L179" s="20">
        <v>2016</v>
      </c>
      <c r="M179" s="31">
        <v>379</v>
      </c>
      <c r="N179" s="21" t="s">
        <v>131</v>
      </c>
      <c r="O179" s="23">
        <f>M179*VLOOKUP(N179,Kurzy!$A$2:$B$11,2,FALSE)</f>
        <v>379</v>
      </c>
      <c r="P179" s="18"/>
      <c r="Q179" s="18" t="s">
        <v>10079</v>
      </c>
      <c r="R179" s="18"/>
    </row>
    <row r="180" spans="1:18" ht="25.5" x14ac:dyDescent="0.2">
      <c r="A180" s="7" t="s">
        <v>31</v>
      </c>
      <c r="B180" s="4" t="s">
        <v>47</v>
      </c>
      <c r="C180" s="18" t="s">
        <v>274</v>
      </c>
      <c r="D180" s="18" t="s">
        <v>2148</v>
      </c>
      <c r="E180" s="18" t="s">
        <v>2149</v>
      </c>
      <c r="F180" s="18"/>
      <c r="G180" s="18" t="s">
        <v>274</v>
      </c>
      <c r="H180" s="18" t="s">
        <v>2150</v>
      </c>
      <c r="I180" s="20"/>
      <c r="J180" s="19"/>
      <c r="K180" s="20">
        <v>2016</v>
      </c>
      <c r="L180" s="20">
        <v>2016</v>
      </c>
      <c r="M180" s="31">
        <v>85000</v>
      </c>
      <c r="N180" s="21" t="s">
        <v>136</v>
      </c>
      <c r="O180" s="23">
        <f>M180*VLOOKUP(N180,Kurzy!$A$2:$B$11,2,FALSE)</f>
        <v>274.34399509408388</v>
      </c>
      <c r="P180" s="18"/>
      <c r="Q180" s="18" t="s">
        <v>10079</v>
      </c>
      <c r="R180" s="18"/>
    </row>
    <row r="181" spans="1:18" ht="25.5" x14ac:dyDescent="0.2">
      <c r="A181" s="7" t="s">
        <v>31</v>
      </c>
      <c r="B181" s="4" t="s">
        <v>47</v>
      </c>
      <c r="C181" s="18" t="s">
        <v>274</v>
      </c>
      <c r="D181" s="18" t="s">
        <v>2151</v>
      </c>
      <c r="E181" s="18" t="s">
        <v>2152</v>
      </c>
      <c r="F181" s="18"/>
      <c r="G181" s="18" t="s">
        <v>274</v>
      </c>
      <c r="H181" s="18" t="s">
        <v>2150</v>
      </c>
      <c r="I181" s="20"/>
      <c r="J181" s="19"/>
      <c r="K181" s="20">
        <v>2016</v>
      </c>
      <c r="L181" s="20">
        <v>2016</v>
      </c>
      <c r="M181" s="31">
        <v>125000</v>
      </c>
      <c r="N181" s="21" t="s">
        <v>136</v>
      </c>
      <c r="O181" s="23">
        <f>M181*VLOOKUP(N181,Kurzy!$A$2:$B$11,2,FALSE)</f>
        <v>403.44705160894688</v>
      </c>
      <c r="P181" s="18"/>
      <c r="Q181" s="18" t="s">
        <v>10079</v>
      </c>
      <c r="R181" s="18"/>
    </row>
    <row r="182" spans="1:18" ht="25.5" x14ac:dyDescent="0.2">
      <c r="A182" s="7" t="s">
        <v>31</v>
      </c>
      <c r="B182" s="4" t="s">
        <v>47</v>
      </c>
      <c r="C182" s="18" t="s">
        <v>274</v>
      </c>
      <c r="D182" s="18" t="s">
        <v>2135</v>
      </c>
      <c r="E182" s="18" t="s">
        <v>2120</v>
      </c>
      <c r="F182" s="18"/>
      <c r="G182" s="18" t="s">
        <v>274</v>
      </c>
      <c r="H182" s="18" t="s">
        <v>2150</v>
      </c>
      <c r="I182" s="20"/>
      <c r="J182" s="19"/>
      <c r="K182" s="20">
        <v>2016</v>
      </c>
      <c r="L182" s="20">
        <v>2016</v>
      </c>
      <c r="M182" s="31">
        <v>125000</v>
      </c>
      <c r="N182" s="21" t="s">
        <v>136</v>
      </c>
      <c r="O182" s="23">
        <f>M182*VLOOKUP(N182,Kurzy!$A$2:$B$11,2,FALSE)</f>
        <v>403.44705160894688</v>
      </c>
      <c r="P182" s="18"/>
      <c r="Q182" s="18" t="s">
        <v>10079</v>
      </c>
      <c r="R182" s="18"/>
    </row>
    <row r="183" spans="1:18" ht="25.5" x14ac:dyDescent="0.2">
      <c r="A183" s="7" t="s">
        <v>31</v>
      </c>
      <c r="B183" s="4" t="s">
        <v>47</v>
      </c>
      <c r="C183" s="18" t="s">
        <v>274</v>
      </c>
      <c r="D183" s="18" t="s">
        <v>2153</v>
      </c>
      <c r="E183" s="18" t="s">
        <v>2154</v>
      </c>
      <c r="F183" s="18"/>
      <c r="G183" s="18" t="s">
        <v>274</v>
      </c>
      <c r="H183" s="18" t="s">
        <v>2121</v>
      </c>
      <c r="I183" s="20"/>
      <c r="J183" s="19"/>
      <c r="K183" s="20">
        <v>2016</v>
      </c>
      <c r="L183" s="20">
        <v>2016</v>
      </c>
      <c r="M183" s="31">
        <v>1350</v>
      </c>
      <c r="N183" s="21" t="s">
        <v>139</v>
      </c>
      <c r="O183" s="23">
        <f>M183*VLOOKUP(N183,Kurzy!$A$2:$B$11,2,FALSE)</f>
        <v>306.1016257397456</v>
      </c>
      <c r="P183" s="18"/>
      <c r="Q183" s="18" t="s">
        <v>10079</v>
      </c>
      <c r="R183" s="18"/>
    </row>
    <row r="184" spans="1:18" ht="25.5" x14ac:dyDescent="0.2">
      <c r="A184" s="7" t="s">
        <v>31</v>
      </c>
      <c r="B184" s="4" t="s">
        <v>47</v>
      </c>
      <c r="C184" s="18" t="s">
        <v>274</v>
      </c>
      <c r="D184" s="18" t="s">
        <v>2155</v>
      </c>
      <c r="E184" s="18" t="s">
        <v>2136</v>
      </c>
      <c r="F184" s="18"/>
      <c r="G184" s="18" t="s">
        <v>274</v>
      </c>
      <c r="H184" s="18" t="s">
        <v>2156</v>
      </c>
      <c r="I184" s="20"/>
      <c r="J184" s="19"/>
      <c r="K184" s="20">
        <v>2016</v>
      </c>
      <c r="L184" s="20">
        <v>2016</v>
      </c>
      <c r="M184" s="31">
        <v>1350</v>
      </c>
      <c r="N184" s="21" t="s">
        <v>139</v>
      </c>
      <c r="O184" s="23">
        <f>M184*VLOOKUP(N184,Kurzy!$A$2:$B$11,2,FALSE)</f>
        <v>306.1016257397456</v>
      </c>
      <c r="P184" s="18"/>
      <c r="Q184" s="18" t="s">
        <v>10079</v>
      </c>
      <c r="R184" s="18"/>
    </row>
    <row r="185" spans="1:18" ht="25.5" x14ac:dyDescent="0.2">
      <c r="A185" s="7" t="s">
        <v>31</v>
      </c>
      <c r="B185" s="4" t="s">
        <v>47</v>
      </c>
      <c r="C185" s="18" t="s">
        <v>274</v>
      </c>
      <c r="D185" s="18" t="s">
        <v>2157</v>
      </c>
      <c r="E185" s="18" t="s">
        <v>2158</v>
      </c>
      <c r="F185" s="18"/>
      <c r="G185" s="18" t="s">
        <v>274</v>
      </c>
      <c r="H185" s="18" t="s">
        <v>2156</v>
      </c>
      <c r="I185" s="20"/>
      <c r="J185" s="19"/>
      <c r="K185" s="20">
        <v>2016</v>
      </c>
      <c r="L185" s="20">
        <v>2016</v>
      </c>
      <c r="M185" s="31">
        <v>1350</v>
      </c>
      <c r="N185" s="21" t="s">
        <v>139</v>
      </c>
      <c r="O185" s="23">
        <f>M185*VLOOKUP(N185,Kurzy!$A$2:$B$11,2,FALSE)</f>
        <v>306.1016257397456</v>
      </c>
      <c r="P185" s="18"/>
      <c r="Q185" s="18" t="s">
        <v>10079</v>
      </c>
      <c r="R185" s="18"/>
    </row>
    <row r="186" spans="1:18" ht="25.5" x14ac:dyDescent="0.2">
      <c r="A186" s="7" t="s">
        <v>31</v>
      </c>
      <c r="B186" s="4" t="s">
        <v>47</v>
      </c>
      <c r="C186" s="18" t="s">
        <v>274</v>
      </c>
      <c r="D186" s="18" t="s">
        <v>2122</v>
      </c>
      <c r="E186" s="18" t="s">
        <v>2159</v>
      </c>
      <c r="F186" s="18"/>
      <c r="G186" s="18" t="s">
        <v>274</v>
      </c>
      <c r="H186" s="18" t="s">
        <v>2132</v>
      </c>
      <c r="I186" s="20"/>
      <c r="J186" s="19"/>
      <c r="K186" s="20">
        <v>2016</v>
      </c>
      <c r="L186" s="20">
        <v>2016</v>
      </c>
      <c r="M186" s="31">
        <v>379</v>
      </c>
      <c r="N186" s="21" t="s">
        <v>131</v>
      </c>
      <c r="O186" s="23">
        <f>M186*VLOOKUP(N186,Kurzy!$A$2:$B$11,2,FALSE)</f>
        <v>379</v>
      </c>
      <c r="P186" s="18"/>
      <c r="Q186" s="18" t="s">
        <v>10079</v>
      </c>
      <c r="R186" s="18"/>
    </row>
    <row r="187" spans="1:18" ht="25.5" x14ac:dyDescent="0.2">
      <c r="A187" s="7" t="s">
        <v>31</v>
      </c>
      <c r="B187" s="4" t="s">
        <v>47</v>
      </c>
      <c r="C187" s="18" t="s">
        <v>274</v>
      </c>
      <c r="D187" s="18" t="s">
        <v>2148</v>
      </c>
      <c r="E187" s="18" t="s">
        <v>2160</v>
      </c>
      <c r="F187" s="18"/>
      <c r="G187" s="18" t="s">
        <v>274</v>
      </c>
      <c r="H187" s="18" t="s">
        <v>2161</v>
      </c>
      <c r="I187" s="20"/>
      <c r="J187" s="19"/>
      <c r="K187" s="20">
        <v>2016</v>
      </c>
      <c r="L187" s="20">
        <v>2016</v>
      </c>
      <c r="M187" s="31">
        <v>85000</v>
      </c>
      <c r="N187" s="21" t="s">
        <v>136</v>
      </c>
      <c r="O187" s="23">
        <f>M187*VLOOKUP(N187,Kurzy!$A$2:$B$11,2,FALSE)</f>
        <v>274.34399509408388</v>
      </c>
      <c r="P187" s="18"/>
      <c r="Q187" s="18" t="s">
        <v>10079</v>
      </c>
      <c r="R187" s="18"/>
    </row>
    <row r="188" spans="1:18" ht="25.5" x14ac:dyDescent="0.2">
      <c r="A188" s="7" t="s">
        <v>31</v>
      </c>
      <c r="B188" s="4" t="s">
        <v>47</v>
      </c>
      <c r="C188" s="18" t="s">
        <v>274</v>
      </c>
      <c r="D188" s="18" t="s">
        <v>2119</v>
      </c>
      <c r="E188" s="18" t="s">
        <v>2120</v>
      </c>
      <c r="F188" s="18"/>
      <c r="G188" s="18" t="s">
        <v>274</v>
      </c>
      <c r="H188" s="18" t="s">
        <v>2141</v>
      </c>
      <c r="I188" s="20"/>
      <c r="J188" s="19"/>
      <c r="K188" s="20">
        <v>2016</v>
      </c>
      <c r="L188" s="20">
        <v>2016</v>
      </c>
      <c r="M188" s="31">
        <v>15000</v>
      </c>
      <c r="N188" s="21" t="s">
        <v>134</v>
      </c>
      <c r="O188" s="23">
        <f>M188*VLOOKUP(N188,Kurzy!$A$2:$B$11,2,FALSE)</f>
        <v>555.12379260575108</v>
      </c>
      <c r="P188" s="18"/>
      <c r="Q188" s="18" t="s">
        <v>10079</v>
      </c>
      <c r="R188" s="18"/>
    </row>
    <row r="189" spans="1:18" ht="25.5" x14ac:dyDescent="0.2">
      <c r="A189" s="7" t="s">
        <v>31</v>
      </c>
      <c r="B189" s="4" t="s">
        <v>47</v>
      </c>
      <c r="C189" s="18" t="s">
        <v>274</v>
      </c>
      <c r="D189" s="18" t="s">
        <v>2122</v>
      </c>
      <c r="E189" s="18" t="s">
        <v>2162</v>
      </c>
      <c r="F189" s="18"/>
      <c r="G189" s="18" t="s">
        <v>274</v>
      </c>
      <c r="H189" s="18" t="s">
        <v>2163</v>
      </c>
      <c r="I189" s="20"/>
      <c r="J189" s="19"/>
      <c r="K189" s="20">
        <v>2016</v>
      </c>
      <c r="L189" s="20">
        <v>2016</v>
      </c>
      <c r="M189" s="31">
        <v>120000</v>
      </c>
      <c r="N189" s="21" t="s">
        <v>136</v>
      </c>
      <c r="O189" s="23">
        <f>M189*VLOOKUP(N189,Kurzy!$A$2:$B$11,2,FALSE)</f>
        <v>387.309169544589</v>
      </c>
      <c r="P189" s="18"/>
      <c r="Q189" s="18" t="s">
        <v>10079</v>
      </c>
      <c r="R189" s="18"/>
    </row>
    <row r="190" spans="1:18" ht="25.5" x14ac:dyDescent="0.2">
      <c r="A190" s="7" t="s">
        <v>31</v>
      </c>
      <c r="B190" s="4" t="s">
        <v>47</v>
      </c>
      <c r="C190" s="18" t="s">
        <v>274</v>
      </c>
      <c r="D190" s="18" t="s">
        <v>2164</v>
      </c>
      <c r="E190" s="18" t="s">
        <v>2165</v>
      </c>
      <c r="F190" s="18"/>
      <c r="G190" s="18" t="s">
        <v>274</v>
      </c>
      <c r="H190" s="18" t="s">
        <v>2137</v>
      </c>
      <c r="I190" s="20"/>
      <c r="J190" s="19"/>
      <c r="K190" s="20">
        <v>2016</v>
      </c>
      <c r="L190" s="20">
        <v>2016</v>
      </c>
      <c r="M190" s="31">
        <v>85000</v>
      </c>
      <c r="N190" s="21" t="s">
        <v>136</v>
      </c>
      <c r="O190" s="23">
        <f>M190*VLOOKUP(N190,Kurzy!$A$2:$B$11,2,FALSE)</f>
        <v>274.34399509408388</v>
      </c>
      <c r="P190" s="18"/>
      <c r="Q190" s="18" t="s">
        <v>10079</v>
      </c>
      <c r="R190" s="18"/>
    </row>
    <row r="191" spans="1:18" ht="25.5" x14ac:dyDescent="0.2">
      <c r="A191" s="7" t="s">
        <v>31</v>
      </c>
      <c r="B191" s="4" t="s">
        <v>47</v>
      </c>
      <c r="C191" s="18" t="s">
        <v>274</v>
      </c>
      <c r="D191" s="18" t="s">
        <v>2151</v>
      </c>
      <c r="E191" s="18" t="s">
        <v>2166</v>
      </c>
      <c r="F191" s="18"/>
      <c r="G191" s="18" t="s">
        <v>274</v>
      </c>
      <c r="H191" s="18" t="s">
        <v>2132</v>
      </c>
      <c r="I191" s="20"/>
      <c r="J191" s="19"/>
      <c r="K191" s="20">
        <v>2016</v>
      </c>
      <c r="L191" s="20">
        <v>2016</v>
      </c>
      <c r="M191" s="31">
        <v>379</v>
      </c>
      <c r="N191" s="21" t="s">
        <v>131</v>
      </c>
      <c r="O191" s="23">
        <f>M191*VLOOKUP(N191,Kurzy!$A$2:$B$11,2,FALSE)</f>
        <v>379</v>
      </c>
      <c r="P191" s="18"/>
      <c r="Q191" s="18" t="s">
        <v>10079</v>
      </c>
      <c r="R191" s="18"/>
    </row>
    <row r="192" spans="1:18" ht="25.5" x14ac:dyDescent="0.2">
      <c r="A192" s="7" t="s">
        <v>31</v>
      </c>
      <c r="B192" s="4" t="s">
        <v>47</v>
      </c>
      <c r="C192" s="18" t="s">
        <v>274</v>
      </c>
      <c r="D192" s="18" t="s">
        <v>2153</v>
      </c>
      <c r="E192" s="18" t="s">
        <v>2167</v>
      </c>
      <c r="F192" s="18"/>
      <c r="G192" s="18" t="s">
        <v>274</v>
      </c>
      <c r="H192" s="18" t="s">
        <v>2134</v>
      </c>
      <c r="I192" s="20"/>
      <c r="J192" s="19"/>
      <c r="K192" s="20">
        <v>2016</v>
      </c>
      <c r="L192" s="20">
        <v>2016</v>
      </c>
      <c r="M192" s="31">
        <v>9500</v>
      </c>
      <c r="N192" s="21" t="s">
        <v>134</v>
      </c>
      <c r="O192" s="23">
        <f>M192*VLOOKUP(N192,Kurzy!$A$2:$B$11,2,FALSE)</f>
        <v>351.57840198364238</v>
      </c>
      <c r="P192" s="18"/>
      <c r="Q192" s="18" t="s">
        <v>10079</v>
      </c>
      <c r="R192" s="18"/>
    </row>
    <row r="193" spans="1:18" ht="25.5" x14ac:dyDescent="0.2">
      <c r="A193" s="7" t="s">
        <v>31</v>
      </c>
      <c r="B193" s="4" t="s">
        <v>47</v>
      </c>
      <c r="C193" s="18" t="s">
        <v>274</v>
      </c>
      <c r="D193" s="18" t="s">
        <v>2144</v>
      </c>
      <c r="E193" s="18" t="s">
        <v>2167</v>
      </c>
      <c r="F193" s="18"/>
      <c r="G193" s="18" t="s">
        <v>274</v>
      </c>
      <c r="H193" s="18" t="s">
        <v>2134</v>
      </c>
      <c r="I193" s="20"/>
      <c r="J193" s="19"/>
      <c r="K193" s="20">
        <v>2016</v>
      </c>
      <c r="L193" s="20">
        <v>2016</v>
      </c>
      <c r="M193" s="31">
        <v>9500</v>
      </c>
      <c r="N193" s="21" t="s">
        <v>134</v>
      </c>
      <c r="O193" s="23">
        <f>M193*VLOOKUP(N193,Kurzy!$A$2:$B$11,2,FALSE)</f>
        <v>351.57840198364238</v>
      </c>
      <c r="P193" s="18"/>
      <c r="Q193" s="18" t="s">
        <v>10079</v>
      </c>
      <c r="R193" s="18"/>
    </row>
    <row r="194" spans="1:18" ht="25.5" x14ac:dyDescent="0.2">
      <c r="A194" s="7" t="s">
        <v>31</v>
      </c>
      <c r="B194" s="4" t="s">
        <v>47</v>
      </c>
      <c r="C194" s="18" t="s">
        <v>274</v>
      </c>
      <c r="D194" s="18" t="s">
        <v>2157</v>
      </c>
      <c r="E194" s="18" t="s">
        <v>2167</v>
      </c>
      <c r="F194" s="18"/>
      <c r="G194" s="18" t="s">
        <v>274</v>
      </c>
      <c r="H194" s="18" t="s">
        <v>2134</v>
      </c>
      <c r="I194" s="20"/>
      <c r="J194" s="19"/>
      <c r="K194" s="20">
        <v>2016</v>
      </c>
      <c r="L194" s="20">
        <v>2016</v>
      </c>
      <c r="M194" s="31">
        <v>9500</v>
      </c>
      <c r="N194" s="21" t="s">
        <v>134</v>
      </c>
      <c r="O194" s="23">
        <f>M194*VLOOKUP(N194,Kurzy!$A$2:$B$11,2,FALSE)</f>
        <v>351.57840198364238</v>
      </c>
      <c r="P194" s="18"/>
      <c r="Q194" s="18" t="s">
        <v>10079</v>
      </c>
      <c r="R194" s="18"/>
    </row>
    <row r="195" spans="1:18" ht="25.5" x14ac:dyDescent="0.2">
      <c r="A195" s="7" t="s">
        <v>31</v>
      </c>
      <c r="B195" s="4" t="s">
        <v>47</v>
      </c>
      <c r="C195" s="18" t="s">
        <v>274</v>
      </c>
      <c r="D195" s="18" t="s">
        <v>2119</v>
      </c>
      <c r="E195" s="18" t="s">
        <v>2168</v>
      </c>
      <c r="F195" s="18"/>
      <c r="G195" s="18" t="s">
        <v>274</v>
      </c>
      <c r="H195" s="18" t="s">
        <v>2169</v>
      </c>
      <c r="I195" s="20"/>
      <c r="J195" s="19"/>
      <c r="K195" s="20">
        <v>2016</v>
      </c>
      <c r="L195" s="20">
        <v>2016</v>
      </c>
      <c r="M195" s="31">
        <v>15000</v>
      </c>
      <c r="N195" s="21" t="s">
        <v>134</v>
      </c>
      <c r="O195" s="23">
        <f>M195*VLOOKUP(N195,Kurzy!$A$2:$B$11,2,FALSE)</f>
        <v>555.12379260575108</v>
      </c>
      <c r="P195" s="18"/>
      <c r="Q195" s="18" t="s">
        <v>10079</v>
      </c>
      <c r="R195" s="18"/>
    </row>
    <row r="196" spans="1:18" ht="25.5" x14ac:dyDescent="0.2">
      <c r="A196" s="7" t="s">
        <v>31</v>
      </c>
      <c r="B196" s="4" t="s">
        <v>47</v>
      </c>
      <c r="C196" s="18" t="s">
        <v>274</v>
      </c>
      <c r="D196" s="18" t="s">
        <v>2138</v>
      </c>
      <c r="E196" s="18" t="s">
        <v>2166</v>
      </c>
      <c r="F196" s="18"/>
      <c r="G196" s="18" t="s">
        <v>274</v>
      </c>
      <c r="H196" s="18" t="s">
        <v>2170</v>
      </c>
      <c r="I196" s="20"/>
      <c r="J196" s="19"/>
      <c r="K196" s="20">
        <v>2016</v>
      </c>
      <c r="L196" s="20">
        <v>2016</v>
      </c>
      <c r="M196" s="31">
        <v>27000</v>
      </c>
      <c r="N196" s="21" t="s">
        <v>134</v>
      </c>
      <c r="O196" s="23">
        <f>M196*VLOOKUP(N196,Kurzy!$A$2:$B$11,2,FALSE)</f>
        <v>999.22282669035201</v>
      </c>
      <c r="P196" s="18"/>
      <c r="Q196" s="18" t="s">
        <v>10079</v>
      </c>
      <c r="R196" s="18"/>
    </row>
    <row r="197" spans="1:18" ht="25.5" x14ac:dyDescent="0.2">
      <c r="A197" s="7" t="s">
        <v>31</v>
      </c>
      <c r="B197" s="4" t="s">
        <v>47</v>
      </c>
      <c r="C197" s="18" t="s">
        <v>274</v>
      </c>
      <c r="D197" s="18" t="s">
        <v>2171</v>
      </c>
      <c r="E197" s="18" t="s">
        <v>2172</v>
      </c>
      <c r="F197" s="18"/>
      <c r="G197" s="18" t="s">
        <v>274</v>
      </c>
      <c r="H197" s="18" t="s">
        <v>2173</v>
      </c>
      <c r="I197" s="20"/>
      <c r="J197" s="19"/>
      <c r="K197" s="20">
        <v>2016</v>
      </c>
      <c r="L197" s="20">
        <v>2016</v>
      </c>
      <c r="M197" s="31">
        <v>1040</v>
      </c>
      <c r="N197" s="21" t="s">
        <v>131</v>
      </c>
      <c r="O197" s="23">
        <f>M197*VLOOKUP(N197,Kurzy!$A$2:$B$11,2,FALSE)</f>
        <v>1040</v>
      </c>
      <c r="P197" s="18"/>
      <c r="Q197" s="18" t="s">
        <v>10079</v>
      </c>
      <c r="R197" s="18"/>
    </row>
    <row r="198" spans="1:18" ht="25.5" x14ac:dyDescent="0.2">
      <c r="A198" s="7" t="s">
        <v>31</v>
      </c>
      <c r="B198" s="4" t="s">
        <v>47</v>
      </c>
      <c r="C198" s="18" t="s">
        <v>274</v>
      </c>
      <c r="D198" s="18" t="s">
        <v>2174</v>
      </c>
      <c r="E198" s="18" t="s">
        <v>2162</v>
      </c>
      <c r="F198" s="18"/>
      <c r="G198" s="18" t="s">
        <v>274</v>
      </c>
      <c r="H198" s="18" t="s">
        <v>2132</v>
      </c>
      <c r="I198" s="20"/>
      <c r="J198" s="19"/>
      <c r="K198" s="20">
        <v>2016</v>
      </c>
      <c r="L198" s="20">
        <v>2016</v>
      </c>
      <c r="M198" s="31">
        <v>379</v>
      </c>
      <c r="N198" s="21" t="s">
        <v>131</v>
      </c>
      <c r="O198" s="23">
        <f>M198*VLOOKUP(N198,Kurzy!$A$2:$B$11,2,FALSE)</f>
        <v>379</v>
      </c>
      <c r="P198" s="18"/>
      <c r="Q198" s="18" t="s">
        <v>10079</v>
      </c>
      <c r="R198" s="18"/>
    </row>
    <row r="199" spans="1:18" ht="25.5" x14ac:dyDescent="0.2">
      <c r="A199" s="7" t="s">
        <v>31</v>
      </c>
      <c r="B199" s="4" t="s">
        <v>47</v>
      </c>
      <c r="C199" s="18" t="s">
        <v>274</v>
      </c>
      <c r="D199" s="18" t="s">
        <v>2151</v>
      </c>
      <c r="E199" s="18" t="s">
        <v>2166</v>
      </c>
      <c r="F199" s="18"/>
      <c r="G199" s="18" t="s">
        <v>274</v>
      </c>
      <c r="H199" s="18" t="s">
        <v>2175</v>
      </c>
      <c r="I199" s="20"/>
      <c r="J199" s="19"/>
      <c r="K199" s="20">
        <v>2016</v>
      </c>
      <c r="L199" s="20">
        <v>2016</v>
      </c>
      <c r="M199" s="31">
        <v>180</v>
      </c>
      <c r="N199" s="21" t="s">
        <v>131</v>
      </c>
      <c r="O199" s="23">
        <f>M199*VLOOKUP(N199,Kurzy!$A$2:$B$11,2,FALSE)</f>
        <v>180</v>
      </c>
      <c r="P199" s="18"/>
      <c r="Q199" s="18" t="s">
        <v>10079</v>
      </c>
      <c r="R199" s="18"/>
    </row>
    <row r="200" spans="1:18" ht="25.5" x14ac:dyDescent="0.2">
      <c r="A200" s="7" t="s">
        <v>31</v>
      </c>
      <c r="B200" s="4" t="s">
        <v>47</v>
      </c>
      <c r="C200" s="18" t="s">
        <v>274</v>
      </c>
      <c r="D200" s="18" t="s">
        <v>2119</v>
      </c>
      <c r="E200" s="18" t="s">
        <v>2166</v>
      </c>
      <c r="F200" s="18"/>
      <c r="G200" s="18" t="s">
        <v>274</v>
      </c>
      <c r="H200" s="18" t="s">
        <v>2132</v>
      </c>
      <c r="I200" s="20"/>
      <c r="J200" s="19"/>
      <c r="K200" s="20">
        <v>2016</v>
      </c>
      <c r="L200" s="20">
        <v>2016</v>
      </c>
      <c r="M200" s="31">
        <v>588</v>
      </c>
      <c r="N200" s="21" t="s">
        <v>131</v>
      </c>
      <c r="O200" s="23">
        <f>M200*VLOOKUP(N200,Kurzy!$A$2:$B$11,2,FALSE)</f>
        <v>588</v>
      </c>
      <c r="P200" s="18"/>
      <c r="Q200" s="18" t="s">
        <v>10079</v>
      </c>
      <c r="R200" s="18"/>
    </row>
    <row r="201" spans="1:18" ht="25.5" x14ac:dyDescent="0.2">
      <c r="A201" s="7" t="s">
        <v>31</v>
      </c>
      <c r="B201" s="4" t="s">
        <v>47</v>
      </c>
      <c r="C201" s="18" t="s">
        <v>274</v>
      </c>
      <c r="D201" s="18" t="s">
        <v>2140</v>
      </c>
      <c r="E201" s="18" t="s">
        <v>2168</v>
      </c>
      <c r="F201" s="18"/>
      <c r="G201" s="18" t="s">
        <v>274</v>
      </c>
      <c r="H201" s="18" t="s">
        <v>2132</v>
      </c>
      <c r="I201" s="20"/>
      <c r="J201" s="19"/>
      <c r="K201" s="20">
        <v>2016</v>
      </c>
      <c r="L201" s="20">
        <v>2016</v>
      </c>
      <c r="M201" s="31">
        <v>331</v>
      </c>
      <c r="N201" s="21" t="s">
        <v>131</v>
      </c>
      <c r="O201" s="23">
        <f>M201*VLOOKUP(N201,Kurzy!$A$2:$B$11,2,FALSE)</f>
        <v>331</v>
      </c>
      <c r="P201" s="18"/>
      <c r="Q201" s="18" t="s">
        <v>10079</v>
      </c>
      <c r="R201" s="18"/>
    </row>
    <row r="202" spans="1:18" ht="25.5" x14ac:dyDescent="0.2">
      <c r="A202" s="7" t="s">
        <v>31</v>
      </c>
      <c r="B202" s="4" t="s">
        <v>47</v>
      </c>
      <c r="C202" s="18" t="s">
        <v>274</v>
      </c>
      <c r="D202" s="18" t="s">
        <v>2115</v>
      </c>
      <c r="E202" s="18" t="s">
        <v>2166</v>
      </c>
      <c r="F202" s="18"/>
      <c r="G202" s="18" t="s">
        <v>274</v>
      </c>
      <c r="H202" s="18" t="s">
        <v>2132</v>
      </c>
      <c r="I202" s="20"/>
      <c r="J202" s="19"/>
      <c r="K202" s="20">
        <v>2016</v>
      </c>
      <c r="L202" s="20">
        <v>2016</v>
      </c>
      <c r="M202" s="31">
        <v>331</v>
      </c>
      <c r="N202" s="21" t="s">
        <v>131</v>
      </c>
      <c r="O202" s="23">
        <f>M202*VLOOKUP(N202,Kurzy!$A$2:$B$11,2,FALSE)</f>
        <v>331</v>
      </c>
      <c r="P202" s="18"/>
      <c r="Q202" s="18" t="s">
        <v>10079</v>
      </c>
      <c r="R202" s="18"/>
    </row>
    <row r="203" spans="1:18" ht="25.5" x14ac:dyDescent="0.2">
      <c r="A203" s="7" t="s">
        <v>31</v>
      </c>
      <c r="B203" s="4" t="s">
        <v>47</v>
      </c>
      <c r="C203" s="18" t="s">
        <v>274</v>
      </c>
      <c r="D203" s="18" t="s">
        <v>2118</v>
      </c>
      <c r="E203" s="18" t="s">
        <v>2166</v>
      </c>
      <c r="F203" s="18"/>
      <c r="G203" s="18" t="s">
        <v>274</v>
      </c>
      <c r="H203" s="18" t="s">
        <v>2132</v>
      </c>
      <c r="I203" s="20"/>
      <c r="J203" s="19"/>
      <c r="K203" s="20">
        <v>2016</v>
      </c>
      <c r="L203" s="20">
        <v>2016</v>
      </c>
      <c r="M203" s="31">
        <v>359</v>
      </c>
      <c r="N203" s="21" t="s">
        <v>131</v>
      </c>
      <c r="O203" s="23">
        <f>M203*VLOOKUP(N203,Kurzy!$A$2:$B$11,2,FALSE)</f>
        <v>359</v>
      </c>
      <c r="P203" s="18"/>
      <c r="Q203" s="18" t="s">
        <v>10079</v>
      </c>
      <c r="R203" s="18"/>
    </row>
    <row r="204" spans="1:18" ht="25.5" x14ac:dyDescent="0.2">
      <c r="A204" s="7" t="s">
        <v>31</v>
      </c>
      <c r="B204" s="4" t="s">
        <v>47</v>
      </c>
      <c r="C204" s="18" t="s">
        <v>274</v>
      </c>
      <c r="D204" s="18" t="s">
        <v>2119</v>
      </c>
      <c r="E204" s="18" t="s">
        <v>2168</v>
      </c>
      <c r="F204" s="18"/>
      <c r="G204" s="18" t="s">
        <v>274</v>
      </c>
      <c r="H204" s="18" t="s">
        <v>2176</v>
      </c>
      <c r="I204" s="20"/>
      <c r="J204" s="19"/>
      <c r="K204" s="20">
        <v>2016</v>
      </c>
      <c r="L204" s="20">
        <v>2016</v>
      </c>
      <c r="M204" s="31">
        <v>588</v>
      </c>
      <c r="N204" s="21" t="s">
        <v>131</v>
      </c>
      <c r="O204" s="23">
        <f>M204*VLOOKUP(N204,Kurzy!$A$2:$B$11,2,FALSE)</f>
        <v>588</v>
      </c>
      <c r="P204" s="18"/>
      <c r="Q204" s="18" t="s">
        <v>10079</v>
      </c>
      <c r="R204" s="18"/>
    </row>
    <row r="205" spans="1:18" ht="25.5" x14ac:dyDescent="0.2">
      <c r="A205" s="7" t="s">
        <v>31</v>
      </c>
      <c r="B205" s="4" t="s">
        <v>47</v>
      </c>
      <c r="C205" s="18" t="s">
        <v>274</v>
      </c>
      <c r="D205" s="18" t="s">
        <v>2139</v>
      </c>
      <c r="E205" s="18" t="s">
        <v>2166</v>
      </c>
      <c r="F205" s="18"/>
      <c r="G205" s="18" t="s">
        <v>274</v>
      </c>
      <c r="H205" s="18" t="s">
        <v>2176</v>
      </c>
      <c r="I205" s="20"/>
      <c r="J205" s="19"/>
      <c r="K205" s="20">
        <v>2016</v>
      </c>
      <c r="L205" s="20">
        <v>2016</v>
      </c>
      <c r="M205" s="31">
        <v>372</v>
      </c>
      <c r="N205" s="21" t="s">
        <v>131</v>
      </c>
      <c r="O205" s="23">
        <f>M205*VLOOKUP(N205,Kurzy!$A$2:$B$11,2,FALSE)</f>
        <v>372</v>
      </c>
      <c r="P205" s="18"/>
      <c r="Q205" s="18" t="s">
        <v>10079</v>
      </c>
      <c r="R205" s="18"/>
    </row>
    <row r="206" spans="1:18" ht="25.5" x14ac:dyDescent="0.2">
      <c r="A206" s="7" t="s">
        <v>31</v>
      </c>
      <c r="B206" s="4" t="s">
        <v>47</v>
      </c>
      <c r="C206" s="18" t="s">
        <v>274</v>
      </c>
      <c r="D206" s="18" t="s">
        <v>2118</v>
      </c>
      <c r="E206" s="18" t="s">
        <v>2168</v>
      </c>
      <c r="F206" s="18"/>
      <c r="G206" s="18" t="s">
        <v>274</v>
      </c>
      <c r="H206" s="18" t="s">
        <v>2176</v>
      </c>
      <c r="I206" s="20"/>
      <c r="J206" s="19"/>
      <c r="K206" s="20">
        <v>2016</v>
      </c>
      <c r="L206" s="20">
        <v>2016</v>
      </c>
      <c r="M206" s="31">
        <v>379</v>
      </c>
      <c r="N206" s="21" t="s">
        <v>131</v>
      </c>
      <c r="O206" s="23">
        <f>M206*VLOOKUP(N206,Kurzy!$A$2:$B$11,2,FALSE)</f>
        <v>379</v>
      </c>
      <c r="P206" s="18"/>
      <c r="Q206" s="18" t="s">
        <v>10079</v>
      </c>
      <c r="R206" s="18"/>
    </row>
    <row r="207" spans="1:18" ht="25.5" x14ac:dyDescent="0.2">
      <c r="A207" s="7" t="s">
        <v>31</v>
      </c>
      <c r="B207" s="4" t="s">
        <v>47</v>
      </c>
      <c r="C207" s="18" t="s">
        <v>274</v>
      </c>
      <c r="D207" s="18" t="s">
        <v>2177</v>
      </c>
      <c r="E207" s="18" t="s">
        <v>2178</v>
      </c>
      <c r="F207" s="18"/>
      <c r="G207" s="18" t="s">
        <v>274</v>
      </c>
      <c r="H207" s="18" t="s">
        <v>2179</v>
      </c>
      <c r="I207" s="20">
        <v>31821596</v>
      </c>
      <c r="J207" s="19"/>
      <c r="K207" s="20">
        <v>2016</v>
      </c>
      <c r="L207" s="20">
        <v>2016</v>
      </c>
      <c r="M207" s="31">
        <v>470</v>
      </c>
      <c r="N207" s="21" t="s">
        <v>131</v>
      </c>
      <c r="O207" s="23">
        <f>M207*VLOOKUP(N207,Kurzy!$A$2:$B$11,2,FALSE)</f>
        <v>470</v>
      </c>
      <c r="P207" s="18" t="s">
        <v>2163</v>
      </c>
      <c r="Q207" s="18" t="s">
        <v>10079</v>
      </c>
      <c r="R207" s="18"/>
    </row>
    <row r="208" spans="1:18" ht="25.5" x14ac:dyDescent="0.2">
      <c r="A208" s="7" t="s">
        <v>31</v>
      </c>
      <c r="B208" s="4" t="s">
        <v>47</v>
      </c>
      <c r="C208" s="18" t="s">
        <v>274</v>
      </c>
      <c r="D208" s="18" t="s">
        <v>2180</v>
      </c>
      <c r="E208" s="18" t="s">
        <v>2181</v>
      </c>
      <c r="F208" s="18"/>
      <c r="G208" s="18" t="s">
        <v>274</v>
      </c>
      <c r="H208" s="18" t="s">
        <v>2179</v>
      </c>
      <c r="I208" s="20">
        <v>31821596</v>
      </c>
      <c r="J208" s="19"/>
      <c r="K208" s="20">
        <v>2016</v>
      </c>
      <c r="L208" s="20">
        <v>2016</v>
      </c>
      <c r="M208" s="31">
        <v>470</v>
      </c>
      <c r="N208" s="21" t="s">
        <v>131</v>
      </c>
      <c r="O208" s="23">
        <f>M208*VLOOKUP(N208,Kurzy!$A$2:$B$11,2,FALSE)</f>
        <v>470</v>
      </c>
      <c r="P208" s="18" t="s">
        <v>2121</v>
      </c>
      <c r="Q208" s="18" t="s">
        <v>10079</v>
      </c>
      <c r="R208" s="18"/>
    </row>
    <row r="209" spans="1:18" ht="25.5" x14ac:dyDescent="0.2">
      <c r="A209" s="7" t="s">
        <v>31</v>
      </c>
      <c r="B209" s="4" t="s">
        <v>47</v>
      </c>
      <c r="C209" s="18" t="s">
        <v>274</v>
      </c>
      <c r="D209" s="18" t="s">
        <v>2182</v>
      </c>
      <c r="E209" s="18" t="s">
        <v>2133</v>
      </c>
      <c r="F209" s="18"/>
      <c r="G209" s="18" t="s">
        <v>274</v>
      </c>
      <c r="H209" s="18" t="s">
        <v>2179</v>
      </c>
      <c r="I209" s="20">
        <v>31821596</v>
      </c>
      <c r="J209" s="19"/>
      <c r="K209" s="20">
        <v>2016</v>
      </c>
      <c r="L209" s="20">
        <v>2016</v>
      </c>
      <c r="M209" s="31">
        <v>470</v>
      </c>
      <c r="N209" s="21" t="s">
        <v>131</v>
      </c>
      <c r="O209" s="23">
        <f>M209*VLOOKUP(N209,Kurzy!$A$2:$B$11,2,FALSE)</f>
        <v>470</v>
      </c>
      <c r="P209" s="18" t="s">
        <v>2270</v>
      </c>
      <c r="Q209" s="18" t="s">
        <v>10079</v>
      </c>
      <c r="R209" s="18"/>
    </row>
    <row r="210" spans="1:18" ht="25.5" x14ac:dyDescent="0.2">
      <c r="A210" s="7" t="s">
        <v>31</v>
      </c>
      <c r="B210" s="4" t="s">
        <v>47</v>
      </c>
      <c r="C210" s="18" t="s">
        <v>274</v>
      </c>
      <c r="D210" s="18" t="s">
        <v>2183</v>
      </c>
      <c r="E210" s="18" t="s">
        <v>2120</v>
      </c>
      <c r="F210" s="18"/>
      <c r="G210" s="18" t="s">
        <v>274</v>
      </c>
      <c r="H210" s="18" t="s">
        <v>2179</v>
      </c>
      <c r="I210" s="20">
        <v>31821596</v>
      </c>
      <c r="J210" s="19"/>
      <c r="K210" s="20">
        <v>2016</v>
      </c>
      <c r="L210" s="20">
        <v>2016</v>
      </c>
      <c r="M210" s="31">
        <v>470</v>
      </c>
      <c r="N210" s="21" t="s">
        <v>131</v>
      </c>
      <c r="O210" s="23">
        <f>M210*VLOOKUP(N210,Kurzy!$A$2:$B$11,2,FALSE)</f>
        <v>470</v>
      </c>
      <c r="P210" s="18" t="s">
        <v>2271</v>
      </c>
      <c r="Q210" s="18" t="s">
        <v>10079</v>
      </c>
      <c r="R210" s="18"/>
    </row>
    <row r="211" spans="1:18" ht="25.5" x14ac:dyDescent="0.2">
      <c r="A211" s="7" t="s">
        <v>31</v>
      </c>
      <c r="B211" s="4" t="s">
        <v>47</v>
      </c>
      <c r="C211" s="18" t="s">
        <v>274</v>
      </c>
      <c r="D211" s="18" t="s">
        <v>2184</v>
      </c>
      <c r="E211" s="18" t="s">
        <v>2185</v>
      </c>
      <c r="F211" s="18"/>
      <c r="G211" s="18" t="s">
        <v>274</v>
      </c>
      <c r="H211" s="18" t="s">
        <v>2179</v>
      </c>
      <c r="I211" s="20">
        <v>31821596</v>
      </c>
      <c r="J211" s="19"/>
      <c r="K211" s="20">
        <v>2016</v>
      </c>
      <c r="L211" s="20">
        <v>2016</v>
      </c>
      <c r="M211" s="31">
        <v>470</v>
      </c>
      <c r="N211" s="21" t="s">
        <v>131</v>
      </c>
      <c r="O211" s="23">
        <f>M211*VLOOKUP(N211,Kurzy!$A$2:$B$11,2,FALSE)</f>
        <v>470</v>
      </c>
      <c r="P211" s="18" t="s">
        <v>2272</v>
      </c>
      <c r="Q211" s="18" t="s">
        <v>10079</v>
      </c>
      <c r="R211" s="18"/>
    </row>
    <row r="212" spans="1:18" ht="25.5" x14ac:dyDescent="0.2">
      <c r="A212" s="7" t="s">
        <v>31</v>
      </c>
      <c r="B212" s="4" t="s">
        <v>47</v>
      </c>
      <c r="C212" s="18" t="s">
        <v>274</v>
      </c>
      <c r="D212" s="18" t="s">
        <v>2186</v>
      </c>
      <c r="E212" s="18" t="s">
        <v>2185</v>
      </c>
      <c r="F212" s="18"/>
      <c r="G212" s="18" t="s">
        <v>274</v>
      </c>
      <c r="H212" s="18" t="s">
        <v>2179</v>
      </c>
      <c r="I212" s="20">
        <v>31821596</v>
      </c>
      <c r="J212" s="19"/>
      <c r="K212" s="20">
        <v>2016</v>
      </c>
      <c r="L212" s="20">
        <v>2016</v>
      </c>
      <c r="M212" s="31">
        <v>470</v>
      </c>
      <c r="N212" s="21" t="s">
        <v>131</v>
      </c>
      <c r="O212" s="23">
        <f>M212*VLOOKUP(N212,Kurzy!$A$2:$B$11,2,FALSE)</f>
        <v>470</v>
      </c>
      <c r="P212" s="18" t="s">
        <v>2272</v>
      </c>
      <c r="Q212" s="18" t="s">
        <v>10079</v>
      </c>
      <c r="R212" s="18"/>
    </row>
    <row r="213" spans="1:18" ht="25.5" x14ac:dyDescent="0.2">
      <c r="A213" s="7" t="s">
        <v>31</v>
      </c>
      <c r="B213" s="4" t="s">
        <v>47</v>
      </c>
      <c r="C213" s="18" t="s">
        <v>274</v>
      </c>
      <c r="D213" s="18" t="s">
        <v>2187</v>
      </c>
      <c r="E213" s="18" t="s">
        <v>2136</v>
      </c>
      <c r="F213" s="18"/>
      <c r="G213" s="18" t="s">
        <v>274</v>
      </c>
      <c r="H213" s="18" t="s">
        <v>2179</v>
      </c>
      <c r="I213" s="20">
        <v>31821596</v>
      </c>
      <c r="J213" s="19"/>
      <c r="K213" s="20">
        <v>2016</v>
      </c>
      <c r="L213" s="20">
        <v>2016</v>
      </c>
      <c r="M213" s="31">
        <v>470</v>
      </c>
      <c r="N213" s="21" t="s">
        <v>131</v>
      </c>
      <c r="O213" s="23">
        <f>M213*VLOOKUP(N213,Kurzy!$A$2:$B$11,2,FALSE)</f>
        <v>470</v>
      </c>
      <c r="P213" s="18" t="s">
        <v>2271</v>
      </c>
      <c r="Q213" s="18" t="s">
        <v>10079</v>
      </c>
      <c r="R213" s="18"/>
    </row>
    <row r="214" spans="1:18" ht="25.5" x14ac:dyDescent="0.2">
      <c r="A214" s="7" t="s">
        <v>31</v>
      </c>
      <c r="B214" s="4" t="s">
        <v>47</v>
      </c>
      <c r="C214" s="18" t="s">
        <v>274</v>
      </c>
      <c r="D214" s="18" t="s">
        <v>2188</v>
      </c>
      <c r="E214" s="18" t="s">
        <v>2136</v>
      </c>
      <c r="F214" s="18"/>
      <c r="G214" s="18" t="s">
        <v>274</v>
      </c>
      <c r="H214" s="18" t="s">
        <v>2179</v>
      </c>
      <c r="I214" s="20">
        <v>31821596</v>
      </c>
      <c r="J214" s="19"/>
      <c r="K214" s="20">
        <v>2016</v>
      </c>
      <c r="L214" s="20">
        <v>2016</v>
      </c>
      <c r="M214" s="31">
        <v>470</v>
      </c>
      <c r="N214" s="21" t="s">
        <v>131</v>
      </c>
      <c r="O214" s="23">
        <f>M214*VLOOKUP(N214,Kurzy!$A$2:$B$11,2,FALSE)</f>
        <v>470</v>
      </c>
      <c r="P214" s="18" t="s">
        <v>2271</v>
      </c>
      <c r="Q214" s="18" t="s">
        <v>10079</v>
      </c>
      <c r="R214" s="18"/>
    </row>
    <row r="215" spans="1:18" ht="25.5" x14ac:dyDescent="0.2">
      <c r="A215" s="7" t="s">
        <v>31</v>
      </c>
      <c r="B215" s="4" t="s">
        <v>47</v>
      </c>
      <c r="C215" s="18" t="s">
        <v>274</v>
      </c>
      <c r="D215" s="18" t="s">
        <v>2189</v>
      </c>
      <c r="E215" s="18" t="s">
        <v>2181</v>
      </c>
      <c r="F215" s="18"/>
      <c r="G215" s="18" t="s">
        <v>274</v>
      </c>
      <c r="H215" s="18" t="s">
        <v>2179</v>
      </c>
      <c r="I215" s="20">
        <v>31821596</v>
      </c>
      <c r="J215" s="19"/>
      <c r="K215" s="20">
        <v>2016</v>
      </c>
      <c r="L215" s="20">
        <v>2016</v>
      </c>
      <c r="M215" s="31">
        <v>470</v>
      </c>
      <c r="N215" s="21" t="s">
        <v>131</v>
      </c>
      <c r="O215" s="23">
        <f>M215*VLOOKUP(N215,Kurzy!$A$2:$B$11,2,FALSE)</f>
        <v>470</v>
      </c>
      <c r="P215" s="18" t="s">
        <v>2132</v>
      </c>
      <c r="Q215" s="18" t="s">
        <v>10079</v>
      </c>
      <c r="R215" s="18"/>
    </row>
    <row r="216" spans="1:18" ht="25.5" x14ac:dyDescent="0.2">
      <c r="A216" s="7" t="s">
        <v>31</v>
      </c>
      <c r="B216" s="4" t="s">
        <v>47</v>
      </c>
      <c r="C216" s="18" t="s">
        <v>274</v>
      </c>
      <c r="D216" s="18" t="s">
        <v>2190</v>
      </c>
      <c r="E216" s="18" t="s">
        <v>2181</v>
      </c>
      <c r="F216" s="18"/>
      <c r="G216" s="18" t="s">
        <v>274</v>
      </c>
      <c r="H216" s="18" t="s">
        <v>2179</v>
      </c>
      <c r="I216" s="20">
        <v>31821596</v>
      </c>
      <c r="J216" s="19"/>
      <c r="K216" s="20">
        <v>2016</v>
      </c>
      <c r="L216" s="20">
        <v>2016</v>
      </c>
      <c r="M216" s="31">
        <v>470</v>
      </c>
      <c r="N216" s="21" t="s">
        <v>131</v>
      </c>
      <c r="O216" s="23">
        <f>M216*VLOOKUP(N216,Kurzy!$A$2:$B$11,2,FALSE)</f>
        <v>470</v>
      </c>
      <c r="P216" s="18" t="s">
        <v>2273</v>
      </c>
      <c r="Q216" s="18" t="s">
        <v>10079</v>
      </c>
      <c r="R216" s="18"/>
    </row>
    <row r="217" spans="1:18" ht="25.5" x14ac:dyDescent="0.2">
      <c r="A217" s="7" t="s">
        <v>31</v>
      </c>
      <c r="B217" s="4" t="s">
        <v>47</v>
      </c>
      <c r="C217" s="18" t="s">
        <v>274</v>
      </c>
      <c r="D217" s="18" t="s">
        <v>2191</v>
      </c>
      <c r="E217" s="18" t="s">
        <v>2142</v>
      </c>
      <c r="F217" s="18"/>
      <c r="G217" s="18" t="s">
        <v>274</v>
      </c>
      <c r="H217" s="18" t="s">
        <v>2179</v>
      </c>
      <c r="I217" s="20">
        <v>31821596</v>
      </c>
      <c r="J217" s="19"/>
      <c r="K217" s="20">
        <v>2016</v>
      </c>
      <c r="L217" s="20">
        <v>2016</v>
      </c>
      <c r="M217" s="31">
        <v>470</v>
      </c>
      <c r="N217" s="21" t="s">
        <v>131</v>
      </c>
      <c r="O217" s="23">
        <f>M217*VLOOKUP(N217,Kurzy!$A$2:$B$11,2,FALSE)</f>
        <v>470</v>
      </c>
      <c r="P217" s="18" t="s">
        <v>2274</v>
      </c>
      <c r="Q217" s="18" t="s">
        <v>10079</v>
      </c>
      <c r="R217" s="18"/>
    </row>
    <row r="218" spans="1:18" ht="25.5" x14ac:dyDescent="0.2">
      <c r="A218" s="7" t="s">
        <v>31</v>
      </c>
      <c r="B218" s="4" t="s">
        <v>47</v>
      </c>
      <c r="C218" s="18" t="s">
        <v>274</v>
      </c>
      <c r="D218" s="18" t="s">
        <v>2192</v>
      </c>
      <c r="E218" s="18" t="s">
        <v>2142</v>
      </c>
      <c r="F218" s="18"/>
      <c r="G218" s="18" t="s">
        <v>274</v>
      </c>
      <c r="H218" s="18" t="s">
        <v>2179</v>
      </c>
      <c r="I218" s="20">
        <v>31821596</v>
      </c>
      <c r="J218" s="19"/>
      <c r="K218" s="20">
        <v>2016</v>
      </c>
      <c r="L218" s="20">
        <v>2016</v>
      </c>
      <c r="M218" s="31">
        <v>470</v>
      </c>
      <c r="N218" s="21" t="s">
        <v>131</v>
      </c>
      <c r="O218" s="23">
        <f>M218*VLOOKUP(N218,Kurzy!$A$2:$B$11,2,FALSE)</f>
        <v>470</v>
      </c>
      <c r="P218" s="18" t="s">
        <v>2274</v>
      </c>
      <c r="Q218" s="18" t="s">
        <v>10079</v>
      </c>
      <c r="R218" s="18"/>
    </row>
    <row r="219" spans="1:18" ht="25.5" x14ac:dyDescent="0.2">
      <c r="A219" s="7" t="s">
        <v>31</v>
      </c>
      <c r="B219" s="4" t="s">
        <v>47</v>
      </c>
      <c r="C219" s="18" t="s">
        <v>274</v>
      </c>
      <c r="D219" s="18" t="s">
        <v>2193</v>
      </c>
      <c r="E219" s="18" t="s">
        <v>2133</v>
      </c>
      <c r="F219" s="18"/>
      <c r="G219" s="18" t="s">
        <v>274</v>
      </c>
      <c r="H219" s="18" t="s">
        <v>2179</v>
      </c>
      <c r="I219" s="20">
        <v>31821596</v>
      </c>
      <c r="J219" s="19"/>
      <c r="K219" s="20">
        <v>2016</v>
      </c>
      <c r="L219" s="20">
        <v>2016</v>
      </c>
      <c r="M219" s="31">
        <v>470</v>
      </c>
      <c r="N219" s="21" t="s">
        <v>131</v>
      </c>
      <c r="O219" s="23">
        <f>M219*VLOOKUP(N219,Kurzy!$A$2:$B$11,2,FALSE)</f>
        <v>470</v>
      </c>
      <c r="P219" s="18" t="s">
        <v>2271</v>
      </c>
      <c r="Q219" s="18" t="s">
        <v>10079</v>
      </c>
      <c r="R219" s="18"/>
    </row>
    <row r="220" spans="1:18" ht="25.5" x14ac:dyDescent="0.2">
      <c r="A220" s="7" t="s">
        <v>31</v>
      </c>
      <c r="B220" s="4" t="s">
        <v>47</v>
      </c>
      <c r="C220" s="18" t="s">
        <v>274</v>
      </c>
      <c r="D220" s="18" t="s">
        <v>2194</v>
      </c>
      <c r="E220" s="18" t="s">
        <v>2185</v>
      </c>
      <c r="F220" s="18"/>
      <c r="G220" s="18" t="s">
        <v>274</v>
      </c>
      <c r="H220" s="18" t="s">
        <v>2179</v>
      </c>
      <c r="I220" s="20">
        <v>31821596</v>
      </c>
      <c r="J220" s="19"/>
      <c r="K220" s="20">
        <v>2016</v>
      </c>
      <c r="L220" s="20">
        <v>2016</v>
      </c>
      <c r="M220" s="31">
        <v>470</v>
      </c>
      <c r="N220" s="21" t="s">
        <v>131</v>
      </c>
      <c r="O220" s="23">
        <f>M220*VLOOKUP(N220,Kurzy!$A$2:$B$11,2,FALSE)</f>
        <v>470</v>
      </c>
      <c r="P220" s="18" t="s">
        <v>2275</v>
      </c>
      <c r="Q220" s="18" t="s">
        <v>10079</v>
      </c>
      <c r="R220" s="18"/>
    </row>
    <row r="221" spans="1:18" ht="25.5" hidden="1" x14ac:dyDescent="0.2">
      <c r="A221" s="7" t="s">
        <v>31</v>
      </c>
      <c r="B221" s="4" t="s">
        <v>47</v>
      </c>
      <c r="C221" s="18" t="s">
        <v>274</v>
      </c>
      <c r="D221" s="18" t="s">
        <v>2195</v>
      </c>
      <c r="E221" s="18" t="s">
        <v>2120</v>
      </c>
      <c r="F221" s="18"/>
      <c r="G221" s="18" t="s">
        <v>274</v>
      </c>
      <c r="H221" s="18" t="s">
        <v>2179</v>
      </c>
      <c r="I221" s="20">
        <v>31821596</v>
      </c>
      <c r="J221" s="19"/>
      <c r="K221" s="20">
        <v>2016</v>
      </c>
      <c r="L221" s="20">
        <v>2016</v>
      </c>
      <c r="M221" s="31"/>
      <c r="N221" s="21" t="s">
        <v>131</v>
      </c>
      <c r="O221" s="23">
        <f>M221*VLOOKUP(N221,Kurzy!$A$2:$B$11,2,FALSE)</f>
        <v>0</v>
      </c>
      <c r="P221" s="18" t="s">
        <v>2141</v>
      </c>
      <c r="Q221" s="18" t="s">
        <v>10078</v>
      </c>
      <c r="R221" s="18" t="s">
        <v>10656</v>
      </c>
    </row>
    <row r="222" spans="1:18" ht="25.5" hidden="1" x14ac:dyDescent="0.2">
      <c r="A222" s="7" t="s">
        <v>31</v>
      </c>
      <c r="B222" s="4" t="s">
        <v>47</v>
      </c>
      <c r="C222" s="18" t="s">
        <v>274</v>
      </c>
      <c r="D222" s="18" t="s">
        <v>2196</v>
      </c>
      <c r="E222" s="18" t="s">
        <v>2120</v>
      </c>
      <c r="F222" s="18"/>
      <c r="G222" s="18" t="s">
        <v>274</v>
      </c>
      <c r="H222" s="18" t="s">
        <v>2179</v>
      </c>
      <c r="I222" s="20">
        <v>31821596</v>
      </c>
      <c r="J222" s="19"/>
      <c r="K222" s="20">
        <v>2016</v>
      </c>
      <c r="L222" s="20">
        <v>2016</v>
      </c>
      <c r="M222" s="31"/>
      <c r="N222" s="21" t="s">
        <v>131</v>
      </c>
      <c r="O222" s="23">
        <f>M222*VLOOKUP(N222,Kurzy!$A$2:$B$11,2,FALSE)</f>
        <v>0</v>
      </c>
      <c r="P222" s="18" t="s">
        <v>2141</v>
      </c>
      <c r="Q222" s="18" t="s">
        <v>10078</v>
      </c>
      <c r="R222" s="18" t="s">
        <v>10656</v>
      </c>
    </row>
    <row r="223" spans="1:18" ht="25.5" hidden="1" x14ac:dyDescent="0.2">
      <c r="A223" s="7" t="s">
        <v>31</v>
      </c>
      <c r="B223" s="4" t="s">
        <v>47</v>
      </c>
      <c r="C223" s="18" t="s">
        <v>274</v>
      </c>
      <c r="D223" s="18" t="s">
        <v>2197</v>
      </c>
      <c r="E223" s="18" t="s">
        <v>2120</v>
      </c>
      <c r="F223" s="18"/>
      <c r="G223" s="18" t="s">
        <v>274</v>
      </c>
      <c r="H223" s="18" t="s">
        <v>2179</v>
      </c>
      <c r="I223" s="20">
        <v>31821596</v>
      </c>
      <c r="J223" s="19"/>
      <c r="K223" s="20">
        <v>2016</v>
      </c>
      <c r="L223" s="20">
        <v>2016</v>
      </c>
      <c r="M223" s="31"/>
      <c r="N223" s="21" t="s">
        <v>131</v>
      </c>
      <c r="O223" s="23">
        <f>M223*VLOOKUP(N223,Kurzy!$A$2:$B$11,2,FALSE)</f>
        <v>0</v>
      </c>
      <c r="P223" s="18" t="s">
        <v>2141</v>
      </c>
      <c r="Q223" s="18" t="s">
        <v>10078</v>
      </c>
      <c r="R223" s="18" t="s">
        <v>10656</v>
      </c>
    </row>
    <row r="224" spans="1:18" ht="25.5" hidden="1" x14ac:dyDescent="0.2">
      <c r="A224" s="7" t="s">
        <v>31</v>
      </c>
      <c r="B224" s="4" t="s">
        <v>47</v>
      </c>
      <c r="C224" s="18" t="s">
        <v>274</v>
      </c>
      <c r="D224" s="18" t="s">
        <v>2198</v>
      </c>
      <c r="E224" s="18" t="s">
        <v>2120</v>
      </c>
      <c r="F224" s="18"/>
      <c r="G224" s="18" t="s">
        <v>274</v>
      </c>
      <c r="H224" s="18" t="s">
        <v>2179</v>
      </c>
      <c r="I224" s="20">
        <v>31821596</v>
      </c>
      <c r="J224" s="19"/>
      <c r="K224" s="20">
        <v>2016</v>
      </c>
      <c r="L224" s="20">
        <v>2016</v>
      </c>
      <c r="M224" s="31"/>
      <c r="N224" s="21" t="s">
        <v>131</v>
      </c>
      <c r="O224" s="23">
        <f>M224*VLOOKUP(N224,Kurzy!$A$2:$B$11,2,FALSE)</f>
        <v>0</v>
      </c>
      <c r="P224" s="18" t="s">
        <v>2141</v>
      </c>
      <c r="Q224" s="18" t="s">
        <v>10078</v>
      </c>
      <c r="R224" s="18" t="s">
        <v>10656</v>
      </c>
    </row>
    <row r="225" spans="1:18" ht="25.5" hidden="1" x14ac:dyDescent="0.2">
      <c r="A225" s="7" t="s">
        <v>31</v>
      </c>
      <c r="B225" s="4" t="s">
        <v>47</v>
      </c>
      <c r="C225" s="18" t="s">
        <v>274</v>
      </c>
      <c r="D225" s="18" t="s">
        <v>2199</v>
      </c>
      <c r="E225" s="18" t="s">
        <v>2142</v>
      </c>
      <c r="F225" s="18"/>
      <c r="G225" s="18" t="s">
        <v>274</v>
      </c>
      <c r="H225" s="18" t="s">
        <v>2179</v>
      </c>
      <c r="I225" s="20">
        <v>31821596</v>
      </c>
      <c r="J225" s="19"/>
      <c r="K225" s="20">
        <v>2016</v>
      </c>
      <c r="L225" s="20">
        <v>2016</v>
      </c>
      <c r="M225" s="31"/>
      <c r="N225" s="21" t="s">
        <v>131</v>
      </c>
      <c r="O225" s="23">
        <f>M225*VLOOKUP(N225,Kurzy!$A$2:$B$11,2,FALSE)</f>
        <v>0</v>
      </c>
      <c r="P225" s="18" t="s">
        <v>2276</v>
      </c>
      <c r="Q225" s="18" t="s">
        <v>10078</v>
      </c>
      <c r="R225" s="18" t="s">
        <v>10656</v>
      </c>
    </row>
    <row r="226" spans="1:18" ht="25.5" x14ac:dyDescent="0.2">
      <c r="A226" s="7" t="s">
        <v>31</v>
      </c>
      <c r="B226" s="4" t="s">
        <v>47</v>
      </c>
      <c r="C226" s="18" t="s">
        <v>274</v>
      </c>
      <c r="D226" s="18" t="s">
        <v>2200</v>
      </c>
      <c r="E226" s="18" t="s">
        <v>2181</v>
      </c>
      <c r="F226" s="18"/>
      <c r="G226" s="18" t="s">
        <v>274</v>
      </c>
      <c r="H226" s="18" t="s">
        <v>2179</v>
      </c>
      <c r="I226" s="20">
        <v>31821596</v>
      </c>
      <c r="J226" s="19"/>
      <c r="K226" s="20">
        <v>2016</v>
      </c>
      <c r="L226" s="20">
        <v>2016</v>
      </c>
      <c r="M226" s="31">
        <v>470</v>
      </c>
      <c r="N226" s="21" t="s">
        <v>131</v>
      </c>
      <c r="O226" s="23">
        <f>M226*VLOOKUP(N226,Kurzy!$A$2:$B$11,2,FALSE)</f>
        <v>470</v>
      </c>
      <c r="P226" s="18" t="s">
        <v>2273</v>
      </c>
      <c r="Q226" s="18" t="s">
        <v>10079</v>
      </c>
      <c r="R226" s="18"/>
    </row>
    <row r="227" spans="1:18" ht="25.5" x14ac:dyDescent="0.2">
      <c r="A227" s="7" t="s">
        <v>31</v>
      </c>
      <c r="B227" s="4" t="s">
        <v>47</v>
      </c>
      <c r="C227" s="18" t="s">
        <v>274</v>
      </c>
      <c r="D227" s="18" t="s">
        <v>2201</v>
      </c>
      <c r="E227" s="18" t="s">
        <v>2202</v>
      </c>
      <c r="F227" s="18"/>
      <c r="G227" s="18" t="s">
        <v>274</v>
      </c>
      <c r="H227" s="18" t="s">
        <v>2179</v>
      </c>
      <c r="I227" s="20">
        <v>31821596</v>
      </c>
      <c r="J227" s="19"/>
      <c r="K227" s="20">
        <v>2016</v>
      </c>
      <c r="L227" s="20">
        <v>2016</v>
      </c>
      <c r="M227" s="31">
        <v>470</v>
      </c>
      <c r="N227" s="21" t="s">
        <v>131</v>
      </c>
      <c r="O227" s="23">
        <f>M227*VLOOKUP(N227,Kurzy!$A$2:$B$11,2,FALSE)</f>
        <v>470</v>
      </c>
      <c r="P227" s="18" t="s">
        <v>2141</v>
      </c>
      <c r="Q227" s="18" t="s">
        <v>10079</v>
      </c>
      <c r="R227" s="18"/>
    </row>
    <row r="228" spans="1:18" ht="25.5" x14ac:dyDescent="0.2">
      <c r="A228" s="7" t="s">
        <v>31</v>
      </c>
      <c r="B228" s="4" t="s">
        <v>47</v>
      </c>
      <c r="C228" s="18" t="s">
        <v>274</v>
      </c>
      <c r="D228" s="18" t="s">
        <v>2203</v>
      </c>
      <c r="E228" s="18" t="s">
        <v>2172</v>
      </c>
      <c r="F228" s="18"/>
      <c r="G228" s="18" t="s">
        <v>274</v>
      </c>
      <c r="H228" s="18" t="s">
        <v>2179</v>
      </c>
      <c r="I228" s="20">
        <v>31821596</v>
      </c>
      <c r="J228" s="19"/>
      <c r="K228" s="20">
        <v>2016</v>
      </c>
      <c r="L228" s="20">
        <v>2016</v>
      </c>
      <c r="M228" s="31">
        <v>470</v>
      </c>
      <c r="N228" s="21" t="s">
        <v>131</v>
      </c>
      <c r="O228" s="23">
        <f>M228*VLOOKUP(N228,Kurzy!$A$2:$B$11,2,FALSE)</f>
        <v>470</v>
      </c>
      <c r="P228" s="18" t="s">
        <v>2173</v>
      </c>
      <c r="Q228" s="18" t="s">
        <v>10079</v>
      </c>
      <c r="R228" s="18"/>
    </row>
    <row r="229" spans="1:18" ht="25.5" x14ac:dyDescent="0.2">
      <c r="A229" s="7" t="s">
        <v>31</v>
      </c>
      <c r="B229" s="4" t="s">
        <v>47</v>
      </c>
      <c r="C229" s="18" t="s">
        <v>274</v>
      </c>
      <c r="D229" s="18" t="s">
        <v>2204</v>
      </c>
      <c r="E229" s="18" t="s">
        <v>2166</v>
      </c>
      <c r="F229" s="18"/>
      <c r="G229" s="18" t="s">
        <v>274</v>
      </c>
      <c r="H229" s="18" t="s">
        <v>2179</v>
      </c>
      <c r="I229" s="20">
        <v>31821596</v>
      </c>
      <c r="J229" s="19"/>
      <c r="K229" s="20">
        <v>2016</v>
      </c>
      <c r="L229" s="20">
        <v>2016</v>
      </c>
      <c r="M229" s="31">
        <v>470</v>
      </c>
      <c r="N229" s="21" t="s">
        <v>131</v>
      </c>
      <c r="O229" s="23">
        <f>M229*VLOOKUP(N229,Kurzy!$A$2:$B$11,2,FALSE)</f>
        <v>470</v>
      </c>
      <c r="P229" s="18" t="s">
        <v>2132</v>
      </c>
      <c r="Q229" s="18" t="s">
        <v>10079</v>
      </c>
      <c r="R229" s="18"/>
    </row>
    <row r="230" spans="1:18" ht="25.5" x14ac:dyDescent="0.2">
      <c r="A230" s="7" t="s">
        <v>31</v>
      </c>
      <c r="B230" s="4" t="s">
        <v>47</v>
      </c>
      <c r="C230" s="18" t="s">
        <v>274</v>
      </c>
      <c r="D230" s="18" t="s">
        <v>2177</v>
      </c>
      <c r="E230" s="18" t="s">
        <v>2162</v>
      </c>
      <c r="F230" s="18"/>
      <c r="G230" s="18" t="s">
        <v>274</v>
      </c>
      <c r="H230" s="18" t="s">
        <v>2179</v>
      </c>
      <c r="I230" s="20">
        <v>31821596</v>
      </c>
      <c r="J230" s="19"/>
      <c r="K230" s="20">
        <v>2016</v>
      </c>
      <c r="L230" s="20">
        <v>2016</v>
      </c>
      <c r="M230" s="31">
        <v>470</v>
      </c>
      <c r="N230" s="21" t="s">
        <v>131</v>
      </c>
      <c r="O230" s="23">
        <f>M230*VLOOKUP(N230,Kurzy!$A$2:$B$11,2,FALSE)</f>
        <v>470</v>
      </c>
      <c r="P230" s="18" t="s">
        <v>2163</v>
      </c>
      <c r="Q230" s="18" t="s">
        <v>10079</v>
      </c>
      <c r="R230" s="18"/>
    </row>
    <row r="231" spans="1:18" ht="38.25" x14ac:dyDescent="0.2">
      <c r="A231" s="7" t="s">
        <v>31</v>
      </c>
      <c r="B231" s="4" t="s">
        <v>47</v>
      </c>
      <c r="C231" s="18" t="s">
        <v>2205</v>
      </c>
      <c r="D231" s="18" t="s">
        <v>1927</v>
      </c>
      <c r="E231" s="18" t="s">
        <v>2206</v>
      </c>
      <c r="F231" s="18" t="s">
        <v>2207</v>
      </c>
      <c r="G231" s="18" t="s">
        <v>2208</v>
      </c>
      <c r="H231" s="18" t="s">
        <v>200</v>
      </c>
      <c r="I231" s="20">
        <v>36060356</v>
      </c>
      <c r="J231" s="19">
        <v>42660</v>
      </c>
      <c r="K231" s="20">
        <v>2016</v>
      </c>
      <c r="L231" s="20">
        <v>2017</v>
      </c>
      <c r="M231" s="31">
        <v>3000</v>
      </c>
      <c r="N231" s="21" t="s">
        <v>131</v>
      </c>
      <c r="O231" s="23">
        <f>M231*VLOOKUP(N231,Kurzy!$A$2:$B$11,2,FALSE)</f>
        <v>3000</v>
      </c>
      <c r="P231" s="18" t="s">
        <v>2277</v>
      </c>
      <c r="Q231" s="18" t="s">
        <v>10079</v>
      </c>
      <c r="R231" s="18"/>
    </row>
    <row r="232" spans="1:18" ht="102" x14ac:dyDescent="0.2">
      <c r="A232" s="7" t="s">
        <v>31</v>
      </c>
      <c r="B232" s="4" t="s">
        <v>47</v>
      </c>
      <c r="C232" s="18" t="s">
        <v>2209</v>
      </c>
      <c r="D232" s="18" t="s">
        <v>2210</v>
      </c>
      <c r="E232" s="18" t="s">
        <v>2211</v>
      </c>
      <c r="F232" s="18" t="s">
        <v>2212</v>
      </c>
      <c r="G232" s="18" t="s">
        <v>2213</v>
      </c>
      <c r="H232" s="18" t="s">
        <v>2214</v>
      </c>
      <c r="I232" s="20">
        <v>157716</v>
      </c>
      <c r="J232" s="19">
        <v>42327</v>
      </c>
      <c r="K232" s="20">
        <v>2015</v>
      </c>
      <c r="L232" s="20">
        <v>2017</v>
      </c>
      <c r="M232" s="31">
        <v>12635</v>
      </c>
      <c r="N232" s="21" t="s">
        <v>131</v>
      </c>
      <c r="O232" s="23">
        <f>M232*VLOOKUP(N232,Kurzy!$A$2:$B$11,2,FALSE)</f>
        <v>12635</v>
      </c>
      <c r="P232" s="18" t="s">
        <v>2278</v>
      </c>
      <c r="Q232" s="18" t="s">
        <v>10079</v>
      </c>
      <c r="R232" s="18"/>
    </row>
    <row r="233" spans="1:18" ht="140.25" x14ac:dyDescent="0.2">
      <c r="A233" s="7" t="s">
        <v>31</v>
      </c>
      <c r="B233" s="4" t="s">
        <v>47</v>
      </c>
      <c r="C233" s="18" t="s">
        <v>2215</v>
      </c>
      <c r="D233" s="18" t="s">
        <v>1931</v>
      </c>
      <c r="E233" s="18" t="s">
        <v>2216</v>
      </c>
      <c r="F233" s="18" t="s">
        <v>2217</v>
      </c>
      <c r="G233" s="18" t="s">
        <v>2218</v>
      </c>
      <c r="H233" s="18"/>
      <c r="I233" s="20"/>
      <c r="J233" s="19"/>
      <c r="K233" s="20">
        <v>2015</v>
      </c>
      <c r="L233" s="20">
        <v>2017</v>
      </c>
      <c r="M233" s="31">
        <v>3680</v>
      </c>
      <c r="N233" s="21" t="s">
        <v>131</v>
      </c>
      <c r="O233" s="23">
        <f>M233*VLOOKUP(N233,Kurzy!$A$2:$B$11,2,FALSE)</f>
        <v>3680</v>
      </c>
      <c r="P233" s="18"/>
      <c r="Q233" s="18" t="s">
        <v>10079</v>
      </c>
      <c r="R233" s="18"/>
    </row>
    <row r="234" spans="1:18" ht="38.25" x14ac:dyDescent="0.2">
      <c r="A234" s="7" t="s">
        <v>31</v>
      </c>
      <c r="B234" s="4" t="s">
        <v>2257</v>
      </c>
      <c r="C234" s="18" t="s">
        <v>2258</v>
      </c>
      <c r="D234" s="18" t="s">
        <v>2259</v>
      </c>
      <c r="E234" s="18" t="s">
        <v>2260</v>
      </c>
      <c r="F234" s="18"/>
      <c r="G234" s="18"/>
      <c r="H234" s="18" t="s">
        <v>2261</v>
      </c>
      <c r="I234" s="20"/>
      <c r="J234" s="19" t="s">
        <v>2262</v>
      </c>
      <c r="K234" s="20">
        <v>2009</v>
      </c>
      <c r="L234" s="20">
        <v>2017</v>
      </c>
      <c r="M234" s="31">
        <v>31711.969999999998</v>
      </c>
      <c r="N234" s="21" t="s">
        <v>131</v>
      </c>
      <c r="O234" s="23">
        <f>M234*VLOOKUP(N234,Kurzy!$A$2:$B$11,2,FALSE)</f>
        <v>31711.969999999998</v>
      </c>
      <c r="P234" s="18" t="s">
        <v>2257</v>
      </c>
      <c r="Q234" s="18" t="s">
        <v>10079</v>
      </c>
      <c r="R234" s="18"/>
    </row>
    <row r="235" spans="1:18" ht="51" x14ac:dyDescent="0.2">
      <c r="A235" s="7" t="s">
        <v>31</v>
      </c>
      <c r="B235" s="4" t="s">
        <v>2245</v>
      </c>
      <c r="C235" s="18" t="s">
        <v>184</v>
      </c>
      <c r="D235" s="18" t="s">
        <v>2246</v>
      </c>
      <c r="E235" s="18" t="s">
        <v>2247</v>
      </c>
      <c r="F235" s="18"/>
      <c r="G235" s="18" t="s">
        <v>325</v>
      </c>
      <c r="H235" s="18" t="s">
        <v>2078</v>
      </c>
      <c r="I235" s="20">
        <v>30778867</v>
      </c>
      <c r="J235" s="19">
        <v>42184</v>
      </c>
      <c r="K235" s="20">
        <v>2015</v>
      </c>
      <c r="L235" s="20">
        <v>2017</v>
      </c>
      <c r="M235" s="31">
        <v>275054</v>
      </c>
      <c r="N235" s="21" t="s">
        <v>131</v>
      </c>
      <c r="O235" s="23">
        <f>M235*VLOOKUP(N235,Kurzy!$A$2:$B$11,2,FALSE)</f>
        <v>275054</v>
      </c>
      <c r="P235" s="18" t="s">
        <v>2245</v>
      </c>
      <c r="Q235" s="18" t="s">
        <v>10079</v>
      </c>
      <c r="R235" s="18"/>
    </row>
    <row r="236" spans="1:18" ht="51" x14ac:dyDescent="0.2">
      <c r="A236" s="7" t="s">
        <v>31</v>
      </c>
      <c r="B236" s="4" t="s">
        <v>2245</v>
      </c>
      <c r="C236" s="18" t="s">
        <v>184</v>
      </c>
      <c r="D236" s="18" t="s">
        <v>2246</v>
      </c>
      <c r="E236" s="18" t="s">
        <v>2248</v>
      </c>
      <c r="F236" s="18"/>
      <c r="G236" s="18" t="s">
        <v>325</v>
      </c>
      <c r="H236" s="18" t="s">
        <v>2078</v>
      </c>
      <c r="I236" s="20">
        <v>30778867</v>
      </c>
      <c r="J236" s="19">
        <v>42570</v>
      </c>
      <c r="K236" s="20">
        <v>2016</v>
      </c>
      <c r="L236" s="20">
        <v>2018</v>
      </c>
      <c r="M236" s="31">
        <v>579639</v>
      </c>
      <c r="N236" s="21" t="s">
        <v>131</v>
      </c>
      <c r="O236" s="23">
        <f>M236*VLOOKUP(N236,Kurzy!$A$2:$B$11,2,FALSE)</f>
        <v>579639</v>
      </c>
      <c r="P236" s="18" t="s">
        <v>2245</v>
      </c>
      <c r="Q236" s="18" t="s">
        <v>10079</v>
      </c>
      <c r="R236" s="18"/>
    </row>
    <row r="237" spans="1:18" ht="51" x14ac:dyDescent="0.2">
      <c r="A237" s="7" t="s">
        <v>31</v>
      </c>
      <c r="B237" s="4" t="s">
        <v>2245</v>
      </c>
      <c r="C237" s="18" t="s">
        <v>2249</v>
      </c>
      <c r="D237" s="18" t="s">
        <v>2246</v>
      </c>
      <c r="E237" s="18" t="s">
        <v>2250</v>
      </c>
      <c r="F237" s="18"/>
      <c r="G237" s="18" t="s">
        <v>325</v>
      </c>
      <c r="H237" s="18" t="s">
        <v>2078</v>
      </c>
      <c r="I237" s="20">
        <v>30778867</v>
      </c>
      <c r="J237" s="19">
        <v>42626</v>
      </c>
      <c r="K237" s="20">
        <v>2016</v>
      </c>
      <c r="L237" s="20">
        <v>2018</v>
      </c>
      <c r="M237" s="31">
        <v>139510</v>
      </c>
      <c r="N237" s="21" t="s">
        <v>131</v>
      </c>
      <c r="O237" s="23">
        <f>M237*VLOOKUP(N237,Kurzy!$A$2:$B$11,2,FALSE)</f>
        <v>139510</v>
      </c>
      <c r="P237" s="18" t="s">
        <v>2245</v>
      </c>
      <c r="Q237" s="18" t="s">
        <v>10079</v>
      </c>
      <c r="R237" s="18"/>
    </row>
    <row r="238" spans="1:18" ht="38.25" x14ac:dyDescent="0.2">
      <c r="A238" s="7" t="s">
        <v>31</v>
      </c>
      <c r="B238" s="4" t="s">
        <v>2251</v>
      </c>
      <c r="C238" s="18" t="s">
        <v>2252</v>
      </c>
      <c r="D238" s="18" t="s">
        <v>2253</v>
      </c>
      <c r="E238" s="18" t="s">
        <v>2254</v>
      </c>
      <c r="F238" s="18" t="s">
        <v>2255</v>
      </c>
      <c r="G238" s="18" t="s">
        <v>531</v>
      </c>
      <c r="H238" s="18" t="s">
        <v>2256</v>
      </c>
      <c r="I238" s="20"/>
      <c r="J238" s="19">
        <v>41464</v>
      </c>
      <c r="K238" s="20">
        <v>2013</v>
      </c>
      <c r="L238" s="20">
        <v>2017</v>
      </c>
      <c r="M238" s="31">
        <v>1885.59</v>
      </c>
      <c r="N238" s="21" t="s">
        <v>131</v>
      </c>
      <c r="O238" s="23">
        <f>M238*VLOOKUP(N238,Kurzy!$A$2:$B$11,2,FALSE)</f>
        <v>1885.59</v>
      </c>
      <c r="P238" s="18" t="s">
        <v>2251</v>
      </c>
      <c r="Q238" s="18" t="s">
        <v>10079</v>
      </c>
      <c r="R238" s="18"/>
    </row>
    <row r="239" spans="1:18" ht="102" x14ac:dyDescent="0.2">
      <c r="A239" s="7" t="s">
        <v>31</v>
      </c>
      <c r="B239" s="4" t="s">
        <v>48</v>
      </c>
      <c r="C239" s="18" t="s">
        <v>1981</v>
      </c>
      <c r="D239" s="18" t="s">
        <v>1982</v>
      </c>
      <c r="E239" s="18" t="s">
        <v>1983</v>
      </c>
      <c r="F239" s="18" t="s">
        <v>1984</v>
      </c>
      <c r="G239" s="18" t="s">
        <v>1985</v>
      </c>
      <c r="H239" s="18" t="s">
        <v>196</v>
      </c>
      <c r="I239" s="20"/>
      <c r="J239" s="19">
        <v>40831</v>
      </c>
      <c r="K239" s="20">
        <v>2011</v>
      </c>
      <c r="L239" s="20">
        <v>2014</v>
      </c>
      <c r="M239" s="31">
        <v>1738.64</v>
      </c>
      <c r="N239" s="21" t="s">
        <v>131</v>
      </c>
      <c r="O239" s="23">
        <f>M239*VLOOKUP(N239,Kurzy!$A$2:$B$11,2,FALSE)</f>
        <v>1738.64</v>
      </c>
      <c r="P239" s="18" t="s">
        <v>2263</v>
      </c>
      <c r="Q239" s="18" t="s">
        <v>10079</v>
      </c>
      <c r="R239" s="18"/>
    </row>
    <row r="240" spans="1:18" ht="89.25" x14ac:dyDescent="0.2">
      <c r="A240" s="7" t="s">
        <v>31</v>
      </c>
      <c r="B240" s="4" t="s">
        <v>48</v>
      </c>
      <c r="C240" s="18" t="s">
        <v>1986</v>
      </c>
      <c r="D240" s="18" t="s">
        <v>1987</v>
      </c>
      <c r="E240" s="18" t="s">
        <v>1988</v>
      </c>
      <c r="F240" s="18" t="s">
        <v>1989</v>
      </c>
      <c r="G240" s="18" t="s">
        <v>1990</v>
      </c>
      <c r="H240" s="18" t="s">
        <v>196</v>
      </c>
      <c r="I240" s="20"/>
      <c r="J240" s="19">
        <v>41716</v>
      </c>
      <c r="K240" s="20">
        <v>2013</v>
      </c>
      <c r="L240" s="20">
        <v>2016</v>
      </c>
      <c r="M240" s="31">
        <v>3240</v>
      </c>
      <c r="N240" s="21" t="s">
        <v>131</v>
      </c>
      <c r="O240" s="23">
        <f>M240*VLOOKUP(N240,Kurzy!$A$2:$B$11,2,FALSE)</f>
        <v>3240</v>
      </c>
      <c r="P240" s="18" t="s">
        <v>2264</v>
      </c>
      <c r="Q240" s="18" t="s">
        <v>10079</v>
      </c>
      <c r="R240" s="18"/>
    </row>
    <row r="241" spans="1:18" ht="63.75" x14ac:dyDescent="0.2">
      <c r="A241" s="7" t="s">
        <v>31</v>
      </c>
      <c r="B241" s="4" t="s">
        <v>48</v>
      </c>
      <c r="C241" s="18" t="s">
        <v>1991</v>
      </c>
      <c r="D241" s="18" t="s">
        <v>1992</v>
      </c>
      <c r="E241" s="18" t="s">
        <v>1993</v>
      </c>
      <c r="F241" s="18" t="s">
        <v>1994</v>
      </c>
      <c r="G241" s="18" t="s">
        <v>1990</v>
      </c>
      <c r="H241" s="18" t="s">
        <v>196</v>
      </c>
      <c r="I241" s="20"/>
      <c r="J241" s="19">
        <v>41716</v>
      </c>
      <c r="K241" s="20">
        <v>2013</v>
      </c>
      <c r="L241" s="20">
        <v>2016</v>
      </c>
      <c r="M241" s="31">
        <v>9125</v>
      </c>
      <c r="N241" s="21" t="s">
        <v>131</v>
      </c>
      <c r="O241" s="23">
        <f>M241*VLOOKUP(N241,Kurzy!$A$2:$B$11,2,FALSE)</f>
        <v>9125</v>
      </c>
      <c r="P241" s="18" t="s">
        <v>2265</v>
      </c>
      <c r="Q241" s="18" t="s">
        <v>10079</v>
      </c>
      <c r="R241" s="18"/>
    </row>
    <row r="242" spans="1:18" ht="51" x14ac:dyDescent="0.2">
      <c r="A242" s="7" t="s">
        <v>31</v>
      </c>
      <c r="B242" s="4" t="s">
        <v>48</v>
      </c>
      <c r="C242" s="18" t="s">
        <v>1995</v>
      </c>
      <c r="D242" s="18" t="s">
        <v>1992</v>
      </c>
      <c r="E242" s="18" t="s">
        <v>1996</v>
      </c>
      <c r="F242" s="18" t="s">
        <v>1997</v>
      </c>
      <c r="G242" s="18" t="s">
        <v>1998</v>
      </c>
      <c r="H242" s="18" t="s">
        <v>196</v>
      </c>
      <c r="I242" s="20"/>
      <c r="J242" s="19">
        <v>41608</v>
      </c>
      <c r="K242" s="20">
        <v>2013</v>
      </c>
      <c r="L242" s="20">
        <v>2016</v>
      </c>
      <c r="M242" s="31">
        <v>627.36</v>
      </c>
      <c r="N242" s="21" t="s">
        <v>131</v>
      </c>
      <c r="O242" s="23">
        <f>M242*VLOOKUP(N242,Kurzy!$A$2:$B$11,2,FALSE)</f>
        <v>627.36</v>
      </c>
      <c r="P242" s="18" t="s">
        <v>2266</v>
      </c>
      <c r="Q242" s="18" t="s">
        <v>10079</v>
      </c>
      <c r="R242" s="18"/>
    </row>
    <row r="243" spans="1:18" ht="191.25" x14ac:dyDescent="0.2">
      <c r="A243" s="7" t="s">
        <v>31</v>
      </c>
      <c r="B243" s="4" t="s">
        <v>48</v>
      </c>
      <c r="C243" s="18" t="s">
        <v>1999</v>
      </c>
      <c r="D243" s="18" t="s">
        <v>2000</v>
      </c>
      <c r="E243" s="18" t="s">
        <v>2001</v>
      </c>
      <c r="F243" s="18" t="s">
        <v>2002</v>
      </c>
      <c r="G243" s="18" t="s">
        <v>2003</v>
      </c>
      <c r="H243" s="18" t="s">
        <v>196</v>
      </c>
      <c r="I243" s="20"/>
      <c r="J243" s="19">
        <v>41729</v>
      </c>
      <c r="K243" s="20">
        <v>2013</v>
      </c>
      <c r="L243" s="20">
        <v>2015</v>
      </c>
      <c r="M243" s="31">
        <v>2749.9</v>
      </c>
      <c r="N243" s="21" t="s">
        <v>131</v>
      </c>
      <c r="O243" s="23">
        <f>M243*VLOOKUP(N243,Kurzy!$A$2:$B$11,2,FALSE)</f>
        <v>2749.9</v>
      </c>
      <c r="P243" s="18" t="s">
        <v>2267</v>
      </c>
      <c r="Q243" s="18" t="s">
        <v>10079</v>
      </c>
      <c r="R243" s="18"/>
    </row>
    <row r="244" spans="1:18" ht="76.5" x14ac:dyDescent="0.2">
      <c r="A244" s="7" t="s">
        <v>31</v>
      </c>
      <c r="B244" s="4" t="s">
        <v>48</v>
      </c>
      <c r="C244" s="18" t="s">
        <v>2004</v>
      </c>
      <c r="D244" s="18" t="s">
        <v>2005</v>
      </c>
      <c r="E244" s="18" t="s">
        <v>2006</v>
      </c>
      <c r="F244" s="18" t="s">
        <v>2007</v>
      </c>
      <c r="G244" s="18" t="s">
        <v>211</v>
      </c>
      <c r="H244" s="18" t="s">
        <v>196</v>
      </c>
      <c r="I244" s="20"/>
      <c r="J244" s="19">
        <v>42530</v>
      </c>
      <c r="K244" s="20">
        <v>2015</v>
      </c>
      <c r="L244" s="20">
        <v>2017</v>
      </c>
      <c r="M244" s="31">
        <v>1600</v>
      </c>
      <c r="N244" s="21" t="s">
        <v>131</v>
      </c>
      <c r="O244" s="23">
        <f>M244*VLOOKUP(N244,Kurzy!$A$2:$B$11,2,FALSE)</f>
        <v>1600</v>
      </c>
      <c r="P244" s="18" t="s">
        <v>2268</v>
      </c>
      <c r="Q244" s="18" t="s">
        <v>10079</v>
      </c>
      <c r="R244" s="18"/>
    </row>
    <row r="245" spans="1:18" ht="153" x14ac:dyDescent="0.2">
      <c r="A245" s="7" t="s">
        <v>31</v>
      </c>
      <c r="B245" s="4" t="s">
        <v>48</v>
      </c>
      <c r="C245" s="18" t="s">
        <v>2008</v>
      </c>
      <c r="D245" s="18" t="s">
        <v>2009</v>
      </c>
      <c r="E245" s="18" t="s">
        <v>2010</v>
      </c>
      <c r="F245" s="18" t="s">
        <v>2007</v>
      </c>
      <c r="G245" s="18" t="s">
        <v>211</v>
      </c>
      <c r="H245" s="18" t="s">
        <v>196</v>
      </c>
      <c r="I245" s="20"/>
      <c r="J245" s="19">
        <v>42509</v>
      </c>
      <c r="K245" s="20">
        <v>2015</v>
      </c>
      <c r="L245" s="20">
        <v>2017</v>
      </c>
      <c r="M245" s="31">
        <v>14400</v>
      </c>
      <c r="N245" s="21" t="s">
        <v>131</v>
      </c>
      <c r="O245" s="23">
        <f>M245*VLOOKUP(N245,Kurzy!$A$2:$B$11,2,FALSE)</f>
        <v>14400</v>
      </c>
      <c r="P245" s="18" t="s">
        <v>2269</v>
      </c>
      <c r="Q245" s="18" t="s">
        <v>10079</v>
      </c>
      <c r="R245" s="18"/>
    </row>
    <row r="246" spans="1:18" ht="25.5" x14ac:dyDescent="0.2">
      <c r="A246" s="7" t="s">
        <v>31</v>
      </c>
      <c r="B246" s="4" t="s">
        <v>44</v>
      </c>
      <c r="C246" s="18" t="s">
        <v>2011</v>
      </c>
      <c r="D246" s="18" t="s">
        <v>2012</v>
      </c>
      <c r="E246" s="18" t="s">
        <v>2013</v>
      </c>
      <c r="F246" s="18"/>
      <c r="G246" s="18" t="s">
        <v>2014</v>
      </c>
      <c r="H246" s="18" t="s">
        <v>2015</v>
      </c>
      <c r="I246" s="20"/>
      <c r="J246" s="19">
        <v>42318</v>
      </c>
      <c r="K246" s="20">
        <v>2015</v>
      </c>
      <c r="L246" s="20">
        <v>2018</v>
      </c>
      <c r="M246" s="31">
        <v>9748</v>
      </c>
      <c r="N246" s="21" t="s">
        <v>131</v>
      </c>
      <c r="O246" s="23">
        <f>M246*VLOOKUP(N246,Kurzy!$A$2:$B$11,2,FALSE)</f>
        <v>9748</v>
      </c>
      <c r="P246" s="18"/>
      <c r="Q246" s="18" t="s">
        <v>10079</v>
      </c>
      <c r="R246" s="18"/>
    </row>
    <row r="247" spans="1:18" ht="25.5" x14ac:dyDescent="0.2">
      <c r="A247" s="7" t="s">
        <v>31</v>
      </c>
      <c r="B247" s="4" t="s">
        <v>44</v>
      </c>
      <c r="C247" s="18" t="s">
        <v>2016</v>
      </c>
      <c r="D247" s="18" t="s">
        <v>2017</v>
      </c>
      <c r="E247" s="18" t="s">
        <v>2018</v>
      </c>
      <c r="F247" s="18"/>
      <c r="G247" s="18" t="s">
        <v>657</v>
      </c>
      <c r="H247" s="18" t="s">
        <v>196</v>
      </c>
      <c r="I247" s="20"/>
      <c r="J247" s="19" t="s">
        <v>2019</v>
      </c>
      <c r="K247" s="20">
        <v>2013</v>
      </c>
      <c r="L247" s="20">
        <v>2015</v>
      </c>
      <c r="M247" s="31">
        <v>1289.21</v>
      </c>
      <c r="N247" s="21" t="s">
        <v>131</v>
      </c>
      <c r="O247" s="23">
        <f>M247*VLOOKUP(N247,Kurzy!$A$2:$B$11,2,FALSE)</f>
        <v>1289.21</v>
      </c>
      <c r="P247" s="18"/>
      <c r="Q247" s="18" t="s">
        <v>10079</v>
      </c>
      <c r="R247" s="18"/>
    </row>
    <row r="248" spans="1:18" ht="25.5" x14ac:dyDescent="0.2">
      <c r="A248" s="7" t="s">
        <v>31</v>
      </c>
      <c r="B248" s="4" t="s">
        <v>44</v>
      </c>
      <c r="C248" s="18" t="s">
        <v>2020</v>
      </c>
      <c r="D248" s="18" t="s">
        <v>2021</v>
      </c>
      <c r="E248" s="18" t="s">
        <v>2022</v>
      </c>
      <c r="F248" s="18"/>
      <c r="G248" s="18" t="s">
        <v>2014</v>
      </c>
      <c r="H248" s="18" t="s">
        <v>2023</v>
      </c>
      <c r="I248" s="20"/>
      <c r="J248" s="19">
        <v>42600</v>
      </c>
      <c r="K248" s="20">
        <v>2016</v>
      </c>
      <c r="L248" s="20">
        <v>2017</v>
      </c>
      <c r="M248" s="31">
        <v>7985</v>
      </c>
      <c r="N248" s="21" t="s">
        <v>131</v>
      </c>
      <c r="O248" s="23">
        <f>M248*VLOOKUP(N248,Kurzy!$A$2:$B$11,2,FALSE)</f>
        <v>7985</v>
      </c>
      <c r="P248" s="18"/>
      <c r="Q248" s="18" t="s">
        <v>10079</v>
      </c>
      <c r="R248" s="18"/>
    </row>
    <row r="249" spans="1:18" ht="38.25" x14ac:dyDescent="0.2">
      <c r="A249" s="7" t="s">
        <v>31</v>
      </c>
      <c r="B249" s="4" t="s">
        <v>117</v>
      </c>
      <c r="C249" s="18" t="s">
        <v>2224</v>
      </c>
      <c r="D249" s="18" t="s">
        <v>2225</v>
      </c>
      <c r="E249" s="18">
        <v>607022</v>
      </c>
      <c r="F249" s="18" t="s">
        <v>2226</v>
      </c>
      <c r="G249" s="18" t="s">
        <v>2227</v>
      </c>
      <c r="H249" s="18" t="s">
        <v>1955</v>
      </c>
      <c r="I249" s="20"/>
      <c r="J249" s="19">
        <v>41698</v>
      </c>
      <c r="K249" s="20">
        <v>2014</v>
      </c>
      <c r="L249" s="20">
        <v>2017</v>
      </c>
      <c r="M249" s="31">
        <v>143303.82</v>
      </c>
      <c r="N249" s="21" t="s">
        <v>131</v>
      </c>
      <c r="O249" s="23">
        <f>M249*VLOOKUP(N249,Kurzy!$A$2:$B$11,2,FALSE)</f>
        <v>143303.82</v>
      </c>
      <c r="P249" s="18"/>
      <c r="Q249" s="18" t="s">
        <v>10079</v>
      </c>
      <c r="R249" s="18"/>
    </row>
    <row r="250" spans="1:18" ht="25.5" x14ac:dyDescent="0.2">
      <c r="A250" s="7" t="s">
        <v>31</v>
      </c>
      <c r="B250" s="4" t="s">
        <v>117</v>
      </c>
      <c r="C250" s="18" t="s">
        <v>2228</v>
      </c>
      <c r="D250" s="18" t="s">
        <v>2229</v>
      </c>
      <c r="E250" s="18" t="s">
        <v>2230</v>
      </c>
      <c r="F250" s="18"/>
      <c r="G250" s="18" t="s">
        <v>2231</v>
      </c>
      <c r="H250" s="18" t="s">
        <v>1955</v>
      </c>
      <c r="I250" s="20"/>
      <c r="J250" s="19" t="s">
        <v>2232</v>
      </c>
      <c r="K250" s="20">
        <v>2014</v>
      </c>
      <c r="L250" s="20">
        <v>2016</v>
      </c>
      <c r="M250" s="31">
        <v>2899.83</v>
      </c>
      <c r="N250" s="21" t="s">
        <v>131</v>
      </c>
      <c r="O250" s="23">
        <f>M250*VLOOKUP(N250,Kurzy!$A$2:$B$11,2,FALSE)</f>
        <v>2899.83</v>
      </c>
      <c r="P250" s="18"/>
      <c r="Q250" s="18" t="s">
        <v>10079</v>
      </c>
      <c r="R250" s="18"/>
    </row>
    <row r="251" spans="1:18" ht="38.25" x14ac:dyDescent="0.2">
      <c r="A251" s="7" t="s">
        <v>31</v>
      </c>
      <c r="B251" s="4" t="s">
        <v>117</v>
      </c>
      <c r="C251" s="18" t="s">
        <v>2233</v>
      </c>
      <c r="D251" s="18" t="s">
        <v>886</v>
      </c>
      <c r="E251" s="18" t="s">
        <v>2234</v>
      </c>
      <c r="F251" s="18"/>
      <c r="G251" s="18" t="s">
        <v>544</v>
      </c>
      <c r="H251" s="18" t="s">
        <v>1955</v>
      </c>
      <c r="I251" s="20"/>
      <c r="J251" s="19">
        <v>41660</v>
      </c>
      <c r="K251" s="20">
        <v>2014</v>
      </c>
      <c r="L251" s="20">
        <v>2016</v>
      </c>
      <c r="M251" s="31">
        <v>10562.18</v>
      </c>
      <c r="N251" s="21" t="s">
        <v>131</v>
      </c>
      <c r="O251" s="23">
        <f>M251*VLOOKUP(N251,Kurzy!$A$2:$B$11,2,FALSE)</f>
        <v>10562.18</v>
      </c>
      <c r="P251" s="18"/>
      <c r="Q251" s="18" t="s">
        <v>10079</v>
      </c>
      <c r="R251" s="18"/>
    </row>
    <row r="252" spans="1:18" ht="25.5" x14ac:dyDescent="0.2">
      <c r="A252" s="7" t="s">
        <v>31</v>
      </c>
      <c r="B252" s="4" t="s">
        <v>117</v>
      </c>
      <c r="C252" s="18" t="s">
        <v>2235</v>
      </c>
      <c r="D252" s="18" t="s">
        <v>2229</v>
      </c>
      <c r="E252" s="18" t="s">
        <v>2236</v>
      </c>
      <c r="F252" s="18"/>
      <c r="G252" s="18" t="s">
        <v>274</v>
      </c>
      <c r="H252" s="18" t="s">
        <v>324</v>
      </c>
      <c r="I252" s="20"/>
      <c r="J252" s="19"/>
      <c r="K252" s="20">
        <v>2016</v>
      </c>
      <c r="L252" s="20">
        <v>2017</v>
      </c>
      <c r="M252" s="31">
        <v>3510</v>
      </c>
      <c r="N252" s="21" t="s">
        <v>131</v>
      </c>
      <c r="O252" s="23">
        <f>M252*VLOOKUP(N252,Kurzy!$A$2:$B$11,2,FALSE)</f>
        <v>3510</v>
      </c>
      <c r="P252" s="18"/>
      <c r="Q252" s="18" t="s">
        <v>10079</v>
      </c>
      <c r="R252" s="18"/>
    </row>
    <row r="253" spans="1:18" ht="25.5" x14ac:dyDescent="0.2">
      <c r="A253" s="7" t="s">
        <v>31</v>
      </c>
      <c r="B253" s="4" t="s">
        <v>117</v>
      </c>
      <c r="C253" s="18" t="s">
        <v>2237</v>
      </c>
      <c r="D253" s="18" t="s">
        <v>2229</v>
      </c>
      <c r="E253" s="18" t="s">
        <v>2238</v>
      </c>
      <c r="F253" s="18" t="s">
        <v>2239</v>
      </c>
      <c r="G253" s="18" t="s">
        <v>200</v>
      </c>
      <c r="H253" s="18" t="s">
        <v>200</v>
      </c>
      <c r="I253" s="20"/>
      <c r="J253" s="19"/>
      <c r="K253" s="20">
        <v>2015</v>
      </c>
      <c r="L253" s="20">
        <v>2016</v>
      </c>
      <c r="M253" s="31">
        <v>2300</v>
      </c>
      <c r="N253" s="21" t="s">
        <v>131</v>
      </c>
      <c r="O253" s="23">
        <f>M253*VLOOKUP(N253,Kurzy!$A$2:$B$11,2,FALSE)</f>
        <v>2300</v>
      </c>
      <c r="P253" s="18"/>
      <c r="Q253" s="18" t="s">
        <v>10079</v>
      </c>
      <c r="R253" s="18"/>
    </row>
    <row r="254" spans="1:18" ht="38.25" x14ac:dyDescent="0.2">
      <c r="A254" s="7" t="s">
        <v>31</v>
      </c>
      <c r="B254" s="4" t="s">
        <v>117</v>
      </c>
      <c r="C254" s="18" t="s">
        <v>2240</v>
      </c>
      <c r="D254" s="18" t="s">
        <v>2241</v>
      </c>
      <c r="E254" s="18" t="s">
        <v>2242</v>
      </c>
      <c r="F254" s="18"/>
      <c r="G254" s="18" t="s">
        <v>2243</v>
      </c>
      <c r="H254" s="18" t="s">
        <v>2244</v>
      </c>
      <c r="I254" s="20"/>
      <c r="J254" s="19">
        <v>42215</v>
      </c>
      <c r="K254" s="20">
        <v>2015</v>
      </c>
      <c r="L254" s="20">
        <v>2017</v>
      </c>
      <c r="M254" s="31">
        <v>5286.6</v>
      </c>
      <c r="N254" s="21" t="s">
        <v>131</v>
      </c>
      <c r="O254" s="23">
        <f>M254*VLOOKUP(N254,Kurzy!$A$2:$B$11,2,FALSE)</f>
        <v>5286.6</v>
      </c>
      <c r="P254" s="18"/>
      <c r="Q254" s="18" t="s">
        <v>10079</v>
      </c>
      <c r="R254" s="18"/>
    </row>
    <row r="255" spans="1:18" ht="25.5" x14ac:dyDescent="0.2">
      <c r="A255" s="7" t="s">
        <v>31</v>
      </c>
      <c r="B255" s="4" t="s">
        <v>46</v>
      </c>
      <c r="C255" s="18" t="s">
        <v>1847</v>
      </c>
      <c r="D255" s="18" t="s">
        <v>1848</v>
      </c>
      <c r="E255" s="18" t="s">
        <v>1849</v>
      </c>
      <c r="F255" s="18" t="s">
        <v>1850</v>
      </c>
      <c r="G255" s="18" t="s">
        <v>1851</v>
      </c>
      <c r="H255" s="18" t="s">
        <v>1851</v>
      </c>
      <c r="I255" s="20"/>
      <c r="J255" s="19">
        <v>42481</v>
      </c>
      <c r="K255" s="20">
        <v>2016</v>
      </c>
      <c r="L255" s="20">
        <v>2018</v>
      </c>
      <c r="M255" s="31">
        <v>8000</v>
      </c>
      <c r="N255" s="21" t="s">
        <v>131</v>
      </c>
      <c r="O255" s="23">
        <f>M255*VLOOKUP(N255,Kurzy!$A$2:$B$11,2,FALSE)</f>
        <v>8000</v>
      </c>
      <c r="P255" s="18"/>
      <c r="Q255" s="18" t="s">
        <v>10079</v>
      </c>
      <c r="R255" s="18" t="s">
        <v>10642</v>
      </c>
    </row>
    <row r="256" spans="1:18" ht="38.25" x14ac:dyDescent="0.2">
      <c r="A256" s="7" t="s">
        <v>8</v>
      </c>
      <c r="B256" s="4" t="s">
        <v>84</v>
      </c>
      <c r="C256" s="18" t="s">
        <v>4288</v>
      </c>
      <c r="D256" s="18" t="s">
        <v>4289</v>
      </c>
      <c r="E256" s="18" t="s">
        <v>4290</v>
      </c>
      <c r="F256" s="18" t="s">
        <v>4291</v>
      </c>
      <c r="G256" s="18" t="s">
        <v>4292</v>
      </c>
      <c r="H256" s="18" t="s">
        <v>526</v>
      </c>
      <c r="I256" s="20"/>
      <c r="J256" s="19">
        <v>42037</v>
      </c>
      <c r="K256" s="20">
        <v>2014</v>
      </c>
      <c r="L256" s="20">
        <v>2017</v>
      </c>
      <c r="M256" s="31">
        <v>11173.6</v>
      </c>
      <c r="N256" s="21" t="s">
        <v>131</v>
      </c>
      <c r="O256" s="23">
        <f>M256*VLOOKUP(N256,Kurzy!$A$2:$B$11,2,FALSE)</f>
        <v>11173.6</v>
      </c>
      <c r="P256" s="18"/>
      <c r="Q256" s="18" t="s">
        <v>10079</v>
      </c>
      <c r="R256" s="18"/>
    </row>
    <row r="257" spans="1:18" ht="38.25" x14ac:dyDescent="0.2">
      <c r="A257" s="7" t="s">
        <v>8</v>
      </c>
      <c r="B257" s="4" t="s">
        <v>84</v>
      </c>
      <c r="C257" s="18" t="s">
        <v>4293</v>
      </c>
      <c r="D257" s="18" t="s">
        <v>4289</v>
      </c>
      <c r="E257" s="18" t="s">
        <v>4294</v>
      </c>
      <c r="F257" s="18" t="s">
        <v>4291</v>
      </c>
      <c r="G257" s="18" t="s">
        <v>4292</v>
      </c>
      <c r="H257" s="18" t="s">
        <v>526</v>
      </c>
      <c r="I257" s="20"/>
      <c r="J257" s="19">
        <v>42023</v>
      </c>
      <c r="K257" s="20">
        <v>2014</v>
      </c>
      <c r="L257" s="20">
        <v>2017</v>
      </c>
      <c r="M257" s="31">
        <v>9332</v>
      </c>
      <c r="N257" s="21" t="s">
        <v>131</v>
      </c>
      <c r="O257" s="23">
        <f>M257*VLOOKUP(N257,Kurzy!$A$2:$B$11,2,FALSE)</f>
        <v>9332</v>
      </c>
      <c r="P257" s="18"/>
      <c r="Q257" s="18" t="s">
        <v>10079</v>
      </c>
      <c r="R257" s="18"/>
    </row>
    <row r="258" spans="1:18" ht="38.25" x14ac:dyDescent="0.2">
      <c r="A258" s="7" t="s">
        <v>8</v>
      </c>
      <c r="B258" s="4" t="s">
        <v>84</v>
      </c>
      <c r="C258" s="18" t="s">
        <v>4295</v>
      </c>
      <c r="D258" s="18" t="s">
        <v>4296</v>
      </c>
      <c r="E258" s="18" t="s">
        <v>4297</v>
      </c>
      <c r="F258" s="18" t="s">
        <v>4291</v>
      </c>
      <c r="G258" s="18" t="s">
        <v>4292</v>
      </c>
      <c r="H258" s="18" t="s">
        <v>526</v>
      </c>
      <c r="I258" s="20"/>
      <c r="J258" s="19">
        <v>42355</v>
      </c>
      <c r="K258" s="20">
        <v>2016</v>
      </c>
      <c r="L258" s="20">
        <v>2018</v>
      </c>
      <c r="M258" s="31">
        <v>13457</v>
      </c>
      <c r="N258" s="21" t="s">
        <v>131</v>
      </c>
      <c r="O258" s="23">
        <f>M258*VLOOKUP(N258,Kurzy!$A$2:$B$11,2,FALSE)</f>
        <v>13457</v>
      </c>
      <c r="P258" s="18"/>
      <c r="Q258" s="18" t="s">
        <v>10079</v>
      </c>
      <c r="R258" s="18"/>
    </row>
    <row r="259" spans="1:18" ht="25.5" x14ac:dyDescent="0.2">
      <c r="A259" s="7" t="s">
        <v>8</v>
      </c>
      <c r="B259" s="4" t="s">
        <v>84</v>
      </c>
      <c r="C259" s="18" t="s">
        <v>4298</v>
      </c>
      <c r="D259" s="18" t="s">
        <v>4299</v>
      </c>
      <c r="E259" s="18" t="s">
        <v>4300</v>
      </c>
      <c r="F259" s="18" t="s">
        <v>594</v>
      </c>
      <c r="G259" s="18" t="s">
        <v>544</v>
      </c>
      <c r="H259" s="18" t="s">
        <v>526</v>
      </c>
      <c r="I259" s="20"/>
      <c r="J259" s="19">
        <v>42636</v>
      </c>
      <c r="K259" s="20">
        <v>2016</v>
      </c>
      <c r="L259" s="20">
        <v>2018</v>
      </c>
      <c r="M259" s="31">
        <v>13775</v>
      </c>
      <c r="N259" s="21" t="s">
        <v>131</v>
      </c>
      <c r="O259" s="23">
        <f>M259*VLOOKUP(N259,Kurzy!$A$2:$B$11,2,FALSE)</f>
        <v>13775</v>
      </c>
      <c r="P259" s="18"/>
      <c r="Q259" s="18" t="s">
        <v>10079</v>
      </c>
      <c r="R259" s="18"/>
    </row>
    <row r="260" spans="1:18" ht="25.5" x14ac:dyDescent="0.2">
      <c r="A260" s="7" t="s">
        <v>8</v>
      </c>
      <c r="B260" s="4" t="s">
        <v>84</v>
      </c>
      <c r="C260" s="18" t="s">
        <v>4301</v>
      </c>
      <c r="D260" s="18" t="s">
        <v>4296</v>
      </c>
      <c r="E260" s="18" t="s">
        <v>4302</v>
      </c>
      <c r="F260" s="18"/>
      <c r="G260" s="18" t="s">
        <v>4303</v>
      </c>
      <c r="H260" s="18" t="s">
        <v>4303</v>
      </c>
      <c r="I260" s="20"/>
      <c r="J260" s="19">
        <v>42467</v>
      </c>
      <c r="K260" s="20">
        <v>2016</v>
      </c>
      <c r="L260" s="20">
        <v>2016</v>
      </c>
      <c r="M260" s="31">
        <v>1031</v>
      </c>
      <c r="N260" s="21" t="s">
        <v>131</v>
      </c>
      <c r="O260" s="23">
        <f>M260*VLOOKUP(N260,Kurzy!$A$2:$B$11,2,FALSE)</f>
        <v>1031</v>
      </c>
      <c r="P260" s="18" t="s">
        <v>4386</v>
      </c>
      <c r="Q260" s="18" t="s">
        <v>10079</v>
      </c>
      <c r="R260" s="18"/>
    </row>
    <row r="261" spans="1:18" ht="25.5" x14ac:dyDescent="0.2">
      <c r="A261" s="7" t="s">
        <v>8</v>
      </c>
      <c r="B261" s="4" t="s">
        <v>84</v>
      </c>
      <c r="C261" s="18" t="s">
        <v>4304</v>
      </c>
      <c r="D261" s="18" t="s">
        <v>4296</v>
      </c>
      <c r="E261" s="18" t="s">
        <v>4305</v>
      </c>
      <c r="F261" s="18"/>
      <c r="G261" s="18" t="s">
        <v>4306</v>
      </c>
      <c r="H261" s="18" t="s">
        <v>4306</v>
      </c>
      <c r="I261" s="20"/>
      <c r="J261" s="19">
        <v>42513</v>
      </c>
      <c r="K261" s="20">
        <v>2016</v>
      </c>
      <c r="L261" s="20">
        <v>2016</v>
      </c>
      <c r="M261" s="31">
        <v>7000</v>
      </c>
      <c r="N261" s="21" t="s">
        <v>131</v>
      </c>
      <c r="O261" s="23">
        <f>M261*VLOOKUP(N261,Kurzy!$A$2:$B$11,2,FALSE)</f>
        <v>7000</v>
      </c>
      <c r="P261" s="18" t="s">
        <v>4386</v>
      </c>
      <c r="Q261" s="18" t="s">
        <v>10079</v>
      </c>
      <c r="R261" s="18"/>
    </row>
    <row r="262" spans="1:18" ht="25.5" x14ac:dyDescent="0.2">
      <c r="A262" s="7" t="s">
        <v>8</v>
      </c>
      <c r="B262" s="4" t="s">
        <v>84</v>
      </c>
      <c r="C262" s="18" t="s">
        <v>4307</v>
      </c>
      <c r="D262" s="18" t="s">
        <v>4308</v>
      </c>
      <c r="E262" s="18">
        <v>21520242</v>
      </c>
      <c r="F262" s="18" t="s">
        <v>4309</v>
      </c>
      <c r="G262" s="18" t="s">
        <v>4310</v>
      </c>
      <c r="H262" s="18" t="s">
        <v>4311</v>
      </c>
      <c r="I262" s="20"/>
      <c r="J262" s="19">
        <v>42398</v>
      </c>
      <c r="K262" s="20">
        <v>2016</v>
      </c>
      <c r="L262" s="20">
        <v>2017</v>
      </c>
      <c r="M262" s="31">
        <v>6400</v>
      </c>
      <c r="N262" s="21" t="s">
        <v>131</v>
      </c>
      <c r="O262" s="23">
        <f>M262*VLOOKUP(N262,Kurzy!$A$2:$B$11,2,FALSE)</f>
        <v>6400</v>
      </c>
      <c r="P262" s="18"/>
      <c r="Q262" s="18" t="s">
        <v>10079</v>
      </c>
      <c r="R262" s="18"/>
    </row>
    <row r="263" spans="1:18" ht="38.25" x14ac:dyDescent="0.2">
      <c r="A263" s="7" t="s">
        <v>8</v>
      </c>
      <c r="B263" s="4" t="s">
        <v>112</v>
      </c>
      <c r="C263" s="18" t="s">
        <v>4340</v>
      </c>
      <c r="D263" s="18" t="s">
        <v>4341</v>
      </c>
      <c r="E263" s="18" t="s">
        <v>4342</v>
      </c>
      <c r="F263" s="18" t="s">
        <v>4343</v>
      </c>
      <c r="G263" s="18" t="s">
        <v>544</v>
      </c>
      <c r="H263" s="18" t="s">
        <v>4344</v>
      </c>
      <c r="I263" s="20"/>
      <c r="J263" s="19">
        <v>41725</v>
      </c>
      <c r="K263" s="19">
        <v>41609</v>
      </c>
      <c r="L263" s="19">
        <v>42704</v>
      </c>
      <c r="M263" s="31">
        <v>11433</v>
      </c>
      <c r="N263" s="21" t="s">
        <v>131</v>
      </c>
      <c r="O263" s="23">
        <f>M263*VLOOKUP(N263,Kurzy!$A$2:$B$11,2,FALSE)</f>
        <v>11433</v>
      </c>
      <c r="P263" s="18"/>
      <c r="Q263" s="18" t="s">
        <v>10079</v>
      </c>
      <c r="R263" s="18"/>
    </row>
    <row r="264" spans="1:18" ht="25.5" x14ac:dyDescent="0.2">
      <c r="A264" s="7" t="s">
        <v>8</v>
      </c>
      <c r="B264" s="4" t="s">
        <v>112</v>
      </c>
      <c r="C264" s="18" t="s">
        <v>4345</v>
      </c>
      <c r="D264" s="18" t="s">
        <v>4346</v>
      </c>
      <c r="E264" s="18" t="s">
        <v>4347</v>
      </c>
      <c r="F264" s="18"/>
      <c r="G264" s="18" t="s">
        <v>626</v>
      </c>
      <c r="H264" s="18" t="s">
        <v>4348</v>
      </c>
      <c r="I264" s="20"/>
      <c r="J264" s="19">
        <v>41625</v>
      </c>
      <c r="K264" s="19">
        <v>41609</v>
      </c>
      <c r="L264" s="19">
        <v>42338</v>
      </c>
      <c r="M264" s="31">
        <v>5600</v>
      </c>
      <c r="N264" s="21" t="s">
        <v>131</v>
      </c>
      <c r="O264" s="23">
        <f>M264*VLOOKUP(N264,Kurzy!$A$2:$B$11,2,FALSE)</f>
        <v>5600</v>
      </c>
      <c r="P264" s="18"/>
      <c r="Q264" s="18" t="s">
        <v>10079</v>
      </c>
      <c r="R264" s="18"/>
    </row>
    <row r="265" spans="1:18" ht="25.5" x14ac:dyDescent="0.2">
      <c r="A265" s="7" t="s">
        <v>8</v>
      </c>
      <c r="B265" s="4" t="s">
        <v>112</v>
      </c>
      <c r="C265" s="18" t="s">
        <v>4349</v>
      </c>
      <c r="D265" s="18" t="s">
        <v>4350</v>
      </c>
      <c r="E265" s="18" t="s">
        <v>4351</v>
      </c>
      <c r="F265" s="18" t="s">
        <v>4352</v>
      </c>
      <c r="G265" s="18" t="s">
        <v>531</v>
      </c>
      <c r="H265" s="18" t="s">
        <v>4353</v>
      </c>
      <c r="I265" s="20"/>
      <c r="J265" s="19">
        <v>42446</v>
      </c>
      <c r="K265" s="19">
        <v>42430</v>
      </c>
      <c r="L265" s="19">
        <v>43890</v>
      </c>
      <c r="M265" s="31">
        <v>1135</v>
      </c>
      <c r="N265" s="21" t="s">
        <v>131</v>
      </c>
      <c r="O265" s="23">
        <f>M265*VLOOKUP(N265,Kurzy!$A$2:$B$11,2,FALSE)</f>
        <v>1135</v>
      </c>
      <c r="P265" s="18"/>
      <c r="Q265" s="18" t="s">
        <v>10079</v>
      </c>
      <c r="R265" s="18"/>
    </row>
    <row r="266" spans="1:18" ht="38.25" x14ac:dyDescent="0.2">
      <c r="A266" s="7" t="s">
        <v>8</v>
      </c>
      <c r="B266" s="4" t="s">
        <v>112</v>
      </c>
      <c r="C266" s="18" t="s">
        <v>4354</v>
      </c>
      <c r="D266" s="18" t="s">
        <v>4355</v>
      </c>
      <c r="E266" s="18" t="s">
        <v>4356</v>
      </c>
      <c r="F266" s="18" t="s">
        <v>4352</v>
      </c>
      <c r="G266" s="18" t="s">
        <v>531</v>
      </c>
      <c r="H266" s="18" t="s">
        <v>4357</v>
      </c>
      <c r="I266" s="20"/>
      <c r="J266" s="19">
        <v>41154</v>
      </c>
      <c r="K266" s="19">
        <v>41255</v>
      </c>
      <c r="L266" s="19">
        <v>42715</v>
      </c>
      <c r="M266" s="31">
        <v>1749</v>
      </c>
      <c r="N266" s="21" t="s">
        <v>131</v>
      </c>
      <c r="O266" s="23">
        <f>M266*VLOOKUP(N266,Kurzy!$A$2:$B$11,2,FALSE)</f>
        <v>1749</v>
      </c>
      <c r="P266" s="18"/>
      <c r="Q266" s="18" t="s">
        <v>10079</v>
      </c>
      <c r="R266" s="18"/>
    </row>
    <row r="267" spans="1:18" ht="25.5" x14ac:dyDescent="0.2">
      <c r="A267" s="7" t="s">
        <v>8</v>
      </c>
      <c r="B267" s="4" t="s">
        <v>112</v>
      </c>
      <c r="C267" s="18" t="s">
        <v>4358</v>
      </c>
      <c r="D267" s="18" t="s">
        <v>4359</v>
      </c>
      <c r="E267" s="18" t="s">
        <v>4360</v>
      </c>
      <c r="F267" s="18" t="s">
        <v>4352</v>
      </c>
      <c r="G267" s="18" t="s">
        <v>531</v>
      </c>
      <c r="H267" s="18" t="s">
        <v>4361</v>
      </c>
      <c r="I267" s="20"/>
      <c r="J267" s="19">
        <v>41200</v>
      </c>
      <c r="K267" s="19">
        <v>40982</v>
      </c>
      <c r="L267" s="19">
        <v>42442</v>
      </c>
      <c r="M267" s="31">
        <v>2019</v>
      </c>
      <c r="N267" s="21" t="s">
        <v>131</v>
      </c>
      <c r="O267" s="23">
        <f>M267*VLOOKUP(N267,Kurzy!$A$2:$B$11,2,FALSE)</f>
        <v>2019</v>
      </c>
      <c r="P267" s="18"/>
      <c r="Q267" s="18" t="s">
        <v>10079</v>
      </c>
      <c r="R267" s="18"/>
    </row>
    <row r="268" spans="1:18" ht="63.75" x14ac:dyDescent="0.2">
      <c r="A268" s="7" t="s">
        <v>8</v>
      </c>
      <c r="B268" s="4" t="s">
        <v>112</v>
      </c>
      <c r="C268" s="18" t="s">
        <v>4362</v>
      </c>
      <c r="D268" s="18" t="s">
        <v>4363</v>
      </c>
      <c r="E268" s="18" t="s">
        <v>4364</v>
      </c>
      <c r="F268" s="18" t="s">
        <v>4352</v>
      </c>
      <c r="G268" s="18" t="s">
        <v>531</v>
      </c>
      <c r="H268" s="18" t="s">
        <v>4365</v>
      </c>
      <c r="I268" s="20"/>
      <c r="J268" s="19">
        <v>41452</v>
      </c>
      <c r="K268" s="19">
        <v>41571</v>
      </c>
      <c r="L268" s="19">
        <v>43031</v>
      </c>
      <c r="M268" s="31">
        <v>3959</v>
      </c>
      <c r="N268" s="21" t="s">
        <v>131</v>
      </c>
      <c r="O268" s="23">
        <f>M268*VLOOKUP(N268,Kurzy!$A$2:$B$11,2,FALSE)</f>
        <v>3959</v>
      </c>
      <c r="P268" s="18"/>
      <c r="Q268" s="18" t="s">
        <v>10079</v>
      </c>
      <c r="R268" s="18"/>
    </row>
    <row r="269" spans="1:18" ht="102" x14ac:dyDescent="0.2">
      <c r="A269" s="7" t="s">
        <v>8</v>
      </c>
      <c r="B269" s="4" t="s">
        <v>112</v>
      </c>
      <c r="C269" s="18" t="s">
        <v>4366</v>
      </c>
      <c r="D269" s="18" t="s">
        <v>4278</v>
      </c>
      <c r="E269" s="18" t="s">
        <v>4367</v>
      </c>
      <c r="F269" s="18" t="s">
        <v>4352</v>
      </c>
      <c r="G269" s="18" t="s">
        <v>531</v>
      </c>
      <c r="H269" s="18" t="s">
        <v>4368</v>
      </c>
      <c r="I269" s="20"/>
      <c r="J269" s="19">
        <v>41604</v>
      </c>
      <c r="K269" s="19">
        <v>41591</v>
      </c>
      <c r="L269" s="19">
        <v>43051</v>
      </c>
      <c r="M269" s="31">
        <v>1659</v>
      </c>
      <c r="N269" s="21" t="s">
        <v>131</v>
      </c>
      <c r="O269" s="23">
        <f>M269*VLOOKUP(N269,Kurzy!$A$2:$B$11,2,FALSE)</f>
        <v>1659</v>
      </c>
      <c r="P269" s="18"/>
      <c r="Q269" s="18" t="s">
        <v>10079</v>
      </c>
      <c r="R269" s="18"/>
    </row>
    <row r="270" spans="1:18" ht="51" x14ac:dyDescent="0.2">
      <c r="A270" s="7" t="s">
        <v>8</v>
      </c>
      <c r="B270" s="4" t="s">
        <v>112</v>
      </c>
      <c r="C270" s="18" t="s">
        <v>4369</v>
      </c>
      <c r="D270" s="18" t="s">
        <v>4370</v>
      </c>
      <c r="E270" s="18" t="s">
        <v>4371</v>
      </c>
      <c r="F270" s="18" t="s">
        <v>4352</v>
      </c>
      <c r="G270" s="18" t="s">
        <v>531</v>
      </c>
      <c r="H270" s="18" t="s">
        <v>4372</v>
      </c>
      <c r="I270" s="20"/>
      <c r="J270" s="19">
        <v>41494</v>
      </c>
      <c r="K270" s="19">
        <v>41592</v>
      </c>
      <c r="L270" s="19">
        <v>43052</v>
      </c>
      <c r="M270" s="31">
        <v>1597</v>
      </c>
      <c r="N270" s="21" t="s">
        <v>131</v>
      </c>
      <c r="O270" s="23">
        <f>M270*VLOOKUP(N270,Kurzy!$A$2:$B$11,2,FALSE)</f>
        <v>1597</v>
      </c>
      <c r="P270" s="18"/>
      <c r="Q270" s="18" t="s">
        <v>10079</v>
      </c>
      <c r="R270" s="18"/>
    </row>
    <row r="271" spans="1:18" ht="38.25" x14ac:dyDescent="0.2">
      <c r="A271" s="7" t="s">
        <v>8</v>
      </c>
      <c r="B271" s="4" t="s">
        <v>112</v>
      </c>
      <c r="C271" s="18" t="s">
        <v>4373</v>
      </c>
      <c r="D271" s="18" t="s">
        <v>4374</v>
      </c>
      <c r="E271" s="18" t="s">
        <v>4375</v>
      </c>
      <c r="F271" s="18" t="s">
        <v>4352</v>
      </c>
      <c r="G271" s="18" t="s">
        <v>531</v>
      </c>
      <c r="H271" s="18" t="s">
        <v>4376</v>
      </c>
      <c r="I271" s="20"/>
      <c r="J271" s="19">
        <v>41815</v>
      </c>
      <c r="K271" s="19">
        <v>41562</v>
      </c>
      <c r="L271" s="19">
        <v>43022</v>
      </c>
      <c r="M271" s="31">
        <v>4981</v>
      </c>
      <c r="N271" s="21" t="s">
        <v>131</v>
      </c>
      <c r="O271" s="23">
        <f>M271*VLOOKUP(N271,Kurzy!$A$2:$B$11,2,FALSE)</f>
        <v>4981</v>
      </c>
      <c r="P271" s="18"/>
      <c r="Q271" s="18" t="s">
        <v>10079</v>
      </c>
      <c r="R271" s="18"/>
    </row>
    <row r="272" spans="1:18" ht="38.25" x14ac:dyDescent="0.2">
      <c r="A272" s="7" t="s">
        <v>8</v>
      </c>
      <c r="B272" s="4" t="s">
        <v>112</v>
      </c>
      <c r="C272" s="18" t="s">
        <v>4377</v>
      </c>
      <c r="D272" s="18" t="s">
        <v>4278</v>
      </c>
      <c r="E272" s="18" t="s">
        <v>4378</v>
      </c>
      <c r="F272" s="18" t="s">
        <v>4352</v>
      </c>
      <c r="G272" s="18" t="s">
        <v>531</v>
      </c>
      <c r="H272" s="18" t="s">
        <v>4379</v>
      </c>
      <c r="I272" s="20"/>
      <c r="J272" s="19">
        <v>41659</v>
      </c>
      <c r="K272" s="19">
        <v>41368</v>
      </c>
      <c r="L272" s="19">
        <v>42828</v>
      </c>
      <c r="M272" s="31">
        <v>1701</v>
      </c>
      <c r="N272" s="21" t="s">
        <v>131</v>
      </c>
      <c r="O272" s="23">
        <f>M272*VLOOKUP(N272,Kurzy!$A$2:$B$11,2,FALSE)</f>
        <v>1701</v>
      </c>
      <c r="P272" s="18"/>
      <c r="Q272" s="18" t="s">
        <v>10079</v>
      </c>
      <c r="R272" s="18"/>
    </row>
    <row r="273" spans="1:18" ht="25.5" x14ac:dyDescent="0.2">
      <c r="A273" s="7" t="s">
        <v>8</v>
      </c>
      <c r="B273" s="4" t="s">
        <v>112</v>
      </c>
      <c r="C273" s="18" t="s">
        <v>4380</v>
      </c>
      <c r="D273" s="18" t="s">
        <v>4381</v>
      </c>
      <c r="E273" s="18" t="s">
        <v>4382</v>
      </c>
      <c r="F273" s="18" t="s">
        <v>4352</v>
      </c>
      <c r="G273" s="18" t="s">
        <v>531</v>
      </c>
      <c r="H273" s="18" t="s">
        <v>4383</v>
      </c>
      <c r="I273" s="20"/>
      <c r="J273" s="19">
        <v>42422</v>
      </c>
      <c r="K273" s="19">
        <v>42438</v>
      </c>
      <c r="L273" s="19">
        <v>43898</v>
      </c>
      <c r="M273" s="31">
        <v>658</v>
      </c>
      <c r="N273" s="21" t="s">
        <v>131</v>
      </c>
      <c r="O273" s="23">
        <f>M273*VLOOKUP(N273,Kurzy!$A$2:$B$11,2,FALSE)</f>
        <v>658</v>
      </c>
      <c r="P273" s="18"/>
      <c r="Q273" s="18" t="s">
        <v>10079</v>
      </c>
      <c r="R273" s="18"/>
    </row>
    <row r="274" spans="1:18" ht="25.5" x14ac:dyDescent="0.2">
      <c r="A274" s="7" t="s">
        <v>8</v>
      </c>
      <c r="B274" s="4" t="s">
        <v>112</v>
      </c>
      <c r="C274" s="18" t="s">
        <v>4384</v>
      </c>
      <c r="D274" s="18" t="s">
        <v>4284</v>
      </c>
      <c r="E274" s="18" t="s">
        <v>4385</v>
      </c>
      <c r="F274" s="18" t="s">
        <v>4352</v>
      </c>
      <c r="G274" s="18" t="s">
        <v>531</v>
      </c>
      <c r="H274" s="18" t="s">
        <v>4383</v>
      </c>
      <c r="I274" s="20"/>
      <c r="J274" s="19">
        <v>42527</v>
      </c>
      <c r="K274" s="19">
        <v>42668</v>
      </c>
      <c r="L274" s="19">
        <v>44128</v>
      </c>
      <c r="M274" s="31">
        <v>526</v>
      </c>
      <c r="N274" s="21" t="s">
        <v>131</v>
      </c>
      <c r="O274" s="23">
        <f>M274*VLOOKUP(N274,Kurzy!$A$2:$B$11,2,FALSE)</f>
        <v>526</v>
      </c>
      <c r="P274" s="18"/>
      <c r="Q274" s="18" t="s">
        <v>10079</v>
      </c>
      <c r="R274" s="18"/>
    </row>
    <row r="275" spans="1:18" ht="38.25" x14ac:dyDescent="0.2">
      <c r="A275" s="7" t="s">
        <v>8</v>
      </c>
      <c r="B275" s="4" t="s">
        <v>22</v>
      </c>
      <c r="C275" s="18" t="s">
        <v>4336</v>
      </c>
      <c r="D275" s="18" t="s">
        <v>4258</v>
      </c>
      <c r="E275" s="18" t="s">
        <v>4337</v>
      </c>
      <c r="F275" s="18" t="s">
        <v>4338</v>
      </c>
      <c r="G275" s="18" t="s">
        <v>4339</v>
      </c>
      <c r="H275" s="18"/>
      <c r="I275" s="20"/>
      <c r="J275" s="19"/>
      <c r="K275" s="20">
        <v>2013</v>
      </c>
      <c r="L275" s="20">
        <v>2016</v>
      </c>
      <c r="M275" s="31">
        <v>5050</v>
      </c>
      <c r="N275" s="21" t="s">
        <v>131</v>
      </c>
      <c r="O275" s="23">
        <f>M275*VLOOKUP(N275,Kurzy!$A$2:$B$11,2,FALSE)</f>
        <v>5050</v>
      </c>
      <c r="P275" s="18"/>
      <c r="Q275" s="18" t="s">
        <v>10079</v>
      </c>
      <c r="R275" s="18"/>
    </row>
    <row r="276" spans="1:18" ht="25.5" x14ac:dyDescent="0.2">
      <c r="A276" s="7" t="s">
        <v>8</v>
      </c>
      <c r="B276" s="4" t="s">
        <v>22</v>
      </c>
      <c r="C276" s="18" t="s">
        <v>3862</v>
      </c>
      <c r="D276" s="18" t="s">
        <v>3812</v>
      </c>
      <c r="E276" s="18" t="s">
        <v>3863</v>
      </c>
      <c r="F276" s="18" t="s">
        <v>228</v>
      </c>
      <c r="G276" s="18"/>
      <c r="H276" s="18" t="s">
        <v>3858</v>
      </c>
      <c r="I276" s="20"/>
      <c r="J276" s="19"/>
      <c r="K276" s="20">
        <v>2016</v>
      </c>
      <c r="L276" s="20">
        <v>2016</v>
      </c>
      <c r="M276" s="31">
        <v>3000</v>
      </c>
      <c r="N276" s="21" t="s">
        <v>131</v>
      </c>
      <c r="O276" s="23">
        <f>M276*VLOOKUP(N276,Kurzy!$A$2:$B$11,2,FALSE)</f>
        <v>3000</v>
      </c>
      <c r="P276" s="18"/>
      <c r="Q276" s="18" t="s">
        <v>10079</v>
      </c>
      <c r="R276" s="18" t="s">
        <v>10506</v>
      </c>
    </row>
    <row r="277" spans="1:18" ht="25.5" x14ac:dyDescent="0.2">
      <c r="A277" s="7" t="s">
        <v>8</v>
      </c>
      <c r="B277" s="4" t="s">
        <v>22</v>
      </c>
      <c r="C277" s="18" t="s">
        <v>3862</v>
      </c>
      <c r="D277" s="18" t="s">
        <v>3812</v>
      </c>
      <c r="E277" s="18" t="s">
        <v>3864</v>
      </c>
      <c r="F277" s="18" t="s">
        <v>228</v>
      </c>
      <c r="G277" s="18"/>
      <c r="H277" s="18" t="s">
        <v>3858</v>
      </c>
      <c r="I277" s="20"/>
      <c r="J277" s="19"/>
      <c r="K277" s="20">
        <v>2016</v>
      </c>
      <c r="L277" s="20">
        <v>2016</v>
      </c>
      <c r="M277" s="31">
        <v>1900</v>
      </c>
      <c r="N277" s="21" t="s">
        <v>131</v>
      </c>
      <c r="O277" s="23">
        <f>M277*VLOOKUP(N277,Kurzy!$A$2:$B$11,2,FALSE)</f>
        <v>1900</v>
      </c>
      <c r="P277" s="18"/>
      <c r="Q277" s="18" t="s">
        <v>10079</v>
      </c>
      <c r="R277" s="18" t="s">
        <v>10506</v>
      </c>
    </row>
    <row r="278" spans="1:18" ht="25.5" x14ac:dyDescent="0.2">
      <c r="A278" s="7" t="s">
        <v>8</v>
      </c>
      <c r="B278" s="4" t="s">
        <v>50</v>
      </c>
      <c r="C278" s="18" t="s">
        <v>3973</v>
      </c>
      <c r="D278" s="18" t="s">
        <v>3974</v>
      </c>
      <c r="E278" s="18" t="s">
        <v>3975</v>
      </c>
      <c r="F278" s="18" t="s">
        <v>1085</v>
      </c>
      <c r="G278" s="18"/>
      <c r="H278" s="18" t="s">
        <v>3976</v>
      </c>
      <c r="I278" s="20"/>
      <c r="J278" s="19"/>
      <c r="K278" s="20">
        <v>2016</v>
      </c>
      <c r="L278" s="20">
        <v>2016</v>
      </c>
      <c r="M278" s="31">
        <v>24186.2</v>
      </c>
      <c r="N278" s="21" t="s">
        <v>131</v>
      </c>
      <c r="O278" s="23">
        <f>M278*VLOOKUP(N278,Kurzy!$A$2:$B$11,2,FALSE)</f>
        <v>24186.2</v>
      </c>
      <c r="P278" s="18"/>
      <c r="Q278" s="18" t="s">
        <v>10079</v>
      </c>
      <c r="R278" s="18" t="s">
        <v>10506</v>
      </c>
    </row>
    <row r="279" spans="1:18" ht="38.25" x14ac:dyDescent="0.2">
      <c r="A279" s="7" t="s">
        <v>8</v>
      </c>
      <c r="B279" s="4" t="s">
        <v>35</v>
      </c>
      <c r="C279" s="18" t="s">
        <v>4312</v>
      </c>
      <c r="D279" s="18" t="s">
        <v>4313</v>
      </c>
      <c r="E279" s="18" t="s">
        <v>4314</v>
      </c>
      <c r="F279" s="18" t="s">
        <v>4315</v>
      </c>
      <c r="G279" s="18" t="s">
        <v>4316</v>
      </c>
      <c r="H279" s="18" t="s">
        <v>4317</v>
      </c>
      <c r="I279" s="20" t="s">
        <v>4318</v>
      </c>
      <c r="J279" s="19">
        <v>41170</v>
      </c>
      <c r="K279" s="20">
        <v>2012</v>
      </c>
      <c r="L279" s="20">
        <v>2015</v>
      </c>
      <c r="M279" s="31">
        <v>3300</v>
      </c>
      <c r="N279" s="21" t="s">
        <v>131</v>
      </c>
      <c r="O279" s="23">
        <f>M279*VLOOKUP(N279,Kurzy!$A$2:$B$11,2,FALSE)</f>
        <v>3300</v>
      </c>
      <c r="P279" s="18" t="s">
        <v>4387</v>
      </c>
      <c r="Q279" s="18" t="s">
        <v>10079</v>
      </c>
      <c r="R279" s="18"/>
    </row>
    <row r="280" spans="1:18" ht="51" x14ac:dyDescent="0.2">
      <c r="A280" s="7" t="s">
        <v>8</v>
      </c>
      <c r="B280" s="4" t="s">
        <v>35</v>
      </c>
      <c r="C280" s="18" t="s">
        <v>4319</v>
      </c>
      <c r="D280" s="18" t="s">
        <v>4320</v>
      </c>
      <c r="E280" s="18" t="s">
        <v>4321</v>
      </c>
      <c r="F280" s="18" t="s">
        <v>4322</v>
      </c>
      <c r="G280" s="18" t="s">
        <v>325</v>
      </c>
      <c r="H280" s="18" t="s">
        <v>4323</v>
      </c>
      <c r="I280" s="20"/>
      <c r="J280" s="19">
        <v>42460</v>
      </c>
      <c r="K280" s="20">
        <v>2016</v>
      </c>
      <c r="L280" s="20">
        <v>2019</v>
      </c>
      <c r="M280" s="31">
        <v>12951.4</v>
      </c>
      <c r="N280" s="21" t="s">
        <v>131</v>
      </c>
      <c r="O280" s="23">
        <f>M280*VLOOKUP(N280,Kurzy!$A$2:$B$11,2,FALSE)</f>
        <v>12951.4</v>
      </c>
      <c r="P280" s="18" t="s">
        <v>4388</v>
      </c>
      <c r="Q280" s="18" t="s">
        <v>10079</v>
      </c>
      <c r="R280" s="18"/>
    </row>
    <row r="281" spans="1:18" ht="38.25" x14ac:dyDescent="0.2">
      <c r="A281" s="7" t="s">
        <v>8</v>
      </c>
      <c r="B281" s="4" t="s">
        <v>35</v>
      </c>
      <c r="C281" s="18" t="s">
        <v>4324</v>
      </c>
      <c r="D281" s="18" t="s">
        <v>4320</v>
      </c>
      <c r="E281" s="18" t="s">
        <v>4325</v>
      </c>
      <c r="F281" s="18" t="s">
        <v>4326</v>
      </c>
      <c r="G281" s="18" t="s">
        <v>325</v>
      </c>
      <c r="H281" s="18" t="s">
        <v>4327</v>
      </c>
      <c r="I281" s="20"/>
      <c r="J281" s="19">
        <v>42430</v>
      </c>
      <c r="K281" s="20">
        <v>2015</v>
      </c>
      <c r="L281" s="20">
        <v>2018</v>
      </c>
      <c r="M281" s="31">
        <v>9627</v>
      </c>
      <c r="N281" s="21" t="s">
        <v>131</v>
      </c>
      <c r="O281" s="23">
        <f>M281*VLOOKUP(N281,Kurzy!$A$2:$B$11,2,FALSE)</f>
        <v>9627</v>
      </c>
      <c r="P281" s="18" t="s">
        <v>4389</v>
      </c>
      <c r="Q281" s="18" t="s">
        <v>10079</v>
      </c>
      <c r="R281" s="18"/>
    </row>
    <row r="282" spans="1:18" ht="63.75" hidden="1" x14ac:dyDescent="0.2">
      <c r="A282" s="7" t="s">
        <v>8</v>
      </c>
      <c r="B282" s="4" t="s">
        <v>35</v>
      </c>
      <c r="C282" s="18" t="s">
        <v>4328</v>
      </c>
      <c r="D282" s="18" t="s">
        <v>4320</v>
      </c>
      <c r="E282" s="18" t="s">
        <v>4329</v>
      </c>
      <c r="F282" s="18" t="s">
        <v>4330</v>
      </c>
      <c r="G282" s="18" t="s">
        <v>325</v>
      </c>
      <c r="H282" s="18" t="s">
        <v>4331</v>
      </c>
      <c r="I282" s="20">
        <v>30778867</v>
      </c>
      <c r="J282" s="19">
        <v>42271</v>
      </c>
      <c r="K282" s="20">
        <v>2015</v>
      </c>
      <c r="L282" s="20">
        <v>2017</v>
      </c>
      <c r="M282" s="31">
        <v>0</v>
      </c>
      <c r="N282" s="21" t="s">
        <v>131</v>
      </c>
      <c r="O282" s="23">
        <f>M282*VLOOKUP(N282,Kurzy!$A$2:$B$11,2,FALSE)</f>
        <v>0</v>
      </c>
      <c r="P282" s="18"/>
      <c r="Q282" s="18" t="s">
        <v>10078</v>
      </c>
      <c r="R282" s="18" t="s">
        <v>10656</v>
      </c>
    </row>
    <row r="283" spans="1:18" ht="51" x14ac:dyDescent="0.2">
      <c r="A283" s="7" t="s">
        <v>8</v>
      </c>
      <c r="B283" s="4" t="s">
        <v>17</v>
      </c>
      <c r="C283" s="18" t="s">
        <v>4400</v>
      </c>
      <c r="D283" s="18" t="s">
        <v>4401</v>
      </c>
      <c r="E283" s="18" t="s">
        <v>4402</v>
      </c>
      <c r="F283" s="18"/>
      <c r="G283" s="18" t="s">
        <v>274</v>
      </c>
      <c r="H283" s="18" t="s">
        <v>324</v>
      </c>
      <c r="I283" s="20"/>
      <c r="J283" s="19">
        <v>41402</v>
      </c>
      <c r="K283" s="20">
        <v>2016</v>
      </c>
      <c r="L283" s="20">
        <v>2016</v>
      </c>
      <c r="M283" s="31">
        <v>1410</v>
      </c>
      <c r="N283" s="21" t="s">
        <v>131</v>
      </c>
      <c r="O283" s="23">
        <f>M283*VLOOKUP(N283,Kurzy!$A$2:$B$11,2,FALSE)</f>
        <v>1410</v>
      </c>
      <c r="P283" s="18"/>
      <c r="Q283" s="18" t="s">
        <v>10079</v>
      </c>
      <c r="R283" s="18" t="s">
        <v>10634</v>
      </c>
    </row>
    <row r="284" spans="1:18" ht="51" x14ac:dyDescent="0.2">
      <c r="A284" s="7" t="s">
        <v>8</v>
      </c>
      <c r="B284" s="4" t="s">
        <v>17</v>
      </c>
      <c r="C284" s="18" t="s">
        <v>4403</v>
      </c>
      <c r="D284" s="18" t="s">
        <v>4404</v>
      </c>
      <c r="E284" s="18" t="s">
        <v>4405</v>
      </c>
      <c r="F284" s="18"/>
      <c r="G284" s="18" t="s">
        <v>274</v>
      </c>
      <c r="H284" s="18" t="s">
        <v>324</v>
      </c>
      <c r="I284" s="20"/>
      <c r="J284" s="19">
        <v>41767</v>
      </c>
      <c r="K284" s="20">
        <v>2016</v>
      </c>
      <c r="L284" s="20">
        <v>2016</v>
      </c>
      <c r="M284" s="31">
        <v>5640</v>
      </c>
      <c r="N284" s="21" t="s">
        <v>131</v>
      </c>
      <c r="O284" s="23">
        <f>M284*VLOOKUP(N284,Kurzy!$A$2:$B$11,2,FALSE)</f>
        <v>5640</v>
      </c>
      <c r="P284" s="18"/>
      <c r="Q284" s="18" t="s">
        <v>10079</v>
      </c>
      <c r="R284" s="18" t="s">
        <v>10634</v>
      </c>
    </row>
    <row r="285" spans="1:18" ht="63.75" x14ac:dyDescent="0.2">
      <c r="A285" s="7" t="s">
        <v>8</v>
      </c>
      <c r="B285" s="4" t="s">
        <v>17</v>
      </c>
      <c r="C285" s="18" t="s">
        <v>4406</v>
      </c>
      <c r="D285" s="18" t="s">
        <v>4407</v>
      </c>
      <c r="E285" s="18" t="s">
        <v>4408</v>
      </c>
      <c r="F285" s="18"/>
      <c r="G285" s="18" t="s">
        <v>274</v>
      </c>
      <c r="H285" s="18" t="s">
        <v>324</v>
      </c>
      <c r="I285" s="20"/>
      <c r="J285" s="19">
        <v>41767</v>
      </c>
      <c r="K285" s="20">
        <v>2016</v>
      </c>
      <c r="L285" s="20">
        <v>2016</v>
      </c>
      <c r="M285" s="31">
        <v>2820</v>
      </c>
      <c r="N285" s="21" t="s">
        <v>131</v>
      </c>
      <c r="O285" s="23">
        <f>M285*VLOOKUP(N285,Kurzy!$A$2:$B$11,2,FALSE)</f>
        <v>2820</v>
      </c>
      <c r="P285" s="18"/>
      <c r="Q285" s="18" t="s">
        <v>10079</v>
      </c>
      <c r="R285" s="18" t="s">
        <v>10634</v>
      </c>
    </row>
    <row r="286" spans="1:18" ht="63.75" x14ac:dyDescent="0.2">
      <c r="A286" s="7" t="s">
        <v>8</v>
      </c>
      <c r="B286" s="4" t="s">
        <v>17</v>
      </c>
      <c r="C286" s="18" t="s">
        <v>4409</v>
      </c>
      <c r="D286" s="18" t="s">
        <v>4410</v>
      </c>
      <c r="E286" s="18" t="s">
        <v>4411</v>
      </c>
      <c r="F286" s="18"/>
      <c r="G286" s="18" t="s">
        <v>274</v>
      </c>
      <c r="H286" s="18" t="s">
        <v>324</v>
      </c>
      <c r="I286" s="20"/>
      <c r="J286" s="19">
        <v>41767</v>
      </c>
      <c r="K286" s="20">
        <v>2016</v>
      </c>
      <c r="L286" s="20">
        <v>2016</v>
      </c>
      <c r="M286" s="31">
        <v>470</v>
      </c>
      <c r="N286" s="21" t="s">
        <v>131</v>
      </c>
      <c r="O286" s="23">
        <f>M286*VLOOKUP(N286,Kurzy!$A$2:$B$11,2,FALSE)</f>
        <v>470</v>
      </c>
      <c r="P286" s="18"/>
      <c r="Q286" s="18" t="s">
        <v>10079</v>
      </c>
      <c r="R286" s="18" t="s">
        <v>10634</v>
      </c>
    </row>
    <row r="287" spans="1:18" ht="51" x14ac:dyDescent="0.2">
      <c r="A287" s="7" t="s">
        <v>8</v>
      </c>
      <c r="B287" s="4" t="s">
        <v>17</v>
      </c>
      <c r="C287" s="18" t="s">
        <v>4412</v>
      </c>
      <c r="D287" s="18" t="s">
        <v>4413</v>
      </c>
      <c r="E287" s="18" t="s">
        <v>4414</v>
      </c>
      <c r="F287" s="18"/>
      <c r="G287" s="18" t="s">
        <v>274</v>
      </c>
      <c r="H287" s="18" t="s">
        <v>324</v>
      </c>
      <c r="I287" s="20"/>
      <c r="J287" s="19">
        <v>41767</v>
      </c>
      <c r="K287" s="20">
        <v>2016</v>
      </c>
      <c r="L287" s="20">
        <v>2016</v>
      </c>
      <c r="M287" s="31">
        <v>1410</v>
      </c>
      <c r="N287" s="21" t="s">
        <v>131</v>
      </c>
      <c r="O287" s="23">
        <f>M287*VLOOKUP(N287,Kurzy!$A$2:$B$11,2,FALSE)</f>
        <v>1410</v>
      </c>
      <c r="P287" s="18"/>
      <c r="Q287" s="18" t="s">
        <v>10079</v>
      </c>
      <c r="R287" s="18" t="s">
        <v>10634</v>
      </c>
    </row>
    <row r="288" spans="1:18" ht="89.25" x14ac:dyDescent="0.2">
      <c r="A288" s="7" t="s">
        <v>8</v>
      </c>
      <c r="B288" s="4" t="s">
        <v>35</v>
      </c>
      <c r="C288" s="18" t="s">
        <v>4332</v>
      </c>
      <c r="D288" s="18" t="s">
        <v>4320</v>
      </c>
      <c r="E288" s="18" t="s">
        <v>4333</v>
      </c>
      <c r="F288" s="18" t="s">
        <v>543</v>
      </c>
      <c r="G288" s="18" t="s">
        <v>4334</v>
      </c>
      <c r="H288" s="18" t="s">
        <v>4335</v>
      </c>
      <c r="I288" s="20">
        <v>30778867</v>
      </c>
      <c r="J288" s="19">
        <v>41576</v>
      </c>
      <c r="K288" s="20">
        <v>2013</v>
      </c>
      <c r="L288" s="20">
        <v>2015</v>
      </c>
      <c r="M288" s="31">
        <v>26455.919999999998</v>
      </c>
      <c r="N288" s="21" t="s">
        <v>131</v>
      </c>
      <c r="O288" s="23">
        <f>M288*VLOOKUP(N288,Kurzy!$A$2:$B$11,2,FALSE)</f>
        <v>26455.919999999998</v>
      </c>
      <c r="P288" s="18" t="s">
        <v>4387</v>
      </c>
      <c r="Q288" s="18" t="s">
        <v>10079</v>
      </c>
      <c r="R288" s="18"/>
    </row>
    <row r="289" spans="1:18" ht="38.25" x14ac:dyDescent="0.2">
      <c r="A289" s="7" t="s">
        <v>8</v>
      </c>
      <c r="B289" s="4" t="s">
        <v>35</v>
      </c>
      <c r="C289" s="18" t="s">
        <v>3656</v>
      </c>
      <c r="D289" s="18" t="s">
        <v>3589</v>
      </c>
      <c r="E289" s="18" t="s">
        <v>3657</v>
      </c>
      <c r="F289" s="18" t="s">
        <v>3658</v>
      </c>
      <c r="G289" s="18"/>
      <c r="H289" s="18" t="s">
        <v>3659</v>
      </c>
      <c r="I289" s="20">
        <v>27881351</v>
      </c>
      <c r="J289" s="19">
        <v>42535</v>
      </c>
      <c r="K289" s="20">
        <v>2016</v>
      </c>
      <c r="L289" s="20">
        <v>2016</v>
      </c>
      <c r="M289" s="31">
        <v>2100</v>
      </c>
      <c r="N289" s="21" t="s">
        <v>131</v>
      </c>
      <c r="O289" s="23">
        <f>M289*VLOOKUP(N289,Kurzy!$A$2:$B$11,2,FALSE)</f>
        <v>2100</v>
      </c>
      <c r="P289" s="18"/>
      <c r="Q289" s="18" t="s">
        <v>10079</v>
      </c>
      <c r="R289" s="18" t="s">
        <v>10506</v>
      </c>
    </row>
    <row r="290" spans="1:18" ht="51" x14ac:dyDescent="0.2">
      <c r="A290" s="7" t="s">
        <v>9</v>
      </c>
      <c r="B290" s="4" t="s">
        <v>118</v>
      </c>
      <c r="C290" s="18" t="s">
        <v>5669</v>
      </c>
      <c r="D290" s="18" t="s">
        <v>7236</v>
      </c>
      <c r="E290" s="18" t="s">
        <v>7237</v>
      </c>
      <c r="F290" s="18"/>
      <c r="G290" s="18" t="s">
        <v>7238</v>
      </c>
      <c r="H290" s="18" t="s">
        <v>7239</v>
      </c>
      <c r="I290" s="20"/>
      <c r="J290" s="19">
        <v>42217</v>
      </c>
      <c r="K290" s="20">
        <v>2015</v>
      </c>
      <c r="L290" s="20">
        <v>2016</v>
      </c>
      <c r="M290" s="31">
        <v>400</v>
      </c>
      <c r="N290" s="21" t="s">
        <v>131</v>
      </c>
      <c r="O290" s="23">
        <f>M290*VLOOKUP(N290,Kurzy!$A$2:$B$11,2,FALSE)</f>
        <v>400</v>
      </c>
      <c r="P290" s="18"/>
      <c r="Q290" s="18" t="s">
        <v>10079</v>
      </c>
      <c r="R290" s="18"/>
    </row>
    <row r="291" spans="1:18" ht="63.75" x14ac:dyDescent="0.2">
      <c r="A291" s="7" t="s">
        <v>9</v>
      </c>
      <c r="B291" s="4" t="s">
        <v>113</v>
      </c>
      <c r="C291" s="18" t="s">
        <v>7160</v>
      </c>
      <c r="D291" s="18" t="s">
        <v>7161</v>
      </c>
      <c r="E291" s="18" t="s">
        <v>7162</v>
      </c>
      <c r="F291" s="18" t="s">
        <v>7163</v>
      </c>
      <c r="G291" s="18" t="s">
        <v>325</v>
      </c>
      <c r="H291" s="18" t="s">
        <v>7164</v>
      </c>
      <c r="I291" s="20"/>
      <c r="J291" s="19">
        <v>42460</v>
      </c>
      <c r="K291" s="20">
        <v>2016</v>
      </c>
      <c r="L291" s="20">
        <v>2019</v>
      </c>
      <c r="M291" s="31">
        <v>3061</v>
      </c>
      <c r="N291" s="21" t="s">
        <v>131</v>
      </c>
      <c r="O291" s="23">
        <f>M291*VLOOKUP(N291,Kurzy!$A$2:$B$11,2,FALSE)</f>
        <v>3061</v>
      </c>
      <c r="P291" s="18"/>
      <c r="Q291" s="18" t="s">
        <v>10079</v>
      </c>
      <c r="R291" s="18"/>
    </row>
    <row r="292" spans="1:18" ht="38.25" x14ac:dyDescent="0.2">
      <c r="A292" s="7" t="s">
        <v>9</v>
      </c>
      <c r="B292" s="4" t="s">
        <v>113</v>
      </c>
      <c r="C292" s="18" t="s">
        <v>7165</v>
      </c>
      <c r="D292" s="18" t="s">
        <v>6955</v>
      </c>
      <c r="E292" s="18" t="s">
        <v>7166</v>
      </c>
      <c r="F292" s="18" t="s">
        <v>228</v>
      </c>
      <c r="G292" s="18"/>
      <c r="H292" s="18" t="s">
        <v>7167</v>
      </c>
      <c r="I292" s="20">
        <v>262978</v>
      </c>
      <c r="J292" s="19">
        <v>42474</v>
      </c>
      <c r="K292" s="20">
        <v>42474</v>
      </c>
      <c r="L292" s="20"/>
      <c r="M292" s="31">
        <v>703</v>
      </c>
      <c r="N292" s="21" t="s">
        <v>131</v>
      </c>
      <c r="O292" s="23">
        <f>M292*VLOOKUP(N292,Kurzy!$A$2:$B$11,2,FALSE)</f>
        <v>703</v>
      </c>
      <c r="P292" s="18"/>
      <c r="Q292" s="18" t="s">
        <v>10079</v>
      </c>
      <c r="R292" s="18"/>
    </row>
    <row r="293" spans="1:18" ht="38.25" x14ac:dyDescent="0.2">
      <c r="A293" s="7" t="s">
        <v>9</v>
      </c>
      <c r="B293" s="4" t="s">
        <v>113</v>
      </c>
      <c r="C293" s="18" t="s">
        <v>7168</v>
      </c>
      <c r="D293" s="18" t="s">
        <v>6989</v>
      </c>
      <c r="E293" s="18">
        <v>31550040</v>
      </c>
      <c r="F293" s="18" t="s">
        <v>7169</v>
      </c>
      <c r="G293" s="18" t="s">
        <v>7170</v>
      </c>
      <c r="H293" s="18" t="s">
        <v>7171</v>
      </c>
      <c r="I293" s="20"/>
      <c r="J293" s="19">
        <v>42124</v>
      </c>
      <c r="K293" s="20">
        <v>2015</v>
      </c>
      <c r="L293" s="20">
        <v>2016</v>
      </c>
      <c r="M293" s="31">
        <v>735</v>
      </c>
      <c r="N293" s="21" t="s">
        <v>131</v>
      </c>
      <c r="O293" s="23">
        <f>M293*VLOOKUP(N293,Kurzy!$A$2:$B$11,2,FALSE)</f>
        <v>735</v>
      </c>
      <c r="P293" s="18"/>
      <c r="Q293" s="18" t="s">
        <v>10079</v>
      </c>
      <c r="R293" s="18"/>
    </row>
    <row r="294" spans="1:18" ht="38.25" x14ac:dyDescent="0.2">
      <c r="A294" s="7" t="s">
        <v>9</v>
      </c>
      <c r="B294" s="4" t="s">
        <v>0</v>
      </c>
      <c r="C294" s="18" t="s">
        <v>7211</v>
      </c>
      <c r="D294" s="18" t="s">
        <v>7212</v>
      </c>
      <c r="E294" s="18" t="s">
        <v>7213</v>
      </c>
      <c r="F294" s="18" t="s">
        <v>7214</v>
      </c>
      <c r="G294" s="18" t="s">
        <v>7215</v>
      </c>
      <c r="H294" s="18" t="s">
        <v>7216</v>
      </c>
      <c r="I294" s="20" t="s">
        <v>7217</v>
      </c>
      <c r="J294" s="19">
        <v>42360</v>
      </c>
      <c r="K294" s="20">
        <v>2014</v>
      </c>
      <c r="L294" s="20">
        <v>2017</v>
      </c>
      <c r="M294" s="31">
        <v>6323</v>
      </c>
      <c r="N294" s="21" t="s">
        <v>131</v>
      </c>
      <c r="O294" s="23">
        <f>M294*VLOOKUP(N294,Kurzy!$A$2:$B$11,2,FALSE)</f>
        <v>6323</v>
      </c>
      <c r="P294" s="18"/>
      <c r="Q294" s="18" t="s">
        <v>10079</v>
      </c>
      <c r="R294" s="18"/>
    </row>
    <row r="295" spans="1:18" ht="38.25" x14ac:dyDescent="0.2">
      <c r="A295" s="7" t="s">
        <v>9</v>
      </c>
      <c r="B295" s="4" t="s">
        <v>0</v>
      </c>
      <c r="C295" s="18" t="s">
        <v>7218</v>
      </c>
      <c r="D295" s="18" t="s">
        <v>7219</v>
      </c>
      <c r="E295" s="18" t="s">
        <v>7220</v>
      </c>
      <c r="F295" s="18" t="s">
        <v>4343</v>
      </c>
      <c r="G295" s="18" t="s">
        <v>7221</v>
      </c>
      <c r="H295" s="18" t="s">
        <v>7154</v>
      </c>
      <c r="I295" s="20"/>
      <c r="J295" s="19"/>
      <c r="K295" s="20">
        <v>2012</v>
      </c>
      <c r="L295" s="20">
        <v>2015</v>
      </c>
      <c r="M295" s="31">
        <v>4611.62</v>
      </c>
      <c r="N295" s="21" t="s">
        <v>131</v>
      </c>
      <c r="O295" s="23">
        <f>M295*VLOOKUP(N295,Kurzy!$A$2:$B$11,2,FALSE)</f>
        <v>4611.62</v>
      </c>
      <c r="P295" s="18"/>
      <c r="Q295" s="18" t="s">
        <v>10079</v>
      </c>
      <c r="R295" s="18"/>
    </row>
    <row r="296" spans="1:18" ht="38.25" x14ac:dyDescent="0.2">
      <c r="A296" s="7" t="s">
        <v>9</v>
      </c>
      <c r="B296" s="4" t="s">
        <v>0</v>
      </c>
      <c r="C296" s="18" t="s">
        <v>7222</v>
      </c>
      <c r="D296" s="18" t="s">
        <v>7219</v>
      </c>
      <c r="E296" s="18" t="s">
        <v>7223</v>
      </c>
      <c r="F296" s="18" t="s">
        <v>7224</v>
      </c>
      <c r="G296" s="18" t="s">
        <v>7225</v>
      </c>
      <c r="H296" s="18" t="s">
        <v>7154</v>
      </c>
      <c r="I296" s="20"/>
      <c r="J296" s="19">
        <v>41197</v>
      </c>
      <c r="K296" s="20">
        <v>2012</v>
      </c>
      <c r="L296" s="20">
        <v>2016</v>
      </c>
      <c r="M296" s="31">
        <v>17481.57</v>
      </c>
      <c r="N296" s="21" t="s">
        <v>131</v>
      </c>
      <c r="O296" s="23">
        <f>M296*VLOOKUP(N296,Kurzy!$A$2:$B$11,2,FALSE)</f>
        <v>17481.57</v>
      </c>
      <c r="P296" s="18"/>
      <c r="Q296" s="18" t="s">
        <v>10079</v>
      </c>
      <c r="R296" s="18"/>
    </row>
    <row r="297" spans="1:18" ht="25.5" x14ac:dyDescent="0.2">
      <c r="A297" s="7" t="s">
        <v>9</v>
      </c>
      <c r="B297" s="4" t="s">
        <v>0</v>
      </c>
      <c r="C297" s="18" t="s">
        <v>4538</v>
      </c>
      <c r="D297" s="18" t="s">
        <v>7226</v>
      </c>
      <c r="E297" s="18" t="s">
        <v>7227</v>
      </c>
      <c r="F297" s="18" t="s">
        <v>7228</v>
      </c>
      <c r="G297" s="18" t="s">
        <v>438</v>
      </c>
      <c r="H297" s="18" t="s">
        <v>438</v>
      </c>
      <c r="I297" s="20" t="s">
        <v>438</v>
      </c>
      <c r="J297" s="19" t="s">
        <v>438</v>
      </c>
      <c r="K297" s="20">
        <v>2001</v>
      </c>
      <c r="L297" s="20">
        <v>2017</v>
      </c>
      <c r="M297" s="31">
        <v>1346.4</v>
      </c>
      <c r="N297" s="21" t="s">
        <v>131</v>
      </c>
      <c r="O297" s="23">
        <f>M297*VLOOKUP(N297,Kurzy!$A$2:$B$11,2,FALSE)</f>
        <v>1346.4</v>
      </c>
      <c r="P297" s="18"/>
      <c r="Q297" s="18" t="s">
        <v>10079</v>
      </c>
      <c r="R297" s="18"/>
    </row>
    <row r="298" spans="1:18" ht="38.25" x14ac:dyDescent="0.2">
      <c r="A298" s="7" t="s">
        <v>9</v>
      </c>
      <c r="B298" s="4" t="s">
        <v>7146</v>
      </c>
      <c r="C298" s="18" t="s">
        <v>7147</v>
      </c>
      <c r="D298" s="18" t="s">
        <v>7135</v>
      </c>
      <c r="E298" s="18">
        <v>545750</v>
      </c>
      <c r="F298" s="18" t="s">
        <v>7148</v>
      </c>
      <c r="G298" s="18" t="s">
        <v>7149</v>
      </c>
      <c r="H298" s="18" t="s">
        <v>574</v>
      </c>
      <c r="I298" s="20"/>
      <c r="J298" s="19">
        <v>41898</v>
      </c>
      <c r="K298" s="20">
        <v>2013</v>
      </c>
      <c r="L298" s="20">
        <v>2017</v>
      </c>
      <c r="M298" s="31">
        <v>88000</v>
      </c>
      <c r="N298" s="21" t="s">
        <v>131</v>
      </c>
      <c r="O298" s="23">
        <f>M298*VLOOKUP(N298,Kurzy!$A$2:$B$11,2,FALSE)</f>
        <v>88000</v>
      </c>
      <c r="P298" s="18"/>
      <c r="Q298" s="18" t="s">
        <v>10079</v>
      </c>
      <c r="R298" s="18"/>
    </row>
    <row r="299" spans="1:18" ht="89.25" x14ac:dyDescent="0.2">
      <c r="A299" s="7" t="s">
        <v>9</v>
      </c>
      <c r="B299" s="4" t="s">
        <v>7146</v>
      </c>
      <c r="C299" s="18" t="s">
        <v>7150</v>
      </c>
      <c r="D299" s="18" t="s">
        <v>7135</v>
      </c>
      <c r="E299" s="18" t="s">
        <v>7151</v>
      </c>
      <c r="F299" s="18" t="s">
        <v>7152</v>
      </c>
      <c r="G299" s="18" t="s">
        <v>7153</v>
      </c>
      <c r="H299" s="18" t="s">
        <v>7154</v>
      </c>
      <c r="I299" s="20"/>
      <c r="J299" s="19">
        <v>41687</v>
      </c>
      <c r="K299" s="20">
        <v>2013</v>
      </c>
      <c r="L299" s="20">
        <v>2016</v>
      </c>
      <c r="M299" s="31">
        <v>28600</v>
      </c>
      <c r="N299" s="21" t="s">
        <v>131</v>
      </c>
      <c r="O299" s="23">
        <f>M299*VLOOKUP(N299,Kurzy!$A$2:$B$11,2,FALSE)</f>
        <v>28600</v>
      </c>
      <c r="P299" s="18"/>
      <c r="Q299" s="18" t="s">
        <v>10079</v>
      </c>
      <c r="R299" s="18"/>
    </row>
    <row r="300" spans="1:18" x14ac:dyDescent="0.2">
      <c r="A300" s="7" t="s">
        <v>9</v>
      </c>
      <c r="B300" s="4" t="s">
        <v>7155</v>
      </c>
      <c r="C300" s="18" t="s">
        <v>7156</v>
      </c>
      <c r="D300" s="18" t="s">
        <v>7157</v>
      </c>
      <c r="E300" s="18" t="s">
        <v>7158</v>
      </c>
      <c r="F300" s="18"/>
      <c r="G300" s="18" t="s">
        <v>7159</v>
      </c>
      <c r="H300" s="18" t="s">
        <v>1823</v>
      </c>
      <c r="I300" s="20"/>
      <c r="J300" s="19">
        <v>42419</v>
      </c>
      <c r="K300" s="20">
        <v>2014</v>
      </c>
      <c r="L300" s="20">
        <v>2020</v>
      </c>
      <c r="M300" s="31">
        <v>197572</v>
      </c>
      <c r="N300" s="21" t="s">
        <v>131</v>
      </c>
      <c r="O300" s="23">
        <f>M300*VLOOKUP(N300,Kurzy!$A$2:$B$11,2,FALSE)</f>
        <v>197572</v>
      </c>
      <c r="P300" s="18"/>
      <c r="Q300" s="18" t="s">
        <v>10079</v>
      </c>
      <c r="R300" s="18"/>
    </row>
    <row r="301" spans="1:18" ht="38.25" x14ac:dyDescent="0.2">
      <c r="A301" s="7" t="s">
        <v>9</v>
      </c>
      <c r="B301" s="4" t="s">
        <v>7138</v>
      </c>
      <c r="C301" s="18" t="s">
        <v>7139</v>
      </c>
      <c r="D301" s="18" t="s">
        <v>7140</v>
      </c>
      <c r="E301" s="18" t="s">
        <v>7141</v>
      </c>
      <c r="F301" s="18" t="s">
        <v>4609</v>
      </c>
      <c r="G301" s="18" t="s">
        <v>325</v>
      </c>
      <c r="H301" s="18" t="s">
        <v>7142</v>
      </c>
      <c r="I301" s="20" t="s">
        <v>7143</v>
      </c>
      <c r="J301" s="19">
        <v>42556</v>
      </c>
      <c r="K301" s="20">
        <v>2015</v>
      </c>
      <c r="L301" s="20">
        <v>2017</v>
      </c>
      <c r="M301" s="31">
        <v>186985</v>
      </c>
      <c r="N301" s="21" t="s">
        <v>131</v>
      </c>
      <c r="O301" s="23">
        <f>M301*VLOOKUP(N301,Kurzy!$A$2:$B$11,2,FALSE)</f>
        <v>186985</v>
      </c>
      <c r="P301" s="18"/>
      <c r="Q301" s="18" t="s">
        <v>10079</v>
      </c>
      <c r="R301" s="18"/>
    </row>
    <row r="302" spans="1:18" ht="38.25" x14ac:dyDescent="0.2">
      <c r="A302" s="7" t="s">
        <v>9</v>
      </c>
      <c r="B302" s="4" t="s">
        <v>7138</v>
      </c>
      <c r="C302" s="18" t="s">
        <v>7139</v>
      </c>
      <c r="D302" s="18" t="s">
        <v>7144</v>
      </c>
      <c r="E302" s="18" t="s">
        <v>7145</v>
      </c>
      <c r="F302" s="18" t="s">
        <v>4614</v>
      </c>
      <c r="G302" s="18" t="s">
        <v>325</v>
      </c>
      <c r="H302" s="18" t="s">
        <v>7142</v>
      </c>
      <c r="I302" s="20" t="s">
        <v>7143</v>
      </c>
      <c r="J302" s="19">
        <v>42927</v>
      </c>
      <c r="K302" s="20">
        <v>2016</v>
      </c>
      <c r="L302" s="20">
        <v>2018</v>
      </c>
      <c r="M302" s="31">
        <v>352617</v>
      </c>
      <c r="N302" s="21" t="s">
        <v>131</v>
      </c>
      <c r="O302" s="23">
        <f>M302*VLOOKUP(N302,Kurzy!$A$2:$B$11,2,FALSE)</f>
        <v>352617</v>
      </c>
      <c r="P302" s="18"/>
      <c r="Q302" s="18" t="s">
        <v>10079</v>
      </c>
      <c r="R302" s="18"/>
    </row>
    <row r="303" spans="1:18" ht="63.75" x14ac:dyDescent="0.2">
      <c r="A303" s="7" t="s">
        <v>9</v>
      </c>
      <c r="B303" s="4" t="s">
        <v>36</v>
      </c>
      <c r="C303" s="18" t="s">
        <v>7202</v>
      </c>
      <c r="D303" s="18" t="s">
        <v>7203</v>
      </c>
      <c r="E303" s="18" t="s">
        <v>7204</v>
      </c>
      <c r="F303" s="18"/>
      <c r="G303" s="18" t="s">
        <v>7205</v>
      </c>
      <c r="H303" s="18" t="s">
        <v>7206</v>
      </c>
      <c r="I303" s="20"/>
      <c r="J303" s="19">
        <v>41708</v>
      </c>
      <c r="K303" s="20">
        <v>2013</v>
      </c>
      <c r="L303" s="20">
        <v>2016</v>
      </c>
      <c r="M303" s="31">
        <v>3388.7</v>
      </c>
      <c r="N303" s="21" t="s">
        <v>131</v>
      </c>
      <c r="O303" s="23">
        <f>M303*VLOOKUP(N303,Kurzy!$A$2:$B$11,2,FALSE)</f>
        <v>3388.7</v>
      </c>
      <c r="P303" s="18"/>
      <c r="Q303" s="18" t="s">
        <v>10079</v>
      </c>
      <c r="R303" s="18"/>
    </row>
    <row r="304" spans="1:18" ht="63.75" x14ac:dyDescent="0.2">
      <c r="A304" s="7" t="s">
        <v>9</v>
      </c>
      <c r="B304" s="4" t="s">
        <v>36</v>
      </c>
      <c r="C304" s="18" t="s">
        <v>7207</v>
      </c>
      <c r="D304" s="18" t="s">
        <v>6284</v>
      </c>
      <c r="E304" s="18" t="s">
        <v>7208</v>
      </c>
      <c r="F304" s="18"/>
      <c r="G304" s="18" t="s">
        <v>7205</v>
      </c>
      <c r="H304" s="18" t="s">
        <v>7206</v>
      </c>
      <c r="I304" s="20"/>
      <c r="J304" s="19">
        <v>41705</v>
      </c>
      <c r="K304" s="20">
        <v>2013</v>
      </c>
      <c r="L304" s="20">
        <v>2016</v>
      </c>
      <c r="M304" s="31">
        <v>11009.88</v>
      </c>
      <c r="N304" s="21" t="s">
        <v>131</v>
      </c>
      <c r="O304" s="23">
        <f>M304*VLOOKUP(N304,Kurzy!$A$2:$B$11,2,FALSE)</f>
        <v>11009.88</v>
      </c>
      <c r="P304" s="18"/>
      <c r="Q304" s="18" t="s">
        <v>10079</v>
      </c>
      <c r="R304" s="18"/>
    </row>
    <row r="305" spans="1:18" ht="63.75" x14ac:dyDescent="0.2">
      <c r="A305" s="7" t="s">
        <v>9</v>
      </c>
      <c r="B305" s="4" t="s">
        <v>36</v>
      </c>
      <c r="C305" s="18" t="s">
        <v>7209</v>
      </c>
      <c r="D305" s="18" t="s">
        <v>6434</v>
      </c>
      <c r="E305" s="18" t="s">
        <v>7210</v>
      </c>
      <c r="F305" s="18"/>
      <c r="G305" s="18" t="s">
        <v>7205</v>
      </c>
      <c r="H305" s="18" t="s">
        <v>7206</v>
      </c>
      <c r="I305" s="20"/>
      <c r="J305" s="19">
        <v>41302</v>
      </c>
      <c r="K305" s="20">
        <v>2012</v>
      </c>
      <c r="L305" s="20">
        <v>2015</v>
      </c>
      <c r="M305" s="31">
        <v>3098</v>
      </c>
      <c r="N305" s="21" t="s">
        <v>131</v>
      </c>
      <c r="O305" s="23">
        <f>M305*VLOOKUP(N305,Kurzy!$A$2:$B$11,2,FALSE)</f>
        <v>3098</v>
      </c>
      <c r="P305" s="18"/>
      <c r="Q305" s="18" t="s">
        <v>10079</v>
      </c>
      <c r="R305" s="18"/>
    </row>
    <row r="306" spans="1:18" ht="38.25" x14ac:dyDescent="0.2">
      <c r="A306" s="7" t="s">
        <v>9</v>
      </c>
      <c r="B306" s="4" t="s">
        <v>2</v>
      </c>
      <c r="C306" s="18" t="s">
        <v>7172</v>
      </c>
      <c r="D306" s="18" t="s">
        <v>7173</v>
      </c>
      <c r="E306" s="18" t="s">
        <v>7174</v>
      </c>
      <c r="F306" s="18" t="s">
        <v>7175</v>
      </c>
      <c r="G306" s="18" t="s">
        <v>274</v>
      </c>
      <c r="H306" s="18" t="s">
        <v>7176</v>
      </c>
      <c r="I306" s="20"/>
      <c r="J306" s="19">
        <v>42491</v>
      </c>
      <c r="K306" s="19">
        <v>42248</v>
      </c>
      <c r="L306" s="19">
        <v>42977</v>
      </c>
      <c r="M306" s="31">
        <v>23000</v>
      </c>
      <c r="N306" s="21" t="s">
        <v>131</v>
      </c>
      <c r="O306" s="23">
        <f>M306*VLOOKUP(N306,Kurzy!$A$2:$B$11,2,FALSE)</f>
        <v>23000</v>
      </c>
      <c r="P306" s="18"/>
      <c r="Q306" s="18" t="s">
        <v>10079</v>
      </c>
      <c r="R306" s="18"/>
    </row>
    <row r="307" spans="1:18" ht="25.5" x14ac:dyDescent="0.2">
      <c r="A307" s="7" t="s">
        <v>9</v>
      </c>
      <c r="B307" s="4" t="s">
        <v>2</v>
      </c>
      <c r="C307" s="18" t="s">
        <v>7177</v>
      </c>
      <c r="D307" s="18" t="s">
        <v>7173</v>
      </c>
      <c r="E307" s="18" t="s">
        <v>7178</v>
      </c>
      <c r="F307" s="18" t="s">
        <v>7175</v>
      </c>
      <c r="G307" s="18" t="s">
        <v>274</v>
      </c>
      <c r="H307" s="18" t="s">
        <v>7176</v>
      </c>
      <c r="I307" s="20"/>
      <c r="J307" s="19">
        <v>42491</v>
      </c>
      <c r="K307" s="19">
        <v>42248</v>
      </c>
      <c r="L307" s="19">
        <v>42977</v>
      </c>
      <c r="M307" s="31">
        <v>3800</v>
      </c>
      <c r="N307" s="21" t="s">
        <v>131</v>
      </c>
      <c r="O307" s="23">
        <f>M307*VLOOKUP(N307,Kurzy!$A$2:$B$11,2,FALSE)</f>
        <v>3800</v>
      </c>
      <c r="P307" s="18"/>
      <c r="Q307" s="18" t="s">
        <v>10079</v>
      </c>
      <c r="R307" s="18"/>
    </row>
    <row r="308" spans="1:18" ht="38.25" x14ac:dyDescent="0.2">
      <c r="A308" s="7" t="s">
        <v>9</v>
      </c>
      <c r="B308" s="4" t="s">
        <v>2</v>
      </c>
      <c r="C308" s="18" t="s">
        <v>7179</v>
      </c>
      <c r="D308" s="18" t="s">
        <v>7173</v>
      </c>
      <c r="E308" s="18" t="s">
        <v>7180</v>
      </c>
      <c r="F308" s="18" t="s">
        <v>7175</v>
      </c>
      <c r="G308" s="18" t="s">
        <v>274</v>
      </c>
      <c r="H308" s="18" t="s">
        <v>7176</v>
      </c>
      <c r="I308" s="20"/>
      <c r="J308" s="19">
        <v>42491</v>
      </c>
      <c r="K308" s="19">
        <v>42248</v>
      </c>
      <c r="L308" s="19">
        <v>42977</v>
      </c>
      <c r="M308" s="31">
        <v>4100</v>
      </c>
      <c r="N308" s="21" t="s">
        <v>131</v>
      </c>
      <c r="O308" s="23">
        <f>M308*VLOOKUP(N308,Kurzy!$A$2:$B$11,2,FALSE)</f>
        <v>4100</v>
      </c>
      <c r="P308" s="18"/>
      <c r="Q308" s="18" t="s">
        <v>10079</v>
      </c>
      <c r="R308" s="18"/>
    </row>
    <row r="309" spans="1:18" ht="51" x14ac:dyDescent="0.2">
      <c r="A309" s="7" t="s">
        <v>9</v>
      </c>
      <c r="B309" s="4" t="s">
        <v>2</v>
      </c>
      <c r="C309" s="18" t="s">
        <v>7181</v>
      </c>
      <c r="D309" s="18" t="s">
        <v>7173</v>
      </c>
      <c r="E309" s="18" t="s">
        <v>7182</v>
      </c>
      <c r="F309" s="18" t="s">
        <v>7175</v>
      </c>
      <c r="G309" s="18" t="s">
        <v>274</v>
      </c>
      <c r="H309" s="18" t="s">
        <v>7176</v>
      </c>
      <c r="I309" s="20"/>
      <c r="J309" s="19">
        <v>42491</v>
      </c>
      <c r="K309" s="19">
        <v>42248</v>
      </c>
      <c r="L309" s="19">
        <v>42977</v>
      </c>
      <c r="M309" s="31">
        <v>2200</v>
      </c>
      <c r="N309" s="21" t="s">
        <v>131</v>
      </c>
      <c r="O309" s="23">
        <f>M309*VLOOKUP(N309,Kurzy!$A$2:$B$11,2,FALSE)</f>
        <v>2200</v>
      </c>
      <c r="P309" s="18"/>
      <c r="Q309" s="18" t="s">
        <v>10079</v>
      </c>
      <c r="R309" s="18"/>
    </row>
    <row r="310" spans="1:18" ht="25.5" x14ac:dyDescent="0.2">
      <c r="A310" s="7" t="s">
        <v>9</v>
      </c>
      <c r="B310" s="4" t="s">
        <v>2</v>
      </c>
      <c r="C310" s="18" t="s">
        <v>7183</v>
      </c>
      <c r="D310" s="18" t="s">
        <v>7173</v>
      </c>
      <c r="E310" s="18" t="s">
        <v>7184</v>
      </c>
      <c r="F310" s="18" t="s">
        <v>7175</v>
      </c>
      <c r="G310" s="18" t="s">
        <v>274</v>
      </c>
      <c r="H310" s="18" t="s">
        <v>7176</v>
      </c>
      <c r="I310" s="20"/>
      <c r="J310" s="19">
        <v>42491</v>
      </c>
      <c r="K310" s="19">
        <v>42248</v>
      </c>
      <c r="L310" s="19">
        <v>42977</v>
      </c>
      <c r="M310" s="31">
        <v>1800</v>
      </c>
      <c r="N310" s="21" t="s">
        <v>131</v>
      </c>
      <c r="O310" s="23">
        <f>M310*VLOOKUP(N310,Kurzy!$A$2:$B$11,2,FALSE)</f>
        <v>1800</v>
      </c>
      <c r="P310" s="18"/>
      <c r="Q310" s="18" t="s">
        <v>10079</v>
      </c>
      <c r="R310" s="18"/>
    </row>
    <row r="311" spans="1:18" ht="63.75" x14ac:dyDescent="0.2">
      <c r="A311" s="7" t="s">
        <v>9</v>
      </c>
      <c r="B311" s="4" t="s">
        <v>2</v>
      </c>
      <c r="C311" s="18" t="s">
        <v>7185</v>
      </c>
      <c r="D311" s="18" t="s">
        <v>7186</v>
      </c>
      <c r="E311" s="18" t="s">
        <v>7187</v>
      </c>
      <c r="F311" s="18" t="s">
        <v>7175</v>
      </c>
      <c r="G311" s="18" t="s">
        <v>274</v>
      </c>
      <c r="H311" s="18" t="s">
        <v>7176</v>
      </c>
      <c r="I311" s="20"/>
      <c r="J311" s="19">
        <v>42491</v>
      </c>
      <c r="K311" s="19">
        <v>42248</v>
      </c>
      <c r="L311" s="19">
        <v>42977</v>
      </c>
      <c r="M311" s="31">
        <v>2200</v>
      </c>
      <c r="N311" s="21" t="s">
        <v>131</v>
      </c>
      <c r="O311" s="23">
        <f>M311*VLOOKUP(N311,Kurzy!$A$2:$B$11,2,FALSE)</f>
        <v>2200</v>
      </c>
      <c r="P311" s="18"/>
      <c r="Q311" s="18" t="s">
        <v>10079</v>
      </c>
      <c r="R311" s="18"/>
    </row>
    <row r="312" spans="1:18" ht="25.5" x14ac:dyDescent="0.2">
      <c r="A312" s="7" t="s">
        <v>9</v>
      </c>
      <c r="B312" s="4" t="s">
        <v>2</v>
      </c>
      <c r="C312" s="18" t="s">
        <v>7188</v>
      </c>
      <c r="D312" s="18" t="s">
        <v>6270</v>
      </c>
      <c r="E312" s="18" t="s">
        <v>7189</v>
      </c>
      <c r="F312" s="18" t="s">
        <v>228</v>
      </c>
      <c r="G312" s="18"/>
      <c r="H312" s="18" t="s">
        <v>7190</v>
      </c>
      <c r="I312" s="20" t="s">
        <v>7191</v>
      </c>
      <c r="J312" s="19">
        <v>42367</v>
      </c>
      <c r="K312" s="20" t="s">
        <v>5096</v>
      </c>
      <c r="L312" s="20"/>
      <c r="M312" s="31">
        <v>173.76000000000002</v>
      </c>
      <c r="N312" s="21" t="s">
        <v>131</v>
      </c>
      <c r="O312" s="23">
        <f>M312*VLOOKUP(N312,Kurzy!$A$2:$B$11,2,FALSE)</f>
        <v>173.76000000000002</v>
      </c>
      <c r="P312" s="18"/>
      <c r="Q312" s="18" t="s">
        <v>10079</v>
      </c>
      <c r="R312" s="18"/>
    </row>
    <row r="313" spans="1:18" ht="25.5" x14ac:dyDescent="0.2">
      <c r="A313" s="7" t="s">
        <v>9</v>
      </c>
      <c r="B313" s="4" t="s">
        <v>2</v>
      </c>
      <c r="C313" s="18" t="s">
        <v>7192</v>
      </c>
      <c r="D313" s="18" t="s">
        <v>6552</v>
      </c>
      <c r="E313" s="18" t="s">
        <v>3864</v>
      </c>
      <c r="F313" s="18"/>
      <c r="G313" s="18"/>
      <c r="H313" s="18" t="s">
        <v>7193</v>
      </c>
      <c r="I313" s="20">
        <v>25539931</v>
      </c>
      <c r="J313" s="19"/>
      <c r="K313" s="20">
        <v>2016</v>
      </c>
      <c r="L313" s="20">
        <v>2016</v>
      </c>
      <c r="M313" s="31">
        <v>285</v>
      </c>
      <c r="N313" s="21" t="s">
        <v>131</v>
      </c>
      <c r="O313" s="23">
        <f>M313*VLOOKUP(N313,Kurzy!$A$2:$B$11,2,FALSE)</f>
        <v>285</v>
      </c>
      <c r="P313" s="18"/>
      <c r="Q313" s="18" t="s">
        <v>10079</v>
      </c>
      <c r="R313" s="18"/>
    </row>
    <row r="314" spans="1:18" ht="25.5" x14ac:dyDescent="0.2">
      <c r="A314" s="7" t="s">
        <v>9</v>
      </c>
      <c r="B314" s="4" t="s">
        <v>2</v>
      </c>
      <c r="C314" s="18" t="s">
        <v>7188</v>
      </c>
      <c r="D314" s="18" t="s">
        <v>6270</v>
      </c>
      <c r="E314" s="18" t="s">
        <v>7189</v>
      </c>
      <c r="F314" s="18" t="s">
        <v>228</v>
      </c>
      <c r="G314" s="18"/>
      <c r="H314" s="18" t="s">
        <v>7194</v>
      </c>
      <c r="I314" s="20" t="s">
        <v>7195</v>
      </c>
      <c r="J314" s="19">
        <v>42619</v>
      </c>
      <c r="K314" s="20" t="s">
        <v>5096</v>
      </c>
      <c r="L314" s="20"/>
      <c r="M314" s="31">
        <v>210</v>
      </c>
      <c r="N314" s="21" t="s">
        <v>131</v>
      </c>
      <c r="O314" s="23">
        <f>M314*VLOOKUP(N314,Kurzy!$A$2:$B$11,2,FALSE)</f>
        <v>210</v>
      </c>
      <c r="P314" s="18"/>
      <c r="Q314" s="18" t="s">
        <v>10079</v>
      </c>
      <c r="R314" s="18"/>
    </row>
    <row r="315" spans="1:18" ht="38.25" x14ac:dyDescent="0.2">
      <c r="A315" s="7" t="s">
        <v>9</v>
      </c>
      <c r="B315" s="4" t="s">
        <v>2</v>
      </c>
      <c r="C315" s="18" t="s">
        <v>7192</v>
      </c>
      <c r="D315" s="18" t="s">
        <v>6552</v>
      </c>
      <c r="E315" s="18" t="s">
        <v>3864</v>
      </c>
      <c r="F315" s="18"/>
      <c r="G315" s="18"/>
      <c r="H315" s="18" t="s">
        <v>7196</v>
      </c>
      <c r="I315" s="20">
        <v>25551469</v>
      </c>
      <c r="J315" s="19"/>
      <c r="K315" s="20">
        <v>2016</v>
      </c>
      <c r="L315" s="20">
        <v>2016</v>
      </c>
      <c r="M315" s="31">
        <v>95</v>
      </c>
      <c r="N315" s="21" t="s">
        <v>131</v>
      </c>
      <c r="O315" s="23">
        <f>M315*VLOOKUP(N315,Kurzy!$A$2:$B$11,2,FALSE)</f>
        <v>95</v>
      </c>
      <c r="P315" s="18"/>
      <c r="Q315" s="18" t="s">
        <v>10079</v>
      </c>
      <c r="R315" s="18"/>
    </row>
    <row r="316" spans="1:18" ht="25.5" x14ac:dyDescent="0.2">
      <c r="A316" s="7" t="s">
        <v>9</v>
      </c>
      <c r="B316" s="4" t="s">
        <v>2</v>
      </c>
      <c r="C316" s="18" t="s">
        <v>7192</v>
      </c>
      <c r="D316" s="18" t="s">
        <v>6552</v>
      </c>
      <c r="E316" s="18" t="s">
        <v>3864</v>
      </c>
      <c r="F316" s="18"/>
      <c r="G316" s="18"/>
      <c r="H316" s="18" t="s">
        <v>7197</v>
      </c>
      <c r="I316" s="20">
        <v>60794372</v>
      </c>
      <c r="J316" s="19"/>
      <c r="K316" s="20">
        <v>2016</v>
      </c>
      <c r="L316" s="20">
        <v>2016</v>
      </c>
      <c r="M316" s="31">
        <v>665</v>
      </c>
      <c r="N316" s="21" t="s">
        <v>131</v>
      </c>
      <c r="O316" s="23">
        <f>M316*VLOOKUP(N316,Kurzy!$A$2:$B$11,2,FALSE)</f>
        <v>665</v>
      </c>
      <c r="P316" s="18"/>
      <c r="Q316" s="18" t="s">
        <v>10079</v>
      </c>
      <c r="R316" s="18"/>
    </row>
    <row r="317" spans="1:18" ht="25.5" x14ac:dyDescent="0.2">
      <c r="A317" s="7" t="s">
        <v>9</v>
      </c>
      <c r="B317" s="4" t="s">
        <v>2</v>
      </c>
      <c r="C317" s="18" t="s">
        <v>7192</v>
      </c>
      <c r="D317" s="18" t="s">
        <v>6552</v>
      </c>
      <c r="E317" s="18" t="s">
        <v>3864</v>
      </c>
      <c r="F317" s="18"/>
      <c r="G317" s="18"/>
      <c r="H317" s="18" t="s">
        <v>7198</v>
      </c>
      <c r="I317" s="20">
        <v>25830716</v>
      </c>
      <c r="J317" s="19"/>
      <c r="K317" s="20">
        <v>2016</v>
      </c>
      <c r="L317" s="20">
        <v>2016</v>
      </c>
      <c r="M317" s="31">
        <v>380</v>
      </c>
      <c r="N317" s="21" t="s">
        <v>131</v>
      </c>
      <c r="O317" s="23">
        <f>M317*VLOOKUP(N317,Kurzy!$A$2:$B$11,2,FALSE)</f>
        <v>380</v>
      </c>
      <c r="P317" s="18"/>
      <c r="Q317" s="18" t="s">
        <v>10079</v>
      </c>
      <c r="R317" s="18"/>
    </row>
    <row r="318" spans="1:18" ht="38.25" x14ac:dyDescent="0.2">
      <c r="A318" s="7" t="s">
        <v>9</v>
      </c>
      <c r="B318" s="4" t="s">
        <v>2</v>
      </c>
      <c r="C318" s="18" t="s">
        <v>7192</v>
      </c>
      <c r="D318" s="18" t="s">
        <v>6552</v>
      </c>
      <c r="E318" s="18" t="s">
        <v>3864</v>
      </c>
      <c r="F318" s="18"/>
      <c r="G318" s="18"/>
      <c r="H318" s="18" t="s">
        <v>7199</v>
      </c>
      <c r="I318" s="20">
        <v>25724304</v>
      </c>
      <c r="J318" s="19"/>
      <c r="K318" s="20">
        <v>2016</v>
      </c>
      <c r="L318" s="20">
        <v>2016</v>
      </c>
      <c r="M318" s="31">
        <v>380</v>
      </c>
      <c r="N318" s="21" t="s">
        <v>131</v>
      </c>
      <c r="O318" s="23">
        <f>M318*VLOOKUP(N318,Kurzy!$A$2:$B$11,2,FALSE)</f>
        <v>380</v>
      </c>
      <c r="P318" s="18"/>
      <c r="Q318" s="18" t="s">
        <v>10079</v>
      </c>
      <c r="R318" s="18"/>
    </row>
    <row r="319" spans="1:18" ht="25.5" x14ac:dyDescent="0.2">
      <c r="A319" s="7" t="s">
        <v>9</v>
      </c>
      <c r="B319" s="4" t="s">
        <v>2</v>
      </c>
      <c r="C319" s="18" t="s">
        <v>7192</v>
      </c>
      <c r="D319" s="18" t="s">
        <v>6552</v>
      </c>
      <c r="E319" s="18" t="s">
        <v>3864</v>
      </c>
      <c r="F319" s="18"/>
      <c r="G319" s="18"/>
      <c r="H319" s="18" t="s">
        <v>7200</v>
      </c>
      <c r="I319" s="20">
        <v>3667952</v>
      </c>
      <c r="J319" s="19"/>
      <c r="K319" s="20">
        <v>2016</v>
      </c>
      <c r="L319" s="20">
        <v>2016</v>
      </c>
      <c r="M319" s="31">
        <v>190</v>
      </c>
      <c r="N319" s="21" t="s">
        <v>131</v>
      </c>
      <c r="O319" s="23">
        <f>M319*VLOOKUP(N319,Kurzy!$A$2:$B$11,2,FALSE)</f>
        <v>190</v>
      </c>
      <c r="P319" s="18"/>
      <c r="Q319" s="18" t="s">
        <v>10079</v>
      </c>
      <c r="R319" s="18"/>
    </row>
    <row r="320" spans="1:18" ht="25.5" x14ac:dyDescent="0.2">
      <c r="A320" s="7" t="s">
        <v>9</v>
      </c>
      <c r="B320" s="4" t="s">
        <v>2</v>
      </c>
      <c r="C320" s="18" t="s">
        <v>7192</v>
      </c>
      <c r="D320" s="18" t="s">
        <v>6552</v>
      </c>
      <c r="E320" s="18" t="s">
        <v>3864</v>
      </c>
      <c r="F320" s="18"/>
      <c r="G320" s="18"/>
      <c r="H320" s="18" t="s">
        <v>7201</v>
      </c>
      <c r="I320" s="20">
        <v>45788235</v>
      </c>
      <c r="J320" s="19"/>
      <c r="K320" s="20">
        <v>2016</v>
      </c>
      <c r="L320" s="20">
        <v>2016</v>
      </c>
      <c r="M320" s="31">
        <v>190</v>
      </c>
      <c r="N320" s="21" t="s">
        <v>131</v>
      </c>
      <c r="O320" s="23">
        <f>M320*VLOOKUP(N320,Kurzy!$A$2:$B$11,2,FALSE)</f>
        <v>190</v>
      </c>
      <c r="P320" s="18"/>
      <c r="Q320" s="18" t="s">
        <v>10079</v>
      </c>
      <c r="R320" s="18"/>
    </row>
    <row r="321" spans="1:18" ht="89.25" x14ac:dyDescent="0.2">
      <c r="A321" s="7" t="s">
        <v>9</v>
      </c>
      <c r="B321" s="4" t="s">
        <v>7229</v>
      </c>
      <c r="C321" s="18" t="s">
        <v>7230</v>
      </c>
      <c r="D321" s="18" t="s">
        <v>7231</v>
      </c>
      <c r="E321" s="18" t="s">
        <v>7232</v>
      </c>
      <c r="F321" s="18" t="s">
        <v>7233</v>
      </c>
      <c r="G321" s="18" t="s">
        <v>7234</v>
      </c>
      <c r="H321" s="18" t="s">
        <v>7235</v>
      </c>
      <c r="I321" s="20">
        <v>971544929</v>
      </c>
      <c r="J321" s="19">
        <v>41816</v>
      </c>
      <c r="K321" s="20">
        <v>2012</v>
      </c>
      <c r="L321" s="20">
        <v>2016</v>
      </c>
      <c r="M321" s="31">
        <v>3835.56</v>
      </c>
      <c r="N321" s="21" t="s">
        <v>131</v>
      </c>
      <c r="O321" s="23">
        <f>M321*VLOOKUP(N321,Kurzy!$A$2:$B$11,2,FALSE)</f>
        <v>3835.56</v>
      </c>
      <c r="P321" s="18"/>
      <c r="Q321" s="18" t="s">
        <v>10079</v>
      </c>
      <c r="R321" s="18"/>
    </row>
    <row r="322" spans="1:18" ht="25.5" x14ac:dyDescent="0.2">
      <c r="A322" s="7" t="s">
        <v>10</v>
      </c>
      <c r="B322" s="4"/>
      <c r="C322" s="18" t="s">
        <v>3428</v>
      </c>
      <c r="D322" s="18"/>
      <c r="E322" s="18" t="s">
        <v>3429</v>
      </c>
      <c r="F322" s="18"/>
      <c r="G322" s="18"/>
      <c r="H322" s="18" t="s">
        <v>257</v>
      </c>
      <c r="I322" s="20">
        <v>30778867</v>
      </c>
      <c r="J322" s="19"/>
      <c r="K322" s="20">
        <v>2016</v>
      </c>
      <c r="L322" s="20">
        <v>2016</v>
      </c>
      <c r="M322" s="31">
        <v>53144</v>
      </c>
      <c r="N322" s="21" t="s">
        <v>131</v>
      </c>
      <c r="O322" s="23">
        <f>M322*VLOOKUP(N322,Kurzy!$A$2:$B$11,2,FALSE)</f>
        <v>53144</v>
      </c>
      <c r="P322" s="18"/>
      <c r="Q322" s="18" t="s">
        <v>10079</v>
      </c>
      <c r="R322" s="18"/>
    </row>
    <row r="323" spans="1:18" ht="25.5" x14ac:dyDescent="0.2">
      <c r="A323" s="7" t="s">
        <v>10</v>
      </c>
      <c r="B323" s="4"/>
      <c r="C323" s="18" t="s">
        <v>2249</v>
      </c>
      <c r="D323" s="18"/>
      <c r="E323" s="18" t="s">
        <v>3430</v>
      </c>
      <c r="F323" s="18"/>
      <c r="G323" s="18"/>
      <c r="H323" s="18" t="s">
        <v>257</v>
      </c>
      <c r="I323" s="20">
        <v>30778867</v>
      </c>
      <c r="J323" s="19"/>
      <c r="K323" s="20">
        <v>2016</v>
      </c>
      <c r="L323" s="20">
        <v>2017</v>
      </c>
      <c r="M323" s="31">
        <v>8281</v>
      </c>
      <c r="N323" s="21" t="s">
        <v>131</v>
      </c>
      <c r="O323" s="23">
        <f>M323*VLOOKUP(N323,Kurzy!$A$2:$B$11,2,FALSE)</f>
        <v>8281</v>
      </c>
      <c r="P323" s="18"/>
      <c r="Q323" s="18" t="s">
        <v>10079</v>
      </c>
      <c r="R323" s="18"/>
    </row>
    <row r="324" spans="1:18" ht="25.5" x14ac:dyDescent="0.2">
      <c r="A324" s="7" t="s">
        <v>10</v>
      </c>
      <c r="B324" s="4"/>
      <c r="C324" s="18" t="s">
        <v>3431</v>
      </c>
      <c r="D324" s="18"/>
      <c r="E324" s="18" t="s">
        <v>3432</v>
      </c>
      <c r="F324" s="18"/>
      <c r="G324" s="18"/>
      <c r="H324" s="18" t="s">
        <v>257</v>
      </c>
      <c r="I324" s="20">
        <v>30778867</v>
      </c>
      <c r="J324" s="19"/>
      <c r="K324" s="20">
        <v>2016</v>
      </c>
      <c r="L324" s="20">
        <v>2017</v>
      </c>
      <c r="M324" s="31">
        <v>95199</v>
      </c>
      <c r="N324" s="21" t="s">
        <v>131</v>
      </c>
      <c r="O324" s="23">
        <f>M324*VLOOKUP(N324,Kurzy!$A$2:$B$11,2,FALSE)</f>
        <v>95199</v>
      </c>
      <c r="P324" s="18"/>
      <c r="Q324" s="18" t="s">
        <v>10079</v>
      </c>
      <c r="R324" s="18"/>
    </row>
    <row r="325" spans="1:18" ht="38.25" x14ac:dyDescent="0.2">
      <c r="A325" s="7" t="s">
        <v>11</v>
      </c>
      <c r="B325" s="4" t="s">
        <v>53</v>
      </c>
      <c r="C325" s="18" t="s">
        <v>203</v>
      </c>
      <c r="D325" s="18" t="s">
        <v>10123</v>
      </c>
      <c r="E325" s="18" t="s">
        <v>204</v>
      </c>
      <c r="F325" s="18" t="s">
        <v>205</v>
      </c>
      <c r="G325" s="18" t="s">
        <v>206</v>
      </c>
      <c r="H325" s="18" t="s">
        <v>202</v>
      </c>
      <c r="I325" s="20">
        <v>31821596</v>
      </c>
      <c r="J325" s="19">
        <v>42109</v>
      </c>
      <c r="K325" s="20">
        <v>2015</v>
      </c>
      <c r="L325" s="20">
        <v>2016</v>
      </c>
      <c r="M325" s="31">
        <v>40322</v>
      </c>
      <c r="N325" s="21" t="s">
        <v>131</v>
      </c>
      <c r="O325" s="23">
        <f>M325*VLOOKUP(N325,Kurzy!$A$2:$B$11,2,FALSE)</f>
        <v>40322</v>
      </c>
      <c r="P325" s="18"/>
      <c r="Q325" s="18" t="s">
        <v>10079</v>
      </c>
      <c r="R325" s="18"/>
    </row>
    <row r="326" spans="1:18" ht="25.5" x14ac:dyDescent="0.2">
      <c r="A326" s="7" t="s">
        <v>11</v>
      </c>
      <c r="B326" s="4" t="s">
        <v>55</v>
      </c>
      <c r="C326" s="18" t="s">
        <v>10120</v>
      </c>
      <c r="D326" s="18" t="s">
        <v>10121</v>
      </c>
      <c r="E326" s="18">
        <v>51501858</v>
      </c>
      <c r="F326" s="18"/>
      <c r="G326" s="18" t="s">
        <v>200</v>
      </c>
      <c r="H326" s="18" t="s">
        <v>200</v>
      </c>
      <c r="I326" s="20">
        <v>36060356</v>
      </c>
      <c r="J326" s="19">
        <v>42179</v>
      </c>
      <c r="K326" s="20">
        <v>2015</v>
      </c>
      <c r="L326" s="20">
        <v>2016</v>
      </c>
      <c r="M326" s="31">
        <v>2800</v>
      </c>
      <c r="N326" s="21" t="s">
        <v>131</v>
      </c>
      <c r="O326" s="23">
        <f>M326*VLOOKUP(N326,Kurzy!$A$2:$B$11,2,FALSE)</f>
        <v>2800</v>
      </c>
      <c r="P326" s="18"/>
      <c r="Q326" s="18" t="s">
        <v>10079</v>
      </c>
      <c r="R326" s="18"/>
    </row>
    <row r="327" spans="1:18" ht="25.5" x14ac:dyDescent="0.2">
      <c r="A327" s="7" t="s">
        <v>11</v>
      </c>
      <c r="B327" s="4" t="s">
        <v>55</v>
      </c>
      <c r="C327" s="18" t="s">
        <v>10122</v>
      </c>
      <c r="D327" s="18" t="s">
        <v>10121</v>
      </c>
      <c r="E327" s="18">
        <v>51601733</v>
      </c>
      <c r="F327" s="18"/>
      <c r="G327" s="18" t="s">
        <v>200</v>
      </c>
      <c r="H327" s="18" t="s">
        <v>200</v>
      </c>
      <c r="I327" s="20">
        <v>36060356</v>
      </c>
      <c r="J327" s="19">
        <v>42543</v>
      </c>
      <c r="K327" s="20">
        <v>2016</v>
      </c>
      <c r="L327" s="20">
        <v>2017</v>
      </c>
      <c r="M327" s="31">
        <v>1500</v>
      </c>
      <c r="N327" s="21" t="s">
        <v>131</v>
      </c>
      <c r="O327" s="23">
        <f>M327*VLOOKUP(N327,Kurzy!$A$2:$B$11,2,FALSE)</f>
        <v>1500</v>
      </c>
      <c r="P327" s="18"/>
      <c r="Q327" s="18" t="s">
        <v>10079</v>
      </c>
      <c r="R327" s="18"/>
    </row>
    <row r="328" spans="1:18" ht="102" x14ac:dyDescent="0.2">
      <c r="A328" s="7" t="s">
        <v>11</v>
      </c>
      <c r="B328" s="4"/>
      <c r="C328" s="18" t="s">
        <v>10124</v>
      </c>
      <c r="D328" s="18" t="s">
        <v>10125</v>
      </c>
      <c r="E328" s="18" t="s">
        <v>208</v>
      </c>
      <c r="F328" s="18" t="s">
        <v>10126</v>
      </c>
      <c r="G328" s="18" t="s">
        <v>10127</v>
      </c>
      <c r="H328" s="18" t="s">
        <v>10128</v>
      </c>
      <c r="I328" s="20">
        <v>30778867</v>
      </c>
      <c r="J328" s="19">
        <v>42177</v>
      </c>
      <c r="K328" s="20">
        <v>2015</v>
      </c>
      <c r="L328" s="20">
        <v>2017</v>
      </c>
      <c r="M328" s="31">
        <v>330902</v>
      </c>
      <c r="N328" s="21" t="s">
        <v>131</v>
      </c>
      <c r="O328" s="23">
        <f>M328*VLOOKUP(N328,Kurzy!$A$2:$B$11,2,FALSE)</f>
        <v>330902</v>
      </c>
      <c r="P328" s="18"/>
      <c r="Q328" s="18" t="s">
        <v>10079</v>
      </c>
      <c r="R328" s="18"/>
    </row>
    <row r="329" spans="1:18" ht="102" x14ac:dyDescent="0.2">
      <c r="A329" s="7" t="s">
        <v>11</v>
      </c>
      <c r="B329" s="4"/>
      <c r="C329" s="18" t="s">
        <v>10124</v>
      </c>
      <c r="D329" s="18" t="s">
        <v>10125</v>
      </c>
      <c r="E329" s="18" t="s">
        <v>10129</v>
      </c>
      <c r="F329" s="18" t="s">
        <v>10126</v>
      </c>
      <c r="G329" s="18" t="s">
        <v>10127</v>
      </c>
      <c r="H329" s="18" t="s">
        <v>10128</v>
      </c>
      <c r="I329" s="20">
        <v>30778867</v>
      </c>
      <c r="J329" s="19">
        <v>42566</v>
      </c>
      <c r="K329" s="20">
        <v>2016</v>
      </c>
      <c r="L329" s="20">
        <v>2018</v>
      </c>
      <c r="M329" s="31">
        <v>471081</v>
      </c>
      <c r="N329" s="21" t="s">
        <v>131</v>
      </c>
      <c r="O329" s="23">
        <f>M329*VLOOKUP(N329,Kurzy!$A$2:$B$11,2,FALSE)</f>
        <v>471081</v>
      </c>
      <c r="P329" s="18"/>
      <c r="Q329" s="18" t="s">
        <v>10079</v>
      </c>
      <c r="R329" s="18"/>
    </row>
    <row r="330" spans="1:18" ht="102" x14ac:dyDescent="0.2">
      <c r="A330" s="7" t="s">
        <v>11</v>
      </c>
      <c r="B330" s="4"/>
      <c r="C330" s="18" t="s">
        <v>10130</v>
      </c>
      <c r="D330" s="18" t="s">
        <v>10125</v>
      </c>
      <c r="E330" s="18" t="s">
        <v>10131</v>
      </c>
      <c r="F330" s="18" t="s">
        <v>10126</v>
      </c>
      <c r="G330" s="18" t="s">
        <v>10132</v>
      </c>
      <c r="H330" s="18" t="s">
        <v>10128</v>
      </c>
      <c r="I330" s="20">
        <v>30778867</v>
      </c>
      <c r="J330" s="19">
        <v>42578</v>
      </c>
      <c r="K330" s="20">
        <v>2016</v>
      </c>
      <c r="L330" s="20">
        <v>2018</v>
      </c>
      <c r="M330" s="31">
        <v>70855</v>
      </c>
      <c r="N330" s="21" t="s">
        <v>131</v>
      </c>
      <c r="O330" s="23">
        <f>M330*VLOOKUP(N330,Kurzy!$A$2:$B$11,2,FALSE)</f>
        <v>70855</v>
      </c>
      <c r="P330" s="18"/>
      <c r="Q330" s="18" t="s">
        <v>10079</v>
      </c>
      <c r="R330" s="18"/>
    </row>
    <row r="331" spans="1:18" ht="102" x14ac:dyDescent="0.2">
      <c r="A331" s="7" t="s">
        <v>11</v>
      </c>
      <c r="B331" s="4"/>
      <c r="C331" s="18" t="s">
        <v>10133</v>
      </c>
      <c r="D331" s="18" t="s">
        <v>10134</v>
      </c>
      <c r="E331" s="18" t="s">
        <v>10135</v>
      </c>
      <c r="F331" s="18" t="s">
        <v>10136</v>
      </c>
      <c r="G331" s="18" t="s">
        <v>10137</v>
      </c>
      <c r="H331" s="18" t="s">
        <v>10128</v>
      </c>
      <c r="I331" s="20">
        <v>30778867</v>
      </c>
      <c r="J331" s="19">
        <v>42614</v>
      </c>
      <c r="K331" s="20">
        <v>2016</v>
      </c>
      <c r="L331" s="20">
        <v>2019</v>
      </c>
      <c r="M331" s="31">
        <v>113306</v>
      </c>
      <c r="N331" s="21" t="s">
        <v>131</v>
      </c>
      <c r="O331" s="23">
        <f>M331*VLOOKUP(N331,Kurzy!$A$2:$B$11,2,FALSE)</f>
        <v>113306</v>
      </c>
      <c r="P331" s="18" t="s">
        <v>10138</v>
      </c>
      <c r="Q331" s="18" t="s">
        <v>10079</v>
      </c>
      <c r="R331" s="18"/>
    </row>
    <row r="332" spans="1:18" ht="25.5" x14ac:dyDescent="0.2">
      <c r="A332" s="7" t="s">
        <v>12</v>
      </c>
      <c r="B332" s="4" t="s">
        <v>90</v>
      </c>
      <c r="C332" s="18" t="s">
        <v>661</v>
      </c>
      <c r="D332" s="18" t="s">
        <v>662</v>
      </c>
      <c r="E332" s="18">
        <v>11540020</v>
      </c>
      <c r="F332" s="18" t="s">
        <v>663</v>
      </c>
      <c r="G332" s="18" t="s">
        <v>664</v>
      </c>
      <c r="H332" s="18" t="s">
        <v>664</v>
      </c>
      <c r="I332" s="20">
        <v>36060356</v>
      </c>
      <c r="J332" s="19">
        <v>42478</v>
      </c>
      <c r="K332" s="20">
        <v>2016</v>
      </c>
      <c r="L332" s="20">
        <v>2016</v>
      </c>
      <c r="M332" s="31">
        <v>5890</v>
      </c>
      <c r="N332" s="21" t="s">
        <v>131</v>
      </c>
      <c r="O332" s="23">
        <f>M332*VLOOKUP(N332,Kurzy!$A$2:$B$11,2,FALSE)</f>
        <v>5890</v>
      </c>
      <c r="P332" s="18"/>
      <c r="Q332" s="18" t="s">
        <v>10079</v>
      </c>
      <c r="R332" s="18"/>
    </row>
    <row r="333" spans="1:18" ht="76.5" x14ac:dyDescent="0.2">
      <c r="A333" s="7" t="s">
        <v>12</v>
      </c>
      <c r="B333" s="4" t="s">
        <v>87</v>
      </c>
      <c r="C333" s="18" t="s">
        <v>628</v>
      </c>
      <c r="D333" s="18" t="s">
        <v>528</v>
      </c>
      <c r="E333" s="18" t="s">
        <v>629</v>
      </c>
      <c r="F333" s="18" t="s">
        <v>630</v>
      </c>
      <c r="G333" s="18" t="s">
        <v>631</v>
      </c>
      <c r="H333" s="18" t="s">
        <v>632</v>
      </c>
      <c r="I333" s="20"/>
      <c r="J333" s="19">
        <v>41654</v>
      </c>
      <c r="K333" s="20">
        <v>2014</v>
      </c>
      <c r="L333" s="20">
        <v>2016</v>
      </c>
      <c r="M333" s="31">
        <v>3403.97</v>
      </c>
      <c r="N333" s="21" t="s">
        <v>131</v>
      </c>
      <c r="O333" s="23">
        <f>M333*VLOOKUP(N333,Kurzy!$A$2:$B$11,2,FALSE)</f>
        <v>3403.97</v>
      </c>
      <c r="P333" s="18"/>
      <c r="Q333" s="18" t="s">
        <v>10079</v>
      </c>
      <c r="R333" s="18"/>
    </row>
    <row r="334" spans="1:18" ht="38.25" x14ac:dyDescent="0.2">
      <c r="A334" s="7" t="s">
        <v>12</v>
      </c>
      <c r="B334" s="4" t="s">
        <v>87</v>
      </c>
      <c r="C334" s="18" t="s">
        <v>633</v>
      </c>
      <c r="D334" s="18" t="s">
        <v>634</v>
      </c>
      <c r="E334" s="18" t="s">
        <v>635</v>
      </c>
      <c r="F334" s="18" t="s">
        <v>200</v>
      </c>
      <c r="G334" s="18" t="s">
        <v>636</v>
      </c>
      <c r="H334" s="18" t="s">
        <v>637</v>
      </c>
      <c r="I334" s="20">
        <v>36060356</v>
      </c>
      <c r="J334" s="19">
        <v>42590</v>
      </c>
      <c r="K334" s="20">
        <v>2016</v>
      </c>
      <c r="L334" s="20">
        <v>2017</v>
      </c>
      <c r="M334" s="31">
        <v>3000</v>
      </c>
      <c r="N334" s="21" t="s">
        <v>131</v>
      </c>
      <c r="O334" s="23">
        <f>M334*VLOOKUP(N334,Kurzy!$A$2:$B$11,2,FALSE)</f>
        <v>3000</v>
      </c>
      <c r="P334" s="18"/>
      <c r="Q334" s="18" t="s">
        <v>10079</v>
      </c>
      <c r="R334" s="18"/>
    </row>
    <row r="335" spans="1:18" ht="38.25" x14ac:dyDescent="0.2">
      <c r="A335" s="7" t="s">
        <v>12</v>
      </c>
      <c r="B335" s="4" t="s">
        <v>87</v>
      </c>
      <c r="C335" s="18" t="s">
        <v>638</v>
      </c>
      <c r="D335" s="18" t="s">
        <v>634</v>
      </c>
      <c r="E335" s="18" t="s">
        <v>639</v>
      </c>
      <c r="F335" s="18" t="s">
        <v>200</v>
      </c>
      <c r="G335" s="18" t="s">
        <v>636</v>
      </c>
      <c r="H335" s="18" t="s">
        <v>637</v>
      </c>
      <c r="I335" s="20">
        <v>36060356</v>
      </c>
      <c r="J335" s="19">
        <v>42590</v>
      </c>
      <c r="K335" s="20">
        <v>2016</v>
      </c>
      <c r="L335" s="20">
        <v>2017</v>
      </c>
      <c r="M335" s="31">
        <v>3000</v>
      </c>
      <c r="N335" s="21" t="s">
        <v>131</v>
      </c>
      <c r="O335" s="23">
        <f>M335*VLOOKUP(N335,Kurzy!$A$2:$B$11,2,FALSE)</f>
        <v>3000</v>
      </c>
      <c r="P335" s="18"/>
      <c r="Q335" s="18" t="s">
        <v>10079</v>
      </c>
      <c r="R335" s="18"/>
    </row>
    <row r="336" spans="1:18" ht="38.25" x14ac:dyDescent="0.2">
      <c r="A336" s="7" t="s">
        <v>12</v>
      </c>
      <c r="B336" s="4" t="s">
        <v>87</v>
      </c>
      <c r="C336" s="18" t="s">
        <v>640</v>
      </c>
      <c r="D336" s="18" t="s">
        <v>634</v>
      </c>
      <c r="E336" s="18" t="s">
        <v>641</v>
      </c>
      <c r="F336" s="18" t="s">
        <v>200</v>
      </c>
      <c r="G336" s="18" t="s">
        <v>636</v>
      </c>
      <c r="H336" s="18" t="s">
        <v>637</v>
      </c>
      <c r="I336" s="20">
        <v>36060356</v>
      </c>
      <c r="J336" s="19">
        <v>42590</v>
      </c>
      <c r="K336" s="20">
        <v>2016</v>
      </c>
      <c r="L336" s="20">
        <v>2017</v>
      </c>
      <c r="M336" s="31">
        <v>3000</v>
      </c>
      <c r="N336" s="21" t="s">
        <v>131</v>
      </c>
      <c r="O336" s="23">
        <f>M336*VLOOKUP(N336,Kurzy!$A$2:$B$11,2,FALSE)</f>
        <v>3000</v>
      </c>
      <c r="P336" s="18"/>
      <c r="Q336" s="18" t="s">
        <v>10079</v>
      </c>
      <c r="R336" s="18"/>
    </row>
    <row r="337" spans="1:18" ht="38.25" x14ac:dyDescent="0.2">
      <c r="A337" s="7" t="s">
        <v>12</v>
      </c>
      <c r="B337" s="4" t="s">
        <v>87</v>
      </c>
      <c r="C337" s="18" t="s">
        <v>642</v>
      </c>
      <c r="D337" s="18" t="s">
        <v>634</v>
      </c>
      <c r="E337" s="18" t="s">
        <v>643</v>
      </c>
      <c r="F337" s="18" t="s">
        <v>200</v>
      </c>
      <c r="G337" s="18" t="s">
        <v>636</v>
      </c>
      <c r="H337" s="18" t="s">
        <v>637</v>
      </c>
      <c r="I337" s="20">
        <v>36060356</v>
      </c>
      <c r="J337" s="19">
        <v>42298</v>
      </c>
      <c r="K337" s="20">
        <v>2015</v>
      </c>
      <c r="L337" s="20">
        <v>2016</v>
      </c>
      <c r="M337" s="31">
        <v>3000</v>
      </c>
      <c r="N337" s="21" t="s">
        <v>131</v>
      </c>
      <c r="O337" s="23">
        <f>M337*VLOOKUP(N337,Kurzy!$A$2:$B$11,2,FALSE)</f>
        <v>3000</v>
      </c>
      <c r="P337" s="18"/>
      <c r="Q337" s="18" t="s">
        <v>10079</v>
      </c>
      <c r="R337" s="18"/>
    </row>
    <row r="338" spans="1:18" ht="38.25" x14ac:dyDescent="0.2">
      <c r="A338" s="7" t="s">
        <v>12</v>
      </c>
      <c r="B338" s="4" t="s">
        <v>88</v>
      </c>
      <c r="C338" s="18" t="s">
        <v>540</v>
      </c>
      <c r="D338" s="18" t="s">
        <v>541</v>
      </c>
      <c r="E338" s="18" t="s">
        <v>542</v>
      </c>
      <c r="F338" s="18" t="s">
        <v>543</v>
      </c>
      <c r="G338" s="18" t="s">
        <v>544</v>
      </c>
      <c r="H338" s="18" t="s">
        <v>545</v>
      </c>
      <c r="I338" s="20"/>
      <c r="J338" s="19">
        <v>41329</v>
      </c>
      <c r="K338" s="20" t="s">
        <v>546</v>
      </c>
      <c r="L338" s="20" t="s">
        <v>547</v>
      </c>
      <c r="M338" s="31">
        <v>25890.36</v>
      </c>
      <c r="N338" s="21" t="s">
        <v>131</v>
      </c>
      <c r="O338" s="23">
        <f>M338*VLOOKUP(N338,Kurzy!$A$2:$B$11,2,FALSE)</f>
        <v>25890.36</v>
      </c>
      <c r="P338" s="18"/>
      <c r="Q338" s="18" t="s">
        <v>10079</v>
      </c>
      <c r="R338" s="18"/>
    </row>
    <row r="339" spans="1:18" ht="38.25" x14ac:dyDescent="0.2">
      <c r="A339" s="7" t="s">
        <v>12</v>
      </c>
      <c r="B339" s="4" t="s">
        <v>88</v>
      </c>
      <c r="C339" s="18" t="s">
        <v>548</v>
      </c>
      <c r="D339" s="18" t="s">
        <v>549</v>
      </c>
      <c r="E339" s="18" t="s">
        <v>550</v>
      </c>
      <c r="F339" s="18" t="s">
        <v>543</v>
      </c>
      <c r="G339" s="18" t="s">
        <v>544</v>
      </c>
      <c r="H339" s="18"/>
      <c r="I339" s="20"/>
      <c r="J339" s="19">
        <v>41609</v>
      </c>
      <c r="K339" s="20" t="s">
        <v>546</v>
      </c>
      <c r="L339" s="20" t="s">
        <v>547</v>
      </c>
      <c r="M339" s="31">
        <v>8908</v>
      </c>
      <c r="N339" s="21" t="s">
        <v>131</v>
      </c>
      <c r="O339" s="23">
        <f>M339*VLOOKUP(N339,Kurzy!$A$2:$B$11,2,FALSE)</f>
        <v>8908</v>
      </c>
      <c r="P339" s="18" t="s">
        <v>665</v>
      </c>
      <c r="Q339" s="18" t="s">
        <v>10079</v>
      </c>
      <c r="R339" s="18"/>
    </row>
    <row r="340" spans="1:18" ht="38.25" x14ac:dyDescent="0.2">
      <c r="A340" s="7" t="s">
        <v>12</v>
      </c>
      <c r="B340" s="4" t="s">
        <v>56</v>
      </c>
      <c r="C340" s="18" t="s">
        <v>591</v>
      </c>
      <c r="D340" s="18" t="s">
        <v>592</v>
      </c>
      <c r="E340" s="18" t="s">
        <v>593</v>
      </c>
      <c r="F340" s="18" t="s">
        <v>594</v>
      </c>
      <c r="G340" s="18" t="s">
        <v>544</v>
      </c>
      <c r="H340" s="18" t="s">
        <v>526</v>
      </c>
      <c r="I340" s="20">
        <v>30778867</v>
      </c>
      <c r="J340" s="19">
        <v>41656</v>
      </c>
      <c r="K340" s="20">
        <v>2013</v>
      </c>
      <c r="L340" s="20">
        <v>2017</v>
      </c>
      <c r="M340" s="31">
        <v>19592.419999999998</v>
      </c>
      <c r="N340" s="21" t="s">
        <v>131</v>
      </c>
      <c r="O340" s="23">
        <f>M340*VLOOKUP(N340,Kurzy!$A$2:$B$11,2,FALSE)</f>
        <v>19592.419999999998</v>
      </c>
      <c r="P340" s="18"/>
      <c r="Q340" s="18" t="s">
        <v>10079</v>
      </c>
      <c r="R340" s="18"/>
    </row>
    <row r="341" spans="1:18" ht="38.25" x14ac:dyDescent="0.2">
      <c r="A341" s="7" t="s">
        <v>12</v>
      </c>
      <c r="B341" s="4" t="s">
        <v>56</v>
      </c>
      <c r="C341" s="18" t="s">
        <v>595</v>
      </c>
      <c r="D341" s="18" t="s">
        <v>592</v>
      </c>
      <c r="E341" s="18" t="s">
        <v>596</v>
      </c>
      <c r="F341" s="18" t="s">
        <v>594</v>
      </c>
      <c r="G341" s="18" t="s">
        <v>544</v>
      </c>
      <c r="H341" s="18" t="s">
        <v>597</v>
      </c>
      <c r="I341" s="20"/>
      <c r="J341" s="19">
        <v>41389</v>
      </c>
      <c r="K341" s="20">
        <v>2012</v>
      </c>
      <c r="L341" s="20">
        <v>2015</v>
      </c>
      <c r="M341" s="31">
        <v>9237.81</v>
      </c>
      <c r="N341" s="21" t="s">
        <v>131</v>
      </c>
      <c r="O341" s="23">
        <f>M341*VLOOKUP(N341,Kurzy!$A$2:$B$11,2,FALSE)</f>
        <v>9237.81</v>
      </c>
      <c r="P341" s="18"/>
      <c r="Q341" s="18" t="s">
        <v>10079</v>
      </c>
      <c r="R341" s="18"/>
    </row>
    <row r="342" spans="1:18" ht="25.5" x14ac:dyDescent="0.2">
      <c r="A342" s="7" t="s">
        <v>12</v>
      </c>
      <c r="B342" s="4" t="s">
        <v>56</v>
      </c>
      <c r="C342" s="18" t="s">
        <v>598</v>
      </c>
      <c r="D342" s="18" t="s">
        <v>592</v>
      </c>
      <c r="E342" s="18">
        <v>61100001</v>
      </c>
      <c r="F342" s="18" t="s">
        <v>599</v>
      </c>
      <c r="G342" s="18" t="s">
        <v>200</v>
      </c>
      <c r="H342" s="18" t="s">
        <v>200</v>
      </c>
      <c r="I342" s="20">
        <v>36060356</v>
      </c>
      <c r="J342" s="19">
        <v>40961</v>
      </c>
      <c r="K342" s="20">
        <v>2012</v>
      </c>
      <c r="L342" s="20">
        <v>2015</v>
      </c>
      <c r="M342" s="31">
        <v>840</v>
      </c>
      <c r="N342" s="21" t="s">
        <v>131</v>
      </c>
      <c r="O342" s="23">
        <f>M342*VLOOKUP(N342,Kurzy!$A$2:$B$11,2,FALSE)</f>
        <v>840</v>
      </c>
      <c r="P342" s="18"/>
      <c r="Q342" s="18" t="s">
        <v>10079</v>
      </c>
      <c r="R342" s="18"/>
    </row>
    <row r="343" spans="1:18" ht="25.5" x14ac:dyDescent="0.2">
      <c r="A343" s="7" t="s">
        <v>12</v>
      </c>
      <c r="B343" s="4" t="s">
        <v>56</v>
      </c>
      <c r="C343" s="18" t="s">
        <v>600</v>
      </c>
      <c r="D343" s="18" t="s">
        <v>592</v>
      </c>
      <c r="E343" s="18" t="s">
        <v>601</v>
      </c>
      <c r="F343" s="18" t="s">
        <v>602</v>
      </c>
      <c r="G343" s="18" t="s">
        <v>575</v>
      </c>
      <c r="H343" s="18" t="s">
        <v>603</v>
      </c>
      <c r="I343" s="20"/>
      <c r="J343" s="19">
        <v>42054</v>
      </c>
      <c r="K343" s="20">
        <v>2014</v>
      </c>
      <c r="L343" s="20">
        <v>2017</v>
      </c>
      <c r="M343" s="31">
        <v>2000</v>
      </c>
      <c r="N343" s="21" t="s">
        <v>131</v>
      </c>
      <c r="O343" s="23">
        <f>M343*VLOOKUP(N343,Kurzy!$A$2:$B$11,2,FALSE)</f>
        <v>2000</v>
      </c>
      <c r="P343" s="18"/>
      <c r="Q343" s="18" t="s">
        <v>10079</v>
      </c>
      <c r="R343" s="18"/>
    </row>
    <row r="344" spans="1:18" ht="51" x14ac:dyDescent="0.2">
      <c r="A344" s="7" t="s">
        <v>12</v>
      </c>
      <c r="B344" s="4" t="s">
        <v>56</v>
      </c>
      <c r="C344" s="18" t="s">
        <v>604</v>
      </c>
      <c r="D344" s="18" t="s">
        <v>592</v>
      </c>
      <c r="E344" s="18" t="s">
        <v>605</v>
      </c>
      <c r="F344" s="18" t="s">
        <v>606</v>
      </c>
      <c r="G344" s="18" t="s">
        <v>607</v>
      </c>
      <c r="H344" s="18" t="s">
        <v>257</v>
      </c>
      <c r="I344" s="20"/>
      <c r="J344" s="19">
        <v>41950</v>
      </c>
      <c r="K344" s="20">
        <v>2014</v>
      </c>
      <c r="L344" s="20">
        <v>2017</v>
      </c>
      <c r="M344" s="31">
        <v>121643</v>
      </c>
      <c r="N344" s="21" t="s">
        <v>131</v>
      </c>
      <c r="O344" s="23">
        <f>M344*VLOOKUP(N344,Kurzy!$A$2:$B$11,2,FALSE)</f>
        <v>121643</v>
      </c>
      <c r="P344" s="18"/>
      <c r="Q344" s="18" t="s">
        <v>10079</v>
      </c>
      <c r="R344" s="18"/>
    </row>
    <row r="345" spans="1:18" ht="38.25" x14ac:dyDescent="0.2">
      <c r="A345" s="7" t="s">
        <v>12</v>
      </c>
      <c r="B345" s="4" t="s">
        <v>56</v>
      </c>
      <c r="C345" s="18" t="s">
        <v>608</v>
      </c>
      <c r="D345" s="18" t="s">
        <v>609</v>
      </c>
      <c r="E345" s="18" t="s">
        <v>610</v>
      </c>
      <c r="F345" s="18" t="s">
        <v>611</v>
      </c>
      <c r="G345" s="18" t="s">
        <v>607</v>
      </c>
      <c r="H345" s="18" t="s">
        <v>257</v>
      </c>
      <c r="I345" s="20"/>
      <c r="J345" s="19">
        <v>42619</v>
      </c>
      <c r="K345" s="20">
        <v>2016</v>
      </c>
      <c r="L345" s="20">
        <v>2019</v>
      </c>
      <c r="M345" s="31">
        <v>104936</v>
      </c>
      <c r="N345" s="21" t="s">
        <v>131</v>
      </c>
      <c r="O345" s="23">
        <f>M345*VLOOKUP(N345,Kurzy!$A$2:$B$11,2,FALSE)</f>
        <v>104936</v>
      </c>
      <c r="P345" s="18"/>
      <c r="Q345" s="18" t="s">
        <v>10079</v>
      </c>
      <c r="R345" s="18"/>
    </row>
    <row r="346" spans="1:18" ht="38.25" x14ac:dyDescent="0.2">
      <c r="A346" s="7" t="s">
        <v>12</v>
      </c>
      <c r="B346" s="4" t="s">
        <v>56</v>
      </c>
      <c r="C346" s="18" t="s">
        <v>612</v>
      </c>
      <c r="D346" s="18" t="s">
        <v>613</v>
      </c>
      <c r="E346" s="18" t="s">
        <v>614</v>
      </c>
      <c r="F346" s="18" t="s">
        <v>611</v>
      </c>
      <c r="G346" s="18" t="s">
        <v>607</v>
      </c>
      <c r="H346" s="18" t="s">
        <v>615</v>
      </c>
      <c r="I346" s="20"/>
      <c r="J346" s="19">
        <v>42699</v>
      </c>
      <c r="K346" s="20">
        <v>2016</v>
      </c>
      <c r="L346" s="20">
        <v>2016</v>
      </c>
      <c r="M346" s="31">
        <v>10926</v>
      </c>
      <c r="N346" s="21" t="s">
        <v>131</v>
      </c>
      <c r="O346" s="23">
        <f>M346*VLOOKUP(N346,Kurzy!$A$2:$B$11,2,FALSE)</f>
        <v>10926</v>
      </c>
      <c r="P346" s="18"/>
      <c r="Q346" s="18" t="s">
        <v>10079</v>
      </c>
      <c r="R346" s="18"/>
    </row>
    <row r="347" spans="1:18" ht="51" x14ac:dyDescent="0.2">
      <c r="A347" s="7" t="s">
        <v>12</v>
      </c>
      <c r="B347" s="4" t="s">
        <v>56</v>
      </c>
      <c r="C347" s="18" t="s">
        <v>616</v>
      </c>
      <c r="D347" s="18" t="s">
        <v>617</v>
      </c>
      <c r="E347" s="18" t="s">
        <v>618</v>
      </c>
      <c r="F347" s="18" t="s">
        <v>619</v>
      </c>
      <c r="G347" s="18" t="s">
        <v>620</v>
      </c>
      <c r="H347" s="18" t="s">
        <v>621</v>
      </c>
      <c r="I347" s="20"/>
      <c r="J347" s="19">
        <v>42502</v>
      </c>
      <c r="K347" s="20">
        <v>2015</v>
      </c>
      <c r="L347" s="20">
        <v>2018</v>
      </c>
      <c r="M347" s="31">
        <v>1169.9000000000001</v>
      </c>
      <c r="N347" s="21" t="s">
        <v>131</v>
      </c>
      <c r="O347" s="23">
        <f>M347*VLOOKUP(N347,Kurzy!$A$2:$B$11,2,FALSE)</f>
        <v>1169.9000000000001</v>
      </c>
      <c r="P347" s="18"/>
      <c r="Q347" s="18" t="s">
        <v>10079</v>
      </c>
      <c r="R347" s="18"/>
    </row>
    <row r="348" spans="1:18" ht="25.5" x14ac:dyDescent="0.2">
      <c r="A348" s="7" t="s">
        <v>12</v>
      </c>
      <c r="B348" s="4" t="s">
        <v>56</v>
      </c>
      <c r="C348" s="18" t="s">
        <v>622</v>
      </c>
      <c r="D348" s="18" t="s">
        <v>623</v>
      </c>
      <c r="E348" s="18" t="s">
        <v>624</v>
      </c>
      <c r="F348" s="18" t="s">
        <v>625</v>
      </c>
      <c r="G348" s="18" t="s">
        <v>626</v>
      </c>
      <c r="H348" s="18" t="s">
        <v>627</v>
      </c>
      <c r="I348" s="20"/>
      <c r="J348" s="19">
        <v>41418</v>
      </c>
      <c r="K348" s="20">
        <v>2012</v>
      </c>
      <c r="L348" s="20">
        <v>2014</v>
      </c>
      <c r="M348" s="31">
        <v>4073.55</v>
      </c>
      <c r="N348" s="21" t="s">
        <v>131</v>
      </c>
      <c r="O348" s="23">
        <f>M348*VLOOKUP(N348,Kurzy!$A$2:$B$11,2,FALSE)</f>
        <v>4073.55</v>
      </c>
      <c r="P348" s="18"/>
      <c r="Q348" s="18" t="s">
        <v>10079</v>
      </c>
      <c r="R348" s="18"/>
    </row>
    <row r="349" spans="1:18" ht="51" x14ac:dyDescent="0.2">
      <c r="A349" s="7" t="s">
        <v>12</v>
      </c>
      <c r="B349" s="4" t="s">
        <v>57</v>
      </c>
      <c r="C349" s="18" t="s">
        <v>567</v>
      </c>
      <c r="D349" s="18" t="s">
        <v>568</v>
      </c>
      <c r="E349" s="18" t="s">
        <v>569</v>
      </c>
      <c r="F349" s="18" t="s">
        <v>570</v>
      </c>
      <c r="G349" s="18" t="s">
        <v>571</v>
      </c>
      <c r="H349" s="18" t="s">
        <v>526</v>
      </c>
      <c r="I349" s="20">
        <v>30778867</v>
      </c>
      <c r="J349" s="19">
        <v>42360</v>
      </c>
      <c r="K349" s="20">
        <v>2015</v>
      </c>
      <c r="L349" s="20">
        <v>2018</v>
      </c>
      <c r="M349" s="31">
        <v>285053</v>
      </c>
      <c r="N349" s="21" t="s">
        <v>131</v>
      </c>
      <c r="O349" s="23">
        <f>M349*VLOOKUP(N349,Kurzy!$A$2:$B$11,2,FALSE)</f>
        <v>285053</v>
      </c>
      <c r="P349" s="18"/>
      <c r="Q349" s="18" t="s">
        <v>10079</v>
      </c>
      <c r="R349" s="18"/>
    </row>
    <row r="350" spans="1:18" ht="25.5" x14ac:dyDescent="0.2">
      <c r="A350" s="7" t="s">
        <v>12</v>
      </c>
      <c r="B350" s="4" t="s">
        <v>57</v>
      </c>
      <c r="C350" s="18" t="s">
        <v>572</v>
      </c>
      <c r="D350" s="18" t="s">
        <v>522</v>
      </c>
      <c r="E350" s="18" t="s">
        <v>573</v>
      </c>
      <c r="F350" s="18" t="s">
        <v>574</v>
      </c>
      <c r="G350" s="18" t="s">
        <v>575</v>
      </c>
      <c r="H350" s="18" t="s">
        <v>526</v>
      </c>
      <c r="I350" s="20">
        <v>30778867</v>
      </c>
      <c r="J350" s="19">
        <v>40452</v>
      </c>
      <c r="K350" s="20">
        <v>2010</v>
      </c>
      <c r="L350" s="20">
        <v>2016</v>
      </c>
      <c r="M350" s="31">
        <v>19795</v>
      </c>
      <c r="N350" s="21" t="s">
        <v>131</v>
      </c>
      <c r="O350" s="23">
        <f>M350*VLOOKUP(N350,Kurzy!$A$2:$B$11,2,FALSE)</f>
        <v>19795</v>
      </c>
      <c r="P350" s="18"/>
      <c r="Q350" s="18" t="s">
        <v>10079</v>
      </c>
      <c r="R350" s="18"/>
    </row>
    <row r="351" spans="1:18" ht="51" x14ac:dyDescent="0.2">
      <c r="A351" s="7" t="s">
        <v>12</v>
      </c>
      <c r="B351" s="4" t="s">
        <v>57</v>
      </c>
      <c r="C351" s="18" t="s">
        <v>576</v>
      </c>
      <c r="D351" s="18" t="s">
        <v>522</v>
      </c>
      <c r="E351" s="18" t="s">
        <v>577</v>
      </c>
      <c r="F351" s="18" t="s">
        <v>570</v>
      </c>
      <c r="G351" s="18" t="s">
        <v>578</v>
      </c>
      <c r="H351" s="18" t="s">
        <v>526</v>
      </c>
      <c r="I351" s="20">
        <v>30778867</v>
      </c>
      <c r="J351" s="19">
        <v>42436</v>
      </c>
      <c r="K351" s="20">
        <v>2015</v>
      </c>
      <c r="L351" s="20">
        <v>2018</v>
      </c>
      <c r="M351" s="31">
        <v>26852</v>
      </c>
      <c r="N351" s="21" t="s">
        <v>131</v>
      </c>
      <c r="O351" s="23">
        <f>M351*VLOOKUP(N351,Kurzy!$A$2:$B$11,2,FALSE)</f>
        <v>26852</v>
      </c>
      <c r="P351" s="18"/>
      <c r="Q351" s="18" t="s">
        <v>10079</v>
      </c>
      <c r="R351" s="18"/>
    </row>
    <row r="352" spans="1:18" ht="38.25" x14ac:dyDescent="0.2">
      <c r="A352" s="7" t="s">
        <v>12</v>
      </c>
      <c r="B352" s="4" t="s">
        <v>57</v>
      </c>
      <c r="C352" s="18" t="s">
        <v>579</v>
      </c>
      <c r="D352" s="18" t="s">
        <v>580</v>
      </c>
      <c r="E352" s="18" t="s">
        <v>581</v>
      </c>
      <c r="F352" s="18" t="s">
        <v>574</v>
      </c>
      <c r="G352" s="18" t="s">
        <v>575</v>
      </c>
      <c r="H352" s="18" t="s">
        <v>526</v>
      </c>
      <c r="I352" s="20">
        <v>30778867</v>
      </c>
      <c r="J352" s="19">
        <v>40512</v>
      </c>
      <c r="K352" s="20">
        <v>2010</v>
      </c>
      <c r="L352" s="20">
        <v>2016</v>
      </c>
      <c r="M352" s="31">
        <v>111072</v>
      </c>
      <c r="N352" s="21" t="s">
        <v>131</v>
      </c>
      <c r="O352" s="23">
        <f>M352*VLOOKUP(N352,Kurzy!$A$2:$B$11,2,FALSE)</f>
        <v>111072</v>
      </c>
      <c r="P352" s="18"/>
      <c r="Q352" s="18" t="s">
        <v>10079</v>
      </c>
      <c r="R352" s="18"/>
    </row>
    <row r="353" spans="1:18" ht="38.25" x14ac:dyDescent="0.2">
      <c r="A353" s="7" t="s">
        <v>12</v>
      </c>
      <c r="B353" s="4" t="s">
        <v>57</v>
      </c>
      <c r="C353" s="18" t="s">
        <v>582</v>
      </c>
      <c r="D353" s="18" t="s">
        <v>568</v>
      </c>
      <c r="E353" s="18" t="s">
        <v>550</v>
      </c>
      <c r="F353" s="18" t="s">
        <v>574</v>
      </c>
      <c r="G353" s="18" t="s">
        <v>583</v>
      </c>
      <c r="H353" s="18" t="s">
        <v>526</v>
      </c>
      <c r="I353" s="20">
        <v>30778867</v>
      </c>
      <c r="J353" s="19">
        <v>41886</v>
      </c>
      <c r="K353" s="20">
        <v>2013</v>
      </c>
      <c r="L353" s="20">
        <v>2016</v>
      </c>
      <c r="M353" s="31">
        <v>8908</v>
      </c>
      <c r="N353" s="21" t="s">
        <v>131</v>
      </c>
      <c r="O353" s="23">
        <f>M353*VLOOKUP(N353,Kurzy!$A$2:$B$11,2,FALSE)</f>
        <v>8908</v>
      </c>
      <c r="P353" s="18"/>
      <c r="Q353" s="18" t="s">
        <v>10079</v>
      </c>
      <c r="R353" s="18"/>
    </row>
    <row r="354" spans="1:18" ht="38.25" x14ac:dyDescent="0.2">
      <c r="A354" s="7" t="s">
        <v>12</v>
      </c>
      <c r="B354" s="4" t="s">
        <v>57</v>
      </c>
      <c r="C354" s="18" t="s">
        <v>584</v>
      </c>
      <c r="D354" s="18" t="s">
        <v>585</v>
      </c>
      <c r="E354" s="18" t="s">
        <v>586</v>
      </c>
      <c r="F354" s="18" t="s">
        <v>574</v>
      </c>
      <c r="G354" s="18" t="s">
        <v>575</v>
      </c>
      <c r="H354" s="18" t="s">
        <v>526</v>
      </c>
      <c r="I354" s="20">
        <v>30778867</v>
      </c>
      <c r="J354" s="19">
        <v>41957</v>
      </c>
      <c r="K354" s="20">
        <v>2013</v>
      </c>
      <c r="L354" s="20">
        <v>2017</v>
      </c>
      <c r="M354" s="31">
        <v>77000</v>
      </c>
      <c r="N354" s="21" t="s">
        <v>131</v>
      </c>
      <c r="O354" s="23">
        <f>M354*VLOOKUP(N354,Kurzy!$A$2:$B$11,2,FALSE)</f>
        <v>77000</v>
      </c>
      <c r="P354" s="18"/>
      <c r="Q354" s="18" t="s">
        <v>10079</v>
      </c>
      <c r="R354" s="18"/>
    </row>
    <row r="355" spans="1:18" ht="51" x14ac:dyDescent="0.2">
      <c r="A355" s="7" t="s">
        <v>12</v>
      </c>
      <c r="B355" s="4" t="s">
        <v>57</v>
      </c>
      <c r="C355" s="18" t="s">
        <v>587</v>
      </c>
      <c r="D355" s="18" t="s">
        <v>588</v>
      </c>
      <c r="E355" s="18" t="s">
        <v>589</v>
      </c>
      <c r="F355" s="18" t="s">
        <v>590</v>
      </c>
      <c r="G355" s="18" t="s">
        <v>578</v>
      </c>
      <c r="H355" s="18" t="s">
        <v>526</v>
      </c>
      <c r="I355" s="20">
        <v>30778867</v>
      </c>
      <c r="J355" s="19">
        <v>42506</v>
      </c>
      <c r="K355" s="20">
        <v>2016</v>
      </c>
      <c r="L355" s="20">
        <v>2018</v>
      </c>
      <c r="M355" s="31">
        <v>6685</v>
      </c>
      <c r="N355" s="21" t="s">
        <v>131</v>
      </c>
      <c r="O355" s="23">
        <f>M355*VLOOKUP(N355,Kurzy!$A$2:$B$11,2,FALSE)</f>
        <v>6685</v>
      </c>
      <c r="P355" s="18"/>
      <c r="Q355" s="18" t="s">
        <v>10079</v>
      </c>
      <c r="R355" s="18"/>
    </row>
    <row r="356" spans="1:18" ht="25.5" x14ac:dyDescent="0.2">
      <c r="A356" s="7" t="s">
        <v>12</v>
      </c>
      <c r="B356" s="4" t="s">
        <v>89</v>
      </c>
      <c r="C356" s="18" t="s">
        <v>551</v>
      </c>
      <c r="D356" s="18" t="s">
        <v>552</v>
      </c>
      <c r="E356" s="18" t="s">
        <v>553</v>
      </c>
      <c r="F356" s="18" t="s">
        <v>554</v>
      </c>
      <c r="G356" s="18" t="s">
        <v>555</v>
      </c>
      <c r="H356" s="18" t="s">
        <v>555</v>
      </c>
      <c r="I356" s="20">
        <v>36060356</v>
      </c>
      <c r="J356" s="19">
        <v>42355</v>
      </c>
      <c r="K356" s="20">
        <v>2016</v>
      </c>
      <c r="L356" s="20">
        <v>2016</v>
      </c>
      <c r="M356" s="31">
        <v>4800</v>
      </c>
      <c r="N356" s="21" t="s">
        <v>131</v>
      </c>
      <c r="O356" s="23">
        <f>M356*VLOOKUP(N356,Kurzy!$A$2:$B$11,2,FALSE)</f>
        <v>4800</v>
      </c>
      <c r="P356" s="18"/>
      <c r="Q356" s="18" t="s">
        <v>10079</v>
      </c>
      <c r="R356" s="18"/>
    </row>
    <row r="357" spans="1:18" ht="25.5" x14ac:dyDescent="0.2">
      <c r="A357" s="7" t="s">
        <v>12</v>
      </c>
      <c r="B357" s="4" t="s">
        <v>89</v>
      </c>
      <c r="C357" s="18" t="s">
        <v>556</v>
      </c>
      <c r="D357" s="18" t="s">
        <v>557</v>
      </c>
      <c r="E357" s="18" t="s">
        <v>558</v>
      </c>
      <c r="F357" s="18" t="s">
        <v>554</v>
      </c>
      <c r="G357" s="18" t="s">
        <v>559</v>
      </c>
      <c r="H357" s="18" t="s">
        <v>560</v>
      </c>
      <c r="I357" s="20">
        <v>31821596</v>
      </c>
      <c r="J357" s="19">
        <v>42464</v>
      </c>
      <c r="K357" s="20">
        <v>2016</v>
      </c>
      <c r="L357" s="20">
        <v>2016</v>
      </c>
      <c r="M357" s="31">
        <v>1422.5</v>
      </c>
      <c r="N357" s="21" t="s">
        <v>131</v>
      </c>
      <c r="O357" s="23">
        <f>M357*VLOOKUP(N357,Kurzy!$A$2:$B$11,2,FALSE)</f>
        <v>1422.5</v>
      </c>
      <c r="P357" s="18"/>
      <c r="Q357" s="18" t="s">
        <v>10079</v>
      </c>
      <c r="R357" s="18"/>
    </row>
    <row r="358" spans="1:18" ht="25.5" x14ac:dyDescent="0.2">
      <c r="A358" s="7" t="s">
        <v>12</v>
      </c>
      <c r="B358" s="4" t="s">
        <v>89</v>
      </c>
      <c r="C358" s="18" t="s">
        <v>561</v>
      </c>
      <c r="D358" s="18" t="s">
        <v>562</v>
      </c>
      <c r="E358" s="18" t="s">
        <v>558</v>
      </c>
      <c r="F358" s="18" t="s">
        <v>554</v>
      </c>
      <c r="G358" s="18" t="s">
        <v>559</v>
      </c>
      <c r="H358" s="18" t="s">
        <v>560</v>
      </c>
      <c r="I358" s="20">
        <v>31821596</v>
      </c>
      <c r="J358" s="19">
        <v>42464</v>
      </c>
      <c r="K358" s="20">
        <v>2016</v>
      </c>
      <c r="L358" s="20">
        <v>2016</v>
      </c>
      <c r="M358" s="31">
        <v>2797.5</v>
      </c>
      <c r="N358" s="21" t="s">
        <v>131</v>
      </c>
      <c r="O358" s="23">
        <f>M358*VLOOKUP(N358,Kurzy!$A$2:$B$11,2,FALSE)</f>
        <v>2797.5</v>
      </c>
      <c r="P358" s="18"/>
      <c r="Q358" s="18" t="s">
        <v>10079</v>
      </c>
      <c r="R358" s="18"/>
    </row>
    <row r="359" spans="1:18" ht="25.5" x14ac:dyDescent="0.2">
      <c r="A359" s="7" t="s">
        <v>12</v>
      </c>
      <c r="B359" s="4" t="s">
        <v>116</v>
      </c>
      <c r="C359" s="18" t="s">
        <v>563</v>
      </c>
      <c r="D359" s="18" t="s">
        <v>564</v>
      </c>
      <c r="E359" s="18" t="s">
        <v>565</v>
      </c>
      <c r="F359" s="18" t="s">
        <v>566</v>
      </c>
      <c r="G359" s="18" t="s">
        <v>265</v>
      </c>
      <c r="H359" s="18" t="s">
        <v>526</v>
      </c>
      <c r="I359" s="20">
        <v>30778867</v>
      </c>
      <c r="J359" s="19">
        <v>42313</v>
      </c>
      <c r="K359" s="20">
        <v>2015</v>
      </c>
      <c r="L359" s="20">
        <v>2017</v>
      </c>
      <c r="M359" s="31">
        <v>8290.4</v>
      </c>
      <c r="N359" s="21" t="s">
        <v>131</v>
      </c>
      <c r="O359" s="23">
        <f>M359*VLOOKUP(N359,Kurzy!$A$2:$B$11,2,FALSE)</f>
        <v>8290.4</v>
      </c>
      <c r="P359" s="18"/>
      <c r="Q359" s="18" t="s">
        <v>10079</v>
      </c>
      <c r="R359" s="18"/>
    </row>
    <row r="360" spans="1:18" ht="25.5" x14ac:dyDescent="0.2">
      <c r="A360" s="7" t="s">
        <v>12</v>
      </c>
      <c r="B360" s="4" t="s">
        <v>116</v>
      </c>
      <c r="C360" s="18" t="s">
        <v>659</v>
      </c>
      <c r="D360" s="18" t="s">
        <v>564</v>
      </c>
      <c r="E360" s="18" t="s">
        <v>660</v>
      </c>
      <c r="F360" s="18" t="s">
        <v>566</v>
      </c>
      <c r="G360" s="18" t="s">
        <v>265</v>
      </c>
      <c r="H360" s="18" t="s">
        <v>526</v>
      </c>
      <c r="I360" s="20">
        <v>30778867</v>
      </c>
      <c r="J360" s="19">
        <v>41625</v>
      </c>
      <c r="K360" s="20">
        <v>2013</v>
      </c>
      <c r="L360" s="20">
        <v>2015</v>
      </c>
      <c r="M360" s="31">
        <v>6223.01</v>
      </c>
      <c r="N360" s="21" t="s">
        <v>131</v>
      </c>
      <c r="O360" s="23">
        <f>M360*VLOOKUP(N360,Kurzy!$A$2:$B$11,2,FALSE)</f>
        <v>6223.01</v>
      </c>
      <c r="P360" s="18"/>
      <c r="Q360" s="18" t="s">
        <v>10079</v>
      </c>
      <c r="R360" s="18"/>
    </row>
    <row r="361" spans="1:18" ht="25.5" x14ac:dyDescent="0.2">
      <c r="A361" s="7" t="s">
        <v>12</v>
      </c>
      <c r="B361" s="4"/>
      <c r="C361" s="18" t="s">
        <v>644</v>
      </c>
      <c r="D361" s="18" t="s">
        <v>386</v>
      </c>
      <c r="E361" s="18" t="s">
        <v>645</v>
      </c>
      <c r="F361" s="18" t="s">
        <v>646</v>
      </c>
      <c r="G361" s="18" t="s">
        <v>325</v>
      </c>
      <c r="H361" s="18" t="s">
        <v>526</v>
      </c>
      <c r="I361" s="20">
        <v>30778867</v>
      </c>
      <c r="J361" s="19">
        <v>42178</v>
      </c>
      <c r="K361" s="20">
        <v>2015</v>
      </c>
      <c r="L361" s="20">
        <v>2016</v>
      </c>
      <c r="M361" s="31">
        <v>170962</v>
      </c>
      <c r="N361" s="21" t="s">
        <v>131</v>
      </c>
      <c r="O361" s="23">
        <f>M361*VLOOKUP(N361,Kurzy!$A$2:$B$11,2,FALSE)</f>
        <v>170962</v>
      </c>
      <c r="P361" s="18"/>
      <c r="Q361" s="18" t="s">
        <v>10079</v>
      </c>
      <c r="R361" s="18"/>
    </row>
    <row r="362" spans="1:18" ht="25.5" x14ac:dyDescent="0.2">
      <c r="A362" s="7" t="s">
        <v>12</v>
      </c>
      <c r="B362" s="4"/>
      <c r="C362" s="18" t="s">
        <v>644</v>
      </c>
      <c r="D362" s="18" t="s">
        <v>386</v>
      </c>
      <c r="E362" s="18" t="s">
        <v>647</v>
      </c>
      <c r="F362" s="18" t="s">
        <v>646</v>
      </c>
      <c r="G362" s="18" t="s">
        <v>325</v>
      </c>
      <c r="H362" s="18" t="s">
        <v>526</v>
      </c>
      <c r="I362" s="20">
        <v>30778867</v>
      </c>
      <c r="J362" s="19">
        <v>42562</v>
      </c>
      <c r="K362" s="20">
        <v>2016</v>
      </c>
      <c r="L362" s="20">
        <v>2017</v>
      </c>
      <c r="M362" s="31">
        <v>346945</v>
      </c>
      <c r="N362" s="21" t="s">
        <v>131</v>
      </c>
      <c r="O362" s="23">
        <f>M362*VLOOKUP(N362,Kurzy!$A$2:$B$11,2,FALSE)</f>
        <v>346945</v>
      </c>
      <c r="P362" s="18"/>
      <c r="Q362" s="18" t="s">
        <v>10079</v>
      </c>
      <c r="R362" s="18"/>
    </row>
    <row r="363" spans="1:18" ht="25.5" x14ac:dyDescent="0.2">
      <c r="A363" s="7" t="s">
        <v>12</v>
      </c>
      <c r="B363" s="4"/>
      <c r="C363" s="18" t="s">
        <v>648</v>
      </c>
      <c r="D363" s="18" t="s">
        <v>386</v>
      </c>
      <c r="E363" s="18" t="s">
        <v>649</v>
      </c>
      <c r="F363" s="18" t="s">
        <v>646</v>
      </c>
      <c r="G363" s="18" t="s">
        <v>325</v>
      </c>
      <c r="H363" s="18" t="s">
        <v>526</v>
      </c>
      <c r="I363" s="20">
        <v>30778867</v>
      </c>
      <c r="J363" s="19">
        <v>42193</v>
      </c>
      <c r="K363" s="20">
        <v>2015</v>
      </c>
      <c r="L363" s="20">
        <v>2017</v>
      </c>
      <c r="M363" s="31">
        <v>47244.75</v>
      </c>
      <c r="N363" s="21" t="s">
        <v>131</v>
      </c>
      <c r="O363" s="23">
        <f>M363*VLOOKUP(N363,Kurzy!$A$2:$B$11,2,FALSE)</f>
        <v>47244.75</v>
      </c>
      <c r="P363" s="18"/>
      <c r="Q363" s="18" t="s">
        <v>10079</v>
      </c>
      <c r="R363" s="18"/>
    </row>
    <row r="364" spans="1:18" ht="25.5" x14ac:dyDescent="0.2">
      <c r="A364" s="7" t="s">
        <v>12</v>
      </c>
      <c r="B364" s="4"/>
      <c r="C364" s="18" t="s">
        <v>648</v>
      </c>
      <c r="D364" s="18" t="s">
        <v>386</v>
      </c>
      <c r="E364" s="18" t="s">
        <v>650</v>
      </c>
      <c r="F364" s="18" t="s">
        <v>646</v>
      </c>
      <c r="G364" s="18" t="s">
        <v>325</v>
      </c>
      <c r="H364" s="18" t="s">
        <v>526</v>
      </c>
      <c r="I364" s="20">
        <v>30778867</v>
      </c>
      <c r="J364" s="19">
        <v>42598</v>
      </c>
      <c r="K364" s="20">
        <v>2016</v>
      </c>
      <c r="L364" s="20">
        <v>2018</v>
      </c>
      <c r="M364" s="31">
        <v>58552</v>
      </c>
      <c r="N364" s="21" t="s">
        <v>131</v>
      </c>
      <c r="O364" s="23">
        <f>M364*VLOOKUP(N364,Kurzy!$A$2:$B$11,2,FALSE)</f>
        <v>58552</v>
      </c>
      <c r="P364" s="18"/>
      <c r="Q364" s="18" t="s">
        <v>10079</v>
      </c>
      <c r="R364" s="18"/>
    </row>
    <row r="365" spans="1:18" ht="25.5" x14ac:dyDescent="0.2">
      <c r="A365" s="7" t="s">
        <v>12</v>
      </c>
      <c r="B365" s="4"/>
      <c r="C365" s="18" t="s">
        <v>651</v>
      </c>
      <c r="D365" s="18" t="s">
        <v>652</v>
      </c>
      <c r="E365" s="18" t="s">
        <v>653</v>
      </c>
      <c r="F365" s="18" t="s">
        <v>543</v>
      </c>
      <c r="G365" s="18" t="s">
        <v>575</v>
      </c>
      <c r="H365" s="18" t="s">
        <v>526</v>
      </c>
      <c r="I365" s="20">
        <v>30778867</v>
      </c>
      <c r="J365" s="19" t="s">
        <v>654</v>
      </c>
      <c r="K365" s="20">
        <v>2012</v>
      </c>
      <c r="L365" s="20">
        <v>2016</v>
      </c>
      <c r="M365" s="31">
        <v>27400</v>
      </c>
      <c r="N365" s="21" t="s">
        <v>131</v>
      </c>
      <c r="O365" s="23">
        <f>M365*VLOOKUP(N365,Kurzy!$A$2:$B$11,2,FALSE)</f>
        <v>27400</v>
      </c>
      <c r="P365" s="18"/>
      <c r="Q365" s="18" t="s">
        <v>10079</v>
      </c>
      <c r="R365" s="18"/>
    </row>
    <row r="366" spans="1:18" ht="38.25" x14ac:dyDescent="0.2">
      <c r="A366" s="7" t="s">
        <v>12</v>
      </c>
      <c r="B366" s="4"/>
      <c r="C366" s="18" t="s">
        <v>655</v>
      </c>
      <c r="D366" s="18" t="s">
        <v>652</v>
      </c>
      <c r="E366" s="18" t="s">
        <v>656</v>
      </c>
      <c r="F366" s="18" t="s">
        <v>543</v>
      </c>
      <c r="G366" s="18" t="s">
        <v>657</v>
      </c>
      <c r="H366" s="18" t="s">
        <v>526</v>
      </c>
      <c r="I366" s="20">
        <v>30778867</v>
      </c>
      <c r="J366" s="19" t="s">
        <v>658</v>
      </c>
      <c r="K366" s="20">
        <v>2012</v>
      </c>
      <c r="L366" s="20">
        <v>2015</v>
      </c>
      <c r="M366" s="31">
        <v>1821</v>
      </c>
      <c r="N366" s="21" t="s">
        <v>131</v>
      </c>
      <c r="O366" s="23">
        <f>M366*VLOOKUP(N366,Kurzy!$A$2:$B$11,2,FALSE)</f>
        <v>1821</v>
      </c>
      <c r="P366" s="18"/>
      <c r="Q366" s="18" t="s">
        <v>10079</v>
      </c>
      <c r="R366" s="18"/>
    </row>
    <row r="367" spans="1:18" ht="63.75" x14ac:dyDescent="0.2">
      <c r="A367" s="7" t="s">
        <v>12</v>
      </c>
      <c r="B367" s="4" t="s">
        <v>87</v>
      </c>
      <c r="C367" s="18" t="s">
        <v>533</v>
      </c>
      <c r="D367" s="18" t="s">
        <v>534</v>
      </c>
      <c r="E367" s="18" t="s">
        <v>535</v>
      </c>
      <c r="F367" s="18" t="s">
        <v>536</v>
      </c>
      <c r="G367" s="18" t="s">
        <v>537</v>
      </c>
      <c r="H367" s="18" t="s">
        <v>538</v>
      </c>
      <c r="I367" s="20">
        <v>37866486</v>
      </c>
      <c r="J367" s="19">
        <v>41065</v>
      </c>
      <c r="K367" s="20">
        <v>2012</v>
      </c>
      <c r="L367" s="20">
        <v>2014</v>
      </c>
      <c r="M367" s="31">
        <v>28075</v>
      </c>
      <c r="N367" s="21" t="s">
        <v>131</v>
      </c>
      <c r="O367" s="23">
        <f>M367*VLOOKUP(N367,Kurzy!$A$2:$B$11,2,FALSE)</f>
        <v>28075</v>
      </c>
      <c r="P367" s="18"/>
      <c r="Q367" s="18" t="s">
        <v>10079</v>
      </c>
      <c r="R367" s="18" t="s">
        <v>10642</v>
      </c>
    </row>
    <row r="368" spans="1:18" ht="51" hidden="1" x14ac:dyDescent="0.2">
      <c r="A368" s="7" t="s">
        <v>13</v>
      </c>
      <c r="B368" s="4" t="s">
        <v>16</v>
      </c>
      <c r="C368" s="18" t="s">
        <v>4589</v>
      </c>
      <c r="D368" s="18" t="s">
        <v>4590</v>
      </c>
      <c r="E368" s="18" t="s">
        <v>4591</v>
      </c>
      <c r="F368" s="18" t="s">
        <v>4592</v>
      </c>
      <c r="G368" s="18" t="s">
        <v>4593</v>
      </c>
      <c r="H368" s="18" t="s">
        <v>4594</v>
      </c>
      <c r="I368" s="20" t="s">
        <v>4595</v>
      </c>
      <c r="J368" s="19">
        <v>42018</v>
      </c>
      <c r="K368" s="20">
        <v>2015</v>
      </c>
      <c r="L368" s="20">
        <v>2016</v>
      </c>
      <c r="M368" s="31">
        <v>0</v>
      </c>
      <c r="N368" s="21" t="s">
        <v>131</v>
      </c>
      <c r="O368" s="23">
        <f>M368*VLOOKUP(N368,Kurzy!$A$2:$B$11,2,FALSE)</f>
        <v>0</v>
      </c>
      <c r="P368" s="18"/>
      <c r="Q368" s="18" t="s">
        <v>10078</v>
      </c>
      <c r="R368" s="18" t="s">
        <v>10656</v>
      </c>
    </row>
    <row r="369" spans="1:18" ht="38.25" hidden="1" x14ac:dyDescent="0.2">
      <c r="A369" s="7" t="s">
        <v>13</v>
      </c>
      <c r="B369" s="4" t="s">
        <v>91</v>
      </c>
      <c r="C369" s="18" t="s">
        <v>4582</v>
      </c>
      <c r="D369" s="18" t="s">
        <v>4583</v>
      </c>
      <c r="E369" s="18" t="s">
        <v>4584</v>
      </c>
      <c r="F369" s="18"/>
      <c r="G369" s="18" t="s">
        <v>4585</v>
      </c>
      <c r="H369" s="18" t="s">
        <v>200</v>
      </c>
      <c r="I369" s="20">
        <v>36060356</v>
      </c>
      <c r="J369" s="19">
        <v>42236</v>
      </c>
      <c r="K369" s="19">
        <v>42248</v>
      </c>
      <c r="L369" s="19">
        <v>42401</v>
      </c>
      <c r="M369" s="31">
        <v>0</v>
      </c>
      <c r="N369" s="21" t="s">
        <v>131</v>
      </c>
      <c r="O369" s="23">
        <f>M369*VLOOKUP(N369,Kurzy!$A$2:$B$11,2,FALSE)</f>
        <v>0</v>
      </c>
      <c r="P369" s="18" t="s">
        <v>4618</v>
      </c>
      <c r="Q369" s="18" t="s">
        <v>10078</v>
      </c>
      <c r="R369" s="18" t="s">
        <v>10656</v>
      </c>
    </row>
    <row r="370" spans="1:18" ht="76.5" x14ac:dyDescent="0.2">
      <c r="A370" s="7" t="s">
        <v>13</v>
      </c>
      <c r="B370" s="4" t="s">
        <v>91</v>
      </c>
      <c r="C370" s="18" t="s">
        <v>4586</v>
      </c>
      <c r="D370" s="18" t="s">
        <v>4583</v>
      </c>
      <c r="E370" s="18" t="s">
        <v>4587</v>
      </c>
      <c r="F370" s="18"/>
      <c r="G370" s="18" t="s">
        <v>4588</v>
      </c>
      <c r="H370" s="18"/>
      <c r="I370" s="20"/>
      <c r="J370" s="19"/>
      <c r="K370" s="19">
        <v>42705</v>
      </c>
      <c r="L370" s="19">
        <v>43616</v>
      </c>
      <c r="M370" s="31">
        <v>149980</v>
      </c>
      <c r="N370" s="21" t="s">
        <v>131</v>
      </c>
      <c r="O370" s="23">
        <f>M370*VLOOKUP(N370,Kurzy!$A$2:$B$11,2,FALSE)</f>
        <v>149980</v>
      </c>
      <c r="P370" s="18"/>
      <c r="Q370" s="18" t="s">
        <v>10079</v>
      </c>
      <c r="R370" s="18"/>
    </row>
    <row r="371" spans="1:18" ht="38.25" x14ac:dyDescent="0.2">
      <c r="A371" s="7" t="s">
        <v>13</v>
      </c>
      <c r="B371" s="4" t="s">
        <v>23</v>
      </c>
      <c r="C371" s="18" t="s">
        <v>4577</v>
      </c>
      <c r="D371" s="18" t="s">
        <v>4578</v>
      </c>
      <c r="E371" s="18" t="s">
        <v>4579</v>
      </c>
      <c r="F371" s="18" t="s">
        <v>4579</v>
      </c>
      <c r="G371" s="18" t="s">
        <v>324</v>
      </c>
      <c r="H371" s="18" t="s">
        <v>4580</v>
      </c>
      <c r="I371" s="20">
        <v>31821596</v>
      </c>
      <c r="J371" s="19">
        <v>42682</v>
      </c>
      <c r="K371" s="20">
        <v>2016</v>
      </c>
      <c r="L371" s="20">
        <v>2017</v>
      </c>
      <c r="M371" s="31">
        <v>1410</v>
      </c>
      <c r="N371" s="21" t="s">
        <v>131</v>
      </c>
      <c r="O371" s="23">
        <f>M371*VLOOKUP(N371,Kurzy!$A$2:$B$11,2,FALSE)</f>
        <v>1410</v>
      </c>
      <c r="P371" s="18"/>
      <c r="Q371" s="18" t="s">
        <v>10079</v>
      </c>
      <c r="R371" s="18"/>
    </row>
    <row r="372" spans="1:18" ht="38.25" x14ac:dyDescent="0.2">
      <c r="A372" s="7" t="s">
        <v>13</v>
      </c>
      <c r="B372" s="4" t="s">
        <v>23</v>
      </c>
      <c r="C372" s="18" t="s">
        <v>4577</v>
      </c>
      <c r="D372" s="18" t="s">
        <v>4581</v>
      </c>
      <c r="E372" s="18" t="s">
        <v>4579</v>
      </c>
      <c r="F372" s="18" t="s">
        <v>4579</v>
      </c>
      <c r="G372" s="18" t="s">
        <v>324</v>
      </c>
      <c r="H372" s="18" t="s">
        <v>4580</v>
      </c>
      <c r="I372" s="20">
        <v>31821596</v>
      </c>
      <c r="J372" s="19">
        <v>42682</v>
      </c>
      <c r="K372" s="20">
        <v>2016</v>
      </c>
      <c r="L372" s="20">
        <v>2017</v>
      </c>
      <c r="M372" s="31">
        <v>1410</v>
      </c>
      <c r="N372" s="21" t="s">
        <v>131</v>
      </c>
      <c r="O372" s="23">
        <f>M372*VLOOKUP(N372,Kurzy!$A$2:$B$11,2,FALSE)</f>
        <v>1410</v>
      </c>
      <c r="P372" s="18"/>
      <c r="Q372" s="18" t="s">
        <v>10079</v>
      </c>
      <c r="R372" s="18"/>
    </row>
    <row r="373" spans="1:18" ht="25.5" x14ac:dyDescent="0.2">
      <c r="A373" s="7" t="s">
        <v>13</v>
      </c>
      <c r="B373" s="4"/>
      <c r="C373" s="18" t="s">
        <v>4596</v>
      </c>
      <c r="D373" s="18" t="s">
        <v>4597</v>
      </c>
      <c r="E373" s="18" t="s">
        <v>4598</v>
      </c>
      <c r="F373" s="18" t="s">
        <v>4599</v>
      </c>
      <c r="G373" s="18" t="s">
        <v>4600</v>
      </c>
      <c r="H373" s="18" t="s">
        <v>526</v>
      </c>
      <c r="I373" s="20"/>
      <c r="J373" s="19">
        <v>41639</v>
      </c>
      <c r="K373" s="20">
        <v>2013</v>
      </c>
      <c r="L373" s="20">
        <v>2017</v>
      </c>
      <c r="M373" s="31">
        <v>12469</v>
      </c>
      <c r="N373" s="21" t="s">
        <v>131</v>
      </c>
      <c r="O373" s="23">
        <f>M373*VLOOKUP(N373,Kurzy!$A$2:$B$11,2,FALSE)</f>
        <v>12469</v>
      </c>
      <c r="P373" s="18"/>
      <c r="Q373" s="18" t="s">
        <v>10079</v>
      </c>
      <c r="R373" s="18"/>
    </row>
    <row r="374" spans="1:18" ht="25.5" x14ac:dyDescent="0.2">
      <c r="A374" s="7" t="s">
        <v>13</v>
      </c>
      <c r="B374" s="4"/>
      <c r="C374" s="18" t="s">
        <v>4601</v>
      </c>
      <c r="D374" s="18" t="s">
        <v>4597</v>
      </c>
      <c r="E374" s="18" t="s">
        <v>4602</v>
      </c>
      <c r="F374" s="18" t="s">
        <v>4603</v>
      </c>
      <c r="G374" s="18" t="s">
        <v>4604</v>
      </c>
      <c r="H374" s="18" t="s">
        <v>4605</v>
      </c>
      <c r="I374" s="20">
        <v>941675807</v>
      </c>
      <c r="J374" s="19">
        <v>42349</v>
      </c>
      <c r="K374" s="20">
        <v>2015</v>
      </c>
      <c r="L374" s="20">
        <v>2017</v>
      </c>
      <c r="M374" s="31">
        <v>10373</v>
      </c>
      <c r="N374" s="21" t="s">
        <v>131</v>
      </c>
      <c r="O374" s="23">
        <f>M374*VLOOKUP(N374,Kurzy!$A$2:$B$11,2,FALSE)</f>
        <v>10373</v>
      </c>
      <c r="P374" s="18"/>
      <c r="Q374" s="18" t="s">
        <v>10079</v>
      </c>
      <c r="R374" s="18"/>
    </row>
    <row r="375" spans="1:18" ht="38.25" x14ac:dyDescent="0.2">
      <c r="A375" s="7" t="s">
        <v>13</v>
      </c>
      <c r="B375" s="4"/>
      <c r="C375" s="18" t="s">
        <v>4606</v>
      </c>
      <c r="D375" s="18" t="s">
        <v>4607</v>
      </c>
      <c r="E375" s="18" t="s">
        <v>4608</v>
      </c>
      <c r="F375" s="18" t="s">
        <v>4609</v>
      </c>
      <c r="G375" s="18" t="s">
        <v>210</v>
      </c>
      <c r="H375" s="18" t="s">
        <v>4610</v>
      </c>
      <c r="I375" s="20">
        <v>30778867</v>
      </c>
      <c r="J375" s="19">
        <v>42191</v>
      </c>
      <c r="K375" s="20">
        <v>2015</v>
      </c>
      <c r="L375" s="20">
        <v>2017</v>
      </c>
      <c r="M375" s="31">
        <v>75178</v>
      </c>
      <c r="N375" s="21" t="s">
        <v>131</v>
      </c>
      <c r="O375" s="23">
        <f>M375*VLOOKUP(N375,Kurzy!$A$2:$B$11,2,FALSE)</f>
        <v>75178</v>
      </c>
      <c r="P375" s="18" t="s">
        <v>4619</v>
      </c>
      <c r="Q375" s="18" t="s">
        <v>10079</v>
      </c>
      <c r="R375" s="18"/>
    </row>
    <row r="376" spans="1:18" ht="38.25" x14ac:dyDescent="0.2">
      <c r="A376" s="7" t="s">
        <v>13</v>
      </c>
      <c r="B376" s="4"/>
      <c r="C376" s="18" t="s">
        <v>4606</v>
      </c>
      <c r="D376" s="18" t="s">
        <v>4607</v>
      </c>
      <c r="E376" s="18" t="s">
        <v>4611</v>
      </c>
      <c r="F376" s="18" t="s">
        <v>4612</v>
      </c>
      <c r="G376" s="18" t="s">
        <v>210</v>
      </c>
      <c r="H376" s="18" t="s">
        <v>4610</v>
      </c>
      <c r="I376" s="20">
        <v>30778867</v>
      </c>
      <c r="J376" s="19">
        <v>42460</v>
      </c>
      <c r="K376" s="20">
        <v>2015</v>
      </c>
      <c r="L376" s="20">
        <v>2017</v>
      </c>
      <c r="M376" s="31">
        <v>11150</v>
      </c>
      <c r="N376" s="21" t="s">
        <v>131</v>
      </c>
      <c r="O376" s="23">
        <f>M376*VLOOKUP(N376,Kurzy!$A$2:$B$11,2,FALSE)</f>
        <v>11150</v>
      </c>
      <c r="P376" s="18" t="s">
        <v>4620</v>
      </c>
      <c r="Q376" s="18" t="s">
        <v>10079</v>
      </c>
      <c r="R376" s="18"/>
    </row>
    <row r="377" spans="1:18" ht="38.25" x14ac:dyDescent="0.2">
      <c r="A377" s="7" t="s">
        <v>13</v>
      </c>
      <c r="B377" s="4"/>
      <c r="C377" s="18" t="s">
        <v>4606</v>
      </c>
      <c r="D377" s="18" t="s">
        <v>4607</v>
      </c>
      <c r="E377" s="18" t="s">
        <v>4613</v>
      </c>
      <c r="F377" s="18" t="s">
        <v>4614</v>
      </c>
      <c r="G377" s="18" t="s">
        <v>210</v>
      </c>
      <c r="H377" s="18" t="s">
        <v>4615</v>
      </c>
      <c r="I377" s="20">
        <v>30778867</v>
      </c>
      <c r="J377" s="19">
        <v>42562</v>
      </c>
      <c r="K377" s="20">
        <v>2016</v>
      </c>
      <c r="L377" s="20">
        <v>2018</v>
      </c>
      <c r="M377" s="31">
        <v>141212</v>
      </c>
      <c r="N377" s="21" t="s">
        <v>131</v>
      </c>
      <c r="O377" s="23">
        <f>M377*VLOOKUP(N377,Kurzy!$A$2:$B$11,2,FALSE)</f>
        <v>141212</v>
      </c>
      <c r="P377" s="18" t="s">
        <v>4621</v>
      </c>
      <c r="Q377" s="18" t="s">
        <v>10079</v>
      </c>
      <c r="R377" s="18"/>
    </row>
    <row r="378" spans="1:18" ht="38.25" x14ac:dyDescent="0.2">
      <c r="A378" s="7" t="s">
        <v>13</v>
      </c>
      <c r="B378" s="4"/>
      <c r="C378" s="18" t="s">
        <v>4616</v>
      </c>
      <c r="D378" s="18" t="s">
        <v>4607</v>
      </c>
      <c r="E378" s="18" t="s">
        <v>4617</v>
      </c>
      <c r="F378" s="18" t="s">
        <v>4614</v>
      </c>
      <c r="G378" s="18" t="s">
        <v>210</v>
      </c>
      <c r="H378" s="18" t="s">
        <v>4610</v>
      </c>
      <c r="I378" s="20">
        <v>30778867</v>
      </c>
      <c r="J378" s="19">
        <v>42598</v>
      </c>
      <c r="K378" s="20">
        <v>2016</v>
      </c>
      <c r="L378" s="20">
        <v>2018</v>
      </c>
      <c r="M378" s="31">
        <v>5889</v>
      </c>
      <c r="N378" s="21" t="s">
        <v>131</v>
      </c>
      <c r="O378" s="23">
        <f>M378*VLOOKUP(N378,Kurzy!$A$2:$B$11,2,FALSE)</f>
        <v>5889</v>
      </c>
      <c r="P378" s="18" t="s">
        <v>4621</v>
      </c>
      <c r="Q378" s="18" t="s">
        <v>10079</v>
      </c>
      <c r="R378" s="18"/>
    </row>
    <row r="379" spans="1:18" ht="25.5" x14ac:dyDescent="0.2">
      <c r="A379" s="7" t="s">
        <v>34</v>
      </c>
      <c r="B379" s="4" t="s">
        <v>94</v>
      </c>
      <c r="C379" s="18" t="s">
        <v>7616</v>
      </c>
      <c r="D379" s="18" t="s">
        <v>7617</v>
      </c>
      <c r="E379" s="18">
        <v>61200010</v>
      </c>
      <c r="F379" s="18"/>
      <c r="G379" s="18" t="s">
        <v>5309</v>
      </c>
      <c r="H379" s="18" t="s">
        <v>7618</v>
      </c>
      <c r="I379" s="20">
        <v>36060356</v>
      </c>
      <c r="J379" s="19">
        <v>41331</v>
      </c>
      <c r="K379" s="20">
        <v>2013</v>
      </c>
      <c r="L379" s="20">
        <v>2016</v>
      </c>
      <c r="M379" s="31">
        <v>1100</v>
      </c>
      <c r="N379" s="21" t="s">
        <v>131</v>
      </c>
      <c r="O379" s="23">
        <f>M379*VLOOKUP(N379,Kurzy!$A$2:$B$11,2,FALSE)</f>
        <v>1100</v>
      </c>
      <c r="P379" s="18" t="s">
        <v>3980</v>
      </c>
      <c r="Q379" s="18" t="s">
        <v>10079</v>
      </c>
      <c r="R379" s="18"/>
    </row>
    <row r="380" spans="1:18" ht="25.5" x14ac:dyDescent="0.2">
      <c r="A380" s="7" t="s">
        <v>34</v>
      </c>
      <c r="B380" s="4" t="s">
        <v>94</v>
      </c>
      <c r="C380" s="18" t="s">
        <v>7627</v>
      </c>
      <c r="D380" s="18" t="s">
        <v>7628</v>
      </c>
      <c r="E380" s="18" t="s">
        <v>7629</v>
      </c>
      <c r="F380" s="18"/>
      <c r="G380" s="18" t="s">
        <v>7630</v>
      </c>
      <c r="H380" s="18" t="s">
        <v>200</v>
      </c>
      <c r="I380" s="20">
        <v>36060356</v>
      </c>
      <c r="J380" s="19">
        <v>42156</v>
      </c>
      <c r="K380" s="20">
        <v>2015</v>
      </c>
      <c r="L380" s="20">
        <v>2015</v>
      </c>
      <c r="M380" s="31">
        <v>1200</v>
      </c>
      <c r="N380" s="21" t="s">
        <v>131</v>
      </c>
      <c r="O380" s="23">
        <f>M380*VLOOKUP(N380,Kurzy!$A$2:$B$11,2,FALSE)</f>
        <v>1200</v>
      </c>
      <c r="P380" s="18" t="s">
        <v>3980</v>
      </c>
      <c r="Q380" s="18" t="s">
        <v>10079</v>
      </c>
      <c r="R380" s="18"/>
    </row>
    <row r="381" spans="1:18" ht="38.25" x14ac:dyDescent="0.2">
      <c r="A381" s="7" t="s">
        <v>34</v>
      </c>
      <c r="B381" s="4"/>
      <c r="C381" s="18" t="s">
        <v>7619</v>
      </c>
      <c r="D381" s="18" t="s">
        <v>7620</v>
      </c>
      <c r="E381" s="18" t="s">
        <v>7621</v>
      </c>
      <c r="F381" s="18"/>
      <c r="G381" s="18" t="s">
        <v>325</v>
      </c>
      <c r="H381" s="18" t="s">
        <v>7622</v>
      </c>
      <c r="I381" s="20"/>
      <c r="J381" s="19">
        <v>41989</v>
      </c>
      <c r="K381" s="20">
        <v>2014</v>
      </c>
      <c r="L381" s="20">
        <v>2017</v>
      </c>
      <c r="M381" s="31">
        <v>12910</v>
      </c>
      <c r="N381" s="21" t="s">
        <v>131</v>
      </c>
      <c r="O381" s="23">
        <f>M381*VLOOKUP(N381,Kurzy!$A$2:$B$11,2,FALSE)</f>
        <v>12910</v>
      </c>
      <c r="P381" s="18"/>
      <c r="Q381" s="18" t="s">
        <v>10079</v>
      </c>
      <c r="R381" s="18"/>
    </row>
    <row r="382" spans="1:18" ht="25.5" x14ac:dyDescent="0.2">
      <c r="A382" s="7" t="s">
        <v>34</v>
      </c>
      <c r="B382" s="4"/>
      <c r="C382" s="18" t="s">
        <v>7623</v>
      </c>
      <c r="D382" s="18" t="s">
        <v>7624</v>
      </c>
      <c r="E382" s="18" t="s">
        <v>7625</v>
      </c>
      <c r="F382" s="18"/>
      <c r="G382" s="18" t="s">
        <v>325</v>
      </c>
      <c r="H382" s="18" t="s">
        <v>257</v>
      </c>
      <c r="I382" s="20">
        <v>30778867</v>
      </c>
      <c r="J382" s="19">
        <v>42170</v>
      </c>
      <c r="K382" s="20">
        <v>2015</v>
      </c>
      <c r="L382" s="20">
        <v>2017</v>
      </c>
      <c r="M382" s="31">
        <v>44483</v>
      </c>
      <c r="N382" s="21" t="s">
        <v>131</v>
      </c>
      <c r="O382" s="23">
        <f>M382*VLOOKUP(N382,Kurzy!$A$2:$B$11,2,FALSE)</f>
        <v>44483</v>
      </c>
      <c r="P382" s="18"/>
      <c r="Q382" s="18" t="s">
        <v>10079</v>
      </c>
      <c r="R382" s="18"/>
    </row>
    <row r="383" spans="1:18" ht="25.5" x14ac:dyDescent="0.2">
      <c r="A383" s="7" t="s">
        <v>34</v>
      </c>
      <c r="B383" s="4"/>
      <c r="C383" s="18" t="s">
        <v>7623</v>
      </c>
      <c r="D383" s="18" t="s">
        <v>7624</v>
      </c>
      <c r="E383" s="18" t="s">
        <v>7626</v>
      </c>
      <c r="F383" s="18"/>
      <c r="G383" s="18" t="s">
        <v>325</v>
      </c>
      <c r="H383" s="18" t="s">
        <v>257</v>
      </c>
      <c r="I383" s="20">
        <v>30778867</v>
      </c>
      <c r="J383" s="19">
        <v>42562</v>
      </c>
      <c r="K383" s="20">
        <v>2016</v>
      </c>
      <c r="L383" s="20">
        <v>2018</v>
      </c>
      <c r="M383" s="31">
        <v>52434</v>
      </c>
      <c r="N383" s="21" t="s">
        <v>131</v>
      </c>
      <c r="O383" s="23">
        <f>M383*VLOOKUP(N383,Kurzy!$A$2:$B$11,2,FALSE)</f>
        <v>52434</v>
      </c>
      <c r="P383" s="18"/>
      <c r="Q383" s="18" t="s">
        <v>10079</v>
      </c>
      <c r="R383" s="18"/>
    </row>
    <row r="384" spans="1:18" ht="63.75" x14ac:dyDescent="0.2">
      <c r="A384" s="7" t="s">
        <v>34</v>
      </c>
      <c r="B384" s="4"/>
      <c r="C384" s="18" t="s">
        <v>7631</v>
      </c>
      <c r="D384" s="18" t="s">
        <v>7632</v>
      </c>
      <c r="E384" s="18" t="s">
        <v>7633</v>
      </c>
      <c r="F384" s="18"/>
      <c r="G384" s="18" t="s">
        <v>7634</v>
      </c>
      <c r="H384" s="18" t="s">
        <v>7635</v>
      </c>
      <c r="I384" s="20"/>
      <c r="J384" s="19">
        <v>41675</v>
      </c>
      <c r="K384" s="20">
        <v>2013</v>
      </c>
      <c r="L384" s="20">
        <v>2017</v>
      </c>
      <c r="M384" s="31">
        <v>20000</v>
      </c>
      <c r="N384" s="21" t="s">
        <v>131</v>
      </c>
      <c r="O384" s="23">
        <f>M384*VLOOKUP(N384,Kurzy!$A$2:$B$11,2,FALSE)</f>
        <v>20000</v>
      </c>
      <c r="P384" s="18" t="s">
        <v>10583</v>
      </c>
      <c r="Q384" s="18" t="s">
        <v>10079</v>
      </c>
      <c r="R384" s="18" t="s">
        <v>10660</v>
      </c>
    </row>
    <row r="385" spans="1:18" ht="25.5" x14ac:dyDescent="0.2">
      <c r="A385" s="7" t="s">
        <v>14</v>
      </c>
      <c r="B385" s="4"/>
      <c r="C385" s="18" t="s">
        <v>6196</v>
      </c>
      <c r="D385" s="18" t="s">
        <v>6197</v>
      </c>
      <c r="E385" s="18" t="s">
        <v>6198</v>
      </c>
      <c r="F385" s="18" t="s">
        <v>6199</v>
      </c>
      <c r="G385" s="18" t="s">
        <v>6200</v>
      </c>
      <c r="H385" s="18" t="s">
        <v>6201</v>
      </c>
      <c r="I385" s="20"/>
      <c r="J385" s="19">
        <v>41844</v>
      </c>
      <c r="K385" s="20">
        <v>2014</v>
      </c>
      <c r="L385" s="20">
        <v>2016</v>
      </c>
      <c r="M385" s="31">
        <v>3332.34</v>
      </c>
      <c r="N385" s="21" t="s">
        <v>131</v>
      </c>
      <c r="O385" s="23">
        <f>M385*VLOOKUP(N385,Kurzy!$A$2:$B$11,2,FALSE)</f>
        <v>3332.34</v>
      </c>
      <c r="P385" s="18"/>
      <c r="Q385" s="18" t="s">
        <v>10079</v>
      </c>
      <c r="R385" s="18"/>
    </row>
    <row r="386" spans="1:18" ht="25.5" x14ac:dyDescent="0.2">
      <c r="A386" s="7" t="s">
        <v>14</v>
      </c>
      <c r="B386" s="4"/>
      <c r="C386" s="18" t="s">
        <v>6202</v>
      </c>
      <c r="D386" s="18" t="s">
        <v>6203</v>
      </c>
      <c r="E386" s="18" t="s">
        <v>6198</v>
      </c>
      <c r="F386" s="18" t="s">
        <v>6199</v>
      </c>
      <c r="G386" s="18" t="s">
        <v>6200</v>
      </c>
      <c r="H386" s="18" t="s">
        <v>6201</v>
      </c>
      <c r="I386" s="20"/>
      <c r="J386" s="19">
        <v>42536</v>
      </c>
      <c r="K386" s="20">
        <v>2016</v>
      </c>
      <c r="L386" s="20">
        <v>2018</v>
      </c>
      <c r="M386" s="31">
        <v>5070</v>
      </c>
      <c r="N386" s="21" t="s">
        <v>131</v>
      </c>
      <c r="O386" s="23">
        <f>M386*VLOOKUP(N386,Kurzy!$A$2:$B$11,2,FALSE)</f>
        <v>5070</v>
      </c>
      <c r="P386" s="18"/>
      <c r="Q386" s="18" t="s">
        <v>10079</v>
      </c>
      <c r="R386" s="18"/>
    </row>
    <row r="387" spans="1:18" ht="255" x14ac:dyDescent="0.2">
      <c r="A387" s="7" t="s">
        <v>14</v>
      </c>
      <c r="B387" s="4"/>
      <c r="C387" s="18" t="s">
        <v>6204</v>
      </c>
      <c r="D387" s="18" t="s">
        <v>6205</v>
      </c>
      <c r="E387" s="18" t="s">
        <v>6206</v>
      </c>
      <c r="F387" s="18" t="s">
        <v>6207</v>
      </c>
      <c r="G387" s="18" t="s">
        <v>6208</v>
      </c>
      <c r="H387" s="18" t="s">
        <v>6209</v>
      </c>
      <c r="I387" s="20"/>
      <c r="J387" s="19">
        <v>42276</v>
      </c>
      <c r="K387" s="20">
        <v>2015</v>
      </c>
      <c r="L387" s="20">
        <v>2019</v>
      </c>
      <c r="M387" s="31">
        <v>43870.8</v>
      </c>
      <c r="N387" s="21" t="s">
        <v>131</v>
      </c>
      <c r="O387" s="23">
        <f>M387*VLOOKUP(N387,Kurzy!$A$2:$B$11,2,FALSE)</f>
        <v>43870.8</v>
      </c>
      <c r="P387" s="18"/>
      <c r="Q387" s="18" t="s">
        <v>10079</v>
      </c>
      <c r="R387" s="18"/>
    </row>
    <row r="388" spans="1:18" ht="25.5" x14ac:dyDescent="0.2">
      <c r="A388" s="7" t="s">
        <v>14</v>
      </c>
      <c r="B388" s="4"/>
      <c r="C388" s="18" t="s">
        <v>210</v>
      </c>
      <c r="D388" s="18" t="s">
        <v>6210</v>
      </c>
      <c r="E388" s="18" t="s">
        <v>6211</v>
      </c>
      <c r="F388" s="18" t="s">
        <v>543</v>
      </c>
      <c r="G388" s="18" t="s">
        <v>325</v>
      </c>
      <c r="H388" s="18" t="s">
        <v>6212</v>
      </c>
      <c r="I388" s="20">
        <v>30778867</v>
      </c>
      <c r="J388" s="19">
        <v>42177</v>
      </c>
      <c r="K388" s="20">
        <v>2015</v>
      </c>
      <c r="L388" s="20">
        <v>2017</v>
      </c>
      <c r="M388" s="31">
        <v>40043</v>
      </c>
      <c r="N388" s="21" t="s">
        <v>131</v>
      </c>
      <c r="O388" s="23">
        <f>M388*VLOOKUP(N388,Kurzy!$A$2:$B$11,2,FALSE)</f>
        <v>40043</v>
      </c>
      <c r="P388" s="18"/>
      <c r="Q388" s="18" t="s">
        <v>10079</v>
      </c>
      <c r="R388" s="18"/>
    </row>
    <row r="389" spans="1:18" ht="25.5" x14ac:dyDescent="0.2">
      <c r="A389" s="7" t="s">
        <v>14</v>
      </c>
      <c r="B389" s="4"/>
      <c r="C389" s="18" t="s">
        <v>210</v>
      </c>
      <c r="D389" s="18" t="s">
        <v>6210</v>
      </c>
      <c r="E389" s="18" t="s">
        <v>6211</v>
      </c>
      <c r="F389" s="18" t="s">
        <v>543</v>
      </c>
      <c r="G389" s="18" t="s">
        <v>325</v>
      </c>
      <c r="H389" s="18" t="s">
        <v>6212</v>
      </c>
      <c r="I389" s="20">
        <v>30778867</v>
      </c>
      <c r="J389" s="19">
        <v>42177</v>
      </c>
      <c r="K389" s="20">
        <v>2015</v>
      </c>
      <c r="L389" s="20">
        <v>2017</v>
      </c>
      <c r="M389" s="31">
        <v>8180</v>
      </c>
      <c r="N389" s="21" t="s">
        <v>131</v>
      </c>
      <c r="O389" s="23">
        <f>M389*VLOOKUP(N389,Kurzy!$A$2:$B$11,2,FALSE)</f>
        <v>8180</v>
      </c>
      <c r="P389" s="18"/>
      <c r="Q389" s="18" t="s">
        <v>10079</v>
      </c>
      <c r="R389" s="18"/>
    </row>
    <row r="390" spans="1:18" ht="25.5" x14ac:dyDescent="0.2">
      <c r="A390" s="7" t="s">
        <v>14</v>
      </c>
      <c r="B390" s="4"/>
      <c r="C390" s="18" t="s">
        <v>210</v>
      </c>
      <c r="D390" s="18" t="s">
        <v>6210</v>
      </c>
      <c r="E390" s="18" t="s">
        <v>6213</v>
      </c>
      <c r="F390" s="18" t="s">
        <v>543</v>
      </c>
      <c r="G390" s="18" t="s">
        <v>325</v>
      </c>
      <c r="H390" s="18" t="s">
        <v>6212</v>
      </c>
      <c r="I390" s="20">
        <v>30778867</v>
      </c>
      <c r="J390" s="19">
        <v>42562</v>
      </c>
      <c r="K390" s="20">
        <v>2016</v>
      </c>
      <c r="L390" s="20">
        <v>2018</v>
      </c>
      <c r="M390" s="31">
        <v>73690</v>
      </c>
      <c r="N390" s="21" t="s">
        <v>131</v>
      </c>
      <c r="O390" s="23">
        <f>M390*VLOOKUP(N390,Kurzy!$A$2:$B$11,2,FALSE)</f>
        <v>73690</v>
      </c>
      <c r="P390" s="18"/>
      <c r="Q390" s="18" t="s">
        <v>10079</v>
      </c>
      <c r="R390" s="18"/>
    </row>
    <row r="391" spans="1:18" ht="25.5" x14ac:dyDescent="0.2">
      <c r="A391" s="7" t="s">
        <v>14</v>
      </c>
      <c r="B391" s="4"/>
      <c r="C391" s="18" t="s">
        <v>210</v>
      </c>
      <c r="D391" s="18" t="s">
        <v>6214</v>
      </c>
      <c r="E391" s="18" t="s">
        <v>6215</v>
      </c>
      <c r="F391" s="18" t="s">
        <v>543</v>
      </c>
      <c r="G391" s="18" t="s">
        <v>325</v>
      </c>
      <c r="H391" s="18" t="s">
        <v>6212</v>
      </c>
      <c r="I391" s="20">
        <v>30778867</v>
      </c>
      <c r="J391" s="19">
        <v>42573</v>
      </c>
      <c r="K391" s="20">
        <v>2016</v>
      </c>
      <c r="L391" s="20">
        <v>2018</v>
      </c>
      <c r="M391" s="31">
        <v>126594</v>
      </c>
      <c r="N391" s="21" t="s">
        <v>131</v>
      </c>
      <c r="O391" s="23">
        <f>M391*VLOOKUP(N391,Kurzy!$A$2:$B$11,2,FALSE)</f>
        <v>126594</v>
      </c>
      <c r="P391" s="18"/>
      <c r="Q391" s="18" t="s">
        <v>10079</v>
      </c>
      <c r="R391" s="18"/>
    </row>
    <row r="392" spans="1:18" ht="102" x14ac:dyDescent="0.2">
      <c r="A392" s="7" t="s">
        <v>28</v>
      </c>
      <c r="B392" s="4" t="s">
        <v>180</v>
      </c>
      <c r="C392" s="18" t="s">
        <v>181</v>
      </c>
      <c r="D392" s="18" t="s">
        <v>182</v>
      </c>
      <c r="E392" s="18" t="s">
        <v>185</v>
      </c>
      <c r="F392" s="18" t="s">
        <v>186</v>
      </c>
      <c r="G392" s="18" t="s">
        <v>187</v>
      </c>
      <c r="H392" s="18" t="s">
        <v>183</v>
      </c>
      <c r="I392" s="20">
        <v>30778867</v>
      </c>
      <c r="J392" s="19">
        <v>42178</v>
      </c>
      <c r="K392" s="20">
        <v>2015</v>
      </c>
      <c r="L392" s="20">
        <v>2017</v>
      </c>
      <c r="M392" s="31">
        <v>36639</v>
      </c>
      <c r="N392" s="21" t="s">
        <v>131</v>
      </c>
      <c r="O392" s="23">
        <f>M392*VLOOKUP(N392,Kurzy!$A$2:$B$11,2,FALSE)</f>
        <v>36639</v>
      </c>
      <c r="P392" s="18" t="s">
        <v>10219</v>
      </c>
      <c r="Q392" s="18" t="s">
        <v>10079</v>
      </c>
      <c r="R392" s="18"/>
    </row>
    <row r="393" spans="1:18" ht="102" x14ac:dyDescent="0.2">
      <c r="A393" s="7" t="s">
        <v>28</v>
      </c>
      <c r="B393" s="4" t="s">
        <v>180</v>
      </c>
      <c r="C393" s="18" t="s">
        <v>10214</v>
      </c>
      <c r="D393" s="18" t="s">
        <v>182</v>
      </c>
      <c r="E393" s="18" t="s">
        <v>185</v>
      </c>
      <c r="F393" s="18" t="s">
        <v>186</v>
      </c>
      <c r="G393" s="18" t="s">
        <v>187</v>
      </c>
      <c r="H393" s="18" t="s">
        <v>183</v>
      </c>
      <c r="I393" s="20">
        <v>30778867</v>
      </c>
      <c r="J393" s="19">
        <v>42475</v>
      </c>
      <c r="K393" s="20">
        <v>2015</v>
      </c>
      <c r="L393" s="20">
        <v>2017</v>
      </c>
      <c r="M393" s="31">
        <v>8850</v>
      </c>
      <c r="N393" s="21" t="s">
        <v>131</v>
      </c>
      <c r="O393" s="23">
        <f>M393*VLOOKUP(N393,Kurzy!$A$2:$B$11,2,FALSE)</f>
        <v>8850</v>
      </c>
      <c r="P393" s="18" t="s">
        <v>10220</v>
      </c>
      <c r="Q393" s="18" t="s">
        <v>10079</v>
      </c>
      <c r="R393" s="18"/>
    </row>
    <row r="394" spans="1:18" ht="102" x14ac:dyDescent="0.2">
      <c r="A394" s="7" t="s">
        <v>28</v>
      </c>
      <c r="B394" s="4" t="s">
        <v>180</v>
      </c>
      <c r="C394" s="18" t="s">
        <v>10215</v>
      </c>
      <c r="D394" s="18" t="s">
        <v>182</v>
      </c>
      <c r="E394" s="18" t="s">
        <v>185</v>
      </c>
      <c r="F394" s="18" t="s">
        <v>186</v>
      </c>
      <c r="G394" s="18" t="s">
        <v>187</v>
      </c>
      <c r="H394" s="18" t="s">
        <v>183</v>
      </c>
      <c r="I394" s="20">
        <v>30778867</v>
      </c>
      <c r="J394" s="19">
        <v>42565</v>
      </c>
      <c r="K394" s="20">
        <v>2015</v>
      </c>
      <c r="L394" s="20">
        <v>2017</v>
      </c>
      <c r="M394" s="31">
        <v>4525</v>
      </c>
      <c r="N394" s="21" t="s">
        <v>131</v>
      </c>
      <c r="O394" s="23">
        <f>M394*VLOOKUP(N394,Kurzy!$A$2:$B$11,2,FALSE)</f>
        <v>4525</v>
      </c>
      <c r="P394" s="18" t="s">
        <v>10221</v>
      </c>
      <c r="Q394" s="18" t="s">
        <v>10079</v>
      </c>
      <c r="R394" s="18"/>
    </row>
    <row r="395" spans="1:18" ht="102" x14ac:dyDescent="0.2">
      <c r="A395" s="7" t="s">
        <v>28</v>
      </c>
      <c r="B395" s="4" t="s">
        <v>180</v>
      </c>
      <c r="C395" s="18" t="s">
        <v>10216</v>
      </c>
      <c r="D395" s="18" t="s">
        <v>182</v>
      </c>
      <c r="E395" s="18" t="s">
        <v>10217</v>
      </c>
      <c r="F395" s="18" t="s">
        <v>10218</v>
      </c>
      <c r="G395" s="18" t="s">
        <v>187</v>
      </c>
      <c r="H395" s="18" t="s">
        <v>183</v>
      </c>
      <c r="I395" s="20">
        <v>30778867</v>
      </c>
      <c r="J395" s="19">
        <v>42562</v>
      </c>
      <c r="K395" s="20">
        <v>2016</v>
      </c>
      <c r="L395" s="20">
        <v>2017</v>
      </c>
      <c r="M395" s="31">
        <v>67686</v>
      </c>
      <c r="N395" s="21" t="s">
        <v>131</v>
      </c>
      <c r="O395" s="23">
        <f>M395*VLOOKUP(N395,Kurzy!$A$2:$B$11,2,FALSE)</f>
        <v>67686</v>
      </c>
      <c r="P395" s="18" t="s">
        <v>10222</v>
      </c>
      <c r="Q395" s="18" t="s">
        <v>10079</v>
      </c>
      <c r="R395" s="18"/>
    </row>
    <row r="396" spans="1:18" ht="51" x14ac:dyDescent="0.2">
      <c r="A396" s="7" t="s">
        <v>29</v>
      </c>
      <c r="B396" s="4" t="s">
        <v>256</v>
      </c>
      <c r="C396" s="18" t="s">
        <v>258</v>
      </c>
      <c r="D396" s="18" t="s">
        <v>259</v>
      </c>
      <c r="E396" s="18" t="s">
        <v>260</v>
      </c>
      <c r="F396" s="18"/>
      <c r="G396" s="18" t="s">
        <v>223</v>
      </c>
      <c r="H396" s="18" t="s">
        <v>233</v>
      </c>
      <c r="I396" s="20" t="s">
        <v>261</v>
      </c>
      <c r="J396" s="19">
        <v>41054</v>
      </c>
      <c r="K396" s="20">
        <v>2012</v>
      </c>
      <c r="L396" s="20">
        <v>2016</v>
      </c>
      <c r="M396" s="31">
        <v>1000</v>
      </c>
      <c r="N396" s="21" t="s">
        <v>131</v>
      </c>
      <c r="O396" s="23">
        <f>M396*VLOOKUP(N396,Kurzy!$A$2:$B$11,2,FALSE)</f>
        <v>1000</v>
      </c>
      <c r="P396" s="18" t="s">
        <v>279</v>
      </c>
      <c r="Q396" s="18" t="s">
        <v>10079</v>
      </c>
      <c r="R396" s="18"/>
    </row>
    <row r="397" spans="1:18" ht="25.5" x14ac:dyDescent="0.2">
      <c r="A397" s="7" t="s">
        <v>29</v>
      </c>
      <c r="B397" s="4" t="s">
        <v>101</v>
      </c>
      <c r="C397" s="18" t="s">
        <v>262</v>
      </c>
      <c r="D397" s="18" t="s">
        <v>263</v>
      </c>
      <c r="E397" s="18" t="s">
        <v>264</v>
      </c>
      <c r="F397" s="18"/>
      <c r="G397" s="18" t="s">
        <v>5932</v>
      </c>
      <c r="H397" s="18" t="s">
        <v>266</v>
      </c>
      <c r="I397" s="20">
        <v>30778867</v>
      </c>
      <c r="J397" s="19">
        <v>42290</v>
      </c>
      <c r="K397" s="20">
        <v>2015</v>
      </c>
      <c r="L397" s="20">
        <v>2017</v>
      </c>
      <c r="M397" s="31">
        <v>8202.84</v>
      </c>
      <c r="N397" s="21" t="s">
        <v>131</v>
      </c>
      <c r="O397" s="23">
        <f>M397*VLOOKUP(N397,Kurzy!$A$2:$B$11,2,FALSE)</f>
        <v>8202.84</v>
      </c>
      <c r="P397" s="18"/>
      <c r="Q397" s="18" t="s">
        <v>10079</v>
      </c>
      <c r="R397" s="18"/>
    </row>
    <row r="398" spans="1:18" ht="25.5" x14ac:dyDescent="0.2">
      <c r="A398" s="7" t="s">
        <v>29</v>
      </c>
      <c r="B398" s="4" t="s">
        <v>101</v>
      </c>
      <c r="C398" s="18" t="s">
        <v>267</v>
      </c>
      <c r="D398" s="18" t="s">
        <v>268</v>
      </c>
      <c r="E398" s="18" t="s">
        <v>269</v>
      </c>
      <c r="F398" s="18"/>
      <c r="G398" s="18" t="s">
        <v>5932</v>
      </c>
      <c r="H398" s="18" t="s">
        <v>270</v>
      </c>
      <c r="I398" s="20" t="s">
        <v>271</v>
      </c>
      <c r="J398" s="19">
        <v>42131</v>
      </c>
      <c r="K398" s="20">
        <v>2015</v>
      </c>
      <c r="L398" s="20">
        <v>2016</v>
      </c>
      <c r="M398" s="31">
        <v>370</v>
      </c>
      <c r="N398" s="21" t="s">
        <v>131</v>
      </c>
      <c r="O398" s="23">
        <f>M398*VLOOKUP(N398,Kurzy!$A$2:$B$11,2,FALSE)</f>
        <v>370</v>
      </c>
      <c r="P398" s="18"/>
      <c r="Q398" s="18" t="s">
        <v>10079</v>
      </c>
      <c r="R398" s="18"/>
    </row>
    <row r="399" spans="1:18" ht="25.5" x14ac:dyDescent="0.2">
      <c r="A399" s="7" t="s">
        <v>29</v>
      </c>
      <c r="B399" s="4" t="s">
        <v>101</v>
      </c>
      <c r="C399" s="18" t="s">
        <v>272</v>
      </c>
      <c r="D399" s="18" t="s">
        <v>273</v>
      </c>
      <c r="E399" s="18" t="s">
        <v>10265</v>
      </c>
      <c r="F399" s="18"/>
      <c r="G399" s="18" t="s">
        <v>274</v>
      </c>
      <c r="H399" s="18" t="s">
        <v>275</v>
      </c>
      <c r="I399" s="20">
        <v>31821596</v>
      </c>
      <c r="J399" s="19">
        <v>42662</v>
      </c>
      <c r="K399" s="20">
        <v>2016</v>
      </c>
      <c r="L399" s="20">
        <v>2017</v>
      </c>
      <c r="M399" s="31">
        <v>4268</v>
      </c>
      <c r="N399" s="21" t="s">
        <v>131</v>
      </c>
      <c r="O399" s="23">
        <f>M399*VLOOKUP(N399,Kurzy!$A$2:$B$11,2,FALSE)</f>
        <v>4268</v>
      </c>
      <c r="P399" s="18"/>
      <c r="Q399" s="18" t="s">
        <v>10079</v>
      </c>
      <c r="R399" s="18"/>
    </row>
    <row r="400" spans="1:18" ht="25.5" x14ac:dyDescent="0.2">
      <c r="A400" s="7" t="s">
        <v>29</v>
      </c>
      <c r="B400" s="4" t="s">
        <v>101</v>
      </c>
      <c r="C400" s="18" t="s">
        <v>10266</v>
      </c>
      <c r="D400" s="18" t="s">
        <v>10267</v>
      </c>
      <c r="E400" s="18" t="s">
        <v>10268</v>
      </c>
      <c r="F400" s="18"/>
      <c r="G400" s="18" t="s">
        <v>5932</v>
      </c>
      <c r="H400" s="18" t="s">
        <v>10269</v>
      </c>
      <c r="I400" s="20">
        <v>919821901</v>
      </c>
      <c r="J400" s="19">
        <v>42682</v>
      </c>
      <c r="K400" s="20">
        <v>2016</v>
      </c>
      <c r="L400" s="20">
        <v>2017</v>
      </c>
      <c r="M400" s="31">
        <v>17398</v>
      </c>
      <c r="N400" s="21" t="s">
        <v>131</v>
      </c>
      <c r="O400" s="23">
        <f>M400*VLOOKUP(N400,Kurzy!$A$2:$B$11,2,FALSE)</f>
        <v>17398</v>
      </c>
      <c r="P400" s="18"/>
      <c r="Q400" s="18" t="s">
        <v>10079</v>
      </c>
      <c r="R400" s="18"/>
    </row>
    <row r="401" spans="1:18" ht="25.5" x14ac:dyDescent="0.2">
      <c r="A401" s="7" t="s">
        <v>29</v>
      </c>
      <c r="B401" s="4" t="s">
        <v>101</v>
      </c>
      <c r="C401" s="18" t="s">
        <v>227</v>
      </c>
      <c r="D401" s="18" t="s">
        <v>10270</v>
      </c>
      <c r="E401" s="18" t="s">
        <v>10271</v>
      </c>
      <c r="F401" s="18" t="s">
        <v>222</v>
      </c>
      <c r="G401" s="18"/>
      <c r="H401" s="18" t="s">
        <v>10272</v>
      </c>
      <c r="I401" s="20"/>
      <c r="J401" s="19">
        <v>42128</v>
      </c>
      <c r="K401" s="20">
        <v>2015</v>
      </c>
      <c r="L401" s="20">
        <v>2017</v>
      </c>
      <c r="M401" s="31">
        <v>2000</v>
      </c>
      <c r="N401" s="21" t="s">
        <v>131</v>
      </c>
      <c r="O401" s="23">
        <f>M401*VLOOKUP(N401,Kurzy!$A$2:$B$11,2,FALSE)</f>
        <v>2000</v>
      </c>
      <c r="P401" s="18"/>
      <c r="Q401" s="18" t="s">
        <v>10079</v>
      </c>
      <c r="R401" s="18"/>
    </row>
    <row r="402" spans="1:18" ht="25.5" x14ac:dyDescent="0.2">
      <c r="A402" s="7" t="s">
        <v>29</v>
      </c>
      <c r="B402" s="4" t="s">
        <v>58</v>
      </c>
      <c r="C402" s="18" t="s">
        <v>10273</v>
      </c>
      <c r="D402" s="18" t="s">
        <v>10274</v>
      </c>
      <c r="E402" s="18" t="s">
        <v>10275</v>
      </c>
      <c r="F402" s="18"/>
      <c r="G402" s="18" t="s">
        <v>274</v>
      </c>
      <c r="H402" s="18" t="s">
        <v>275</v>
      </c>
      <c r="I402" s="20">
        <v>31821596</v>
      </c>
      <c r="J402" s="19">
        <v>42257</v>
      </c>
      <c r="K402" s="20">
        <v>2015</v>
      </c>
      <c r="L402" s="20">
        <v>2016</v>
      </c>
      <c r="M402" s="31">
        <v>560</v>
      </c>
      <c r="N402" s="21" t="s">
        <v>131</v>
      </c>
      <c r="O402" s="23">
        <f>M402*VLOOKUP(N402,Kurzy!$A$2:$B$11,2,FALSE)</f>
        <v>560</v>
      </c>
      <c r="P402" s="18" t="s">
        <v>10282</v>
      </c>
      <c r="Q402" s="18" t="s">
        <v>10079</v>
      </c>
      <c r="R402" s="18"/>
    </row>
    <row r="403" spans="1:18" ht="25.5" x14ac:dyDescent="0.2">
      <c r="A403" s="7" t="s">
        <v>29</v>
      </c>
      <c r="B403" s="4" t="s">
        <v>58</v>
      </c>
      <c r="C403" s="18" t="s">
        <v>10276</v>
      </c>
      <c r="D403" s="18" t="s">
        <v>10274</v>
      </c>
      <c r="E403" s="18" t="s">
        <v>10277</v>
      </c>
      <c r="F403" s="18"/>
      <c r="G403" s="18" t="s">
        <v>274</v>
      </c>
      <c r="H403" s="18" t="s">
        <v>275</v>
      </c>
      <c r="I403" s="20">
        <v>31821597</v>
      </c>
      <c r="J403" s="19">
        <v>42258</v>
      </c>
      <c r="K403" s="20">
        <v>2015</v>
      </c>
      <c r="L403" s="20">
        <v>2016</v>
      </c>
      <c r="M403" s="31">
        <v>560</v>
      </c>
      <c r="N403" s="21" t="s">
        <v>131</v>
      </c>
      <c r="O403" s="23">
        <f>M403*VLOOKUP(N403,Kurzy!$A$2:$B$11,2,FALSE)</f>
        <v>560</v>
      </c>
      <c r="P403" s="18" t="s">
        <v>10282</v>
      </c>
      <c r="Q403" s="18" t="s">
        <v>10079</v>
      </c>
      <c r="R403" s="18"/>
    </row>
    <row r="404" spans="1:18" ht="25.5" x14ac:dyDescent="0.2">
      <c r="A404" s="7" t="s">
        <v>29</v>
      </c>
      <c r="B404" s="4"/>
      <c r="C404" s="18" t="s">
        <v>210</v>
      </c>
      <c r="D404" s="18" t="s">
        <v>276</v>
      </c>
      <c r="E404" s="18" t="s">
        <v>277</v>
      </c>
      <c r="F404" s="18"/>
      <c r="G404" s="18" t="s">
        <v>210</v>
      </c>
      <c r="H404" s="18" t="s">
        <v>278</v>
      </c>
      <c r="I404" s="20">
        <v>30778867</v>
      </c>
      <c r="J404" s="19">
        <v>42177</v>
      </c>
      <c r="K404" s="20">
        <v>2015</v>
      </c>
      <c r="L404" s="20">
        <v>2017</v>
      </c>
      <c r="M404" s="31">
        <v>118381</v>
      </c>
      <c r="N404" s="21" t="s">
        <v>131</v>
      </c>
      <c r="O404" s="23">
        <f>M404*VLOOKUP(N404,Kurzy!$A$2:$B$11,2,FALSE)</f>
        <v>118381</v>
      </c>
      <c r="P404" s="18" t="s">
        <v>10278</v>
      </c>
      <c r="Q404" s="18" t="s">
        <v>10079</v>
      </c>
      <c r="R404" s="18"/>
    </row>
    <row r="405" spans="1:18" ht="25.5" x14ac:dyDescent="0.2">
      <c r="A405" s="7" t="s">
        <v>29</v>
      </c>
      <c r="B405" s="4"/>
      <c r="C405" s="18" t="s">
        <v>210</v>
      </c>
      <c r="D405" s="18" t="s">
        <v>276</v>
      </c>
      <c r="E405" s="18" t="s">
        <v>10262</v>
      </c>
      <c r="F405" s="18"/>
      <c r="G405" s="18" t="s">
        <v>210</v>
      </c>
      <c r="H405" s="18" t="s">
        <v>278</v>
      </c>
      <c r="I405" s="20">
        <v>30778867</v>
      </c>
      <c r="J405" s="19">
        <v>42177</v>
      </c>
      <c r="K405" s="20">
        <v>2015</v>
      </c>
      <c r="L405" s="20">
        <v>2017</v>
      </c>
      <c r="M405" s="31">
        <v>280</v>
      </c>
      <c r="N405" s="21" t="s">
        <v>131</v>
      </c>
      <c r="O405" s="23">
        <f>M405*VLOOKUP(N405,Kurzy!$A$2:$B$11,2,FALSE)</f>
        <v>280</v>
      </c>
      <c r="P405" s="18" t="s">
        <v>10279</v>
      </c>
      <c r="Q405" s="18" t="s">
        <v>10079</v>
      </c>
      <c r="R405" s="18"/>
    </row>
    <row r="406" spans="1:18" ht="25.5" x14ac:dyDescent="0.2">
      <c r="A406" s="7" t="s">
        <v>29</v>
      </c>
      <c r="B406" s="4"/>
      <c r="C406" s="18" t="s">
        <v>210</v>
      </c>
      <c r="D406" s="18" t="s">
        <v>276</v>
      </c>
      <c r="E406" s="18" t="s">
        <v>10263</v>
      </c>
      <c r="F406" s="18"/>
      <c r="G406" s="18" t="s">
        <v>210</v>
      </c>
      <c r="H406" s="18" t="s">
        <v>278</v>
      </c>
      <c r="I406" s="20">
        <v>30778867</v>
      </c>
      <c r="J406" s="19">
        <v>42598</v>
      </c>
      <c r="K406" s="20">
        <v>2016</v>
      </c>
      <c r="L406" s="20">
        <v>2018</v>
      </c>
      <c r="M406" s="31">
        <v>27411</v>
      </c>
      <c r="N406" s="21" t="s">
        <v>131</v>
      </c>
      <c r="O406" s="23">
        <f>M406*VLOOKUP(N406,Kurzy!$A$2:$B$11,2,FALSE)</f>
        <v>27411</v>
      </c>
      <c r="P406" s="18" t="s">
        <v>10280</v>
      </c>
      <c r="Q406" s="18" t="s">
        <v>10079</v>
      </c>
      <c r="R406" s="18"/>
    </row>
    <row r="407" spans="1:18" ht="25.5" x14ac:dyDescent="0.2">
      <c r="A407" s="7" t="s">
        <v>29</v>
      </c>
      <c r="B407" s="4"/>
      <c r="C407" s="18" t="s">
        <v>210</v>
      </c>
      <c r="D407" s="18" t="s">
        <v>276</v>
      </c>
      <c r="E407" s="18" t="s">
        <v>10264</v>
      </c>
      <c r="F407" s="18"/>
      <c r="G407" s="18" t="s">
        <v>210</v>
      </c>
      <c r="H407" s="18" t="s">
        <v>278</v>
      </c>
      <c r="I407" s="20">
        <v>30778867</v>
      </c>
      <c r="J407" s="19">
        <v>42562</v>
      </c>
      <c r="K407" s="20">
        <v>2016</v>
      </c>
      <c r="L407" s="20">
        <v>2018</v>
      </c>
      <c r="M407" s="31">
        <v>192342</v>
      </c>
      <c r="N407" s="21" t="s">
        <v>131</v>
      </c>
      <c r="O407" s="23">
        <f>M407*VLOOKUP(N407,Kurzy!$A$2:$B$11,2,FALSE)</f>
        <v>192342</v>
      </c>
      <c r="P407" s="18" t="s">
        <v>10281</v>
      </c>
      <c r="Q407" s="18" t="s">
        <v>10079</v>
      </c>
      <c r="R407" s="18"/>
    </row>
    <row r="408" spans="1:18" ht="25.5" x14ac:dyDescent="0.2">
      <c r="A408" s="7" t="s">
        <v>29</v>
      </c>
      <c r="B408" s="4" t="s">
        <v>100</v>
      </c>
      <c r="C408" s="18" t="s">
        <v>10253</v>
      </c>
      <c r="D408" s="18" t="s">
        <v>231</v>
      </c>
      <c r="E408" s="18" t="s">
        <v>10254</v>
      </c>
      <c r="F408" s="18"/>
      <c r="G408" s="18"/>
      <c r="H408" s="18" t="s">
        <v>232</v>
      </c>
      <c r="I408" s="20"/>
      <c r="J408" s="19"/>
      <c r="K408" s="20">
        <v>2016</v>
      </c>
      <c r="L408" s="20">
        <v>2016</v>
      </c>
      <c r="M408" s="31">
        <v>2500</v>
      </c>
      <c r="N408" s="21" t="s">
        <v>131</v>
      </c>
      <c r="O408" s="23">
        <f>M408*VLOOKUP(N408,Kurzy!$A$2:$B$11,2,FALSE)</f>
        <v>2500</v>
      </c>
      <c r="P408" s="18"/>
      <c r="Q408" s="18" t="s">
        <v>10079</v>
      </c>
      <c r="R408" s="18" t="s">
        <v>10642</v>
      </c>
    </row>
    <row r="409" spans="1:18" x14ac:dyDescent="0.2">
      <c r="A409" s="7" t="s">
        <v>20</v>
      </c>
      <c r="B409" s="4"/>
      <c r="C409" s="18" t="s">
        <v>4847</v>
      </c>
      <c r="D409" s="18" t="s">
        <v>4848</v>
      </c>
      <c r="E409" s="18" t="s">
        <v>4849</v>
      </c>
      <c r="F409" s="18"/>
      <c r="G409" s="18" t="s">
        <v>274</v>
      </c>
      <c r="H409" s="18" t="s">
        <v>4850</v>
      </c>
      <c r="I409" s="20"/>
      <c r="J409" s="19" t="s">
        <v>4851</v>
      </c>
      <c r="K409" s="20">
        <v>2015</v>
      </c>
      <c r="L409" s="20">
        <v>2016</v>
      </c>
      <c r="M409" s="31">
        <v>1880</v>
      </c>
      <c r="N409" s="21" t="s">
        <v>131</v>
      </c>
      <c r="O409" s="23">
        <f>M409*VLOOKUP(N409,Kurzy!$A$2:$B$11,2,FALSE)</f>
        <v>1880</v>
      </c>
      <c r="P409" s="18" t="s">
        <v>4889</v>
      </c>
      <c r="Q409" s="18" t="s">
        <v>10079</v>
      </c>
      <c r="R409" s="18"/>
    </row>
    <row r="410" spans="1:18" x14ac:dyDescent="0.2">
      <c r="A410" s="7" t="s">
        <v>20</v>
      </c>
      <c r="B410" s="4"/>
      <c r="C410" s="18" t="s">
        <v>4412</v>
      </c>
      <c r="D410" s="18" t="s">
        <v>4852</v>
      </c>
      <c r="E410" s="18" t="s">
        <v>4853</v>
      </c>
      <c r="F410" s="18"/>
      <c r="G410" s="18" t="s">
        <v>274</v>
      </c>
      <c r="H410" s="18" t="s">
        <v>4850</v>
      </c>
      <c r="I410" s="20"/>
      <c r="J410" s="19" t="s">
        <v>4854</v>
      </c>
      <c r="K410" s="20">
        <v>2015</v>
      </c>
      <c r="L410" s="20">
        <v>2016</v>
      </c>
      <c r="M410" s="31">
        <v>940</v>
      </c>
      <c r="N410" s="21" t="s">
        <v>131</v>
      </c>
      <c r="O410" s="23">
        <f>M410*VLOOKUP(N410,Kurzy!$A$2:$B$11,2,FALSE)</f>
        <v>940</v>
      </c>
      <c r="P410" s="18" t="s">
        <v>4889</v>
      </c>
      <c r="Q410" s="18" t="s">
        <v>10079</v>
      </c>
      <c r="R410" s="18"/>
    </row>
    <row r="411" spans="1:18" ht="25.5" x14ac:dyDescent="0.2">
      <c r="A411" s="7" t="s">
        <v>20</v>
      </c>
      <c r="B411" s="4"/>
      <c r="C411" s="18" t="s">
        <v>4855</v>
      </c>
      <c r="D411" s="18" t="s">
        <v>4856</v>
      </c>
      <c r="E411" s="18" t="s">
        <v>4857</v>
      </c>
      <c r="F411" s="18"/>
      <c r="G411" s="18" t="s">
        <v>274</v>
      </c>
      <c r="H411" s="18" t="s">
        <v>4850</v>
      </c>
      <c r="I411" s="20"/>
      <c r="J411" s="19" t="s">
        <v>4858</v>
      </c>
      <c r="K411" s="20">
        <v>2015</v>
      </c>
      <c r="L411" s="20">
        <v>2016</v>
      </c>
      <c r="M411" s="31">
        <v>2350</v>
      </c>
      <c r="N411" s="21" t="s">
        <v>131</v>
      </c>
      <c r="O411" s="23">
        <f>M411*VLOOKUP(N411,Kurzy!$A$2:$B$11,2,FALSE)</f>
        <v>2350</v>
      </c>
      <c r="P411" s="18" t="s">
        <v>4889</v>
      </c>
      <c r="Q411" s="18" t="s">
        <v>10079</v>
      </c>
      <c r="R411" s="18"/>
    </row>
    <row r="412" spans="1:18" ht="25.5" x14ac:dyDescent="0.2">
      <c r="A412" s="7" t="s">
        <v>20</v>
      </c>
      <c r="B412" s="4"/>
      <c r="C412" s="18" t="s">
        <v>4859</v>
      </c>
      <c r="D412" s="18" t="s">
        <v>4860</v>
      </c>
      <c r="E412" s="18" t="s">
        <v>4861</v>
      </c>
      <c r="F412" s="18"/>
      <c r="G412" s="18" t="s">
        <v>210</v>
      </c>
      <c r="H412" s="18" t="s">
        <v>4862</v>
      </c>
      <c r="I412" s="20"/>
      <c r="J412" s="19" t="s">
        <v>4863</v>
      </c>
      <c r="K412" s="20">
        <v>2015</v>
      </c>
      <c r="L412" s="20">
        <v>2016</v>
      </c>
      <c r="M412" s="31">
        <v>43406</v>
      </c>
      <c r="N412" s="21" t="s">
        <v>131</v>
      </c>
      <c r="O412" s="23">
        <f>M412*VLOOKUP(N412,Kurzy!$A$2:$B$11,2,FALSE)</f>
        <v>43406</v>
      </c>
      <c r="P412" s="18" t="s">
        <v>4889</v>
      </c>
      <c r="Q412" s="18" t="s">
        <v>10079</v>
      </c>
      <c r="R412" s="18"/>
    </row>
    <row r="413" spans="1:18" ht="25.5" x14ac:dyDescent="0.2">
      <c r="A413" s="7" t="s">
        <v>20</v>
      </c>
      <c r="B413" s="4"/>
      <c r="C413" s="18" t="s">
        <v>4864</v>
      </c>
      <c r="D413" s="18" t="s">
        <v>4860</v>
      </c>
      <c r="E413" s="18" t="s">
        <v>4865</v>
      </c>
      <c r="F413" s="18"/>
      <c r="G413" s="18" t="s">
        <v>210</v>
      </c>
      <c r="H413" s="18" t="s">
        <v>4862</v>
      </c>
      <c r="I413" s="20"/>
      <c r="J413" s="19" t="s">
        <v>4866</v>
      </c>
      <c r="K413" s="20">
        <v>2016</v>
      </c>
      <c r="L413" s="20">
        <v>2018</v>
      </c>
      <c r="M413" s="31">
        <v>80556</v>
      </c>
      <c r="N413" s="21" t="s">
        <v>131</v>
      </c>
      <c r="O413" s="23">
        <f>M413*VLOOKUP(N413,Kurzy!$A$2:$B$11,2,FALSE)</f>
        <v>80556</v>
      </c>
      <c r="P413" s="18" t="s">
        <v>4889</v>
      </c>
      <c r="Q413" s="18" t="s">
        <v>10079</v>
      </c>
      <c r="R413" s="18"/>
    </row>
    <row r="414" spans="1:18" ht="25.5" x14ac:dyDescent="0.2">
      <c r="A414" s="7" t="s">
        <v>20</v>
      </c>
      <c r="B414" s="4"/>
      <c r="C414" s="18" t="s">
        <v>4864</v>
      </c>
      <c r="D414" s="18" t="s">
        <v>4860</v>
      </c>
      <c r="E414" s="18" t="s">
        <v>4867</v>
      </c>
      <c r="F414" s="18"/>
      <c r="G414" s="18" t="s">
        <v>210</v>
      </c>
      <c r="H414" s="18" t="s">
        <v>4862</v>
      </c>
      <c r="I414" s="20"/>
      <c r="J414" s="19" t="s">
        <v>4868</v>
      </c>
      <c r="K414" s="20">
        <v>2016</v>
      </c>
      <c r="L414" s="20">
        <v>2018</v>
      </c>
      <c r="M414" s="31">
        <v>10686</v>
      </c>
      <c r="N414" s="21" t="s">
        <v>131</v>
      </c>
      <c r="O414" s="23">
        <f>M414*VLOOKUP(N414,Kurzy!$A$2:$B$11,2,FALSE)</f>
        <v>10686</v>
      </c>
      <c r="P414" s="18" t="s">
        <v>4889</v>
      </c>
      <c r="Q414" s="18" t="s">
        <v>10079</v>
      </c>
      <c r="R414" s="18"/>
    </row>
    <row r="415" spans="1:18" ht="38.25" x14ac:dyDescent="0.2">
      <c r="A415" s="7" t="s">
        <v>20</v>
      </c>
      <c r="B415" s="4"/>
      <c r="C415" s="18" t="s">
        <v>4869</v>
      </c>
      <c r="D415" s="18" t="s">
        <v>4870</v>
      </c>
      <c r="E415" s="18">
        <v>51600847</v>
      </c>
      <c r="F415" s="18"/>
      <c r="G415" s="18" t="s">
        <v>4871</v>
      </c>
      <c r="H415" s="18" t="s">
        <v>4872</v>
      </c>
      <c r="I415" s="20"/>
      <c r="J415" s="19" t="s">
        <v>4873</v>
      </c>
      <c r="K415" s="20">
        <v>2016</v>
      </c>
      <c r="L415" s="20">
        <v>2017</v>
      </c>
      <c r="M415" s="31">
        <v>3000</v>
      </c>
      <c r="N415" s="21" t="s">
        <v>131</v>
      </c>
      <c r="O415" s="23">
        <f>M415*VLOOKUP(N415,Kurzy!$A$2:$B$11,2,FALSE)</f>
        <v>3000</v>
      </c>
      <c r="P415" s="18" t="s">
        <v>4889</v>
      </c>
      <c r="Q415" s="18" t="s">
        <v>10079</v>
      </c>
      <c r="R415" s="18"/>
    </row>
    <row r="416" spans="1:18" ht="38.25" x14ac:dyDescent="0.2">
      <c r="A416" s="7" t="s">
        <v>20</v>
      </c>
      <c r="B416" s="4"/>
      <c r="C416" s="18" t="s">
        <v>4869</v>
      </c>
      <c r="D416" s="18" t="s">
        <v>4874</v>
      </c>
      <c r="E416" s="18">
        <v>51600358</v>
      </c>
      <c r="F416" s="18"/>
      <c r="G416" s="18" t="s">
        <v>4871</v>
      </c>
      <c r="H416" s="18" t="s">
        <v>4872</v>
      </c>
      <c r="I416" s="20"/>
      <c r="J416" s="19" t="s">
        <v>4875</v>
      </c>
      <c r="K416" s="20">
        <v>2016</v>
      </c>
      <c r="L416" s="20">
        <v>2017</v>
      </c>
      <c r="M416" s="31">
        <v>3000</v>
      </c>
      <c r="N416" s="21" t="s">
        <v>131</v>
      </c>
      <c r="O416" s="23">
        <f>M416*VLOOKUP(N416,Kurzy!$A$2:$B$11,2,FALSE)</f>
        <v>3000</v>
      </c>
      <c r="P416" s="18" t="s">
        <v>4889</v>
      </c>
      <c r="Q416" s="18" t="s">
        <v>10079</v>
      </c>
      <c r="R416" s="18"/>
    </row>
    <row r="417" spans="1:18" ht="63.75" x14ac:dyDescent="0.2">
      <c r="A417" s="7" t="s">
        <v>20</v>
      </c>
      <c r="B417" s="4"/>
      <c r="C417" s="18" t="s">
        <v>4876</v>
      </c>
      <c r="D417" s="18" t="s">
        <v>4860</v>
      </c>
      <c r="E417" s="18" t="s">
        <v>4877</v>
      </c>
      <c r="F417" s="18"/>
      <c r="G417" s="18" t="s">
        <v>4878</v>
      </c>
      <c r="H417" s="18" t="s">
        <v>4879</v>
      </c>
      <c r="I417" s="20"/>
      <c r="J417" s="19" t="s">
        <v>4880</v>
      </c>
      <c r="K417" s="20">
        <v>2016</v>
      </c>
      <c r="L417" s="20">
        <v>2017</v>
      </c>
      <c r="M417" s="31">
        <v>178055</v>
      </c>
      <c r="N417" s="21" t="s">
        <v>131</v>
      </c>
      <c r="O417" s="23">
        <f>M417*VLOOKUP(N417,Kurzy!$A$2:$B$11,2,FALSE)</f>
        <v>178055</v>
      </c>
      <c r="P417" s="18" t="s">
        <v>4889</v>
      </c>
      <c r="Q417" s="18" t="s">
        <v>10079</v>
      </c>
      <c r="R417" s="18"/>
    </row>
    <row r="418" spans="1:18" ht="25.5" x14ac:dyDescent="0.2">
      <c r="A418" s="7" t="s">
        <v>20</v>
      </c>
      <c r="B418" s="4"/>
      <c r="C418" s="18" t="s">
        <v>4881</v>
      </c>
      <c r="D418" s="18" t="s">
        <v>4860</v>
      </c>
      <c r="E418" s="18" t="s">
        <v>4882</v>
      </c>
      <c r="F418" s="18"/>
      <c r="G418" s="18" t="s">
        <v>4883</v>
      </c>
      <c r="H418" s="18" t="s">
        <v>4884</v>
      </c>
      <c r="I418" s="20"/>
      <c r="J418" s="19" t="s">
        <v>4885</v>
      </c>
      <c r="K418" s="20">
        <v>2016</v>
      </c>
      <c r="L418" s="20">
        <v>2017</v>
      </c>
      <c r="M418" s="31">
        <v>193118</v>
      </c>
      <c r="N418" s="21" t="s">
        <v>131</v>
      </c>
      <c r="O418" s="23">
        <f>M418*VLOOKUP(N418,Kurzy!$A$2:$B$11,2,FALSE)</f>
        <v>193118</v>
      </c>
      <c r="P418" s="18" t="s">
        <v>4889</v>
      </c>
      <c r="Q418" s="18" t="s">
        <v>10079</v>
      </c>
      <c r="R418" s="18"/>
    </row>
    <row r="419" spans="1:18" ht="25.5" x14ac:dyDescent="0.2">
      <c r="A419" s="7" t="s">
        <v>20</v>
      </c>
      <c r="B419" s="4"/>
      <c r="C419" s="18" t="s">
        <v>4886</v>
      </c>
      <c r="D419" s="18" t="s">
        <v>4860</v>
      </c>
      <c r="E419" s="18" t="s">
        <v>4887</v>
      </c>
      <c r="F419" s="18"/>
      <c r="G419" s="18" t="s">
        <v>4843</v>
      </c>
      <c r="H419" s="18" t="s">
        <v>4844</v>
      </c>
      <c r="I419" s="20"/>
      <c r="J419" s="19" t="s">
        <v>4888</v>
      </c>
      <c r="K419" s="20">
        <v>2015</v>
      </c>
      <c r="L419" s="20">
        <v>2017</v>
      </c>
      <c r="M419" s="31">
        <v>228905</v>
      </c>
      <c r="N419" s="21" t="s">
        <v>131</v>
      </c>
      <c r="O419" s="23">
        <f>M419*VLOOKUP(N419,Kurzy!$A$2:$B$11,2,FALSE)</f>
        <v>228905</v>
      </c>
      <c r="P419" s="18" t="s">
        <v>4889</v>
      </c>
      <c r="Q419" s="18" t="s">
        <v>10079</v>
      </c>
      <c r="R419" s="18"/>
    </row>
    <row r="420" spans="1:18" ht="42.75" customHeight="1" x14ac:dyDescent="0.2">
      <c r="A420" s="27"/>
      <c r="B420" s="26"/>
      <c r="C420" s="26"/>
      <c r="D420" s="26"/>
      <c r="E420" s="26"/>
      <c r="F420" s="26"/>
      <c r="G420" s="26"/>
      <c r="H420" s="26"/>
      <c r="I420" s="26"/>
      <c r="J420" s="26"/>
      <c r="K420" s="26"/>
      <c r="L420" s="27"/>
      <c r="M420" s="26"/>
      <c r="N420" s="26"/>
      <c r="O420" s="26"/>
      <c r="P420" s="26"/>
    </row>
    <row r="421" spans="1:18" s="1" customFormat="1" ht="61.5" customHeight="1" x14ac:dyDescent="0.2">
      <c r="A421" s="39" t="s">
        <v>132</v>
      </c>
      <c r="B421" s="38"/>
      <c r="C421" s="38"/>
      <c r="D421" s="38"/>
      <c r="E421" s="38"/>
      <c r="F421" s="38"/>
      <c r="G421" s="38"/>
      <c r="H421" s="38"/>
      <c r="I421" s="38"/>
      <c r="J421" s="38"/>
      <c r="K421" s="38"/>
      <c r="L421" s="38"/>
      <c r="M421" s="38"/>
      <c r="N421" s="38"/>
      <c r="O421" s="38"/>
      <c r="P421" s="38"/>
      <c r="Q421" s="38"/>
    </row>
  </sheetData>
  <autoFilter ref="A2:R419">
    <filterColumn colId="16">
      <filters>
        <filter val="A"/>
      </filters>
    </filterColumn>
    <sortState ref="A3:R411">
      <sortCondition ref="A3:A411" customList="UK Bratislava,UPJŠ Košice,PU Prešov,UCM Trnava,UVLF Košice,UKF Nitra,UMB Banská Bystrica,TVU Trnava,STU Bratislava,TU Košice,ŽU Žilina,TUAD Trenčín,EU Bratislava,SPU Nitra,TU Zvolen,VŠMU Bratislava,VŠVU Bratislava,AU Banská Bystrica,KU Ružomberok,UJS Komá"/>
      <sortCondition ref="B3:B411"/>
    </sortState>
  </autoFilter>
  <dataValidations count="1">
    <dataValidation type="list" allowBlank="1" showInputMessage="1" showErrorMessage="1" sqref="A3:B419">
      <formula1>#REF!</formula1>
    </dataValidation>
  </dataValidations>
  <pageMargins left="0.70866141732283472" right="0.70866141732283472" top="0.74803149606299213" bottom="0.74803149606299213" header="0.31496062992125984" footer="0.31496062992125984"/>
  <pageSetup paperSize="9" scale="37" fitToHeight="0" orientation="landscape" r:id="rId1"/>
  <headerFooter>
    <oddFooter>&amp;R&amp;P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Kurzy!$A$2:$A$11</xm:f>
          </x14:formula1>
          <xm:sqref>N3:N419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02"/>
  <sheetViews>
    <sheetView zoomScale="85" zoomScaleNormal="85" workbookViewId="0">
      <pane ySplit="2" topLeftCell="A3" activePane="bottomLeft" state="frozen"/>
      <selection pane="bottomLeft" activeCell="A3" sqref="A3"/>
    </sheetView>
  </sheetViews>
  <sheetFormatPr defaultRowHeight="15.75" x14ac:dyDescent="0.2"/>
  <cols>
    <col min="1" max="1" width="19.28515625" style="1" customWidth="1"/>
    <col min="2" max="2" width="24.85546875" style="1" customWidth="1"/>
    <col min="3" max="3" width="55.7109375" style="1" customWidth="1"/>
    <col min="4" max="4" width="26" style="1" customWidth="1"/>
    <col min="5" max="5" width="17.140625" style="1" customWidth="1"/>
    <col min="6" max="6" width="32" style="1" customWidth="1"/>
    <col min="7" max="7" width="18.140625" style="1" customWidth="1"/>
    <col min="8" max="8" width="26" style="1" customWidth="1"/>
    <col min="9" max="9" width="10.7109375" style="1" customWidth="1"/>
    <col min="10" max="10" width="22.42578125" style="1" customWidth="1"/>
    <col min="11" max="11" width="11.7109375" style="1" customWidth="1"/>
    <col min="12" max="12" width="10.7109375" style="1" customWidth="1"/>
    <col min="13" max="13" width="19.28515625" style="1" customWidth="1"/>
    <col min="14" max="14" width="25.42578125" style="1" customWidth="1"/>
    <col min="15" max="15" width="4.140625" style="1" bestFit="1" customWidth="1"/>
    <col min="16" max="16" width="27.140625" style="1" customWidth="1"/>
    <col min="17" max="16384" width="9.140625" style="1"/>
  </cols>
  <sheetData>
    <row r="1" spans="1:16" ht="35.25" customHeight="1" x14ac:dyDescent="0.2">
      <c r="A1" s="34" t="s">
        <v>159</v>
      </c>
    </row>
    <row r="2" spans="1:16" s="2" customFormat="1" ht="139.5" customHeight="1" x14ac:dyDescent="0.2">
      <c r="A2" s="9" t="s">
        <v>24</v>
      </c>
      <c r="B2" s="3" t="s">
        <v>126</v>
      </c>
      <c r="C2" s="3" t="s">
        <v>25</v>
      </c>
      <c r="D2" s="3" t="s">
        <v>125</v>
      </c>
      <c r="E2" s="3" t="s">
        <v>15</v>
      </c>
      <c r="F2" s="13" t="s">
        <v>147</v>
      </c>
      <c r="G2" s="3" t="s">
        <v>127</v>
      </c>
      <c r="H2" s="3" t="s">
        <v>3</v>
      </c>
      <c r="I2" s="3" t="s">
        <v>124</v>
      </c>
      <c r="J2" s="13" t="s">
        <v>129</v>
      </c>
      <c r="K2" s="3" t="s">
        <v>121</v>
      </c>
      <c r="L2" s="3" t="s">
        <v>122</v>
      </c>
      <c r="M2" s="6" t="s">
        <v>171</v>
      </c>
      <c r="N2" s="3" t="s">
        <v>1</v>
      </c>
      <c r="O2" s="3" t="s">
        <v>7651</v>
      </c>
      <c r="P2" s="3" t="s">
        <v>7652</v>
      </c>
    </row>
    <row r="3" spans="1:16" ht="63.75" x14ac:dyDescent="0.2">
      <c r="A3" s="7" t="s">
        <v>33</v>
      </c>
      <c r="B3" s="4" t="s">
        <v>40</v>
      </c>
      <c r="C3" s="4" t="s">
        <v>5381</v>
      </c>
      <c r="D3" s="8" t="s">
        <v>5382</v>
      </c>
      <c r="E3" s="4" t="s">
        <v>5383</v>
      </c>
      <c r="F3" s="4" t="s">
        <v>5384</v>
      </c>
      <c r="G3" s="4" t="s">
        <v>5385</v>
      </c>
      <c r="H3" s="4" t="s">
        <v>4952</v>
      </c>
      <c r="I3" s="4">
        <v>699021</v>
      </c>
      <c r="J3" s="41">
        <v>42639</v>
      </c>
      <c r="K3" s="11">
        <v>2016</v>
      </c>
      <c r="L3" s="11">
        <v>2016</v>
      </c>
      <c r="M3" s="5">
        <v>2500</v>
      </c>
      <c r="N3" s="4"/>
      <c r="O3" s="4"/>
      <c r="P3" s="4"/>
    </row>
    <row r="4" spans="1:16" ht="63.75" x14ac:dyDescent="0.2">
      <c r="A4" s="7" t="s">
        <v>33</v>
      </c>
      <c r="B4" s="4" t="s">
        <v>62</v>
      </c>
      <c r="C4" s="4" t="s">
        <v>5386</v>
      </c>
      <c r="D4" s="8" t="s">
        <v>5387</v>
      </c>
      <c r="E4" s="4" t="s">
        <v>5388</v>
      </c>
      <c r="F4" s="4" t="s">
        <v>5389</v>
      </c>
      <c r="G4" s="4" t="s">
        <v>5390</v>
      </c>
      <c r="H4" s="4" t="s">
        <v>275</v>
      </c>
      <c r="I4" s="4">
        <v>31821596</v>
      </c>
      <c r="J4" s="41">
        <v>42049</v>
      </c>
      <c r="K4" s="11">
        <v>2015</v>
      </c>
      <c r="L4" s="11">
        <v>2016</v>
      </c>
      <c r="M4" s="5">
        <v>15909.8</v>
      </c>
      <c r="N4" s="4"/>
      <c r="O4" s="4"/>
      <c r="P4" s="4"/>
    </row>
    <row r="5" spans="1:16" ht="38.25" x14ac:dyDescent="0.2">
      <c r="A5" s="7" t="s">
        <v>33</v>
      </c>
      <c r="B5" s="4" t="s">
        <v>62</v>
      </c>
      <c r="C5" s="4" t="s">
        <v>5391</v>
      </c>
      <c r="D5" s="8" t="s">
        <v>5392</v>
      </c>
      <c r="E5" s="4" t="s">
        <v>5393</v>
      </c>
      <c r="F5" s="4" t="s">
        <v>5394</v>
      </c>
      <c r="G5" s="4" t="s">
        <v>5395</v>
      </c>
      <c r="H5" s="4" t="s">
        <v>5395</v>
      </c>
      <c r="I5" s="4">
        <v>42131111</v>
      </c>
      <c r="J5" s="41">
        <v>42383</v>
      </c>
      <c r="K5" s="11">
        <v>2016</v>
      </c>
      <c r="L5" s="11">
        <v>2016</v>
      </c>
      <c r="M5" s="5">
        <v>190</v>
      </c>
      <c r="N5" s="4"/>
      <c r="O5" s="4"/>
      <c r="P5" s="4"/>
    </row>
    <row r="6" spans="1:16" ht="38.25" x14ac:dyDescent="0.2">
      <c r="A6" s="7" t="s">
        <v>33</v>
      </c>
      <c r="B6" s="4" t="s">
        <v>62</v>
      </c>
      <c r="C6" s="4" t="s">
        <v>5396</v>
      </c>
      <c r="D6" s="8" t="s">
        <v>5397</v>
      </c>
      <c r="E6" s="4" t="s">
        <v>5398</v>
      </c>
      <c r="F6" s="4" t="s">
        <v>5399</v>
      </c>
      <c r="G6" s="4" t="s">
        <v>5400</v>
      </c>
      <c r="H6" s="4" t="s">
        <v>5401</v>
      </c>
      <c r="I6" s="4">
        <v>30857571</v>
      </c>
      <c r="J6" s="41">
        <v>42724</v>
      </c>
      <c r="K6" s="11">
        <v>2016</v>
      </c>
      <c r="L6" s="11">
        <v>2016</v>
      </c>
      <c r="M6" s="5">
        <v>2500</v>
      </c>
      <c r="N6" s="4"/>
      <c r="O6" s="4"/>
      <c r="P6" s="4"/>
    </row>
    <row r="7" spans="1:16" ht="25.5" x14ac:dyDescent="0.2">
      <c r="A7" s="7" t="s">
        <v>33</v>
      </c>
      <c r="B7" s="4" t="s">
        <v>62</v>
      </c>
      <c r="C7" s="4" t="s">
        <v>5402</v>
      </c>
      <c r="D7" s="8" t="s">
        <v>5403</v>
      </c>
      <c r="E7" s="4" t="s">
        <v>5404</v>
      </c>
      <c r="F7" s="4" t="s">
        <v>1085</v>
      </c>
      <c r="G7" s="4" t="s">
        <v>5067</v>
      </c>
      <c r="H7" s="4"/>
      <c r="I7" s="4"/>
      <c r="J7" s="41" t="s">
        <v>5405</v>
      </c>
      <c r="K7" s="11">
        <v>2016</v>
      </c>
      <c r="L7" s="11">
        <v>2016</v>
      </c>
      <c r="M7" s="5">
        <v>1400</v>
      </c>
      <c r="N7" s="4"/>
      <c r="O7" s="4"/>
      <c r="P7" s="4"/>
    </row>
    <row r="8" spans="1:16" ht="63.75" x14ac:dyDescent="0.2">
      <c r="A8" s="7" t="s">
        <v>33</v>
      </c>
      <c r="B8" s="4" t="s">
        <v>62</v>
      </c>
      <c r="C8" s="4" t="s">
        <v>5406</v>
      </c>
      <c r="D8" s="8" t="s">
        <v>5165</v>
      </c>
      <c r="E8" s="4" t="s">
        <v>5407</v>
      </c>
      <c r="F8" s="4" t="s">
        <v>5389</v>
      </c>
      <c r="G8" s="4" t="s">
        <v>5390</v>
      </c>
      <c r="H8" s="4" t="s">
        <v>275</v>
      </c>
      <c r="I8" s="4">
        <v>31821596</v>
      </c>
      <c r="J8" s="41">
        <v>42059</v>
      </c>
      <c r="K8" s="11">
        <v>2015</v>
      </c>
      <c r="L8" s="11">
        <v>2016</v>
      </c>
      <c r="M8" s="5">
        <v>7537.72</v>
      </c>
      <c r="N8" s="4"/>
      <c r="O8" s="4"/>
      <c r="P8" s="4"/>
    </row>
    <row r="9" spans="1:16" ht="38.25" x14ac:dyDescent="0.2">
      <c r="A9" s="7" t="s">
        <v>33</v>
      </c>
      <c r="B9" s="4" t="s">
        <v>62</v>
      </c>
      <c r="C9" s="4" t="s">
        <v>5408</v>
      </c>
      <c r="D9" s="8" t="s">
        <v>4924</v>
      </c>
      <c r="E9" s="4" t="s">
        <v>5409</v>
      </c>
      <c r="F9" s="4" t="s">
        <v>1085</v>
      </c>
      <c r="G9" s="4" t="s">
        <v>5410</v>
      </c>
      <c r="H9" s="4" t="s">
        <v>4910</v>
      </c>
      <c r="I9" s="4">
        <v>164381</v>
      </c>
      <c r="J9" s="41">
        <v>42360</v>
      </c>
      <c r="K9" s="11">
        <v>2016</v>
      </c>
      <c r="L9" s="11">
        <v>2016</v>
      </c>
      <c r="M9" s="5">
        <v>3150</v>
      </c>
      <c r="N9" s="4"/>
      <c r="O9" s="4"/>
      <c r="P9" s="4"/>
    </row>
    <row r="10" spans="1:16" ht="38.25" x14ac:dyDescent="0.2">
      <c r="A10" s="7" t="s">
        <v>33</v>
      </c>
      <c r="B10" s="4" t="s">
        <v>62</v>
      </c>
      <c r="C10" s="4" t="s">
        <v>5411</v>
      </c>
      <c r="D10" s="8" t="s">
        <v>5412</v>
      </c>
      <c r="E10" s="4">
        <v>3160000966</v>
      </c>
      <c r="F10" s="4" t="s">
        <v>1085</v>
      </c>
      <c r="G10" s="4" t="s">
        <v>5067</v>
      </c>
      <c r="H10" s="4" t="s">
        <v>5413</v>
      </c>
      <c r="I10" s="4">
        <v>151700</v>
      </c>
      <c r="J10" s="41">
        <v>42430</v>
      </c>
      <c r="K10" s="11">
        <v>2016</v>
      </c>
      <c r="L10" s="11">
        <v>2016</v>
      </c>
      <c r="M10" s="5">
        <v>9576</v>
      </c>
      <c r="N10" s="4"/>
      <c r="O10" s="4"/>
      <c r="P10" s="4"/>
    </row>
    <row r="11" spans="1:16" ht="25.5" x14ac:dyDescent="0.2">
      <c r="A11" s="7" t="s">
        <v>33</v>
      </c>
      <c r="B11" s="4" t="s">
        <v>62</v>
      </c>
      <c r="C11" s="4" t="s">
        <v>5414</v>
      </c>
      <c r="D11" s="8" t="s">
        <v>5415</v>
      </c>
      <c r="E11" s="4" t="s">
        <v>5416</v>
      </c>
      <c r="F11" s="4" t="s">
        <v>1085</v>
      </c>
      <c r="G11" s="4" t="s">
        <v>5067</v>
      </c>
      <c r="H11" s="4" t="s">
        <v>5417</v>
      </c>
      <c r="I11" s="4">
        <v>31816258</v>
      </c>
      <c r="J11" s="41">
        <v>42157</v>
      </c>
      <c r="K11" s="11">
        <v>2015</v>
      </c>
      <c r="L11" s="11">
        <v>2016</v>
      </c>
      <c r="M11" s="5">
        <v>960</v>
      </c>
      <c r="N11" s="4"/>
      <c r="O11" s="4"/>
      <c r="P11" s="4"/>
    </row>
    <row r="12" spans="1:16" ht="38.25" x14ac:dyDescent="0.2">
      <c r="A12" s="7" t="s">
        <v>33</v>
      </c>
      <c r="B12" s="4" t="s">
        <v>62</v>
      </c>
      <c r="C12" s="4" t="s">
        <v>5418</v>
      </c>
      <c r="D12" s="8" t="s">
        <v>5415</v>
      </c>
      <c r="E12" s="4" t="s">
        <v>5419</v>
      </c>
      <c r="F12" s="4" t="s">
        <v>5420</v>
      </c>
      <c r="G12" s="4" t="s">
        <v>5067</v>
      </c>
      <c r="H12" s="4" t="s">
        <v>5421</v>
      </c>
      <c r="I12" s="4">
        <v>151653</v>
      </c>
      <c r="J12" s="41">
        <v>42464</v>
      </c>
      <c r="K12" s="11">
        <v>2016</v>
      </c>
      <c r="L12" s="11">
        <v>2016</v>
      </c>
      <c r="M12" s="5">
        <v>1000</v>
      </c>
      <c r="N12" s="4"/>
      <c r="O12" s="4"/>
      <c r="P12" s="4"/>
    </row>
    <row r="13" spans="1:16" ht="25.5" x14ac:dyDescent="0.2">
      <c r="A13" s="7" t="s">
        <v>33</v>
      </c>
      <c r="B13" s="4" t="s">
        <v>62</v>
      </c>
      <c r="C13" s="4" t="s">
        <v>5422</v>
      </c>
      <c r="D13" s="8" t="s">
        <v>5423</v>
      </c>
      <c r="E13" s="4">
        <v>3160000171</v>
      </c>
      <c r="F13" s="4" t="s">
        <v>1085</v>
      </c>
      <c r="G13" s="4" t="s">
        <v>5067</v>
      </c>
      <c r="H13" s="4" t="s">
        <v>5424</v>
      </c>
      <c r="I13" s="4">
        <v>30841054</v>
      </c>
      <c r="J13" s="41">
        <v>42387</v>
      </c>
      <c r="K13" s="11">
        <v>2016</v>
      </c>
      <c r="L13" s="11">
        <v>2016</v>
      </c>
      <c r="M13" s="5">
        <v>3360</v>
      </c>
      <c r="N13" s="4"/>
      <c r="O13" s="4"/>
      <c r="P13" s="4"/>
    </row>
    <row r="14" spans="1:16" ht="25.5" x14ac:dyDescent="0.2">
      <c r="A14" s="7" t="s">
        <v>33</v>
      </c>
      <c r="B14" s="4" t="s">
        <v>62</v>
      </c>
      <c r="C14" s="4" t="s">
        <v>5425</v>
      </c>
      <c r="D14" s="8" t="s">
        <v>5423</v>
      </c>
      <c r="E14" s="4">
        <v>3160004204</v>
      </c>
      <c r="F14" s="4" t="s">
        <v>1085</v>
      </c>
      <c r="G14" s="4" t="s">
        <v>5067</v>
      </c>
      <c r="H14" s="4" t="s">
        <v>5426</v>
      </c>
      <c r="I14" s="4">
        <v>31600891</v>
      </c>
      <c r="J14" s="41">
        <v>42650</v>
      </c>
      <c r="K14" s="11">
        <v>2016</v>
      </c>
      <c r="L14" s="11">
        <v>2016</v>
      </c>
      <c r="M14" s="5">
        <v>330</v>
      </c>
      <c r="N14" s="4"/>
      <c r="O14" s="4"/>
      <c r="P14" s="4"/>
    </row>
    <row r="15" spans="1:16" ht="38.25" x14ac:dyDescent="0.2">
      <c r="A15" s="7" t="s">
        <v>33</v>
      </c>
      <c r="B15" s="4" t="s">
        <v>62</v>
      </c>
      <c r="C15" s="4" t="s">
        <v>5427</v>
      </c>
      <c r="D15" s="8" t="s">
        <v>5428</v>
      </c>
      <c r="E15" s="4" t="s">
        <v>5429</v>
      </c>
      <c r="F15" s="4" t="s">
        <v>5430</v>
      </c>
      <c r="G15" s="4" t="s">
        <v>5067</v>
      </c>
      <c r="H15" s="4" t="s">
        <v>5431</v>
      </c>
      <c r="I15" s="4">
        <v>42136571</v>
      </c>
      <c r="J15" s="41">
        <v>42711</v>
      </c>
      <c r="K15" s="11">
        <v>2016</v>
      </c>
      <c r="L15" s="11">
        <v>2016</v>
      </c>
      <c r="M15" s="5">
        <v>500</v>
      </c>
      <c r="N15" s="4"/>
      <c r="O15" s="4"/>
      <c r="P15" s="4"/>
    </row>
    <row r="16" spans="1:16" ht="38.25" x14ac:dyDescent="0.2">
      <c r="A16" s="7" t="s">
        <v>33</v>
      </c>
      <c r="B16" s="4" t="s">
        <v>62</v>
      </c>
      <c r="C16" s="4" t="s">
        <v>5432</v>
      </c>
      <c r="D16" s="8" t="s">
        <v>5428</v>
      </c>
      <c r="E16" s="4" t="s">
        <v>5433</v>
      </c>
      <c r="F16" s="4" t="s">
        <v>5434</v>
      </c>
      <c r="G16" s="4" t="s">
        <v>5067</v>
      </c>
      <c r="H16" s="4" t="s">
        <v>5435</v>
      </c>
      <c r="I16" s="4">
        <v>46447644</v>
      </c>
      <c r="J16" s="41">
        <v>42149</v>
      </c>
      <c r="K16" s="11">
        <v>2016</v>
      </c>
      <c r="L16" s="11">
        <v>2016</v>
      </c>
      <c r="M16" s="5">
        <v>1100</v>
      </c>
      <c r="N16" s="4"/>
      <c r="O16" s="4"/>
      <c r="P16" s="4"/>
    </row>
    <row r="17" spans="1:16" ht="51" x14ac:dyDescent="0.2">
      <c r="A17" s="7" t="s">
        <v>33</v>
      </c>
      <c r="B17" s="4" t="s">
        <v>62</v>
      </c>
      <c r="C17" s="4" t="s">
        <v>5436</v>
      </c>
      <c r="D17" s="8" t="s">
        <v>4924</v>
      </c>
      <c r="E17" s="4" t="s">
        <v>5437</v>
      </c>
      <c r="F17" s="4" t="s">
        <v>5438</v>
      </c>
      <c r="G17" s="4" t="s">
        <v>5410</v>
      </c>
      <c r="H17" s="4" t="s">
        <v>4910</v>
      </c>
      <c r="I17" s="4">
        <v>164381</v>
      </c>
      <c r="J17" s="41">
        <v>42558</v>
      </c>
      <c r="K17" s="11">
        <v>2016</v>
      </c>
      <c r="L17" s="11">
        <v>2016</v>
      </c>
      <c r="M17" s="5">
        <v>9000</v>
      </c>
      <c r="N17" s="4"/>
      <c r="O17" s="4"/>
      <c r="P17" s="4"/>
    </row>
    <row r="18" spans="1:16" ht="38.25" x14ac:dyDescent="0.2">
      <c r="A18" s="7" t="s">
        <v>33</v>
      </c>
      <c r="B18" s="4" t="s">
        <v>62</v>
      </c>
      <c r="C18" s="4" t="s">
        <v>5439</v>
      </c>
      <c r="D18" s="8" t="s">
        <v>5257</v>
      </c>
      <c r="E18" s="4" t="s">
        <v>5440</v>
      </c>
      <c r="F18" s="4" t="s">
        <v>5441</v>
      </c>
      <c r="G18" s="4" t="s">
        <v>5410</v>
      </c>
      <c r="H18" s="4" t="s">
        <v>4910</v>
      </c>
      <c r="I18" s="4">
        <v>164381</v>
      </c>
      <c r="J18" s="41">
        <v>42612</v>
      </c>
      <c r="K18" s="11">
        <v>2016</v>
      </c>
      <c r="L18" s="11">
        <v>2016</v>
      </c>
      <c r="M18" s="5">
        <v>1896</v>
      </c>
      <c r="N18" s="4"/>
      <c r="O18" s="4"/>
      <c r="P18" s="4"/>
    </row>
    <row r="19" spans="1:16" ht="38.25" x14ac:dyDescent="0.2">
      <c r="A19" s="7" t="s">
        <v>33</v>
      </c>
      <c r="B19" s="4" t="s">
        <v>62</v>
      </c>
      <c r="C19" s="4" t="s">
        <v>5442</v>
      </c>
      <c r="D19" s="8" t="s">
        <v>5443</v>
      </c>
      <c r="E19" s="4" t="s">
        <v>5444</v>
      </c>
      <c r="F19" s="4" t="s">
        <v>5445</v>
      </c>
      <c r="G19" s="4" t="s">
        <v>5410</v>
      </c>
      <c r="H19" s="4" t="s">
        <v>4910</v>
      </c>
      <c r="I19" s="4">
        <v>164381</v>
      </c>
      <c r="J19" s="41">
        <v>42727</v>
      </c>
      <c r="K19" s="11">
        <v>2016</v>
      </c>
      <c r="L19" s="11">
        <v>2016</v>
      </c>
      <c r="M19" s="5">
        <v>972</v>
      </c>
      <c r="N19" s="4"/>
      <c r="O19" s="4"/>
      <c r="P19" s="4"/>
    </row>
    <row r="20" spans="1:16" ht="38.25" x14ac:dyDescent="0.2">
      <c r="A20" s="7" t="s">
        <v>33</v>
      </c>
      <c r="B20" s="4" t="s">
        <v>62</v>
      </c>
      <c r="C20" s="4" t="s">
        <v>5446</v>
      </c>
      <c r="D20" s="8" t="s">
        <v>5447</v>
      </c>
      <c r="E20" s="4" t="s">
        <v>5448</v>
      </c>
      <c r="F20" s="4" t="s">
        <v>5449</v>
      </c>
      <c r="G20" s="4" t="s">
        <v>5067</v>
      </c>
      <c r="H20" s="4" t="s">
        <v>5450</v>
      </c>
      <c r="I20" s="4"/>
      <c r="J20" s="41">
        <v>42471</v>
      </c>
      <c r="K20" s="11">
        <v>2016</v>
      </c>
      <c r="L20" s="11">
        <v>2016</v>
      </c>
      <c r="M20" s="5">
        <v>300</v>
      </c>
      <c r="N20" s="4"/>
      <c r="O20" s="4"/>
      <c r="P20" s="4"/>
    </row>
    <row r="21" spans="1:16" ht="38.25" x14ac:dyDescent="0.2">
      <c r="A21" s="7" t="s">
        <v>33</v>
      </c>
      <c r="B21" s="4" t="s">
        <v>62</v>
      </c>
      <c r="C21" s="4" t="s">
        <v>5451</v>
      </c>
      <c r="D21" s="8" t="s">
        <v>4924</v>
      </c>
      <c r="E21" s="4" t="s">
        <v>5452</v>
      </c>
      <c r="F21" s="4" t="s">
        <v>5453</v>
      </c>
      <c r="G21" s="4" t="s">
        <v>5410</v>
      </c>
      <c r="H21" s="4" t="s">
        <v>4910</v>
      </c>
      <c r="I21" s="4">
        <v>164381</v>
      </c>
      <c r="J21" s="41">
        <v>42452</v>
      </c>
      <c r="K21" s="11">
        <v>2016</v>
      </c>
      <c r="L21" s="11">
        <v>2016</v>
      </c>
      <c r="M21" s="5">
        <v>90000</v>
      </c>
      <c r="N21" s="4"/>
      <c r="O21" s="4"/>
      <c r="P21" s="4"/>
    </row>
    <row r="22" spans="1:16" ht="38.25" x14ac:dyDescent="0.2">
      <c r="A22" s="7" t="s">
        <v>33</v>
      </c>
      <c r="B22" s="4" t="s">
        <v>62</v>
      </c>
      <c r="C22" s="4" t="s">
        <v>5454</v>
      </c>
      <c r="D22" s="8" t="s">
        <v>5455</v>
      </c>
      <c r="E22" s="4" t="s">
        <v>5456</v>
      </c>
      <c r="F22" s="4" t="s">
        <v>5457</v>
      </c>
      <c r="G22" s="4" t="s">
        <v>5458</v>
      </c>
      <c r="H22" s="4" t="s">
        <v>281</v>
      </c>
      <c r="I22" s="4">
        <v>42418933</v>
      </c>
      <c r="J22" s="41">
        <v>42453</v>
      </c>
      <c r="K22" s="11">
        <v>2016</v>
      </c>
      <c r="L22" s="11">
        <v>2016</v>
      </c>
      <c r="M22" s="5">
        <v>600</v>
      </c>
      <c r="N22" s="4"/>
      <c r="O22" s="4"/>
      <c r="P22" s="4"/>
    </row>
    <row r="23" spans="1:16" ht="38.25" x14ac:dyDescent="0.2">
      <c r="A23" s="7" t="s">
        <v>33</v>
      </c>
      <c r="B23" s="4" t="s">
        <v>62</v>
      </c>
      <c r="C23" s="4" t="s">
        <v>5552</v>
      </c>
      <c r="D23" s="8" t="s">
        <v>5549</v>
      </c>
      <c r="E23" s="4" t="s">
        <v>5553</v>
      </c>
      <c r="F23" s="4" t="s">
        <v>5551</v>
      </c>
      <c r="G23" s="4" t="s">
        <v>5410</v>
      </c>
      <c r="H23" s="4" t="s">
        <v>4910</v>
      </c>
      <c r="I23" s="4">
        <v>164381</v>
      </c>
      <c r="J23" s="41">
        <v>42516</v>
      </c>
      <c r="K23" s="11">
        <v>2016</v>
      </c>
      <c r="L23" s="11">
        <v>2016</v>
      </c>
      <c r="M23" s="5">
        <v>27437</v>
      </c>
      <c r="N23" s="4"/>
      <c r="O23" s="4"/>
      <c r="P23" s="4"/>
    </row>
    <row r="24" spans="1:16" ht="38.25" x14ac:dyDescent="0.2">
      <c r="A24" s="7" t="s">
        <v>33</v>
      </c>
      <c r="B24" s="4" t="s">
        <v>62</v>
      </c>
      <c r="C24" s="4" t="s">
        <v>5554</v>
      </c>
      <c r="D24" s="8" t="s">
        <v>5549</v>
      </c>
      <c r="E24" s="4" t="s">
        <v>5555</v>
      </c>
      <c r="F24" s="4" t="s">
        <v>5551</v>
      </c>
      <c r="G24" s="4" t="s">
        <v>5410</v>
      </c>
      <c r="H24" s="4" t="s">
        <v>4910</v>
      </c>
      <c r="I24" s="4">
        <v>164381</v>
      </c>
      <c r="J24" s="41">
        <v>42516</v>
      </c>
      <c r="K24" s="11">
        <v>2016</v>
      </c>
      <c r="L24" s="11">
        <v>2016</v>
      </c>
      <c r="M24" s="5">
        <v>15678</v>
      </c>
      <c r="N24" s="4"/>
      <c r="O24" s="4"/>
      <c r="P24" s="4"/>
    </row>
    <row r="25" spans="1:16" ht="38.25" x14ac:dyDescent="0.2">
      <c r="A25" s="7" t="s">
        <v>33</v>
      </c>
      <c r="B25" s="4" t="s">
        <v>62</v>
      </c>
      <c r="C25" s="4" t="s">
        <v>5556</v>
      </c>
      <c r="D25" s="8" t="s">
        <v>5549</v>
      </c>
      <c r="E25" s="4" t="s">
        <v>5557</v>
      </c>
      <c r="F25" s="4" t="s">
        <v>5551</v>
      </c>
      <c r="G25" s="4" t="s">
        <v>5410</v>
      </c>
      <c r="H25" s="4" t="s">
        <v>4910</v>
      </c>
      <c r="I25" s="4">
        <v>164381</v>
      </c>
      <c r="J25" s="41">
        <v>42516</v>
      </c>
      <c r="K25" s="11">
        <v>2016</v>
      </c>
      <c r="L25" s="11">
        <v>2016</v>
      </c>
      <c r="M25" s="5">
        <v>15678</v>
      </c>
      <c r="N25" s="4"/>
      <c r="O25" s="4"/>
      <c r="P25" s="4"/>
    </row>
    <row r="26" spans="1:16" ht="38.25" x14ac:dyDescent="0.2">
      <c r="A26" s="7" t="s">
        <v>33</v>
      </c>
      <c r="B26" s="4" t="s">
        <v>62</v>
      </c>
      <c r="C26" s="4" t="s">
        <v>5558</v>
      </c>
      <c r="D26" s="8" t="s">
        <v>5549</v>
      </c>
      <c r="E26" s="4" t="s">
        <v>5559</v>
      </c>
      <c r="F26" s="4" t="s">
        <v>5551</v>
      </c>
      <c r="G26" s="4" t="s">
        <v>5410</v>
      </c>
      <c r="H26" s="4" t="s">
        <v>4910</v>
      </c>
      <c r="I26" s="4">
        <v>164381</v>
      </c>
      <c r="J26" s="41">
        <v>42516</v>
      </c>
      <c r="K26" s="11">
        <v>2016</v>
      </c>
      <c r="L26" s="11">
        <v>2016</v>
      </c>
      <c r="M26" s="5">
        <v>27437</v>
      </c>
      <c r="N26" s="4"/>
      <c r="O26" s="4"/>
      <c r="P26" s="4"/>
    </row>
    <row r="27" spans="1:16" ht="38.25" x14ac:dyDescent="0.2">
      <c r="A27" s="7" t="s">
        <v>33</v>
      </c>
      <c r="B27" s="4" t="s">
        <v>62</v>
      </c>
      <c r="C27" s="4" t="s">
        <v>5560</v>
      </c>
      <c r="D27" s="8" t="s">
        <v>5549</v>
      </c>
      <c r="E27" s="4" t="s">
        <v>5561</v>
      </c>
      <c r="F27" s="4" t="s">
        <v>5551</v>
      </c>
      <c r="G27" s="4" t="s">
        <v>5410</v>
      </c>
      <c r="H27" s="4" t="s">
        <v>4910</v>
      </c>
      <c r="I27" s="4">
        <v>164381</v>
      </c>
      <c r="J27" s="41">
        <v>42516</v>
      </c>
      <c r="K27" s="11">
        <v>2016</v>
      </c>
      <c r="L27" s="11">
        <v>2016</v>
      </c>
      <c r="M27" s="5">
        <v>23518</v>
      </c>
      <c r="N27" s="4"/>
      <c r="O27" s="4"/>
      <c r="P27" s="4"/>
    </row>
    <row r="28" spans="1:16" ht="38.25" x14ac:dyDescent="0.2">
      <c r="A28" s="7" t="s">
        <v>33</v>
      </c>
      <c r="B28" s="4" t="s">
        <v>62</v>
      </c>
      <c r="C28" s="4" t="s">
        <v>5562</v>
      </c>
      <c r="D28" s="8" t="s">
        <v>5549</v>
      </c>
      <c r="E28" s="4" t="s">
        <v>5563</v>
      </c>
      <c r="F28" s="4" t="s">
        <v>5551</v>
      </c>
      <c r="G28" s="4" t="s">
        <v>5410</v>
      </c>
      <c r="H28" s="4" t="s">
        <v>4910</v>
      </c>
      <c r="I28" s="4">
        <v>164381</v>
      </c>
      <c r="J28" s="41">
        <v>42516</v>
      </c>
      <c r="K28" s="11">
        <v>2016</v>
      </c>
      <c r="L28" s="11">
        <v>2016</v>
      </c>
      <c r="M28" s="5">
        <v>23518</v>
      </c>
      <c r="N28" s="4"/>
      <c r="O28" s="4"/>
      <c r="P28" s="4"/>
    </row>
    <row r="29" spans="1:16" ht="38.25" x14ac:dyDescent="0.2">
      <c r="A29" s="7" t="s">
        <v>33</v>
      </c>
      <c r="B29" s="4" t="s">
        <v>41</v>
      </c>
      <c r="C29" s="4" t="s">
        <v>5516</v>
      </c>
      <c r="D29" s="8" t="s">
        <v>5199</v>
      </c>
      <c r="E29" s="4" t="s">
        <v>293</v>
      </c>
      <c r="F29" s="4" t="s">
        <v>5517</v>
      </c>
      <c r="G29" s="4" t="s">
        <v>5518</v>
      </c>
      <c r="H29" s="4" t="s">
        <v>4834</v>
      </c>
      <c r="I29" s="4">
        <v>151513</v>
      </c>
      <c r="J29" s="41">
        <v>42292</v>
      </c>
      <c r="K29" s="11">
        <v>2015</v>
      </c>
      <c r="L29" s="11">
        <v>2016</v>
      </c>
      <c r="M29" s="5">
        <v>16322</v>
      </c>
      <c r="N29" s="4"/>
      <c r="O29" s="4"/>
      <c r="P29" s="4"/>
    </row>
    <row r="30" spans="1:16" ht="38.25" x14ac:dyDescent="0.2">
      <c r="A30" s="7" t="s">
        <v>33</v>
      </c>
      <c r="B30" s="4" t="s">
        <v>63</v>
      </c>
      <c r="C30" s="4" t="s">
        <v>5459</v>
      </c>
      <c r="D30" s="8" t="s">
        <v>5460</v>
      </c>
      <c r="E30" s="4" t="s">
        <v>5461</v>
      </c>
      <c r="F30" s="4" t="s">
        <v>5462</v>
      </c>
      <c r="G30" s="4" t="s">
        <v>5463</v>
      </c>
      <c r="H30" s="4" t="s">
        <v>275</v>
      </c>
      <c r="I30" s="4">
        <v>31821596</v>
      </c>
      <c r="J30" s="41" t="s">
        <v>5087</v>
      </c>
      <c r="K30" s="11">
        <v>2016</v>
      </c>
      <c r="L30" s="11">
        <v>2016</v>
      </c>
      <c r="M30" s="5">
        <v>10000</v>
      </c>
      <c r="N30" s="4"/>
      <c r="O30" s="4"/>
      <c r="P30" s="4"/>
    </row>
    <row r="31" spans="1:16" ht="38.25" x14ac:dyDescent="0.2">
      <c r="A31" s="7" t="s">
        <v>33</v>
      </c>
      <c r="B31" s="4" t="s">
        <v>38</v>
      </c>
      <c r="C31" s="4" t="s">
        <v>5477</v>
      </c>
      <c r="D31" s="8" t="s">
        <v>5311</v>
      </c>
      <c r="E31" s="4" t="s">
        <v>5478</v>
      </c>
      <c r="F31" s="4"/>
      <c r="G31" s="4"/>
      <c r="H31" s="4" t="s">
        <v>5479</v>
      </c>
      <c r="I31" s="4">
        <v>42401259</v>
      </c>
      <c r="J31" s="41">
        <v>42646</v>
      </c>
      <c r="K31" s="11">
        <v>2016</v>
      </c>
      <c r="L31" s="11">
        <v>2016</v>
      </c>
      <c r="M31" s="5">
        <v>500</v>
      </c>
      <c r="N31" s="4"/>
      <c r="O31" s="4"/>
      <c r="P31" s="4"/>
    </row>
    <row r="32" spans="1:16" ht="63.75" x14ac:dyDescent="0.2">
      <c r="A32" s="7" t="s">
        <v>33</v>
      </c>
      <c r="B32" s="4" t="s">
        <v>38</v>
      </c>
      <c r="C32" s="4" t="s">
        <v>5480</v>
      </c>
      <c r="D32" s="8" t="s">
        <v>5182</v>
      </c>
      <c r="E32" s="4" t="s">
        <v>5481</v>
      </c>
      <c r="F32" s="4" t="s">
        <v>5482</v>
      </c>
      <c r="G32" s="4" t="s">
        <v>5483</v>
      </c>
      <c r="H32" s="4" t="s">
        <v>5484</v>
      </c>
      <c r="I32" s="4">
        <v>36063606</v>
      </c>
      <c r="J32" s="41">
        <v>42562</v>
      </c>
      <c r="K32" s="11">
        <v>2016</v>
      </c>
      <c r="L32" s="11">
        <v>2016</v>
      </c>
      <c r="M32" s="5">
        <v>2000</v>
      </c>
      <c r="N32" s="4"/>
      <c r="O32" s="4"/>
      <c r="P32" s="4"/>
    </row>
    <row r="33" spans="1:16" ht="51" x14ac:dyDescent="0.2">
      <c r="A33" s="7" t="s">
        <v>33</v>
      </c>
      <c r="B33" s="4" t="s">
        <v>38</v>
      </c>
      <c r="C33" s="4" t="s">
        <v>5485</v>
      </c>
      <c r="D33" s="8" t="s">
        <v>5486</v>
      </c>
      <c r="E33" s="4" t="s">
        <v>5487</v>
      </c>
      <c r="F33" s="4" t="s">
        <v>5488</v>
      </c>
      <c r="G33" s="4" t="s">
        <v>5489</v>
      </c>
      <c r="H33" s="4" t="s">
        <v>281</v>
      </c>
      <c r="I33" s="4">
        <v>165182</v>
      </c>
      <c r="J33" s="41">
        <v>42450</v>
      </c>
      <c r="K33" s="11">
        <v>2016</v>
      </c>
      <c r="L33" s="11">
        <v>2016</v>
      </c>
      <c r="M33" s="5">
        <v>5500</v>
      </c>
      <c r="N33" s="4"/>
      <c r="O33" s="4"/>
      <c r="P33" s="4"/>
    </row>
    <row r="34" spans="1:16" ht="51" x14ac:dyDescent="0.2">
      <c r="A34" s="7" t="s">
        <v>33</v>
      </c>
      <c r="B34" s="4" t="s">
        <v>38</v>
      </c>
      <c r="C34" s="4" t="s">
        <v>5490</v>
      </c>
      <c r="D34" s="8" t="s">
        <v>5314</v>
      </c>
      <c r="E34" s="4" t="s">
        <v>5491</v>
      </c>
      <c r="F34" s="4" t="s">
        <v>5488</v>
      </c>
      <c r="G34" s="4" t="s">
        <v>5489</v>
      </c>
      <c r="H34" s="4" t="s">
        <v>281</v>
      </c>
      <c r="I34" s="4">
        <v>165182</v>
      </c>
      <c r="J34" s="41">
        <v>42450</v>
      </c>
      <c r="K34" s="11">
        <v>2016</v>
      </c>
      <c r="L34" s="11">
        <v>2016</v>
      </c>
      <c r="M34" s="5">
        <v>8000</v>
      </c>
      <c r="N34" s="4"/>
      <c r="O34" s="4"/>
      <c r="P34" s="4"/>
    </row>
    <row r="35" spans="1:16" ht="38.25" x14ac:dyDescent="0.2">
      <c r="A35" s="7" t="s">
        <v>33</v>
      </c>
      <c r="B35" s="4" t="s">
        <v>38</v>
      </c>
      <c r="C35" s="4" t="s">
        <v>5492</v>
      </c>
      <c r="D35" s="8" t="s">
        <v>5493</v>
      </c>
      <c r="E35" s="4" t="s">
        <v>5494</v>
      </c>
      <c r="F35" s="4"/>
      <c r="G35" s="4" t="s">
        <v>5495</v>
      </c>
      <c r="H35" s="4" t="s">
        <v>5496</v>
      </c>
      <c r="I35" s="4">
        <v>30845181</v>
      </c>
      <c r="J35" s="41">
        <v>42418</v>
      </c>
      <c r="K35" s="11">
        <v>2016</v>
      </c>
      <c r="L35" s="11">
        <v>2016</v>
      </c>
      <c r="M35" s="5">
        <v>650</v>
      </c>
      <c r="N35" s="4"/>
      <c r="O35" s="4"/>
      <c r="P35" s="4"/>
    </row>
    <row r="36" spans="1:16" ht="63.75" x14ac:dyDescent="0.2">
      <c r="A36" s="7" t="s">
        <v>33</v>
      </c>
      <c r="B36" s="4" t="s">
        <v>38</v>
      </c>
      <c r="C36" s="4" t="s">
        <v>5497</v>
      </c>
      <c r="D36" s="8" t="s">
        <v>5498</v>
      </c>
      <c r="E36" s="4" t="s">
        <v>5499</v>
      </c>
      <c r="F36" s="4" t="s">
        <v>4950</v>
      </c>
      <c r="G36" s="4" t="s">
        <v>5500</v>
      </c>
      <c r="H36" s="4" t="s">
        <v>4952</v>
      </c>
      <c r="I36" s="4">
        <v>699021</v>
      </c>
      <c r="J36" s="41">
        <v>42629</v>
      </c>
      <c r="K36" s="11">
        <v>2016</v>
      </c>
      <c r="L36" s="11">
        <v>2016</v>
      </c>
      <c r="M36" s="5">
        <v>5000</v>
      </c>
      <c r="N36" s="4"/>
      <c r="O36" s="4"/>
      <c r="P36" s="4"/>
    </row>
    <row r="37" spans="1:16" ht="25.5" x14ac:dyDescent="0.2">
      <c r="A37" s="7" t="s">
        <v>33</v>
      </c>
      <c r="B37" s="4" t="s">
        <v>38</v>
      </c>
      <c r="C37" s="4" t="s">
        <v>5501</v>
      </c>
      <c r="D37" s="8" t="s">
        <v>5502</v>
      </c>
      <c r="E37" s="4" t="s">
        <v>5503</v>
      </c>
      <c r="F37" s="4"/>
      <c r="G37" s="4"/>
      <c r="H37" s="4" t="s">
        <v>5504</v>
      </c>
      <c r="I37" s="4">
        <v>31794335</v>
      </c>
      <c r="J37" s="41">
        <v>42331</v>
      </c>
      <c r="K37" s="11">
        <v>2015</v>
      </c>
      <c r="L37" s="11">
        <v>2016</v>
      </c>
      <c r="M37" s="5">
        <v>5000</v>
      </c>
      <c r="N37" s="4"/>
      <c r="O37" s="4"/>
      <c r="P37" s="4"/>
    </row>
    <row r="38" spans="1:16" ht="63.75" x14ac:dyDescent="0.2">
      <c r="A38" s="7" t="s">
        <v>33</v>
      </c>
      <c r="B38" s="4" t="s">
        <v>38</v>
      </c>
      <c r="C38" s="4" t="s">
        <v>5505</v>
      </c>
      <c r="D38" s="8" t="s">
        <v>5185</v>
      </c>
      <c r="E38" s="4" t="s">
        <v>5506</v>
      </c>
      <c r="F38" s="4" t="s">
        <v>4950</v>
      </c>
      <c r="G38" s="4" t="s">
        <v>5507</v>
      </c>
      <c r="H38" s="4" t="s">
        <v>4952</v>
      </c>
      <c r="I38" s="4">
        <v>699021</v>
      </c>
      <c r="J38" s="41">
        <v>42604</v>
      </c>
      <c r="K38" s="11">
        <v>2016</v>
      </c>
      <c r="L38" s="11">
        <v>2016</v>
      </c>
      <c r="M38" s="5">
        <v>6000</v>
      </c>
      <c r="N38" s="4"/>
      <c r="O38" s="4"/>
      <c r="P38" s="4"/>
    </row>
    <row r="39" spans="1:16" ht="25.5" x14ac:dyDescent="0.2">
      <c r="A39" s="7" t="s">
        <v>33</v>
      </c>
      <c r="B39" s="4" t="s">
        <v>38</v>
      </c>
      <c r="C39" s="4" t="s">
        <v>5508</v>
      </c>
      <c r="D39" s="8" t="s">
        <v>5509</v>
      </c>
      <c r="E39" s="4" t="s">
        <v>5510</v>
      </c>
      <c r="F39" s="4" t="s">
        <v>5511</v>
      </c>
      <c r="G39" s="4" t="s">
        <v>5400</v>
      </c>
      <c r="H39" s="4" t="s">
        <v>5512</v>
      </c>
      <c r="I39" s="4">
        <v>30857571</v>
      </c>
      <c r="J39" s="41">
        <v>42723</v>
      </c>
      <c r="K39" s="11">
        <v>2016</v>
      </c>
      <c r="L39" s="11">
        <v>2017</v>
      </c>
      <c r="M39" s="5">
        <v>2500</v>
      </c>
      <c r="N39" s="4"/>
      <c r="O39" s="4"/>
      <c r="P39" s="4"/>
    </row>
    <row r="40" spans="1:16" ht="25.5" x14ac:dyDescent="0.2">
      <c r="A40" s="7" t="s">
        <v>33</v>
      </c>
      <c r="B40" s="4" t="s">
        <v>38</v>
      </c>
      <c r="C40" s="4" t="s">
        <v>5513</v>
      </c>
      <c r="D40" s="8" t="s">
        <v>5514</v>
      </c>
      <c r="E40" s="4" t="s">
        <v>5515</v>
      </c>
      <c r="F40" s="4" t="s">
        <v>5511</v>
      </c>
      <c r="G40" s="4" t="s">
        <v>5400</v>
      </c>
      <c r="H40" s="4" t="s">
        <v>5512</v>
      </c>
      <c r="I40" s="4">
        <v>30857571</v>
      </c>
      <c r="J40" s="41">
        <v>42716</v>
      </c>
      <c r="K40" s="11">
        <v>2016</v>
      </c>
      <c r="L40" s="11">
        <v>2017</v>
      </c>
      <c r="M40" s="5">
        <v>5000</v>
      </c>
      <c r="N40" s="4"/>
      <c r="O40" s="4"/>
      <c r="P40" s="4"/>
    </row>
    <row r="41" spans="1:16" ht="38.25" x14ac:dyDescent="0.2">
      <c r="A41" s="7" t="s">
        <v>33</v>
      </c>
      <c r="B41" s="4" t="s">
        <v>38</v>
      </c>
      <c r="C41" s="4" t="s">
        <v>5564</v>
      </c>
      <c r="D41" s="8" t="s">
        <v>5549</v>
      </c>
      <c r="E41" s="4" t="s">
        <v>5565</v>
      </c>
      <c r="F41" s="4" t="s">
        <v>5566</v>
      </c>
      <c r="G41" s="4" t="s">
        <v>5410</v>
      </c>
      <c r="H41" s="4" t="s">
        <v>4910</v>
      </c>
      <c r="I41" s="4">
        <v>164382</v>
      </c>
      <c r="J41" s="41">
        <v>42516</v>
      </c>
      <c r="K41" s="11">
        <v>2016</v>
      </c>
      <c r="L41" s="11">
        <v>2016</v>
      </c>
      <c r="M41" s="5">
        <v>19598</v>
      </c>
      <c r="N41" s="4"/>
      <c r="O41" s="4"/>
      <c r="P41" s="4"/>
    </row>
    <row r="42" spans="1:16" ht="38.25" x14ac:dyDescent="0.2">
      <c r="A42" s="7" t="s">
        <v>33</v>
      </c>
      <c r="B42" s="4" t="s">
        <v>38</v>
      </c>
      <c r="C42" s="4" t="s">
        <v>5567</v>
      </c>
      <c r="D42" s="8" t="s">
        <v>5549</v>
      </c>
      <c r="E42" s="4" t="s">
        <v>5568</v>
      </c>
      <c r="F42" s="4" t="s">
        <v>5569</v>
      </c>
      <c r="G42" s="4" t="s">
        <v>5410</v>
      </c>
      <c r="H42" s="4" t="s">
        <v>4910</v>
      </c>
      <c r="I42" s="4">
        <v>164383</v>
      </c>
      <c r="J42" s="41">
        <v>42516</v>
      </c>
      <c r="K42" s="11">
        <v>2016</v>
      </c>
      <c r="L42" s="11">
        <v>2016</v>
      </c>
      <c r="M42" s="5">
        <v>19598</v>
      </c>
      <c r="N42" s="4"/>
      <c r="O42" s="4"/>
      <c r="P42" s="4"/>
    </row>
    <row r="43" spans="1:16" ht="38.25" x14ac:dyDescent="0.2">
      <c r="A43" s="7" t="s">
        <v>33</v>
      </c>
      <c r="B43" s="4" t="s">
        <v>38</v>
      </c>
      <c r="C43" s="4" t="s">
        <v>5570</v>
      </c>
      <c r="D43" s="8" t="s">
        <v>5549</v>
      </c>
      <c r="E43" s="4" t="s">
        <v>5571</v>
      </c>
      <c r="F43" s="4" t="s">
        <v>5569</v>
      </c>
      <c r="G43" s="4" t="s">
        <v>5410</v>
      </c>
      <c r="H43" s="4" t="s">
        <v>4910</v>
      </c>
      <c r="I43" s="4">
        <v>164383</v>
      </c>
      <c r="J43" s="41">
        <v>42516</v>
      </c>
      <c r="K43" s="11">
        <v>2016</v>
      </c>
      <c r="L43" s="11">
        <v>2016</v>
      </c>
      <c r="M43" s="5">
        <v>19598</v>
      </c>
      <c r="N43" s="4"/>
      <c r="O43" s="4"/>
      <c r="P43" s="4"/>
    </row>
    <row r="44" spans="1:16" ht="38.25" x14ac:dyDescent="0.2">
      <c r="A44" s="7" t="s">
        <v>33</v>
      </c>
      <c r="B44" s="4" t="s">
        <v>38</v>
      </c>
      <c r="C44" s="4" t="s">
        <v>5572</v>
      </c>
      <c r="D44" s="8" t="s">
        <v>5549</v>
      </c>
      <c r="E44" s="4" t="s">
        <v>5573</v>
      </c>
      <c r="F44" s="4" t="s">
        <v>5569</v>
      </c>
      <c r="G44" s="4" t="s">
        <v>5410</v>
      </c>
      <c r="H44" s="4" t="s">
        <v>4910</v>
      </c>
      <c r="I44" s="4">
        <v>164383</v>
      </c>
      <c r="J44" s="41">
        <v>42516</v>
      </c>
      <c r="K44" s="11">
        <v>2016</v>
      </c>
      <c r="L44" s="11">
        <v>2016</v>
      </c>
      <c r="M44" s="5">
        <v>15678</v>
      </c>
      <c r="N44" s="4"/>
      <c r="O44" s="4"/>
      <c r="P44" s="4"/>
    </row>
    <row r="45" spans="1:16" ht="25.5" x14ac:dyDescent="0.2">
      <c r="A45" s="7" t="s">
        <v>33</v>
      </c>
      <c r="B45" s="4" t="s">
        <v>64</v>
      </c>
      <c r="C45" s="4" t="s">
        <v>5519</v>
      </c>
      <c r="D45" s="8" t="s">
        <v>5520</v>
      </c>
      <c r="E45" s="4" t="s">
        <v>5521</v>
      </c>
      <c r="F45" s="4" t="s">
        <v>5522</v>
      </c>
      <c r="G45" s="4" t="s">
        <v>5523</v>
      </c>
      <c r="H45" s="4" t="s">
        <v>5524</v>
      </c>
      <c r="I45" s="4">
        <v>46410759</v>
      </c>
      <c r="J45" s="41">
        <v>42695</v>
      </c>
      <c r="K45" s="11">
        <v>2016</v>
      </c>
      <c r="L45" s="11">
        <v>2017</v>
      </c>
      <c r="M45" s="5">
        <v>10000</v>
      </c>
      <c r="N45" s="4"/>
      <c r="O45" s="4"/>
      <c r="P45" s="4"/>
    </row>
    <row r="46" spans="1:16" ht="38.25" x14ac:dyDescent="0.2">
      <c r="A46" s="7" t="s">
        <v>33</v>
      </c>
      <c r="B46" s="4" t="s">
        <v>64</v>
      </c>
      <c r="C46" s="4" t="s">
        <v>5586</v>
      </c>
      <c r="D46" s="8" t="s">
        <v>5549</v>
      </c>
      <c r="E46" s="4" t="s">
        <v>5587</v>
      </c>
      <c r="F46" s="4" t="s">
        <v>5569</v>
      </c>
      <c r="G46" s="4" t="s">
        <v>5410</v>
      </c>
      <c r="H46" s="4" t="s">
        <v>4910</v>
      </c>
      <c r="I46" s="4">
        <v>164383</v>
      </c>
      <c r="J46" s="41">
        <v>42516</v>
      </c>
      <c r="K46" s="11">
        <v>2016</v>
      </c>
      <c r="L46" s="11">
        <v>2016</v>
      </c>
      <c r="M46" s="5">
        <v>15678</v>
      </c>
      <c r="N46" s="4"/>
      <c r="O46" s="4"/>
      <c r="P46" s="4"/>
    </row>
    <row r="47" spans="1:16" ht="38.25" x14ac:dyDescent="0.2">
      <c r="A47" s="7" t="s">
        <v>33</v>
      </c>
      <c r="B47" s="4" t="s">
        <v>64</v>
      </c>
      <c r="C47" s="4" t="s">
        <v>5588</v>
      </c>
      <c r="D47" s="8" t="s">
        <v>5549</v>
      </c>
      <c r="E47" s="4" t="s">
        <v>5589</v>
      </c>
      <c r="F47" s="4" t="s">
        <v>5569</v>
      </c>
      <c r="G47" s="4" t="s">
        <v>5410</v>
      </c>
      <c r="H47" s="4" t="s">
        <v>4910</v>
      </c>
      <c r="I47" s="4">
        <v>164383</v>
      </c>
      <c r="J47" s="41">
        <v>42516</v>
      </c>
      <c r="K47" s="11">
        <v>2016</v>
      </c>
      <c r="L47" s="11">
        <v>2016</v>
      </c>
      <c r="M47" s="5">
        <v>15678</v>
      </c>
      <c r="N47" s="4"/>
      <c r="O47" s="4"/>
      <c r="P47" s="4"/>
    </row>
    <row r="48" spans="1:16" ht="51" x14ac:dyDescent="0.2">
      <c r="A48" s="7" t="s">
        <v>33</v>
      </c>
      <c r="B48" s="4" t="s">
        <v>65</v>
      </c>
      <c r="C48" s="4" t="s">
        <v>5525</v>
      </c>
      <c r="D48" s="8" t="s">
        <v>5526</v>
      </c>
      <c r="E48" s="4" t="s">
        <v>5527</v>
      </c>
      <c r="F48" s="4" t="s">
        <v>5528</v>
      </c>
      <c r="G48" s="4" t="s">
        <v>5529</v>
      </c>
      <c r="H48" s="4" t="s">
        <v>4910</v>
      </c>
      <c r="I48" s="4">
        <v>164381</v>
      </c>
      <c r="J48" s="41">
        <v>42367</v>
      </c>
      <c r="K48" s="11">
        <v>2016</v>
      </c>
      <c r="L48" s="11">
        <v>2016</v>
      </c>
      <c r="M48" s="5">
        <v>0</v>
      </c>
      <c r="N48" s="4" t="s">
        <v>5530</v>
      </c>
      <c r="O48" s="4" t="s">
        <v>10078</v>
      </c>
      <c r="P48" s="4" t="s">
        <v>10656</v>
      </c>
    </row>
    <row r="49" spans="1:16" x14ac:dyDescent="0.2">
      <c r="A49" s="7" t="s">
        <v>33</v>
      </c>
      <c r="B49" s="4" t="s">
        <v>65</v>
      </c>
      <c r="C49" s="4" t="s">
        <v>5531</v>
      </c>
      <c r="D49" s="8" t="s">
        <v>5532</v>
      </c>
      <c r="E49" s="4" t="s">
        <v>5533</v>
      </c>
      <c r="F49" s="4" t="s">
        <v>5511</v>
      </c>
      <c r="G49" s="4" t="s">
        <v>5534</v>
      </c>
      <c r="H49" s="4" t="s">
        <v>214</v>
      </c>
      <c r="I49" s="4">
        <v>30857571</v>
      </c>
      <c r="J49" s="41">
        <v>42404</v>
      </c>
      <c r="K49" s="11">
        <v>2016</v>
      </c>
      <c r="L49" s="11">
        <v>2016</v>
      </c>
      <c r="M49" s="5">
        <v>3000</v>
      </c>
      <c r="N49" s="4"/>
      <c r="O49" s="4"/>
      <c r="P49" s="4"/>
    </row>
    <row r="50" spans="1:16" x14ac:dyDescent="0.2">
      <c r="A50" s="7" t="s">
        <v>33</v>
      </c>
      <c r="B50" s="4" t="s">
        <v>65</v>
      </c>
      <c r="C50" s="4" t="s">
        <v>5535</v>
      </c>
      <c r="D50" s="8" t="s">
        <v>5536</v>
      </c>
      <c r="E50" s="4" t="s">
        <v>5537</v>
      </c>
      <c r="F50" s="4" t="s">
        <v>5511</v>
      </c>
      <c r="G50" s="4" t="s">
        <v>5534</v>
      </c>
      <c r="H50" s="4" t="s">
        <v>214</v>
      </c>
      <c r="I50" s="4">
        <v>30857571</v>
      </c>
      <c r="J50" s="41">
        <v>42424</v>
      </c>
      <c r="K50" s="11">
        <v>2016</v>
      </c>
      <c r="L50" s="11">
        <v>2016</v>
      </c>
      <c r="M50" s="5">
        <v>3000</v>
      </c>
      <c r="N50" s="4"/>
      <c r="O50" s="4"/>
      <c r="P50" s="4"/>
    </row>
    <row r="51" spans="1:16" x14ac:dyDescent="0.2">
      <c r="A51" s="7" t="s">
        <v>33</v>
      </c>
      <c r="B51" s="4" t="s">
        <v>65</v>
      </c>
      <c r="C51" s="4" t="s">
        <v>5538</v>
      </c>
      <c r="D51" s="8" t="s">
        <v>5539</v>
      </c>
      <c r="E51" s="4" t="s">
        <v>5540</v>
      </c>
      <c r="F51" s="4" t="s">
        <v>5511</v>
      </c>
      <c r="G51" s="4" t="s">
        <v>5534</v>
      </c>
      <c r="H51" s="4" t="s">
        <v>214</v>
      </c>
      <c r="I51" s="4">
        <v>30857571</v>
      </c>
      <c r="J51" s="41">
        <v>42424</v>
      </c>
      <c r="K51" s="11">
        <v>2016</v>
      </c>
      <c r="L51" s="11">
        <v>2016</v>
      </c>
      <c r="M51" s="5">
        <v>5000</v>
      </c>
      <c r="N51" s="4"/>
      <c r="O51" s="4"/>
      <c r="P51" s="4"/>
    </row>
    <row r="52" spans="1:16" ht="38.25" x14ac:dyDescent="0.2">
      <c r="A52" s="7" t="s">
        <v>33</v>
      </c>
      <c r="B52" s="4" t="s">
        <v>65</v>
      </c>
      <c r="C52" s="4" t="s">
        <v>5548</v>
      </c>
      <c r="D52" s="8" t="s">
        <v>5549</v>
      </c>
      <c r="E52" s="4" t="s">
        <v>5550</v>
      </c>
      <c r="F52" s="4" t="s">
        <v>5551</v>
      </c>
      <c r="G52" s="4" t="s">
        <v>5410</v>
      </c>
      <c r="H52" s="4" t="s">
        <v>4910</v>
      </c>
      <c r="I52" s="4">
        <v>164381</v>
      </c>
      <c r="J52" s="41">
        <v>42516</v>
      </c>
      <c r="K52" s="11">
        <v>2016</v>
      </c>
      <c r="L52" s="11">
        <v>2016</v>
      </c>
      <c r="M52" s="5">
        <v>15678</v>
      </c>
      <c r="N52" s="4"/>
      <c r="O52" s="4"/>
      <c r="P52" s="4"/>
    </row>
    <row r="53" spans="1:16" ht="51" x14ac:dyDescent="0.2">
      <c r="A53" s="7" t="s">
        <v>33</v>
      </c>
      <c r="B53" s="4" t="s">
        <v>39</v>
      </c>
      <c r="C53" s="4" t="s">
        <v>5464</v>
      </c>
      <c r="D53" s="8" t="s">
        <v>5465</v>
      </c>
      <c r="E53" s="4" t="s">
        <v>5466</v>
      </c>
      <c r="F53" s="4" t="s">
        <v>5467</v>
      </c>
      <c r="G53" s="4" t="s">
        <v>5468</v>
      </c>
      <c r="H53" s="4" t="s">
        <v>811</v>
      </c>
      <c r="I53" s="4">
        <v>164381</v>
      </c>
      <c r="J53" s="41">
        <v>42367</v>
      </c>
      <c r="K53" s="11">
        <v>2016</v>
      </c>
      <c r="L53" s="11">
        <v>2016</v>
      </c>
      <c r="M53" s="5">
        <v>74525</v>
      </c>
      <c r="N53" s="4"/>
      <c r="O53" s="4"/>
      <c r="P53" s="4"/>
    </row>
    <row r="54" spans="1:16" ht="38.25" x14ac:dyDescent="0.2">
      <c r="A54" s="7" t="s">
        <v>33</v>
      </c>
      <c r="B54" s="4" t="s">
        <v>26</v>
      </c>
      <c r="C54" s="4" t="s">
        <v>5541</v>
      </c>
      <c r="D54" s="8"/>
      <c r="E54" s="4" t="s">
        <v>5542</v>
      </c>
      <c r="F54" s="4"/>
      <c r="G54" s="4" t="s">
        <v>5543</v>
      </c>
      <c r="H54" s="4" t="s">
        <v>5544</v>
      </c>
      <c r="I54" s="4">
        <v>35823551</v>
      </c>
      <c r="J54" s="41">
        <v>42430</v>
      </c>
      <c r="K54" s="11">
        <v>2016</v>
      </c>
      <c r="L54" s="11">
        <v>2016</v>
      </c>
      <c r="M54" s="5">
        <v>20000</v>
      </c>
      <c r="N54" s="4"/>
      <c r="O54" s="4"/>
      <c r="P54" s="4"/>
    </row>
    <row r="55" spans="1:16" x14ac:dyDescent="0.2">
      <c r="A55" s="7" t="s">
        <v>33</v>
      </c>
      <c r="B55" s="4" t="s">
        <v>26</v>
      </c>
      <c r="C55" s="4" t="s">
        <v>5545</v>
      </c>
      <c r="D55" s="8"/>
      <c r="E55" s="4" t="s">
        <v>5546</v>
      </c>
      <c r="F55" s="4"/>
      <c r="G55" s="4" t="s">
        <v>3378</v>
      </c>
      <c r="H55" s="4" t="s">
        <v>5547</v>
      </c>
      <c r="I55" s="4">
        <v>30855861</v>
      </c>
      <c r="J55" s="41">
        <v>42657</v>
      </c>
      <c r="K55" s="11">
        <v>2016</v>
      </c>
      <c r="L55" s="11">
        <v>2016</v>
      </c>
      <c r="M55" s="5">
        <v>3500</v>
      </c>
      <c r="N55" s="4"/>
      <c r="O55" s="4"/>
      <c r="P55" s="4"/>
    </row>
    <row r="56" spans="1:16" ht="38.25" x14ac:dyDescent="0.2">
      <c r="A56" s="7" t="s">
        <v>33</v>
      </c>
      <c r="B56" s="4" t="s">
        <v>26</v>
      </c>
      <c r="C56" s="4" t="s">
        <v>5574</v>
      </c>
      <c r="D56" s="8" t="s">
        <v>5549</v>
      </c>
      <c r="E56" s="4" t="s">
        <v>5575</v>
      </c>
      <c r="F56" s="4" t="s">
        <v>5569</v>
      </c>
      <c r="G56" s="4" t="s">
        <v>5410</v>
      </c>
      <c r="H56" s="4" t="s">
        <v>4910</v>
      </c>
      <c r="I56" s="4">
        <v>164383</v>
      </c>
      <c r="J56" s="41">
        <v>42516</v>
      </c>
      <c r="K56" s="11">
        <v>2016</v>
      </c>
      <c r="L56" s="11">
        <v>2016</v>
      </c>
      <c r="M56" s="5">
        <v>15678</v>
      </c>
      <c r="N56" s="4"/>
      <c r="O56" s="4"/>
      <c r="P56" s="4"/>
    </row>
    <row r="57" spans="1:16" ht="38.25" x14ac:dyDescent="0.2">
      <c r="A57" s="7" t="s">
        <v>33</v>
      </c>
      <c r="B57" s="4" t="s">
        <v>26</v>
      </c>
      <c r="C57" s="4" t="s">
        <v>5576</v>
      </c>
      <c r="D57" s="8" t="s">
        <v>5549</v>
      </c>
      <c r="E57" s="4" t="s">
        <v>5577</v>
      </c>
      <c r="F57" s="4" t="s">
        <v>5569</v>
      </c>
      <c r="G57" s="4" t="s">
        <v>5410</v>
      </c>
      <c r="H57" s="4" t="s">
        <v>4910</v>
      </c>
      <c r="I57" s="4">
        <v>164383</v>
      </c>
      <c r="J57" s="41">
        <v>42516</v>
      </c>
      <c r="K57" s="11">
        <v>2016</v>
      </c>
      <c r="L57" s="11">
        <v>2016</v>
      </c>
      <c r="M57" s="5">
        <v>19598</v>
      </c>
      <c r="N57" s="4"/>
      <c r="O57" s="4"/>
      <c r="P57" s="4"/>
    </row>
    <row r="58" spans="1:16" ht="38.25" x14ac:dyDescent="0.2">
      <c r="A58" s="7" t="s">
        <v>33</v>
      </c>
      <c r="B58" s="4" t="s">
        <v>26</v>
      </c>
      <c r="C58" s="4" t="s">
        <v>5578</v>
      </c>
      <c r="D58" s="8" t="s">
        <v>5549</v>
      </c>
      <c r="E58" s="4" t="s">
        <v>5579</v>
      </c>
      <c r="F58" s="4" t="s">
        <v>5569</v>
      </c>
      <c r="G58" s="4" t="s">
        <v>5410</v>
      </c>
      <c r="H58" s="4" t="s">
        <v>4910</v>
      </c>
      <c r="I58" s="4">
        <v>164383</v>
      </c>
      <c r="J58" s="41">
        <v>42516</v>
      </c>
      <c r="K58" s="11">
        <v>2016</v>
      </c>
      <c r="L58" s="11">
        <v>2016</v>
      </c>
      <c r="M58" s="5">
        <v>15678</v>
      </c>
      <c r="N58" s="4"/>
      <c r="O58" s="4"/>
      <c r="P58" s="4"/>
    </row>
    <row r="59" spans="1:16" ht="38.25" x14ac:dyDescent="0.2">
      <c r="A59" s="7" t="s">
        <v>33</v>
      </c>
      <c r="B59" s="4" t="s">
        <v>26</v>
      </c>
      <c r="C59" s="4" t="s">
        <v>5580</v>
      </c>
      <c r="D59" s="8" t="s">
        <v>5549</v>
      </c>
      <c r="E59" s="4" t="s">
        <v>5581</v>
      </c>
      <c r="F59" s="4" t="s">
        <v>5569</v>
      </c>
      <c r="G59" s="4" t="s">
        <v>5410</v>
      </c>
      <c r="H59" s="4" t="s">
        <v>4910</v>
      </c>
      <c r="I59" s="4">
        <v>164383</v>
      </c>
      <c r="J59" s="41">
        <v>42516</v>
      </c>
      <c r="K59" s="11">
        <v>2016</v>
      </c>
      <c r="L59" s="11">
        <v>2016</v>
      </c>
      <c r="M59" s="5">
        <v>27437</v>
      </c>
      <c r="N59" s="4"/>
      <c r="O59" s="4"/>
      <c r="P59" s="4"/>
    </row>
    <row r="60" spans="1:16" ht="38.25" x14ac:dyDescent="0.2">
      <c r="A60" s="7" t="s">
        <v>33</v>
      </c>
      <c r="B60" s="4" t="s">
        <v>26</v>
      </c>
      <c r="C60" s="4" t="s">
        <v>5582</v>
      </c>
      <c r="D60" s="8" t="s">
        <v>5549</v>
      </c>
      <c r="E60" s="4" t="s">
        <v>5583</v>
      </c>
      <c r="F60" s="4" t="s">
        <v>5569</v>
      </c>
      <c r="G60" s="4" t="s">
        <v>5410</v>
      </c>
      <c r="H60" s="4" t="s">
        <v>4910</v>
      </c>
      <c r="I60" s="4">
        <v>164383</v>
      </c>
      <c r="J60" s="41">
        <v>42516</v>
      </c>
      <c r="K60" s="11">
        <v>2016</v>
      </c>
      <c r="L60" s="11">
        <v>2016</v>
      </c>
      <c r="M60" s="5">
        <v>15678</v>
      </c>
      <c r="N60" s="4"/>
      <c r="O60" s="4"/>
      <c r="P60" s="4"/>
    </row>
    <row r="61" spans="1:16" ht="38.25" x14ac:dyDescent="0.2">
      <c r="A61" s="7" t="s">
        <v>33</v>
      </c>
      <c r="B61" s="4" t="s">
        <v>26</v>
      </c>
      <c r="C61" s="4" t="s">
        <v>5584</v>
      </c>
      <c r="D61" s="8" t="s">
        <v>5549</v>
      </c>
      <c r="E61" s="4" t="s">
        <v>5585</v>
      </c>
      <c r="F61" s="4" t="s">
        <v>5569</v>
      </c>
      <c r="G61" s="4" t="s">
        <v>5410</v>
      </c>
      <c r="H61" s="4" t="s">
        <v>4910</v>
      </c>
      <c r="I61" s="4">
        <v>164383</v>
      </c>
      <c r="J61" s="41">
        <v>42516</v>
      </c>
      <c r="K61" s="11">
        <v>2016</v>
      </c>
      <c r="L61" s="11">
        <v>2016</v>
      </c>
      <c r="M61" s="5">
        <v>19598</v>
      </c>
      <c r="N61" s="4"/>
      <c r="O61" s="4"/>
      <c r="P61" s="4"/>
    </row>
    <row r="62" spans="1:16" ht="63.75" x14ac:dyDescent="0.2">
      <c r="A62" s="7" t="s">
        <v>33</v>
      </c>
      <c r="B62" s="4"/>
      <c r="C62" s="4" t="s">
        <v>5469</v>
      </c>
      <c r="D62" s="8" t="s">
        <v>5470</v>
      </c>
      <c r="E62" s="4" t="s">
        <v>5471</v>
      </c>
      <c r="F62" s="4" t="s">
        <v>5472</v>
      </c>
      <c r="G62" s="4" t="s">
        <v>5473</v>
      </c>
      <c r="H62" s="4" t="s">
        <v>714</v>
      </c>
      <c r="I62" s="4">
        <v>42418933</v>
      </c>
      <c r="J62" s="41">
        <v>42641</v>
      </c>
      <c r="K62" s="11">
        <v>2016</v>
      </c>
      <c r="L62" s="11">
        <v>2017</v>
      </c>
      <c r="M62" s="5">
        <v>6000</v>
      </c>
      <c r="N62" s="4" t="s">
        <v>5474</v>
      </c>
      <c r="O62" s="4"/>
      <c r="P62" s="4"/>
    </row>
    <row r="63" spans="1:16" ht="63.75" x14ac:dyDescent="0.2">
      <c r="A63" s="7" t="s">
        <v>33</v>
      </c>
      <c r="B63" s="4"/>
      <c r="C63" s="4" t="s">
        <v>5475</v>
      </c>
      <c r="D63" s="8" t="s">
        <v>5470</v>
      </c>
      <c r="E63" s="4" t="s">
        <v>5476</v>
      </c>
      <c r="F63" s="4" t="s">
        <v>5472</v>
      </c>
      <c r="G63" s="4" t="s">
        <v>5473</v>
      </c>
      <c r="H63" s="4" t="s">
        <v>714</v>
      </c>
      <c r="I63" s="4">
        <v>42418933</v>
      </c>
      <c r="J63" s="41">
        <v>42641</v>
      </c>
      <c r="K63" s="11">
        <v>2016</v>
      </c>
      <c r="L63" s="11">
        <v>2017</v>
      </c>
      <c r="M63" s="5">
        <v>6000</v>
      </c>
      <c r="N63" s="4" t="s">
        <v>5474</v>
      </c>
      <c r="O63" s="4"/>
      <c r="P63" s="4"/>
    </row>
    <row r="64" spans="1:16" ht="25.5" x14ac:dyDescent="0.2">
      <c r="A64" s="7" t="s">
        <v>4</v>
      </c>
      <c r="B64" s="4" t="s">
        <v>68</v>
      </c>
      <c r="C64" s="4" t="s">
        <v>5916</v>
      </c>
      <c r="D64" s="8" t="s">
        <v>6124</v>
      </c>
      <c r="E64" s="4" t="s">
        <v>6125</v>
      </c>
      <c r="F64" s="4"/>
      <c r="G64" s="4"/>
      <c r="H64" s="4"/>
      <c r="I64" s="4"/>
      <c r="J64" s="41"/>
      <c r="K64" s="11">
        <v>2016</v>
      </c>
      <c r="L64" s="11">
        <v>2017</v>
      </c>
      <c r="M64" s="5">
        <v>3000</v>
      </c>
      <c r="N64" s="4"/>
      <c r="O64" s="4"/>
      <c r="P64" s="4"/>
    </row>
    <row r="65" spans="1:16" ht="127.5" x14ac:dyDescent="0.2">
      <c r="A65" s="7" t="s">
        <v>4</v>
      </c>
      <c r="B65" s="4" t="s">
        <v>103</v>
      </c>
      <c r="C65" s="4" t="s">
        <v>6133</v>
      </c>
      <c r="D65" s="8" t="s">
        <v>6134</v>
      </c>
      <c r="E65" s="4" t="s">
        <v>6135</v>
      </c>
      <c r="F65" s="4" t="s">
        <v>3436</v>
      </c>
      <c r="G65" s="4" t="s">
        <v>6136</v>
      </c>
      <c r="H65" s="4" t="s">
        <v>4952</v>
      </c>
      <c r="I65" s="4">
        <v>699021</v>
      </c>
      <c r="J65" s="41">
        <v>42527</v>
      </c>
      <c r="K65" s="11">
        <v>2016</v>
      </c>
      <c r="L65" s="11">
        <v>2016</v>
      </c>
      <c r="M65" s="5">
        <v>5000</v>
      </c>
      <c r="N65" s="4" t="s">
        <v>6137</v>
      </c>
      <c r="O65" s="4"/>
      <c r="P65" s="4"/>
    </row>
    <row r="66" spans="1:16" ht="38.25" x14ac:dyDescent="0.2">
      <c r="A66" s="7" t="s">
        <v>4</v>
      </c>
      <c r="B66" s="4" t="s">
        <v>104</v>
      </c>
      <c r="C66" s="4" t="s">
        <v>5916</v>
      </c>
      <c r="D66" s="8" t="s">
        <v>6113</v>
      </c>
      <c r="E66" s="4" t="s">
        <v>6114</v>
      </c>
      <c r="F66" s="4" t="s">
        <v>2207</v>
      </c>
      <c r="G66" s="4" t="s">
        <v>6115</v>
      </c>
      <c r="H66" s="4" t="s">
        <v>200</v>
      </c>
      <c r="I66" s="4">
        <v>36060356</v>
      </c>
      <c r="J66" s="41"/>
      <c r="K66" s="11">
        <v>2016</v>
      </c>
      <c r="L66" s="11">
        <v>2017</v>
      </c>
      <c r="M66" s="5">
        <v>1500</v>
      </c>
      <c r="N66" s="4"/>
      <c r="O66" s="4"/>
      <c r="P66" s="4"/>
    </row>
    <row r="67" spans="1:16" ht="63.75" x14ac:dyDescent="0.2">
      <c r="A67" s="7" t="s">
        <v>4</v>
      </c>
      <c r="B67" s="4" t="s">
        <v>104</v>
      </c>
      <c r="C67" s="4" t="s">
        <v>5916</v>
      </c>
      <c r="D67" s="8" t="s">
        <v>6116</v>
      </c>
      <c r="E67" s="4" t="s">
        <v>6117</v>
      </c>
      <c r="F67" s="4" t="s">
        <v>2207</v>
      </c>
      <c r="G67" s="4" t="s">
        <v>6115</v>
      </c>
      <c r="H67" s="4" t="s">
        <v>200</v>
      </c>
      <c r="I67" s="4"/>
      <c r="J67" s="41">
        <v>42300</v>
      </c>
      <c r="K67" s="11">
        <v>2015</v>
      </c>
      <c r="L67" s="11">
        <v>2016</v>
      </c>
      <c r="M67" s="5">
        <v>0</v>
      </c>
      <c r="N67" s="4"/>
      <c r="O67" s="4" t="s">
        <v>10078</v>
      </c>
      <c r="P67" s="4" t="s">
        <v>10656</v>
      </c>
    </row>
    <row r="68" spans="1:16" ht="38.25" x14ac:dyDescent="0.2">
      <c r="A68" s="7" t="s">
        <v>4</v>
      </c>
      <c r="B68" s="4" t="s">
        <v>104</v>
      </c>
      <c r="C68" s="4" t="s">
        <v>5916</v>
      </c>
      <c r="D68" s="8" t="s">
        <v>6116</v>
      </c>
      <c r="E68" s="4" t="s">
        <v>6118</v>
      </c>
      <c r="F68" s="4" t="s">
        <v>2207</v>
      </c>
      <c r="G68" s="4" t="s">
        <v>6115</v>
      </c>
      <c r="H68" s="4" t="s">
        <v>200</v>
      </c>
      <c r="I68" s="4"/>
      <c r="J68" s="41"/>
      <c r="K68" s="11">
        <v>2016</v>
      </c>
      <c r="L68" s="11">
        <v>2016</v>
      </c>
      <c r="M68" s="5">
        <v>1500</v>
      </c>
      <c r="N68" s="4"/>
      <c r="O68" s="4"/>
      <c r="P68" s="4"/>
    </row>
    <row r="69" spans="1:16" ht="63.75" x14ac:dyDescent="0.2">
      <c r="A69" s="7" t="s">
        <v>4</v>
      </c>
      <c r="B69" s="4" t="s">
        <v>104</v>
      </c>
      <c r="C69" s="4" t="s">
        <v>5916</v>
      </c>
      <c r="D69" s="8" t="s">
        <v>6119</v>
      </c>
      <c r="E69" s="4" t="s">
        <v>6120</v>
      </c>
      <c r="F69" s="4" t="s">
        <v>2207</v>
      </c>
      <c r="G69" s="4" t="s">
        <v>6115</v>
      </c>
      <c r="H69" s="4" t="s">
        <v>200</v>
      </c>
      <c r="I69" s="4"/>
      <c r="J69" s="41">
        <v>42276</v>
      </c>
      <c r="K69" s="11">
        <v>2015</v>
      </c>
      <c r="L69" s="11">
        <v>2017</v>
      </c>
      <c r="M69" s="5">
        <v>3000</v>
      </c>
      <c r="N69" s="4"/>
      <c r="O69" s="4"/>
      <c r="P69" s="4"/>
    </row>
    <row r="70" spans="1:16" ht="51" x14ac:dyDescent="0.2">
      <c r="A70" s="7" t="s">
        <v>4</v>
      </c>
      <c r="B70" s="4" t="s">
        <v>104</v>
      </c>
      <c r="C70" s="4" t="s">
        <v>5916</v>
      </c>
      <c r="D70" s="8" t="s">
        <v>6121</v>
      </c>
      <c r="E70" s="4" t="s">
        <v>6122</v>
      </c>
      <c r="F70" s="4" t="s">
        <v>2207</v>
      </c>
      <c r="G70" s="4" t="s">
        <v>6115</v>
      </c>
      <c r="H70" s="4" t="s">
        <v>200</v>
      </c>
      <c r="I70" s="4"/>
      <c r="J70" s="41">
        <v>42195</v>
      </c>
      <c r="K70" s="11">
        <v>2015</v>
      </c>
      <c r="L70" s="11">
        <v>2016</v>
      </c>
      <c r="M70" s="5">
        <v>0</v>
      </c>
      <c r="N70" s="4"/>
      <c r="O70" s="4" t="s">
        <v>10078</v>
      </c>
      <c r="P70" s="4" t="s">
        <v>10656</v>
      </c>
    </row>
    <row r="71" spans="1:16" ht="51" x14ac:dyDescent="0.2">
      <c r="A71" s="7" t="s">
        <v>4</v>
      </c>
      <c r="B71" s="4" t="s">
        <v>104</v>
      </c>
      <c r="C71" s="4" t="s">
        <v>5916</v>
      </c>
      <c r="D71" s="8" t="s">
        <v>6113</v>
      </c>
      <c r="E71" s="4" t="s">
        <v>6123</v>
      </c>
      <c r="F71" s="4" t="s">
        <v>2207</v>
      </c>
      <c r="G71" s="4" t="s">
        <v>6115</v>
      </c>
      <c r="H71" s="4" t="s">
        <v>200</v>
      </c>
      <c r="I71" s="4"/>
      <c r="J71" s="41">
        <v>42300</v>
      </c>
      <c r="K71" s="11">
        <v>2015</v>
      </c>
      <c r="L71" s="11">
        <v>2016</v>
      </c>
      <c r="M71" s="5">
        <v>0</v>
      </c>
      <c r="N71" s="4"/>
      <c r="O71" s="4" t="s">
        <v>10078</v>
      </c>
      <c r="P71" s="4" t="s">
        <v>10656</v>
      </c>
    </row>
    <row r="72" spans="1:16" ht="25.5" x14ac:dyDescent="0.2">
      <c r="A72" s="7" t="s">
        <v>4</v>
      </c>
      <c r="B72" s="4"/>
      <c r="C72" s="4" t="s">
        <v>6105</v>
      </c>
      <c r="D72" s="8" t="s">
        <v>6106</v>
      </c>
      <c r="E72" s="4" t="s">
        <v>6107</v>
      </c>
      <c r="F72" s="4" t="s">
        <v>6108</v>
      </c>
      <c r="G72" s="4" t="s">
        <v>6109</v>
      </c>
      <c r="H72" s="4" t="s">
        <v>6110</v>
      </c>
      <c r="I72" s="4">
        <v>42418933</v>
      </c>
      <c r="J72" s="41">
        <v>42625</v>
      </c>
      <c r="K72" s="11">
        <v>2016</v>
      </c>
      <c r="L72" s="11">
        <v>2016</v>
      </c>
      <c r="M72" s="5">
        <v>8000</v>
      </c>
      <c r="N72" s="4"/>
      <c r="O72" s="4"/>
      <c r="P72" s="4"/>
    </row>
    <row r="73" spans="1:16" ht="25.5" x14ac:dyDescent="0.2">
      <c r="A73" s="7" t="s">
        <v>4</v>
      </c>
      <c r="B73" s="4"/>
      <c r="C73" s="4" t="s">
        <v>6111</v>
      </c>
      <c r="D73" s="8" t="s">
        <v>6106</v>
      </c>
      <c r="E73" s="4" t="s">
        <v>6112</v>
      </c>
      <c r="F73" s="4" t="s">
        <v>6108</v>
      </c>
      <c r="G73" s="4" t="s">
        <v>713</v>
      </c>
      <c r="H73" s="4" t="s">
        <v>6110</v>
      </c>
      <c r="I73" s="4">
        <v>42418933</v>
      </c>
      <c r="J73" s="41">
        <v>42585</v>
      </c>
      <c r="K73" s="11">
        <v>2016</v>
      </c>
      <c r="L73" s="11">
        <v>2017</v>
      </c>
      <c r="M73" s="5">
        <v>6000</v>
      </c>
      <c r="N73" s="4"/>
      <c r="O73" s="4"/>
      <c r="P73" s="4"/>
    </row>
    <row r="74" spans="1:16" ht="25.5" x14ac:dyDescent="0.2">
      <c r="A74" s="7" t="s">
        <v>4</v>
      </c>
      <c r="B74" s="4"/>
      <c r="C74" s="4" t="s">
        <v>6126</v>
      </c>
      <c r="D74" s="8" t="s">
        <v>6102</v>
      </c>
      <c r="E74" s="4" t="s">
        <v>6127</v>
      </c>
      <c r="F74" s="4" t="s">
        <v>646</v>
      </c>
      <c r="G74" s="4" t="s">
        <v>325</v>
      </c>
      <c r="H74" s="4" t="s">
        <v>257</v>
      </c>
      <c r="I74" s="4" t="s">
        <v>6128</v>
      </c>
      <c r="J74" s="41">
        <v>42562</v>
      </c>
      <c r="K74" s="11">
        <v>2016</v>
      </c>
      <c r="L74" s="11">
        <v>2018</v>
      </c>
      <c r="M74" s="5">
        <v>341726</v>
      </c>
      <c r="N74" s="4"/>
      <c r="O74" s="4"/>
      <c r="P74" s="4"/>
    </row>
    <row r="75" spans="1:16" ht="25.5" x14ac:dyDescent="0.2">
      <c r="A75" s="7" t="s">
        <v>4</v>
      </c>
      <c r="B75" s="4"/>
      <c r="C75" s="4" t="s">
        <v>6126</v>
      </c>
      <c r="D75" s="8" t="s">
        <v>6102</v>
      </c>
      <c r="E75" s="4" t="s">
        <v>6129</v>
      </c>
      <c r="F75" s="4" t="s">
        <v>646</v>
      </c>
      <c r="G75" s="4" t="s">
        <v>325</v>
      </c>
      <c r="H75" s="4" t="s">
        <v>257</v>
      </c>
      <c r="I75" s="4" t="s">
        <v>6128</v>
      </c>
      <c r="J75" s="41">
        <v>42178</v>
      </c>
      <c r="K75" s="11">
        <v>2015</v>
      </c>
      <c r="L75" s="11">
        <v>2017</v>
      </c>
      <c r="M75" s="5">
        <v>183867</v>
      </c>
      <c r="N75" s="4"/>
      <c r="O75" s="4"/>
      <c r="P75" s="4"/>
    </row>
    <row r="76" spans="1:16" ht="25.5" x14ac:dyDescent="0.2">
      <c r="A76" s="7" t="s">
        <v>4</v>
      </c>
      <c r="B76" s="4"/>
      <c r="C76" s="4" t="s">
        <v>6130</v>
      </c>
      <c r="D76" s="8" t="s">
        <v>6102</v>
      </c>
      <c r="E76" s="4" t="s">
        <v>6131</v>
      </c>
      <c r="F76" s="4" t="s">
        <v>646</v>
      </c>
      <c r="G76" s="4" t="s">
        <v>325</v>
      </c>
      <c r="H76" s="4" t="s">
        <v>257</v>
      </c>
      <c r="I76" s="4" t="s">
        <v>6128</v>
      </c>
      <c r="J76" s="41">
        <v>42598</v>
      </c>
      <c r="K76" s="11">
        <v>2016</v>
      </c>
      <c r="L76" s="11">
        <v>2018</v>
      </c>
      <c r="M76" s="5">
        <v>61842</v>
      </c>
      <c r="N76" s="4"/>
      <c r="O76" s="4"/>
      <c r="P76" s="4"/>
    </row>
    <row r="77" spans="1:16" ht="25.5" x14ac:dyDescent="0.2">
      <c r="A77" s="7" t="s">
        <v>4</v>
      </c>
      <c r="B77" s="4"/>
      <c r="C77" s="4" t="s">
        <v>6130</v>
      </c>
      <c r="D77" s="8" t="s">
        <v>6102</v>
      </c>
      <c r="E77" s="4" t="s">
        <v>6132</v>
      </c>
      <c r="F77" s="4" t="s">
        <v>646</v>
      </c>
      <c r="G77" s="4" t="s">
        <v>325</v>
      </c>
      <c r="H77" s="4" t="s">
        <v>257</v>
      </c>
      <c r="I77" s="4" t="s">
        <v>6128</v>
      </c>
      <c r="J77" s="41">
        <v>42215</v>
      </c>
      <c r="K77" s="11">
        <v>2015</v>
      </c>
      <c r="L77" s="11">
        <v>2017</v>
      </c>
      <c r="M77" s="5">
        <v>54517</v>
      </c>
      <c r="N77" s="4"/>
      <c r="O77" s="4"/>
      <c r="P77" s="4"/>
    </row>
    <row r="78" spans="1:16" ht="25.5" x14ac:dyDescent="0.2">
      <c r="A78" s="7" t="s">
        <v>30</v>
      </c>
      <c r="B78" s="4" t="s">
        <v>71</v>
      </c>
      <c r="C78" s="4" t="s">
        <v>10478</v>
      </c>
      <c r="D78" s="8" t="s">
        <v>10479</v>
      </c>
      <c r="E78" s="4" t="s">
        <v>10480</v>
      </c>
      <c r="F78" s="4" t="s">
        <v>10481</v>
      </c>
      <c r="G78" s="4" t="s">
        <v>10482</v>
      </c>
      <c r="H78" s="4" t="s">
        <v>10483</v>
      </c>
      <c r="I78" s="4">
        <v>31818625</v>
      </c>
      <c r="J78" s="41">
        <v>42677</v>
      </c>
      <c r="K78" s="11">
        <v>2016</v>
      </c>
      <c r="L78" s="11">
        <v>2017</v>
      </c>
      <c r="M78" s="5">
        <v>5850</v>
      </c>
      <c r="N78" s="4"/>
      <c r="O78" s="4"/>
      <c r="P78" s="4"/>
    </row>
    <row r="79" spans="1:16" ht="51" x14ac:dyDescent="0.2">
      <c r="A79" s="7" t="s">
        <v>30</v>
      </c>
      <c r="B79" s="4" t="s">
        <v>105</v>
      </c>
      <c r="C79" s="4" t="s">
        <v>10472</v>
      </c>
      <c r="D79" s="8" t="s">
        <v>10473</v>
      </c>
      <c r="E79" s="4" t="s">
        <v>10474</v>
      </c>
      <c r="F79" s="4"/>
      <c r="G79" s="4" t="s">
        <v>10475</v>
      </c>
      <c r="H79" s="4" t="s">
        <v>10476</v>
      </c>
      <c r="I79" s="4"/>
      <c r="J79" s="41">
        <v>42565</v>
      </c>
      <c r="K79" s="11">
        <v>2016</v>
      </c>
      <c r="L79" s="11">
        <v>2016</v>
      </c>
      <c r="M79" s="5">
        <v>8180</v>
      </c>
      <c r="N79" s="4" t="s">
        <v>10477</v>
      </c>
      <c r="O79" s="4"/>
      <c r="P79" s="4"/>
    </row>
    <row r="80" spans="1:16" ht="38.25" x14ac:dyDescent="0.2">
      <c r="A80" s="7" t="s">
        <v>30</v>
      </c>
      <c r="B80" s="4"/>
      <c r="C80" s="4" t="s">
        <v>10484</v>
      </c>
      <c r="D80" s="8" t="s">
        <v>10485</v>
      </c>
      <c r="E80" s="4" t="s">
        <v>10486</v>
      </c>
      <c r="F80" s="4"/>
      <c r="G80" s="4" t="s">
        <v>10487</v>
      </c>
      <c r="H80" s="4" t="s">
        <v>10488</v>
      </c>
      <c r="I80" s="4">
        <v>151513</v>
      </c>
      <c r="J80" s="41"/>
      <c r="K80" s="11">
        <v>2016</v>
      </c>
      <c r="L80" s="11">
        <v>2016</v>
      </c>
      <c r="M80" s="5">
        <v>2200</v>
      </c>
      <c r="N80" s="4"/>
      <c r="O80" s="4"/>
      <c r="P80" s="4"/>
    </row>
    <row r="81" spans="1:16" ht="25.5" x14ac:dyDescent="0.2">
      <c r="A81" s="7" t="s">
        <v>5</v>
      </c>
      <c r="B81" s="4" t="s">
        <v>73</v>
      </c>
      <c r="C81" s="4" t="s">
        <v>4806</v>
      </c>
      <c r="D81" s="8" t="s">
        <v>4807</v>
      </c>
      <c r="E81" s="4" t="s">
        <v>4808</v>
      </c>
      <c r="F81" s="4" t="s">
        <v>4809</v>
      </c>
      <c r="G81" s="4" t="s">
        <v>4810</v>
      </c>
      <c r="H81" s="4" t="s">
        <v>4811</v>
      </c>
      <c r="I81" s="4">
        <v>31780296</v>
      </c>
      <c r="J81" s="41">
        <v>42653</v>
      </c>
      <c r="K81" s="11">
        <v>2016</v>
      </c>
      <c r="L81" s="11">
        <v>2016</v>
      </c>
      <c r="M81" s="5">
        <v>300</v>
      </c>
      <c r="N81" s="4"/>
      <c r="O81" s="4"/>
      <c r="P81" s="4"/>
    </row>
    <row r="82" spans="1:16" ht="25.5" x14ac:dyDescent="0.2">
      <c r="A82" s="7" t="s">
        <v>5</v>
      </c>
      <c r="B82" s="4" t="s">
        <v>109</v>
      </c>
      <c r="C82" s="4" t="s">
        <v>4812</v>
      </c>
      <c r="D82" s="8" t="s">
        <v>4813</v>
      </c>
      <c r="E82" s="4" t="s">
        <v>4814</v>
      </c>
      <c r="F82" s="4" t="s">
        <v>4815</v>
      </c>
      <c r="G82" s="4" t="s">
        <v>4816</v>
      </c>
      <c r="H82" s="4" t="s">
        <v>4652</v>
      </c>
      <c r="I82" s="4">
        <v>313114</v>
      </c>
      <c r="J82" s="41">
        <v>42468</v>
      </c>
      <c r="K82" s="11">
        <v>2016</v>
      </c>
      <c r="L82" s="11">
        <v>2016</v>
      </c>
      <c r="M82" s="5">
        <v>400</v>
      </c>
      <c r="N82" s="4"/>
      <c r="O82" s="4"/>
      <c r="P82" s="4"/>
    </row>
    <row r="83" spans="1:16" ht="25.5" x14ac:dyDescent="0.2">
      <c r="A83" s="7" t="s">
        <v>5</v>
      </c>
      <c r="B83" s="4" t="s">
        <v>109</v>
      </c>
      <c r="C83" s="4" t="s">
        <v>4817</v>
      </c>
      <c r="D83" s="8" t="s">
        <v>4818</v>
      </c>
      <c r="E83" s="4" t="s">
        <v>4819</v>
      </c>
      <c r="F83" s="4" t="s">
        <v>4815</v>
      </c>
      <c r="G83" s="4" t="s">
        <v>4816</v>
      </c>
      <c r="H83" s="4" t="s">
        <v>4652</v>
      </c>
      <c r="I83" s="4">
        <v>313114</v>
      </c>
      <c r="J83" s="41">
        <v>42488</v>
      </c>
      <c r="K83" s="11">
        <v>2016</v>
      </c>
      <c r="L83" s="11">
        <v>2016</v>
      </c>
      <c r="M83" s="5">
        <v>500</v>
      </c>
      <c r="N83" s="4"/>
      <c r="O83" s="4"/>
      <c r="P83" s="4"/>
    </row>
    <row r="84" spans="1:16" ht="63.75" x14ac:dyDescent="0.2">
      <c r="A84" s="7" t="s">
        <v>5</v>
      </c>
      <c r="B84" s="4"/>
      <c r="C84" s="4" t="s">
        <v>4820</v>
      </c>
      <c r="D84" s="8" t="s">
        <v>4821</v>
      </c>
      <c r="E84" s="4" t="s">
        <v>4822</v>
      </c>
      <c r="F84" s="4" t="s">
        <v>4823</v>
      </c>
      <c r="G84" s="4" t="s">
        <v>4824</v>
      </c>
      <c r="H84" s="4" t="s">
        <v>281</v>
      </c>
      <c r="I84" s="4">
        <v>165182</v>
      </c>
      <c r="J84" s="41">
        <v>42593</v>
      </c>
      <c r="K84" s="11">
        <v>2016</v>
      </c>
      <c r="L84" s="11">
        <v>2016</v>
      </c>
      <c r="M84" s="5">
        <v>6000</v>
      </c>
      <c r="N84" s="4" t="s">
        <v>4825</v>
      </c>
      <c r="O84" s="4"/>
      <c r="P84" s="4"/>
    </row>
    <row r="85" spans="1:16" ht="38.25" x14ac:dyDescent="0.2">
      <c r="A85" s="7" t="s">
        <v>5</v>
      </c>
      <c r="B85" s="4"/>
      <c r="C85" s="4" t="s">
        <v>4826</v>
      </c>
      <c r="D85" s="8" t="s">
        <v>4821</v>
      </c>
      <c r="E85" s="4" t="s">
        <v>4827</v>
      </c>
      <c r="F85" s="4" t="s">
        <v>4823</v>
      </c>
      <c r="G85" s="4" t="s">
        <v>4828</v>
      </c>
      <c r="H85" s="4" t="s">
        <v>281</v>
      </c>
      <c r="I85" s="4">
        <v>165182</v>
      </c>
      <c r="J85" s="41">
        <v>42593</v>
      </c>
      <c r="K85" s="11">
        <v>2016</v>
      </c>
      <c r="L85" s="11">
        <v>2016</v>
      </c>
      <c r="M85" s="5">
        <v>2500</v>
      </c>
      <c r="N85" s="4" t="s">
        <v>4825</v>
      </c>
      <c r="O85" s="4"/>
      <c r="P85" s="4"/>
    </row>
    <row r="86" spans="1:16" ht="25.5" x14ac:dyDescent="0.2">
      <c r="A86" s="7" t="s">
        <v>115</v>
      </c>
      <c r="B86" s="4" t="s">
        <v>74</v>
      </c>
      <c r="C86" s="4" t="s">
        <v>6154</v>
      </c>
      <c r="D86" s="8" t="s">
        <v>6155</v>
      </c>
      <c r="E86" s="4" t="s">
        <v>6156</v>
      </c>
      <c r="F86" s="4"/>
      <c r="G86" s="4" t="s">
        <v>6157</v>
      </c>
      <c r="H86" s="4" t="s">
        <v>6158</v>
      </c>
      <c r="I86" s="4">
        <v>30778867</v>
      </c>
      <c r="J86" s="41">
        <v>42562</v>
      </c>
      <c r="K86" s="11">
        <v>2016</v>
      </c>
      <c r="L86" s="11">
        <v>2018</v>
      </c>
      <c r="M86" s="5">
        <v>77546</v>
      </c>
      <c r="N86" s="4"/>
      <c r="O86" s="4"/>
      <c r="P86" s="4"/>
    </row>
    <row r="87" spans="1:16" ht="25.5" x14ac:dyDescent="0.2">
      <c r="A87" s="7" t="s">
        <v>115</v>
      </c>
      <c r="B87" s="4" t="s">
        <v>74</v>
      </c>
      <c r="C87" s="4" t="s">
        <v>6159</v>
      </c>
      <c r="D87" s="8" t="s">
        <v>6155</v>
      </c>
      <c r="E87" s="4" t="s">
        <v>6160</v>
      </c>
      <c r="F87" s="4"/>
      <c r="G87" s="4" t="s">
        <v>6157</v>
      </c>
      <c r="H87" s="4" t="s">
        <v>6158</v>
      </c>
      <c r="I87" s="4">
        <v>30778867</v>
      </c>
      <c r="J87" s="41">
        <v>42184</v>
      </c>
      <c r="K87" s="11">
        <v>2015</v>
      </c>
      <c r="L87" s="11">
        <v>2017</v>
      </c>
      <c r="M87" s="5">
        <v>43480</v>
      </c>
      <c r="N87" s="4"/>
      <c r="O87" s="4"/>
      <c r="P87" s="4"/>
    </row>
    <row r="88" spans="1:16" ht="38.25" x14ac:dyDescent="0.2">
      <c r="A88" s="7" t="s">
        <v>115</v>
      </c>
      <c r="B88" s="4" t="s">
        <v>74</v>
      </c>
      <c r="C88" s="4" t="s">
        <v>6161</v>
      </c>
      <c r="D88" s="8" t="s">
        <v>6162</v>
      </c>
      <c r="E88" s="4" t="s">
        <v>6163</v>
      </c>
      <c r="F88" s="4" t="s">
        <v>6164</v>
      </c>
      <c r="G88" s="4" t="s">
        <v>6165</v>
      </c>
      <c r="H88" s="4" t="s">
        <v>2179</v>
      </c>
      <c r="I88" s="4">
        <v>31821596</v>
      </c>
      <c r="J88" s="41">
        <v>42235</v>
      </c>
      <c r="K88" s="11">
        <v>2015</v>
      </c>
      <c r="L88" s="11">
        <v>2016</v>
      </c>
      <c r="M88" s="5">
        <v>5955</v>
      </c>
      <c r="N88" s="4"/>
      <c r="O88" s="4"/>
      <c r="P88" s="4"/>
    </row>
    <row r="89" spans="1:16" ht="38.25" x14ac:dyDescent="0.2">
      <c r="A89" s="7" t="s">
        <v>115</v>
      </c>
      <c r="B89" s="4" t="s">
        <v>74</v>
      </c>
      <c r="C89" s="4" t="s">
        <v>6166</v>
      </c>
      <c r="D89" s="8" t="s">
        <v>6162</v>
      </c>
      <c r="E89" s="4" t="s">
        <v>6167</v>
      </c>
      <c r="F89" s="4" t="s">
        <v>6168</v>
      </c>
      <c r="G89" s="4" t="s">
        <v>6165</v>
      </c>
      <c r="H89" s="4" t="s">
        <v>2179</v>
      </c>
      <c r="I89" s="4">
        <v>31821596</v>
      </c>
      <c r="J89" s="41">
        <v>42121</v>
      </c>
      <c r="K89" s="11">
        <v>2015</v>
      </c>
      <c r="L89" s="11">
        <v>2016</v>
      </c>
      <c r="M89" s="5">
        <v>2384</v>
      </c>
      <c r="N89" s="4"/>
      <c r="O89" s="4"/>
      <c r="P89" s="4"/>
    </row>
    <row r="90" spans="1:16" ht="38.25" x14ac:dyDescent="0.2">
      <c r="A90" s="7" t="s">
        <v>115</v>
      </c>
      <c r="B90" s="4" t="s">
        <v>74</v>
      </c>
      <c r="C90" s="4" t="s">
        <v>6169</v>
      </c>
      <c r="D90" s="8" t="s">
        <v>6170</v>
      </c>
      <c r="E90" s="4" t="s">
        <v>6171</v>
      </c>
      <c r="F90" s="4"/>
      <c r="G90" s="4" t="s">
        <v>6172</v>
      </c>
      <c r="H90" s="4" t="s">
        <v>6173</v>
      </c>
      <c r="I90" s="4"/>
      <c r="J90" s="41">
        <v>41835</v>
      </c>
      <c r="K90" s="11">
        <v>2014</v>
      </c>
      <c r="L90" s="11">
        <v>2019</v>
      </c>
      <c r="M90" s="5">
        <v>26059</v>
      </c>
      <c r="N90" s="4"/>
      <c r="O90" s="4"/>
      <c r="P90" s="4"/>
    </row>
    <row r="91" spans="1:16" ht="51" x14ac:dyDescent="0.2">
      <c r="A91" s="7" t="s">
        <v>6</v>
      </c>
      <c r="B91" s="4" t="s">
        <v>76</v>
      </c>
      <c r="C91" s="4" t="s">
        <v>5748</v>
      </c>
      <c r="D91" s="8" t="s">
        <v>5749</v>
      </c>
      <c r="E91" s="4" t="s">
        <v>5750</v>
      </c>
      <c r="F91" s="4" t="s">
        <v>5598</v>
      </c>
      <c r="G91" s="4" t="s">
        <v>5599</v>
      </c>
      <c r="H91" s="4" t="s">
        <v>4834</v>
      </c>
      <c r="I91" s="4">
        <v>151513</v>
      </c>
      <c r="J91" s="41">
        <v>42570</v>
      </c>
      <c r="K91" s="11">
        <v>2016</v>
      </c>
      <c r="L91" s="11">
        <v>2016</v>
      </c>
      <c r="M91" s="5">
        <v>5000</v>
      </c>
      <c r="N91" s="4" t="s">
        <v>5751</v>
      </c>
      <c r="O91" s="4"/>
      <c r="P91" s="4"/>
    </row>
    <row r="92" spans="1:16" ht="25.5" x14ac:dyDescent="0.2">
      <c r="A92" s="7" t="s">
        <v>6</v>
      </c>
      <c r="B92" s="4" t="s">
        <v>77</v>
      </c>
      <c r="C92" s="4" t="s">
        <v>5752</v>
      </c>
      <c r="D92" s="8" t="s">
        <v>5753</v>
      </c>
      <c r="E92" s="4" t="s">
        <v>5754</v>
      </c>
      <c r="F92" s="4" t="s">
        <v>5622</v>
      </c>
      <c r="G92" s="4" t="s">
        <v>5755</v>
      </c>
      <c r="H92" s="4" t="s">
        <v>724</v>
      </c>
      <c r="I92" s="4">
        <v>308307</v>
      </c>
      <c r="J92" s="41">
        <v>42431</v>
      </c>
      <c r="K92" s="11">
        <v>2016</v>
      </c>
      <c r="L92" s="11">
        <v>2016</v>
      </c>
      <c r="M92" s="5">
        <v>200</v>
      </c>
      <c r="N92" s="4" t="s">
        <v>5756</v>
      </c>
      <c r="O92" s="4"/>
      <c r="P92" s="4"/>
    </row>
    <row r="93" spans="1:16" ht="25.5" x14ac:dyDescent="0.2">
      <c r="A93" s="7" t="s">
        <v>6</v>
      </c>
      <c r="B93" s="4" t="s">
        <v>77</v>
      </c>
      <c r="C93" s="4" t="s">
        <v>5757</v>
      </c>
      <c r="D93" s="8" t="s">
        <v>5758</v>
      </c>
      <c r="E93" s="4" t="s">
        <v>5759</v>
      </c>
      <c r="F93" s="4" t="s">
        <v>5622</v>
      </c>
      <c r="G93" s="4" t="s">
        <v>5760</v>
      </c>
      <c r="H93" s="4" t="s">
        <v>724</v>
      </c>
      <c r="I93" s="4">
        <v>308307</v>
      </c>
      <c r="J93" s="41">
        <v>42433</v>
      </c>
      <c r="K93" s="11">
        <v>2016</v>
      </c>
      <c r="L93" s="11">
        <v>2016</v>
      </c>
      <c r="M93" s="5">
        <v>200</v>
      </c>
      <c r="N93" s="4" t="s">
        <v>5761</v>
      </c>
      <c r="O93" s="4"/>
      <c r="P93" s="4"/>
    </row>
    <row r="94" spans="1:16" ht="25.5" x14ac:dyDescent="0.2">
      <c r="A94" s="7" t="s">
        <v>6</v>
      </c>
      <c r="B94" s="4" t="s">
        <v>111</v>
      </c>
      <c r="C94" s="4" t="s">
        <v>5762</v>
      </c>
      <c r="D94" s="8" t="s">
        <v>5763</v>
      </c>
      <c r="E94" s="4" t="s">
        <v>5764</v>
      </c>
      <c r="F94" s="4" t="s">
        <v>5622</v>
      </c>
      <c r="G94" s="4" t="s">
        <v>5760</v>
      </c>
      <c r="H94" s="4" t="s">
        <v>724</v>
      </c>
      <c r="I94" s="4">
        <v>308307</v>
      </c>
      <c r="J94" s="41">
        <v>42621</v>
      </c>
      <c r="K94" s="11">
        <v>2016</v>
      </c>
      <c r="L94" s="11">
        <v>2016</v>
      </c>
      <c r="M94" s="5">
        <v>500</v>
      </c>
      <c r="N94" s="4"/>
      <c r="O94" s="4"/>
      <c r="P94" s="4"/>
    </row>
    <row r="95" spans="1:16" ht="25.5" x14ac:dyDescent="0.2">
      <c r="A95" s="7" t="s">
        <v>6</v>
      </c>
      <c r="B95" s="4" t="s">
        <v>111</v>
      </c>
      <c r="C95" s="4" t="s">
        <v>5765</v>
      </c>
      <c r="D95" s="8" t="s">
        <v>5766</v>
      </c>
      <c r="E95" s="4" t="s">
        <v>5767</v>
      </c>
      <c r="F95" s="4" t="s">
        <v>5622</v>
      </c>
      <c r="G95" s="4" t="s">
        <v>5760</v>
      </c>
      <c r="H95" s="4" t="s">
        <v>724</v>
      </c>
      <c r="I95" s="4">
        <v>308307</v>
      </c>
      <c r="J95" s="41">
        <v>42436</v>
      </c>
      <c r="K95" s="11">
        <v>2016</v>
      </c>
      <c r="L95" s="11">
        <v>2016</v>
      </c>
      <c r="M95" s="5">
        <v>200</v>
      </c>
      <c r="N95" s="4" t="s">
        <v>5768</v>
      </c>
      <c r="O95" s="4"/>
      <c r="P95" s="4"/>
    </row>
    <row r="96" spans="1:16" ht="63.75" x14ac:dyDescent="0.2">
      <c r="A96" s="7" t="s">
        <v>6</v>
      </c>
      <c r="B96" s="4" t="s">
        <v>111</v>
      </c>
      <c r="C96" s="4" t="s">
        <v>5769</v>
      </c>
      <c r="D96" s="8" t="s">
        <v>5770</v>
      </c>
      <c r="E96" s="4" t="s">
        <v>5771</v>
      </c>
      <c r="F96" s="4" t="s">
        <v>5622</v>
      </c>
      <c r="G96" s="4" t="s">
        <v>5755</v>
      </c>
      <c r="H96" s="4" t="s">
        <v>724</v>
      </c>
      <c r="I96" s="4">
        <v>308307</v>
      </c>
      <c r="J96" s="41">
        <v>42436</v>
      </c>
      <c r="K96" s="11">
        <v>2016</v>
      </c>
      <c r="L96" s="11">
        <v>2016</v>
      </c>
      <c r="M96" s="5">
        <v>400</v>
      </c>
      <c r="N96" s="4" t="s">
        <v>5772</v>
      </c>
      <c r="O96" s="4"/>
      <c r="P96" s="4"/>
    </row>
    <row r="97" spans="1:16" ht="51" x14ac:dyDescent="0.2">
      <c r="A97" s="7" t="s">
        <v>6</v>
      </c>
      <c r="B97" s="4"/>
      <c r="C97" s="4" t="s">
        <v>5773</v>
      </c>
      <c r="D97" s="8" t="s">
        <v>5774</v>
      </c>
      <c r="E97" s="4" t="s">
        <v>5775</v>
      </c>
      <c r="F97" s="4" t="s">
        <v>5776</v>
      </c>
      <c r="G97" s="4" t="s">
        <v>5777</v>
      </c>
      <c r="H97" s="4" t="s">
        <v>714</v>
      </c>
      <c r="I97" s="4">
        <v>42418933</v>
      </c>
      <c r="J97" s="41">
        <v>42615</v>
      </c>
      <c r="K97" s="11">
        <v>2016</v>
      </c>
      <c r="L97" s="11">
        <v>2016</v>
      </c>
      <c r="M97" s="5">
        <v>6000</v>
      </c>
      <c r="N97" s="4"/>
      <c r="O97" s="4"/>
      <c r="P97" s="4"/>
    </row>
    <row r="98" spans="1:16" ht="25.5" x14ac:dyDescent="0.2">
      <c r="A98" s="7" t="s">
        <v>6</v>
      </c>
      <c r="B98" s="4"/>
      <c r="C98" s="4" t="s">
        <v>5778</v>
      </c>
      <c r="D98" s="8" t="s">
        <v>5611</v>
      </c>
      <c r="E98" s="4" t="s">
        <v>5779</v>
      </c>
      <c r="F98" s="4"/>
      <c r="G98" s="4" t="s">
        <v>5780</v>
      </c>
      <c r="H98" s="4" t="s">
        <v>5628</v>
      </c>
      <c r="I98" s="4">
        <v>37861298</v>
      </c>
      <c r="J98" s="41">
        <v>42565</v>
      </c>
      <c r="K98" s="11">
        <v>2016</v>
      </c>
      <c r="L98" s="11">
        <v>2016</v>
      </c>
      <c r="M98" s="5">
        <v>300</v>
      </c>
      <c r="N98" s="4" t="s">
        <v>5781</v>
      </c>
      <c r="O98" s="4"/>
      <c r="P98" s="4"/>
    </row>
    <row r="99" spans="1:16" ht="38.25" x14ac:dyDescent="0.2">
      <c r="A99" s="7" t="s">
        <v>6</v>
      </c>
      <c r="B99" s="4" t="s">
        <v>10536</v>
      </c>
      <c r="C99" s="4" t="s">
        <v>10537</v>
      </c>
      <c r="D99" s="8" t="s">
        <v>5661</v>
      </c>
      <c r="E99" s="4" t="s">
        <v>9736</v>
      </c>
      <c r="F99" s="4" t="s">
        <v>10538</v>
      </c>
      <c r="G99" s="4" t="s">
        <v>10539</v>
      </c>
      <c r="H99" s="4" t="s">
        <v>376</v>
      </c>
      <c r="I99" s="4">
        <v>30797764</v>
      </c>
      <c r="J99" s="41"/>
      <c r="K99" s="11">
        <v>2016</v>
      </c>
      <c r="L99" s="11">
        <v>2017</v>
      </c>
      <c r="M99" s="5">
        <v>1910</v>
      </c>
      <c r="N99" s="4"/>
      <c r="O99" s="4"/>
      <c r="P99" s="18" t="s">
        <v>10610</v>
      </c>
    </row>
    <row r="100" spans="1:16" ht="38.25" x14ac:dyDescent="0.2">
      <c r="A100" s="7" t="s">
        <v>6</v>
      </c>
      <c r="B100" s="4" t="s">
        <v>10540</v>
      </c>
      <c r="C100" s="4" t="s">
        <v>9950</v>
      </c>
      <c r="D100" s="8" t="s">
        <v>10541</v>
      </c>
      <c r="E100" s="4" t="s">
        <v>9951</v>
      </c>
      <c r="F100" s="4" t="s">
        <v>10542</v>
      </c>
      <c r="G100" s="4" t="s">
        <v>10539</v>
      </c>
      <c r="H100" s="4" t="s">
        <v>376</v>
      </c>
      <c r="I100" s="4">
        <v>30797764</v>
      </c>
      <c r="J100" s="41"/>
      <c r="K100" s="11">
        <v>2016</v>
      </c>
      <c r="L100" s="11">
        <v>2017</v>
      </c>
      <c r="M100" s="5">
        <v>2000</v>
      </c>
      <c r="N100" s="4"/>
      <c r="O100" s="4"/>
      <c r="P100" s="18" t="s">
        <v>10610</v>
      </c>
    </row>
    <row r="101" spans="1:16" ht="38.25" x14ac:dyDescent="0.2">
      <c r="A101" s="7" t="s">
        <v>6</v>
      </c>
      <c r="B101" s="4" t="s">
        <v>10540</v>
      </c>
      <c r="C101" s="4" t="s">
        <v>9991</v>
      </c>
      <c r="D101" s="8" t="s">
        <v>10543</v>
      </c>
      <c r="E101" s="4" t="s">
        <v>9992</v>
      </c>
      <c r="F101" s="4" t="s">
        <v>10544</v>
      </c>
      <c r="G101" s="4" t="s">
        <v>10539</v>
      </c>
      <c r="H101" s="4" t="s">
        <v>376</v>
      </c>
      <c r="I101" s="4">
        <v>30797764</v>
      </c>
      <c r="J101" s="41"/>
      <c r="K101" s="11">
        <v>2016</v>
      </c>
      <c r="L101" s="11">
        <v>2017</v>
      </c>
      <c r="M101" s="5">
        <v>2650</v>
      </c>
      <c r="N101" s="4"/>
      <c r="O101" s="4"/>
      <c r="P101" s="18" t="s">
        <v>10610</v>
      </c>
    </row>
    <row r="102" spans="1:16" ht="38.25" x14ac:dyDescent="0.2">
      <c r="A102" s="7" t="s">
        <v>6</v>
      </c>
      <c r="B102" s="4" t="s">
        <v>10540</v>
      </c>
      <c r="C102" s="4" t="s">
        <v>10545</v>
      </c>
      <c r="D102" s="8" t="s">
        <v>10546</v>
      </c>
      <c r="E102" s="4" t="s">
        <v>9755</v>
      </c>
      <c r="F102" s="4" t="s">
        <v>10538</v>
      </c>
      <c r="G102" s="4" t="s">
        <v>10539</v>
      </c>
      <c r="H102" s="4" t="s">
        <v>376</v>
      </c>
      <c r="I102" s="4">
        <v>30797764</v>
      </c>
      <c r="J102" s="41"/>
      <c r="K102" s="11">
        <v>2016</v>
      </c>
      <c r="L102" s="11">
        <v>2017</v>
      </c>
      <c r="M102" s="5">
        <v>1950</v>
      </c>
      <c r="N102" s="4"/>
      <c r="O102" s="4"/>
      <c r="P102" s="18" t="s">
        <v>10610</v>
      </c>
    </row>
    <row r="103" spans="1:16" ht="51" x14ac:dyDescent="0.2">
      <c r="A103" s="7" t="s">
        <v>6</v>
      </c>
      <c r="B103" s="4" t="s">
        <v>77</v>
      </c>
      <c r="C103" s="4" t="s">
        <v>9923</v>
      </c>
      <c r="D103" s="8" t="s">
        <v>10547</v>
      </c>
      <c r="E103" s="4" t="s">
        <v>9924</v>
      </c>
      <c r="F103" s="4" t="s">
        <v>10548</v>
      </c>
      <c r="G103" s="4" t="s">
        <v>10549</v>
      </c>
      <c r="H103" s="4" t="s">
        <v>376</v>
      </c>
      <c r="I103" s="4">
        <v>30797764</v>
      </c>
      <c r="J103" s="41"/>
      <c r="K103" s="11">
        <v>2016</v>
      </c>
      <c r="L103" s="11">
        <v>2017</v>
      </c>
      <c r="M103" s="5">
        <v>1485</v>
      </c>
      <c r="N103" s="4"/>
      <c r="O103" s="4"/>
      <c r="P103" s="18" t="s">
        <v>10610</v>
      </c>
    </row>
    <row r="104" spans="1:16" ht="38.25" x14ac:dyDescent="0.2">
      <c r="A104" s="7" t="s">
        <v>7</v>
      </c>
      <c r="B104" s="4" t="s">
        <v>43</v>
      </c>
      <c r="C104" s="4" t="s">
        <v>6007</v>
      </c>
      <c r="D104" s="8" t="s">
        <v>5930</v>
      </c>
      <c r="E104" s="4" t="s">
        <v>6008</v>
      </c>
      <c r="F104" s="4" t="s">
        <v>6009</v>
      </c>
      <c r="G104" s="4" t="s">
        <v>6010</v>
      </c>
      <c r="H104" s="4" t="s">
        <v>4952</v>
      </c>
      <c r="I104" s="4">
        <v>699021</v>
      </c>
      <c r="J104" s="41">
        <v>42530</v>
      </c>
      <c r="K104" s="11">
        <v>2016</v>
      </c>
      <c r="L104" s="11">
        <v>2016</v>
      </c>
      <c r="M104" s="5">
        <v>4924.79</v>
      </c>
      <c r="N104" s="4"/>
      <c r="O104" s="4"/>
      <c r="P104" s="4"/>
    </row>
    <row r="105" spans="1:16" ht="38.25" x14ac:dyDescent="0.2">
      <c r="A105" s="7" t="s">
        <v>7</v>
      </c>
      <c r="B105" s="4" t="s">
        <v>43</v>
      </c>
      <c r="C105" s="4" t="s">
        <v>6011</v>
      </c>
      <c r="D105" s="8" t="s">
        <v>6012</v>
      </c>
      <c r="E105" s="4" t="s">
        <v>6013</v>
      </c>
      <c r="F105" s="4" t="s">
        <v>6009</v>
      </c>
      <c r="G105" s="4" t="s">
        <v>6010</v>
      </c>
      <c r="H105" s="4" t="s">
        <v>4952</v>
      </c>
      <c r="I105" s="4">
        <v>699021</v>
      </c>
      <c r="J105" s="41">
        <v>42559</v>
      </c>
      <c r="K105" s="11">
        <v>2016</v>
      </c>
      <c r="L105" s="11">
        <v>2016</v>
      </c>
      <c r="M105" s="5">
        <v>4894.22</v>
      </c>
      <c r="N105" s="4"/>
      <c r="O105" s="4"/>
      <c r="P105" s="4"/>
    </row>
    <row r="106" spans="1:16" ht="51" x14ac:dyDescent="0.2">
      <c r="A106" s="7" t="s">
        <v>7</v>
      </c>
      <c r="B106" s="4" t="s">
        <v>79</v>
      </c>
      <c r="C106" s="4" t="s">
        <v>6014</v>
      </c>
      <c r="D106" s="8" t="s">
        <v>6015</v>
      </c>
      <c r="E106" s="4" t="s">
        <v>6016</v>
      </c>
      <c r="F106" s="4" t="s">
        <v>6017</v>
      </c>
      <c r="G106" s="4" t="s">
        <v>6018</v>
      </c>
      <c r="H106" s="4" t="s">
        <v>4952</v>
      </c>
      <c r="I106" s="4">
        <v>699021</v>
      </c>
      <c r="J106" s="41">
        <v>42562</v>
      </c>
      <c r="K106" s="11">
        <v>2016</v>
      </c>
      <c r="L106" s="11">
        <v>2016</v>
      </c>
      <c r="M106" s="5">
        <v>3500</v>
      </c>
      <c r="N106" s="4"/>
      <c r="O106" s="4"/>
      <c r="P106" s="4"/>
    </row>
    <row r="107" spans="1:16" ht="25.5" x14ac:dyDescent="0.2">
      <c r="A107" s="7" t="s">
        <v>32</v>
      </c>
      <c r="B107" s="4" t="s">
        <v>81</v>
      </c>
      <c r="C107" s="4" t="s">
        <v>4754</v>
      </c>
      <c r="D107" s="8" t="s">
        <v>4755</v>
      </c>
      <c r="E107" s="4"/>
      <c r="F107" s="4"/>
      <c r="G107" s="4"/>
      <c r="H107" s="4" t="s">
        <v>324</v>
      </c>
      <c r="I107" s="4">
        <v>31821596</v>
      </c>
      <c r="J107" s="41">
        <v>42657</v>
      </c>
      <c r="K107" s="11">
        <v>2016</v>
      </c>
      <c r="L107" s="11">
        <v>2017</v>
      </c>
      <c r="M107" s="5">
        <v>940</v>
      </c>
      <c r="N107" s="4"/>
      <c r="O107" s="4"/>
      <c r="P107" s="4"/>
    </row>
    <row r="108" spans="1:16" ht="25.5" x14ac:dyDescent="0.2">
      <c r="A108" s="7" t="s">
        <v>32</v>
      </c>
      <c r="B108" s="4" t="s">
        <v>81</v>
      </c>
      <c r="C108" s="4" t="s">
        <v>4756</v>
      </c>
      <c r="D108" s="8" t="s">
        <v>4757</v>
      </c>
      <c r="E108" s="4" t="s">
        <v>4758</v>
      </c>
      <c r="F108" s="4"/>
      <c r="G108" s="4"/>
      <c r="H108" s="4" t="s">
        <v>4759</v>
      </c>
      <c r="I108" s="4">
        <v>42158435</v>
      </c>
      <c r="J108" s="41">
        <v>42723</v>
      </c>
      <c r="K108" s="11">
        <v>2016</v>
      </c>
      <c r="L108" s="11"/>
      <c r="M108" s="5">
        <v>5400</v>
      </c>
      <c r="N108" s="4"/>
      <c r="O108" s="4"/>
      <c r="P108" s="4"/>
    </row>
    <row r="109" spans="1:16" ht="25.5" x14ac:dyDescent="0.2">
      <c r="A109" s="7" t="s">
        <v>32</v>
      </c>
      <c r="B109" s="4" t="s">
        <v>81</v>
      </c>
      <c r="C109" s="4" t="s">
        <v>4760</v>
      </c>
      <c r="D109" s="8" t="s">
        <v>4761</v>
      </c>
      <c r="E109" s="4" t="s">
        <v>4762</v>
      </c>
      <c r="F109" s="4"/>
      <c r="G109" s="4"/>
      <c r="H109" s="4" t="s">
        <v>4763</v>
      </c>
      <c r="I109" s="4">
        <v>31821979</v>
      </c>
      <c r="J109" s="41">
        <v>42669</v>
      </c>
      <c r="K109" s="11">
        <v>2016</v>
      </c>
      <c r="L109" s="11"/>
      <c r="M109" s="5">
        <v>500</v>
      </c>
      <c r="N109" s="4"/>
      <c r="O109" s="4"/>
      <c r="P109" s="4"/>
    </row>
    <row r="110" spans="1:16" ht="25.5" x14ac:dyDescent="0.2">
      <c r="A110" s="7" t="s">
        <v>32</v>
      </c>
      <c r="B110" s="4" t="s">
        <v>81</v>
      </c>
      <c r="C110" s="4" t="s">
        <v>4756</v>
      </c>
      <c r="D110" s="8" t="s">
        <v>4764</v>
      </c>
      <c r="E110" s="4" t="s">
        <v>4765</v>
      </c>
      <c r="F110" s="4"/>
      <c r="G110" s="4"/>
      <c r="H110" s="4" t="s">
        <v>4766</v>
      </c>
      <c r="I110" s="4">
        <v>31359205</v>
      </c>
      <c r="J110" s="41">
        <v>42409</v>
      </c>
      <c r="K110" s="11">
        <v>2016</v>
      </c>
      <c r="L110" s="11"/>
      <c r="M110" s="5">
        <v>950</v>
      </c>
      <c r="N110" s="4"/>
      <c r="O110" s="4"/>
      <c r="P110" s="4"/>
    </row>
    <row r="111" spans="1:16" ht="25.5" x14ac:dyDescent="0.2">
      <c r="A111" s="7" t="s">
        <v>32</v>
      </c>
      <c r="B111" s="4" t="s">
        <v>19</v>
      </c>
      <c r="C111" s="4" t="s">
        <v>4750</v>
      </c>
      <c r="D111" s="8" t="s">
        <v>4751</v>
      </c>
      <c r="E111" s="4" t="s">
        <v>4752</v>
      </c>
      <c r="F111" s="4"/>
      <c r="G111" s="4"/>
      <c r="H111" s="4" t="s">
        <v>4753</v>
      </c>
      <c r="I111" s="4"/>
      <c r="J111" s="41"/>
      <c r="K111" s="11"/>
      <c r="L111" s="11"/>
      <c r="M111" s="5">
        <v>4000</v>
      </c>
      <c r="N111" s="4"/>
      <c r="O111" s="4"/>
      <c r="P111" s="4"/>
    </row>
    <row r="112" spans="1:16" ht="25.5" x14ac:dyDescent="0.2">
      <c r="A112" s="7" t="s">
        <v>32</v>
      </c>
      <c r="B112" s="4" t="s">
        <v>4745</v>
      </c>
      <c r="C112" s="4" t="s">
        <v>4770</v>
      </c>
      <c r="D112" s="8" t="s">
        <v>4771</v>
      </c>
      <c r="E112" s="4" t="s">
        <v>4772</v>
      </c>
      <c r="F112" s="4"/>
      <c r="G112" s="4" t="s">
        <v>4773</v>
      </c>
      <c r="H112" s="4" t="s">
        <v>714</v>
      </c>
      <c r="I112" s="4">
        <v>42418933</v>
      </c>
      <c r="J112" s="41" t="s">
        <v>4774</v>
      </c>
      <c r="K112" s="11">
        <v>2016</v>
      </c>
      <c r="L112" s="11">
        <v>2017</v>
      </c>
      <c r="M112" s="5">
        <v>4700</v>
      </c>
      <c r="N112" s="4"/>
      <c r="O112" s="4"/>
      <c r="P112" s="4"/>
    </row>
    <row r="113" spans="1:16" ht="25.5" x14ac:dyDescent="0.2">
      <c r="A113" s="7" t="s">
        <v>32</v>
      </c>
      <c r="B113" s="4" t="s">
        <v>82</v>
      </c>
      <c r="C113" s="4" t="s">
        <v>4767</v>
      </c>
      <c r="D113" s="8" t="s">
        <v>4672</v>
      </c>
      <c r="E113" s="4" t="s">
        <v>4768</v>
      </c>
      <c r="F113" s="4"/>
      <c r="G113" s="4"/>
      <c r="H113" s="4" t="s">
        <v>4769</v>
      </c>
      <c r="I113" s="4"/>
      <c r="J113" s="41">
        <v>42646</v>
      </c>
      <c r="K113" s="11">
        <v>2016</v>
      </c>
      <c r="L113" s="11">
        <v>2016</v>
      </c>
      <c r="M113" s="5">
        <v>200</v>
      </c>
      <c r="N113" s="4"/>
      <c r="O113" s="4"/>
      <c r="P113" s="4"/>
    </row>
    <row r="114" spans="1:16" ht="38.25" x14ac:dyDescent="0.2">
      <c r="A114" s="7" t="s">
        <v>32</v>
      </c>
      <c r="B114" s="4" t="s">
        <v>18</v>
      </c>
      <c r="C114" s="4" t="s">
        <v>4647</v>
      </c>
      <c r="D114" s="8" t="s">
        <v>4648</v>
      </c>
      <c r="E114" s="4" t="s">
        <v>4649</v>
      </c>
      <c r="F114" s="4" t="s">
        <v>4650</v>
      </c>
      <c r="G114" s="4" t="s">
        <v>4651</v>
      </c>
      <c r="H114" s="4" t="s">
        <v>4652</v>
      </c>
      <c r="I114" s="4">
        <v>313114</v>
      </c>
      <c r="J114" s="41" t="s">
        <v>4653</v>
      </c>
      <c r="K114" s="11">
        <v>2016</v>
      </c>
      <c r="L114" s="11">
        <v>2016</v>
      </c>
      <c r="M114" s="5">
        <v>414</v>
      </c>
      <c r="N114" s="4"/>
      <c r="O114" s="4"/>
      <c r="P114" s="4" t="s">
        <v>10511</v>
      </c>
    </row>
    <row r="115" spans="1:16" ht="25.5" x14ac:dyDescent="0.2">
      <c r="A115" s="7" t="s">
        <v>32</v>
      </c>
      <c r="B115" s="4" t="s">
        <v>19</v>
      </c>
      <c r="C115" s="4" t="s">
        <v>4660</v>
      </c>
      <c r="D115" s="8" t="s">
        <v>10614</v>
      </c>
      <c r="E115" s="4" t="s">
        <v>4661</v>
      </c>
      <c r="F115" s="4"/>
      <c r="G115" s="4"/>
      <c r="H115" s="4" t="s">
        <v>4652</v>
      </c>
      <c r="I115" s="4">
        <v>313114</v>
      </c>
      <c r="J115" s="41">
        <v>42508</v>
      </c>
      <c r="K115" s="11">
        <v>2016</v>
      </c>
      <c r="L115" s="11">
        <v>2016</v>
      </c>
      <c r="M115" s="5">
        <v>350</v>
      </c>
      <c r="N115" s="4"/>
      <c r="O115" s="4"/>
      <c r="P115" s="4" t="s">
        <v>10511</v>
      </c>
    </row>
    <row r="116" spans="1:16" ht="25.5" x14ac:dyDescent="0.2">
      <c r="A116" s="7" t="s">
        <v>31</v>
      </c>
      <c r="B116" s="4" t="s">
        <v>49</v>
      </c>
      <c r="C116" s="4" t="s">
        <v>3166</v>
      </c>
      <c r="D116" s="8" t="s">
        <v>845</v>
      </c>
      <c r="E116" s="4" t="s">
        <v>3167</v>
      </c>
      <c r="F116" s="4"/>
      <c r="G116" s="4"/>
      <c r="H116" s="4" t="s">
        <v>281</v>
      </c>
      <c r="I116" s="4">
        <v>165182</v>
      </c>
      <c r="J116" s="41">
        <v>42471</v>
      </c>
      <c r="K116" s="11">
        <v>2016</v>
      </c>
      <c r="L116" s="11">
        <v>2016</v>
      </c>
      <c r="M116" s="5">
        <v>4700</v>
      </c>
      <c r="N116" s="4"/>
      <c r="O116" s="4"/>
      <c r="P116" s="4"/>
    </row>
    <row r="117" spans="1:16" ht="38.25" x14ac:dyDescent="0.2">
      <c r="A117" s="7" t="s">
        <v>31</v>
      </c>
      <c r="B117" s="4" t="s">
        <v>49</v>
      </c>
      <c r="C117" s="4" t="s">
        <v>3168</v>
      </c>
      <c r="D117" s="8" t="s">
        <v>3169</v>
      </c>
      <c r="E117" s="4" t="s">
        <v>3170</v>
      </c>
      <c r="F117" s="4" t="s">
        <v>3171</v>
      </c>
      <c r="G117" s="4" t="s">
        <v>3172</v>
      </c>
      <c r="H117" s="4" t="s">
        <v>714</v>
      </c>
      <c r="I117" s="4">
        <v>42418933</v>
      </c>
      <c r="J117" s="41">
        <v>42580</v>
      </c>
      <c r="K117" s="11">
        <v>2016</v>
      </c>
      <c r="L117" s="11">
        <v>2017</v>
      </c>
      <c r="M117" s="5">
        <v>6000</v>
      </c>
      <c r="N117" s="4"/>
      <c r="O117" s="4"/>
      <c r="P117" s="4"/>
    </row>
    <row r="118" spans="1:16" ht="38.25" x14ac:dyDescent="0.2">
      <c r="A118" s="7" t="s">
        <v>31</v>
      </c>
      <c r="B118" s="4" t="s">
        <v>49</v>
      </c>
      <c r="C118" s="4" t="s">
        <v>3173</v>
      </c>
      <c r="D118" s="8" t="s">
        <v>3174</v>
      </c>
      <c r="E118" s="4" t="s">
        <v>3175</v>
      </c>
      <c r="F118" s="4" t="s">
        <v>3171</v>
      </c>
      <c r="G118" s="4" t="s">
        <v>3176</v>
      </c>
      <c r="H118" s="4" t="s">
        <v>714</v>
      </c>
      <c r="I118" s="4">
        <v>42418933</v>
      </c>
      <c r="J118" s="41">
        <v>42580</v>
      </c>
      <c r="K118" s="11">
        <v>2016</v>
      </c>
      <c r="L118" s="11">
        <v>2016</v>
      </c>
      <c r="M118" s="5">
        <v>9500</v>
      </c>
      <c r="N118" s="4"/>
      <c r="O118" s="4"/>
      <c r="P118" s="4"/>
    </row>
    <row r="119" spans="1:16" ht="38.25" x14ac:dyDescent="0.2">
      <c r="A119" s="7" t="s">
        <v>31</v>
      </c>
      <c r="B119" s="4" t="s">
        <v>49</v>
      </c>
      <c r="C119" s="4" t="s">
        <v>3177</v>
      </c>
      <c r="D119" s="8" t="s">
        <v>3178</v>
      </c>
      <c r="E119" s="4" t="s">
        <v>3179</v>
      </c>
      <c r="F119" s="4" t="s">
        <v>3171</v>
      </c>
      <c r="G119" s="4" t="s">
        <v>3176</v>
      </c>
      <c r="H119" s="4" t="s">
        <v>714</v>
      </c>
      <c r="I119" s="4">
        <v>42418933</v>
      </c>
      <c r="J119" s="41">
        <v>42569</v>
      </c>
      <c r="K119" s="11">
        <v>2016</v>
      </c>
      <c r="L119" s="11">
        <v>2017</v>
      </c>
      <c r="M119" s="5">
        <v>5000</v>
      </c>
      <c r="N119" s="4"/>
      <c r="O119" s="4"/>
      <c r="P119" s="4"/>
    </row>
    <row r="120" spans="1:16" ht="51" x14ac:dyDescent="0.2">
      <c r="A120" s="7" t="s">
        <v>31</v>
      </c>
      <c r="B120" s="4" t="s">
        <v>49</v>
      </c>
      <c r="C120" s="4" t="s">
        <v>3180</v>
      </c>
      <c r="D120" s="8" t="s">
        <v>834</v>
      </c>
      <c r="E120" s="4" t="s">
        <v>3181</v>
      </c>
      <c r="F120" s="4" t="s">
        <v>876</v>
      </c>
      <c r="G120" s="4" t="s">
        <v>3182</v>
      </c>
      <c r="H120" s="4" t="s">
        <v>714</v>
      </c>
      <c r="I120" s="4">
        <v>42418933</v>
      </c>
      <c r="J120" s="41">
        <v>42593</v>
      </c>
      <c r="K120" s="11">
        <v>2016</v>
      </c>
      <c r="L120" s="11">
        <v>2016</v>
      </c>
      <c r="M120" s="5">
        <v>5000</v>
      </c>
      <c r="N120" s="4"/>
      <c r="O120" s="4"/>
      <c r="P120" s="4"/>
    </row>
    <row r="121" spans="1:16" ht="51" x14ac:dyDescent="0.2">
      <c r="A121" s="7" t="s">
        <v>31</v>
      </c>
      <c r="B121" s="4" t="s">
        <v>49</v>
      </c>
      <c r="C121" s="4" t="s">
        <v>3183</v>
      </c>
      <c r="D121" s="8" t="s">
        <v>3184</v>
      </c>
      <c r="E121" s="4" t="s">
        <v>3185</v>
      </c>
      <c r="F121" s="4" t="s">
        <v>876</v>
      </c>
      <c r="G121" s="4" t="s">
        <v>3182</v>
      </c>
      <c r="H121" s="4" t="s">
        <v>714</v>
      </c>
      <c r="I121" s="4">
        <v>42418933</v>
      </c>
      <c r="J121" s="41">
        <v>42605</v>
      </c>
      <c r="K121" s="11">
        <v>2016</v>
      </c>
      <c r="L121" s="11">
        <v>2017</v>
      </c>
      <c r="M121" s="5">
        <v>3000</v>
      </c>
      <c r="N121" s="4"/>
      <c r="O121" s="4"/>
      <c r="P121" s="4"/>
    </row>
    <row r="122" spans="1:16" ht="38.25" x14ac:dyDescent="0.2">
      <c r="A122" s="7" t="s">
        <v>31</v>
      </c>
      <c r="B122" s="4" t="s">
        <v>49</v>
      </c>
      <c r="C122" s="4" t="s">
        <v>3186</v>
      </c>
      <c r="D122" s="8" t="s">
        <v>2092</v>
      </c>
      <c r="E122" s="4" t="s">
        <v>3187</v>
      </c>
      <c r="F122" s="4" t="s">
        <v>3171</v>
      </c>
      <c r="G122" s="4" t="s">
        <v>3172</v>
      </c>
      <c r="H122" s="4" t="s">
        <v>714</v>
      </c>
      <c r="I122" s="4">
        <v>42418933</v>
      </c>
      <c r="J122" s="41">
        <v>42580</v>
      </c>
      <c r="K122" s="11">
        <v>2016</v>
      </c>
      <c r="L122" s="11">
        <v>2017</v>
      </c>
      <c r="M122" s="5">
        <v>7000</v>
      </c>
      <c r="N122" s="4"/>
      <c r="O122" s="4"/>
      <c r="P122" s="4"/>
    </row>
    <row r="123" spans="1:16" ht="38.25" x14ac:dyDescent="0.2">
      <c r="A123" s="7" t="s">
        <v>31</v>
      </c>
      <c r="B123" s="4" t="s">
        <v>49</v>
      </c>
      <c r="C123" s="4" t="s">
        <v>3188</v>
      </c>
      <c r="D123" s="8" t="s">
        <v>880</v>
      </c>
      <c r="E123" s="4" t="s">
        <v>3189</v>
      </c>
      <c r="F123" s="4" t="s">
        <v>3171</v>
      </c>
      <c r="G123" s="4" t="s">
        <v>3176</v>
      </c>
      <c r="H123" s="4" t="s">
        <v>714</v>
      </c>
      <c r="I123" s="4">
        <v>42418933</v>
      </c>
      <c r="J123" s="41">
        <v>42642</v>
      </c>
      <c r="K123" s="11">
        <v>2016</v>
      </c>
      <c r="L123" s="11">
        <v>2016</v>
      </c>
      <c r="M123" s="5">
        <v>7000</v>
      </c>
      <c r="N123" s="4"/>
      <c r="O123" s="4"/>
      <c r="P123" s="4"/>
    </row>
    <row r="124" spans="1:16" ht="51" x14ac:dyDescent="0.2">
      <c r="A124" s="7" t="s">
        <v>31</v>
      </c>
      <c r="B124" s="4" t="s">
        <v>49</v>
      </c>
      <c r="C124" s="4" t="s">
        <v>3190</v>
      </c>
      <c r="D124" s="8" t="s">
        <v>3191</v>
      </c>
      <c r="E124" s="4" t="s">
        <v>3192</v>
      </c>
      <c r="F124" s="4" t="s">
        <v>3193</v>
      </c>
      <c r="G124" s="4" t="s">
        <v>3194</v>
      </c>
      <c r="H124" s="4" t="s">
        <v>714</v>
      </c>
      <c r="I124" s="4">
        <v>42418933</v>
      </c>
      <c r="J124" s="41">
        <v>42641</v>
      </c>
      <c r="K124" s="11">
        <v>2016</v>
      </c>
      <c r="L124" s="11">
        <v>2017</v>
      </c>
      <c r="M124" s="5">
        <v>1600</v>
      </c>
      <c r="N124" s="4"/>
      <c r="O124" s="4"/>
      <c r="P124" s="4"/>
    </row>
    <row r="125" spans="1:16" ht="51" x14ac:dyDescent="0.2">
      <c r="A125" s="7" t="s">
        <v>31</v>
      </c>
      <c r="B125" s="4" t="s">
        <v>49</v>
      </c>
      <c r="C125" s="4" t="s">
        <v>3195</v>
      </c>
      <c r="D125" s="8" t="s">
        <v>3191</v>
      </c>
      <c r="E125" s="4" t="s">
        <v>3196</v>
      </c>
      <c r="F125" s="4" t="s">
        <v>3193</v>
      </c>
      <c r="G125" s="4" t="s">
        <v>3194</v>
      </c>
      <c r="H125" s="4" t="s">
        <v>714</v>
      </c>
      <c r="I125" s="4">
        <v>42418933</v>
      </c>
      <c r="J125" s="41">
        <v>42642</v>
      </c>
      <c r="K125" s="11">
        <v>2016</v>
      </c>
      <c r="L125" s="11">
        <v>2017</v>
      </c>
      <c r="M125" s="5">
        <v>6000</v>
      </c>
      <c r="N125" s="4"/>
      <c r="O125" s="4"/>
      <c r="P125" s="4"/>
    </row>
    <row r="126" spans="1:16" ht="51" x14ac:dyDescent="0.2">
      <c r="A126" s="7" t="s">
        <v>31</v>
      </c>
      <c r="B126" s="4" t="s">
        <v>49</v>
      </c>
      <c r="C126" s="4" t="s">
        <v>3197</v>
      </c>
      <c r="D126" s="8" t="s">
        <v>3198</v>
      </c>
      <c r="E126" s="4" t="s">
        <v>3199</v>
      </c>
      <c r="F126" s="4" t="s">
        <v>876</v>
      </c>
      <c r="G126" s="4" t="s">
        <v>3182</v>
      </c>
      <c r="H126" s="4" t="s">
        <v>714</v>
      </c>
      <c r="I126" s="4">
        <v>42418933</v>
      </c>
      <c r="J126" s="41">
        <v>42667</v>
      </c>
      <c r="K126" s="11">
        <v>2016</v>
      </c>
      <c r="L126" s="11">
        <v>2017</v>
      </c>
      <c r="M126" s="5">
        <v>6000</v>
      </c>
      <c r="N126" s="4"/>
      <c r="O126" s="4"/>
      <c r="P126" s="4"/>
    </row>
    <row r="127" spans="1:16" x14ac:dyDescent="0.2">
      <c r="A127" s="7" t="s">
        <v>31</v>
      </c>
      <c r="B127" s="4" t="s">
        <v>49</v>
      </c>
      <c r="C127" s="4" t="s">
        <v>3200</v>
      </c>
      <c r="D127" s="8" t="s">
        <v>3178</v>
      </c>
      <c r="E127" s="4" t="s">
        <v>3201</v>
      </c>
      <c r="F127" s="4"/>
      <c r="G127" s="4"/>
      <c r="H127" s="4" t="s">
        <v>3202</v>
      </c>
      <c r="I127" s="4">
        <v>397687</v>
      </c>
      <c r="J127" s="41">
        <v>42702</v>
      </c>
      <c r="K127" s="11">
        <v>2016</v>
      </c>
      <c r="L127" s="11">
        <v>2016</v>
      </c>
      <c r="M127" s="5">
        <v>1500</v>
      </c>
      <c r="N127" s="4"/>
      <c r="O127" s="4"/>
      <c r="P127" s="4"/>
    </row>
    <row r="128" spans="1:16" ht="25.5" x14ac:dyDescent="0.2">
      <c r="A128" s="7" t="s">
        <v>31</v>
      </c>
      <c r="B128" s="4" t="s">
        <v>49</v>
      </c>
      <c r="C128" s="4" t="s">
        <v>3203</v>
      </c>
      <c r="D128" s="8" t="s">
        <v>3204</v>
      </c>
      <c r="E128" s="4" t="s">
        <v>3205</v>
      </c>
      <c r="F128" s="4" t="s">
        <v>827</v>
      </c>
      <c r="G128" s="4"/>
      <c r="H128" s="4" t="s">
        <v>3206</v>
      </c>
      <c r="I128" s="4">
        <v>305936</v>
      </c>
      <c r="J128" s="41">
        <v>42718</v>
      </c>
      <c r="K128" s="11">
        <v>2016</v>
      </c>
      <c r="L128" s="11">
        <v>2017</v>
      </c>
      <c r="M128" s="5">
        <v>2000</v>
      </c>
      <c r="N128" s="4"/>
      <c r="O128" s="4"/>
      <c r="P128" s="4"/>
    </row>
    <row r="129" spans="1:16" ht="25.5" x14ac:dyDescent="0.2">
      <c r="A129" s="7" t="s">
        <v>31</v>
      </c>
      <c r="B129" s="4" t="s">
        <v>49</v>
      </c>
      <c r="C129" s="4" t="s">
        <v>3207</v>
      </c>
      <c r="D129" s="8" t="s">
        <v>3208</v>
      </c>
      <c r="E129" s="4" t="s">
        <v>3209</v>
      </c>
      <c r="F129" s="4" t="s">
        <v>2098</v>
      </c>
      <c r="G129" s="4"/>
      <c r="H129" s="4" t="s">
        <v>3210</v>
      </c>
      <c r="I129" s="4">
        <v>35938251</v>
      </c>
      <c r="J129" s="41">
        <v>42723</v>
      </c>
      <c r="K129" s="11">
        <v>2016</v>
      </c>
      <c r="L129" s="11">
        <v>2016</v>
      </c>
      <c r="M129" s="5">
        <v>1000</v>
      </c>
      <c r="N129" s="4"/>
      <c r="O129" s="4"/>
      <c r="P129" s="4"/>
    </row>
    <row r="130" spans="1:16" ht="25.5" x14ac:dyDescent="0.2">
      <c r="A130" s="7" t="s">
        <v>31</v>
      </c>
      <c r="B130" s="4" t="s">
        <v>49</v>
      </c>
      <c r="C130" s="4" t="s">
        <v>3207</v>
      </c>
      <c r="D130" s="8" t="s">
        <v>3208</v>
      </c>
      <c r="E130" s="4" t="s">
        <v>3211</v>
      </c>
      <c r="F130" s="4" t="s">
        <v>2098</v>
      </c>
      <c r="G130" s="4"/>
      <c r="H130" s="4" t="s">
        <v>3212</v>
      </c>
      <c r="I130" s="4">
        <v>36488941</v>
      </c>
      <c r="J130" s="41">
        <v>42723</v>
      </c>
      <c r="K130" s="11">
        <v>2016</v>
      </c>
      <c r="L130" s="11">
        <v>2016</v>
      </c>
      <c r="M130" s="5">
        <v>1000</v>
      </c>
      <c r="N130" s="4"/>
      <c r="O130" s="4"/>
      <c r="P130" s="4"/>
    </row>
    <row r="131" spans="1:16" ht="25.5" x14ac:dyDescent="0.2">
      <c r="A131" s="7" t="s">
        <v>31</v>
      </c>
      <c r="B131" s="4" t="s">
        <v>49</v>
      </c>
      <c r="C131" s="4" t="s">
        <v>3213</v>
      </c>
      <c r="D131" s="8" t="s">
        <v>3214</v>
      </c>
      <c r="E131" s="4" t="s">
        <v>3215</v>
      </c>
      <c r="F131" s="4" t="s">
        <v>827</v>
      </c>
      <c r="G131" s="4"/>
      <c r="H131" s="4" t="s">
        <v>3216</v>
      </c>
      <c r="I131" s="4"/>
      <c r="J131" s="41">
        <v>42104</v>
      </c>
      <c r="K131" s="11">
        <v>2015</v>
      </c>
      <c r="L131" s="11">
        <v>2016</v>
      </c>
      <c r="M131" s="5">
        <v>3600</v>
      </c>
      <c r="N131" s="4"/>
      <c r="O131" s="4"/>
      <c r="P131" s="4"/>
    </row>
    <row r="132" spans="1:16" ht="25.5" x14ac:dyDescent="0.2">
      <c r="A132" s="7" t="s">
        <v>31</v>
      </c>
      <c r="B132" s="4" t="s">
        <v>49</v>
      </c>
      <c r="C132" s="4" t="s">
        <v>3217</v>
      </c>
      <c r="D132" s="8" t="s">
        <v>3218</v>
      </c>
      <c r="E132" s="4" t="s">
        <v>3219</v>
      </c>
      <c r="F132" s="4" t="s">
        <v>859</v>
      </c>
      <c r="G132" s="4"/>
      <c r="H132" s="4" t="s">
        <v>3220</v>
      </c>
      <c r="I132" s="4">
        <v>31389139</v>
      </c>
      <c r="J132" s="41">
        <v>42513</v>
      </c>
      <c r="K132" s="11">
        <v>2016</v>
      </c>
      <c r="L132" s="11">
        <v>2016</v>
      </c>
      <c r="M132" s="5">
        <v>1992</v>
      </c>
      <c r="N132" s="4"/>
      <c r="O132" s="4"/>
      <c r="P132" s="4"/>
    </row>
    <row r="133" spans="1:16" ht="25.5" x14ac:dyDescent="0.2">
      <c r="A133" s="7" t="s">
        <v>31</v>
      </c>
      <c r="B133" s="4" t="s">
        <v>49</v>
      </c>
      <c r="C133" s="4" t="s">
        <v>2100</v>
      </c>
      <c r="D133" s="8" t="s">
        <v>2101</v>
      </c>
      <c r="E133" s="4" t="s">
        <v>3221</v>
      </c>
      <c r="F133" s="4"/>
      <c r="G133" s="4"/>
      <c r="H133" s="4" t="s">
        <v>2652</v>
      </c>
      <c r="I133" s="4"/>
      <c r="J133" s="41">
        <v>42663</v>
      </c>
      <c r="K133" s="11">
        <v>2016</v>
      </c>
      <c r="L133" s="11">
        <v>2016</v>
      </c>
      <c r="M133" s="5">
        <v>1428</v>
      </c>
      <c r="N133" s="4"/>
      <c r="O133" s="4"/>
      <c r="P133" s="4"/>
    </row>
    <row r="134" spans="1:16" ht="25.5" x14ac:dyDescent="0.2">
      <c r="A134" s="7" t="s">
        <v>31</v>
      </c>
      <c r="B134" s="4" t="s">
        <v>49</v>
      </c>
      <c r="C134" s="4" t="s">
        <v>2111</v>
      </c>
      <c r="D134" s="8" t="s">
        <v>2112</v>
      </c>
      <c r="E134" s="4" t="s">
        <v>3222</v>
      </c>
      <c r="F134" s="4"/>
      <c r="G134" s="4"/>
      <c r="H134" s="4" t="s">
        <v>3223</v>
      </c>
      <c r="I134" s="4">
        <v>31335004</v>
      </c>
      <c r="J134" s="41">
        <v>42496</v>
      </c>
      <c r="K134" s="11">
        <v>2016</v>
      </c>
      <c r="L134" s="11">
        <v>2016</v>
      </c>
      <c r="M134" s="5">
        <v>1000</v>
      </c>
      <c r="N134" s="4"/>
      <c r="O134" s="4"/>
      <c r="P134" s="4"/>
    </row>
    <row r="135" spans="1:16" ht="25.5" x14ac:dyDescent="0.2">
      <c r="A135" s="7" t="s">
        <v>31</v>
      </c>
      <c r="B135" s="4" t="s">
        <v>49</v>
      </c>
      <c r="C135" s="4" t="s">
        <v>2111</v>
      </c>
      <c r="D135" s="8" t="s">
        <v>2112</v>
      </c>
      <c r="E135" s="4" t="s">
        <v>3224</v>
      </c>
      <c r="F135" s="4"/>
      <c r="G135" s="4"/>
      <c r="H135" s="4" t="s">
        <v>3225</v>
      </c>
      <c r="I135" s="4">
        <v>31351981</v>
      </c>
      <c r="J135" s="41">
        <v>42576</v>
      </c>
      <c r="K135" s="11">
        <v>2016</v>
      </c>
      <c r="L135" s="11">
        <v>2016</v>
      </c>
      <c r="M135" s="5">
        <v>216</v>
      </c>
      <c r="N135" s="4"/>
      <c r="O135" s="4"/>
      <c r="P135" s="4"/>
    </row>
    <row r="136" spans="1:16" ht="25.5" x14ac:dyDescent="0.2">
      <c r="A136" s="7" t="s">
        <v>31</v>
      </c>
      <c r="B136" s="4" t="s">
        <v>49</v>
      </c>
      <c r="C136" s="4" t="s">
        <v>2111</v>
      </c>
      <c r="D136" s="8" t="s">
        <v>2112</v>
      </c>
      <c r="E136" s="4" t="s">
        <v>3226</v>
      </c>
      <c r="F136" s="4"/>
      <c r="G136" s="4"/>
      <c r="H136" s="4" t="s">
        <v>3227</v>
      </c>
      <c r="I136" s="4">
        <v>35711051</v>
      </c>
      <c r="J136" s="41">
        <v>42576</v>
      </c>
      <c r="K136" s="11">
        <v>2016</v>
      </c>
      <c r="L136" s="11">
        <v>2016</v>
      </c>
      <c r="M136" s="5">
        <v>360</v>
      </c>
      <c r="N136" s="4"/>
      <c r="O136" s="4"/>
      <c r="P136" s="4"/>
    </row>
    <row r="137" spans="1:16" ht="25.5" x14ac:dyDescent="0.2">
      <c r="A137" s="7" t="s">
        <v>31</v>
      </c>
      <c r="B137" s="4" t="s">
        <v>49</v>
      </c>
      <c r="C137" s="4" t="s">
        <v>2111</v>
      </c>
      <c r="D137" s="8" t="s">
        <v>2112</v>
      </c>
      <c r="E137" s="4" t="s">
        <v>3228</v>
      </c>
      <c r="F137" s="4"/>
      <c r="G137" s="4"/>
      <c r="H137" s="4" t="s">
        <v>3229</v>
      </c>
      <c r="I137" s="4">
        <v>35890509</v>
      </c>
      <c r="J137" s="41">
        <v>42576</v>
      </c>
      <c r="K137" s="11">
        <v>2016</v>
      </c>
      <c r="L137" s="11">
        <v>2016</v>
      </c>
      <c r="M137" s="5">
        <v>360</v>
      </c>
      <c r="N137" s="4"/>
      <c r="O137" s="4"/>
      <c r="P137" s="4"/>
    </row>
    <row r="138" spans="1:16" ht="25.5" x14ac:dyDescent="0.2">
      <c r="A138" s="7" t="s">
        <v>31</v>
      </c>
      <c r="B138" s="4" t="s">
        <v>49</v>
      </c>
      <c r="C138" s="4" t="s">
        <v>2111</v>
      </c>
      <c r="D138" s="8" t="s">
        <v>2112</v>
      </c>
      <c r="E138" s="4" t="s">
        <v>3230</v>
      </c>
      <c r="F138" s="4"/>
      <c r="G138" s="4"/>
      <c r="H138" s="4" t="s">
        <v>3231</v>
      </c>
      <c r="I138" s="4">
        <v>44131259</v>
      </c>
      <c r="J138" s="41">
        <v>42576</v>
      </c>
      <c r="K138" s="11">
        <v>2016</v>
      </c>
      <c r="L138" s="11">
        <v>2016</v>
      </c>
      <c r="M138" s="5">
        <v>480</v>
      </c>
      <c r="N138" s="4"/>
      <c r="O138" s="4"/>
      <c r="P138" s="4"/>
    </row>
    <row r="139" spans="1:16" ht="25.5" x14ac:dyDescent="0.2">
      <c r="A139" s="7" t="s">
        <v>31</v>
      </c>
      <c r="B139" s="4" t="s">
        <v>49</v>
      </c>
      <c r="C139" s="4" t="s">
        <v>2111</v>
      </c>
      <c r="D139" s="8" t="s">
        <v>2112</v>
      </c>
      <c r="E139" s="4" t="s">
        <v>3232</v>
      </c>
      <c r="F139" s="4"/>
      <c r="G139" s="4"/>
      <c r="H139" s="4" t="s">
        <v>3233</v>
      </c>
      <c r="I139" s="4">
        <v>31445799</v>
      </c>
      <c r="J139" s="41">
        <v>42576</v>
      </c>
      <c r="K139" s="11">
        <v>2016</v>
      </c>
      <c r="L139" s="11">
        <v>2016</v>
      </c>
      <c r="M139" s="5">
        <v>276</v>
      </c>
      <c r="N139" s="4"/>
      <c r="O139" s="4"/>
      <c r="P139" s="4"/>
    </row>
    <row r="140" spans="1:16" ht="25.5" x14ac:dyDescent="0.2">
      <c r="A140" s="7" t="s">
        <v>31</v>
      </c>
      <c r="B140" s="4" t="s">
        <v>49</v>
      </c>
      <c r="C140" s="4" t="s">
        <v>2111</v>
      </c>
      <c r="D140" s="8" t="s">
        <v>2112</v>
      </c>
      <c r="E140" s="4" t="s">
        <v>3234</v>
      </c>
      <c r="F140" s="4"/>
      <c r="G140" s="4"/>
      <c r="H140" s="4" t="s">
        <v>3235</v>
      </c>
      <c r="I140" s="4">
        <v>34137122</v>
      </c>
      <c r="J140" s="41">
        <v>42576</v>
      </c>
      <c r="K140" s="11">
        <v>2016</v>
      </c>
      <c r="L140" s="11">
        <v>2016</v>
      </c>
      <c r="M140" s="5">
        <v>276</v>
      </c>
      <c r="N140" s="4"/>
      <c r="O140" s="4"/>
      <c r="P140" s="4"/>
    </row>
    <row r="141" spans="1:16" ht="25.5" x14ac:dyDescent="0.2">
      <c r="A141" s="7" t="s">
        <v>31</v>
      </c>
      <c r="B141" s="4" t="s">
        <v>49</v>
      </c>
      <c r="C141" s="4" t="s">
        <v>2111</v>
      </c>
      <c r="D141" s="8" t="s">
        <v>2112</v>
      </c>
      <c r="E141" s="4" t="s">
        <v>3236</v>
      </c>
      <c r="F141" s="4"/>
      <c r="G141" s="4"/>
      <c r="H141" s="4" t="s">
        <v>3237</v>
      </c>
      <c r="I141" s="4">
        <v>31344603</v>
      </c>
      <c r="J141" s="41">
        <v>42576</v>
      </c>
      <c r="K141" s="11">
        <v>2016</v>
      </c>
      <c r="L141" s="11">
        <v>2016</v>
      </c>
      <c r="M141" s="5">
        <v>360</v>
      </c>
      <c r="N141" s="4"/>
      <c r="O141" s="4"/>
      <c r="P141" s="4"/>
    </row>
    <row r="142" spans="1:16" ht="25.5" x14ac:dyDescent="0.2">
      <c r="A142" s="7" t="s">
        <v>31</v>
      </c>
      <c r="B142" s="4" t="s">
        <v>49</v>
      </c>
      <c r="C142" s="4" t="s">
        <v>2111</v>
      </c>
      <c r="D142" s="8" t="s">
        <v>2112</v>
      </c>
      <c r="E142" s="4" t="s">
        <v>3238</v>
      </c>
      <c r="F142" s="4"/>
      <c r="G142" s="4"/>
      <c r="H142" s="4" t="s">
        <v>3239</v>
      </c>
      <c r="I142" s="4">
        <v>31368956</v>
      </c>
      <c r="J142" s="41">
        <v>42576</v>
      </c>
      <c r="K142" s="11">
        <v>2016</v>
      </c>
      <c r="L142" s="11">
        <v>2016</v>
      </c>
      <c r="M142" s="5">
        <v>300</v>
      </c>
      <c r="N142" s="4"/>
      <c r="O142" s="4"/>
      <c r="P142" s="4"/>
    </row>
    <row r="143" spans="1:16" ht="25.5" x14ac:dyDescent="0.2">
      <c r="A143" s="7" t="s">
        <v>31</v>
      </c>
      <c r="B143" s="4" t="s">
        <v>49</v>
      </c>
      <c r="C143" s="4" t="s">
        <v>2111</v>
      </c>
      <c r="D143" s="8" t="s">
        <v>2112</v>
      </c>
      <c r="E143" s="4" t="s">
        <v>3240</v>
      </c>
      <c r="F143" s="4"/>
      <c r="G143" s="4"/>
      <c r="H143" s="4" t="s">
        <v>3241</v>
      </c>
      <c r="I143" s="4">
        <v>46397221</v>
      </c>
      <c r="J143" s="41">
        <v>42576</v>
      </c>
      <c r="K143" s="11">
        <v>2016</v>
      </c>
      <c r="L143" s="11">
        <v>2016</v>
      </c>
      <c r="M143" s="5">
        <v>300</v>
      </c>
      <c r="N143" s="4"/>
      <c r="O143" s="4"/>
      <c r="P143" s="4"/>
    </row>
    <row r="144" spans="1:16" ht="25.5" x14ac:dyDescent="0.2">
      <c r="A144" s="7" t="s">
        <v>31</v>
      </c>
      <c r="B144" s="4" t="s">
        <v>49</v>
      </c>
      <c r="C144" s="4" t="s">
        <v>2111</v>
      </c>
      <c r="D144" s="8" t="s">
        <v>2112</v>
      </c>
      <c r="E144" s="4" t="s">
        <v>3242</v>
      </c>
      <c r="F144" s="4"/>
      <c r="G144" s="4"/>
      <c r="H144" s="4" t="s">
        <v>3243</v>
      </c>
      <c r="I144" s="4">
        <v>31437028</v>
      </c>
      <c r="J144" s="41">
        <v>42576</v>
      </c>
      <c r="K144" s="11">
        <v>2016</v>
      </c>
      <c r="L144" s="11">
        <v>2016</v>
      </c>
      <c r="M144" s="5">
        <v>276</v>
      </c>
      <c r="N144" s="4"/>
      <c r="O144" s="4"/>
      <c r="P144" s="4"/>
    </row>
    <row r="145" spans="1:16" ht="38.25" x14ac:dyDescent="0.2">
      <c r="A145" s="7" t="s">
        <v>31</v>
      </c>
      <c r="B145" s="4" t="s">
        <v>49</v>
      </c>
      <c r="C145" s="4" t="s">
        <v>3244</v>
      </c>
      <c r="D145" s="8" t="s">
        <v>848</v>
      </c>
      <c r="E145" s="4" t="s">
        <v>3245</v>
      </c>
      <c r="F145" s="4" t="s">
        <v>3246</v>
      </c>
      <c r="G145" s="4" t="s">
        <v>3176</v>
      </c>
      <c r="H145" s="4" t="s">
        <v>714</v>
      </c>
      <c r="I145" s="4">
        <v>42418933</v>
      </c>
      <c r="J145" s="41">
        <v>42566</v>
      </c>
      <c r="K145" s="11">
        <v>2016</v>
      </c>
      <c r="L145" s="11">
        <v>2016</v>
      </c>
      <c r="M145" s="5">
        <v>1500</v>
      </c>
      <c r="N145" s="4" t="s">
        <v>3247</v>
      </c>
      <c r="O145" s="4"/>
      <c r="P145" s="4"/>
    </row>
    <row r="146" spans="1:16" ht="38.25" x14ac:dyDescent="0.2">
      <c r="A146" s="7" t="s">
        <v>31</v>
      </c>
      <c r="B146" s="4" t="s">
        <v>49</v>
      </c>
      <c r="C146" s="4" t="s">
        <v>3248</v>
      </c>
      <c r="D146" s="8" t="s">
        <v>3249</v>
      </c>
      <c r="E146" s="4" t="s">
        <v>3250</v>
      </c>
      <c r="F146" s="4" t="s">
        <v>3246</v>
      </c>
      <c r="G146" s="4" t="s">
        <v>3176</v>
      </c>
      <c r="H146" s="4" t="s">
        <v>714</v>
      </c>
      <c r="I146" s="4">
        <v>42418933</v>
      </c>
      <c r="J146" s="41">
        <v>42642</v>
      </c>
      <c r="K146" s="11">
        <v>2016</v>
      </c>
      <c r="L146" s="11">
        <v>2016</v>
      </c>
      <c r="M146" s="5">
        <v>2000</v>
      </c>
      <c r="N146" s="4" t="s">
        <v>3247</v>
      </c>
      <c r="O146" s="4"/>
      <c r="P146" s="4"/>
    </row>
    <row r="147" spans="1:16" ht="51" x14ac:dyDescent="0.2">
      <c r="A147" s="7" t="s">
        <v>31</v>
      </c>
      <c r="B147" s="4" t="s">
        <v>46</v>
      </c>
      <c r="C147" s="4" t="s">
        <v>2669</v>
      </c>
      <c r="D147" s="8" t="s">
        <v>1827</v>
      </c>
      <c r="E147" s="4" t="s">
        <v>2670</v>
      </c>
      <c r="F147" s="4" t="s">
        <v>2671</v>
      </c>
      <c r="G147" s="4" t="s">
        <v>2672</v>
      </c>
      <c r="H147" s="4" t="s">
        <v>2673</v>
      </c>
      <c r="I147" s="4"/>
      <c r="J147" s="41">
        <v>41695</v>
      </c>
      <c r="K147" s="11">
        <v>2014</v>
      </c>
      <c r="L147" s="11">
        <v>2016</v>
      </c>
      <c r="M147" s="5">
        <v>50000</v>
      </c>
      <c r="N147" s="4"/>
      <c r="O147" s="4"/>
      <c r="P147" s="4"/>
    </row>
    <row r="148" spans="1:16" ht="25.5" x14ac:dyDescent="0.2">
      <c r="A148" s="7" t="s">
        <v>31</v>
      </c>
      <c r="B148" s="4" t="s">
        <v>46</v>
      </c>
      <c r="C148" s="4" t="s">
        <v>2674</v>
      </c>
      <c r="D148" s="8" t="s">
        <v>2675</v>
      </c>
      <c r="E148" s="4" t="s">
        <v>2676</v>
      </c>
      <c r="F148" s="4"/>
      <c r="G148" s="4" t="s">
        <v>1067</v>
      </c>
      <c r="H148" s="4" t="s">
        <v>2677</v>
      </c>
      <c r="I148" s="4">
        <v>30810701</v>
      </c>
      <c r="J148" s="41">
        <v>42005</v>
      </c>
      <c r="K148" s="11">
        <v>2015</v>
      </c>
      <c r="L148" s="11">
        <v>2017</v>
      </c>
      <c r="M148" s="5">
        <v>23940</v>
      </c>
      <c r="N148" s="4"/>
      <c r="O148" s="4"/>
      <c r="P148" s="4"/>
    </row>
    <row r="149" spans="1:16" ht="38.25" x14ac:dyDescent="0.2">
      <c r="A149" s="7" t="s">
        <v>31</v>
      </c>
      <c r="B149" s="4" t="s">
        <v>46</v>
      </c>
      <c r="C149" s="4" t="s">
        <v>2678</v>
      </c>
      <c r="D149" s="8" t="s">
        <v>2679</v>
      </c>
      <c r="E149" s="4" t="s">
        <v>2680</v>
      </c>
      <c r="F149" s="4"/>
      <c r="G149" s="4" t="s">
        <v>1067</v>
      </c>
      <c r="H149" s="4" t="s">
        <v>2681</v>
      </c>
      <c r="I149" s="4">
        <v>35829141</v>
      </c>
      <c r="J149" s="41">
        <v>42257</v>
      </c>
      <c r="K149" s="11">
        <v>2015</v>
      </c>
      <c r="L149" s="11">
        <v>2017</v>
      </c>
      <c r="M149" s="5">
        <v>30240</v>
      </c>
      <c r="N149" s="4"/>
      <c r="O149" s="4"/>
      <c r="P149" s="4"/>
    </row>
    <row r="150" spans="1:16" ht="25.5" x14ac:dyDescent="0.2">
      <c r="A150" s="7" t="s">
        <v>31</v>
      </c>
      <c r="B150" s="4" t="s">
        <v>46</v>
      </c>
      <c r="C150" s="4" t="s">
        <v>2682</v>
      </c>
      <c r="D150" s="8" t="s">
        <v>2683</v>
      </c>
      <c r="E150" s="4">
        <v>4500173607</v>
      </c>
      <c r="F150" s="4"/>
      <c r="G150" s="4" t="s">
        <v>1067</v>
      </c>
      <c r="H150" s="4" t="s">
        <v>2684</v>
      </c>
      <c r="I150" s="4">
        <v>35829052</v>
      </c>
      <c r="J150" s="41">
        <v>42403</v>
      </c>
      <c r="K150" s="11">
        <v>2016</v>
      </c>
      <c r="L150" s="11">
        <v>2016</v>
      </c>
      <c r="M150" s="5">
        <v>1012</v>
      </c>
      <c r="N150" s="4"/>
      <c r="O150" s="4"/>
      <c r="P150" s="4"/>
    </row>
    <row r="151" spans="1:16" ht="25.5" x14ac:dyDescent="0.2">
      <c r="A151" s="7" t="s">
        <v>31</v>
      </c>
      <c r="B151" s="4" t="s">
        <v>46</v>
      </c>
      <c r="C151" s="4" t="s">
        <v>2685</v>
      </c>
      <c r="D151" s="8" t="s">
        <v>2683</v>
      </c>
      <c r="E151" s="4">
        <v>1072016</v>
      </c>
      <c r="F151" s="4"/>
      <c r="G151" s="4" t="s">
        <v>1067</v>
      </c>
      <c r="H151" s="4" t="s">
        <v>2686</v>
      </c>
      <c r="I151" s="4">
        <v>31388507</v>
      </c>
      <c r="J151" s="41">
        <v>42488</v>
      </c>
      <c r="K151" s="11">
        <v>2016</v>
      </c>
      <c r="L151" s="11">
        <v>2016</v>
      </c>
      <c r="M151" s="5">
        <v>1890</v>
      </c>
      <c r="N151" s="4"/>
      <c r="O151" s="4"/>
      <c r="P151" s="4"/>
    </row>
    <row r="152" spans="1:16" ht="25.5" x14ac:dyDescent="0.2">
      <c r="A152" s="7" t="s">
        <v>31</v>
      </c>
      <c r="B152" s="4" t="s">
        <v>46</v>
      </c>
      <c r="C152" s="4" t="s">
        <v>2687</v>
      </c>
      <c r="D152" s="8" t="s">
        <v>2675</v>
      </c>
      <c r="E152" s="4" t="s">
        <v>2688</v>
      </c>
      <c r="F152" s="4"/>
      <c r="G152" s="4" t="s">
        <v>1067</v>
      </c>
      <c r="H152" s="4" t="s">
        <v>2689</v>
      </c>
      <c r="I152" s="4">
        <v>36069841</v>
      </c>
      <c r="J152" s="41">
        <v>42415</v>
      </c>
      <c r="K152" s="11">
        <v>2016</v>
      </c>
      <c r="L152" s="11">
        <v>2016</v>
      </c>
      <c r="M152" s="5">
        <v>3900</v>
      </c>
      <c r="N152" s="4"/>
      <c r="O152" s="4"/>
      <c r="P152" s="4"/>
    </row>
    <row r="153" spans="1:16" ht="25.5" x14ac:dyDescent="0.2">
      <c r="A153" s="7" t="s">
        <v>31</v>
      </c>
      <c r="B153" s="4" t="s">
        <v>46</v>
      </c>
      <c r="C153" s="4" t="s">
        <v>2690</v>
      </c>
      <c r="D153" s="8" t="s">
        <v>2683</v>
      </c>
      <c r="E153" s="4" t="s">
        <v>2691</v>
      </c>
      <c r="F153" s="4"/>
      <c r="G153" s="4" t="s">
        <v>1067</v>
      </c>
      <c r="H153" s="4" t="s">
        <v>2692</v>
      </c>
      <c r="I153" s="4">
        <v>36493732</v>
      </c>
      <c r="J153" s="41">
        <v>42389</v>
      </c>
      <c r="K153" s="11">
        <v>2016</v>
      </c>
      <c r="L153" s="11">
        <v>2016</v>
      </c>
      <c r="M153" s="5">
        <v>546</v>
      </c>
      <c r="N153" s="4"/>
      <c r="O153" s="4"/>
      <c r="P153" s="4"/>
    </row>
    <row r="154" spans="1:16" ht="25.5" x14ac:dyDescent="0.2">
      <c r="A154" s="7" t="s">
        <v>31</v>
      </c>
      <c r="B154" s="4" t="s">
        <v>46</v>
      </c>
      <c r="C154" s="4" t="s">
        <v>2693</v>
      </c>
      <c r="D154" s="8" t="s">
        <v>2683</v>
      </c>
      <c r="E154" s="4" t="s">
        <v>2694</v>
      </c>
      <c r="F154" s="4"/>
      <c r="G154" s="4" t="s">
        <v>1067</v>
      </c>
      <c r="H154" s="4" t="s">
        <v>2695</v>
      </c>
      <c r="I154" s="4">
        <v>36381829</v>
      </c>
      <c r="J154" s="41">
        <v>42388</v>
      </c>
      <c r="K154" s="11">
        <v>2016</v>
      </c>
      <c r="L154" s="11">
        <v>2016</v>
      </c>
      <c r="M154" s="5">
        <v>1188</v>
      </c>
      <c r="N154" s="4"/>
      <c r="O154" s="4"/>
      <c r="P154" s="4"/>
    </row>
    <row r="155" spans="1:16" ht="25.5" x14ac:dyDescent="0.2">
      <c r="A155" s="7" t="s">
        <v>31</v>
      </c>
      <c r="B155" s="4" t="s">
        <v>46</v>
      </c>
      <c r="C155" s="4" t="s">
        <v>2696</v>
      </c>
      <c r="D155" s="8" t="s">
        <v>2683</v>
      </c>
      <c r="E155" s="4" t="s">
        <v>2697</v>
      </c>
      <c r="F155" s="4"/>
      <c r="G155" s="4" t="s">
        <v>1067</v>
      </c>
      <c r="H155" s="4" t="s">
        <v>2692</v>
      </c>
      <c r="I155" s="4">
        <v>36493732</v>
      </c>
      <c r="J155" s="41">
        <v>42409</v>
      </c>
      <c r="K155" s="11">
        <v>2016</v>
      </c>
      <c r="L155" s="11">
        <v>2016</v>
      </c>
      <c r="M155" s="5">
        <v>1014</v>
      </c>
      <c r="N155" s="4"/>
      <c r="O155" s="4"/>
      <c r="P155" s="4"/>
    </row>
    <row r="156" spans="1:16" ht="25.5" x14ac:dyDescent="0.2">
      <c r="A156" s="7" t="s">
        <v>31</v>
      </c>
      <c r="B156" s="4" t="s">
        <v>46</v>
      </c>
      <c r="C156" s="4" t="s">
        <v>2698</v>
      </c>
      <c r="D156" s="8" t="s">
        <v>2683</v>
      </c>
      <c r="E156" s="4" t="s">
        <v>1067</v>
      </c>
      <c r="F156" s="4"/>
      <c r="G156" s="4" t="s">
        <v>1067</v>
      </c>
      <c r="H156" s="4" t="s">
        <v>2699</v>
      </c>
      <c r="I156" s="4"/>
      <c r="J156" s="41">
        <v>42380</v>
      </c>
      <c r="K156" s="11">
        <v>2016</v>
      </c>
      <c r="L156" s="11">
        <v>2016</v>
      </c>
      <c r="M156" s="5">
        <v>1800</v>
      </c>
      <c r="N156" s="4"/>
      <c r="O156" s="4"/>
      <c r="P156" s="4"/>
    </row>
    <row r="157" spans="1:16" ht="25.5" x14ac:dyDescent="0.2">
      <c r="A157" s="7" t="s">
        <v>31</v>
      </c>
      <c r="B157" s="4" t="s">
        <v>46</v>
      </c>
      <c r="C157" s="4" t="s">
        <v>2700</v>
      </c>
      <c r="D157" s="8" t="s">
        <v>2683</v>
      </c>
      <c r="E157" s="4">
        <v>4500056656</v>
      </c>
      <c r="F157" s="4"/>
      <c r="G157" s="4" t="s">
        <v>1067</v>
      </c>
      <c r="H157" s="4" t="s">
        <v>2701</v>
      </c>
      <c r="I157" s="4">
        <v>31450474</v>
      </c>
      <c r="J157" s="41">
        <v>42408</v>
      </c>
      <c r="K157" s="11">
        <v>2016</v>
      </c>
      <c r="L157" s="11">
        <v>2016</v>
      </c>
      <c r="M157" s="5">
        <v>1482</v>
      </c>
      <c r="N157" s="4"/>
      <c r="O157" s="4"/>
      <c r="P157" s="4"/>
    </row>
    <row r="158" spans="1:16" ht="25.5" x14ac:dyDescent="0.2">
      <c r="A158" s="7" t="s">
        <v>31</v>
      </c>
      <c r="B158" s="4" t="s">
        <v>46</v>
      </c>
      <c r="C158" s="4" t="s">
        <v>2702</v>
      </c>
      <c r="D158" s="8" t="s">
        <v>2683</v>
      </c>
      <c r="E158" s="4" t="s">
        <v>1067</v>
      </c>
      <c r="F158" s="4"/>
      <c r="G158" s="4" t="s">
        <v>1067</v>
      </c>
      <c r="H158" s="4" t="s">
        <v>2703</v>
      </c>
      <c r="I158" s="4">
        <v>47439351</v>
      </c>
      <c r="J158" s="41">
        <v>42416</v>
      </c>
      <c r="K158" s="11">
        <v>2016</v>
      </c>
      <c r="L158" s="11">
        <v>2016</v>
      </c>
      <c r="M158" s="5">
        <v>216</v>
      </c>
      <c r="N158" s="4"/>
      <c r="O158" s="4"/>
      <c r="P158" s="4"/>
    </row>
    <row r="159" spans="1:16" ht="25.5" x14ac:dyDescent="0.2">
      <c r="A159" s="7" t="s">
        <v>31</v>
      </c>
      <c r="B159" s="4" t="s">
        <v>46</v>
      </c>
      <c r="C159" s="4" t="s">
        <v>2704</v>
      </c>
      <c r="D159" s="8" t="s">
        <v>2683</v>
      </c>
      <c r="E159" s="4">
        <v>20160201</v>
      </c>
      <c r="F159" s="4"/>
      <c r="G159" s="4" t="s">
        <v>1067</v>
      </c>
      <c r="H159" s="4" t="s">
        <v>2705</v>
      </c>
      <c r="I159" s="4">
        <v>30998808</v>
      </c>
      <c r="J159" s="41">
        <v>42415</v>
      </c>
      <c r="K159" s="11">
        <v>2016</v>
      </c>
      <c r="L159" s="11">
        <v>2016</v>
      </c>
      <c r="M159" s="5">
        <v>1548</v>
      </c>
      <c r="N159" s="4"/>
      <c r="O159" s="4"/>
      <c r="P159" s="4"/>
    </row>
    <row r="160" spans="1:16" ht="25.5" x14ac:dyDescent="0.2">
      <c r="A160" s="7" t="s">
        <v>31</v>
      </c>
      <c r="B160" s="4" t="s">
        <v>46</v>
      </c>
      <c r="C160" s="4" t="s">
        <v>2706</v>
      </c>
      <c r="D160" s="8" t="s">
        <v>2683</v>
      </c>
      <c r="E160" s="4" t="s">
        <v>2707</v>
      </c>
      <c r="F160" s="4"/>
      <c r="G160" s="4" t="s">
        <v>1067</v>
      </c>
      <c r="H160" s="4" t="s">
        <v>2708</v>
      </c>
      <c r="I160" s="4">
        <v>45975710</v>
      </c>
      <c r="J160" s="41">
        <v>42422</v>
      </c>
      <c r="K160" s="11">
        <v>2016</v>
      </c>
      <c r="L160" s="11">
        <v>2016</v>
      </c>
      <c r="M160" s="5">
        <v>462</v>
      </c>
      <c r="N160" s="4"/>
      <c r="O160" s="4"/>
      <c r="P160" s="4"/>
    </row>
    <row r="161" spans="1:16" ht="25.5" x14ac:dyDescent="0.2">
      <c r="A161" s="7" t="s">
        <v>31</v>
      </c>
      <c r="B161" s="4" t="s">
        <v>46</v>
      </c>
      <c r="C161" s="4" t="s">
        <v>2709</v>
      </c>
      <c r="D161" s="8" t="s">
        <v>2683</v>
      </c>
      <c r="E161" s="4" t="s">
        <v>1067</v>
      </c>
      <c r="F161" s="4"/>
      <c r="G161" s="4" t="s">
        <v>1067</v>
      </c>
      <c r="H161" s="4" t="s">
        <v>2710</v>
      </c>
      <c r="I161" s="4">
        <v>31359337</v>
      </c>
      <c r="J161" s="41">
        <v>42439</v>
      </c>
      <c r="K161" s="11">
        <v>2016</v>
      </c>
      <c r="L161" s="11">
        <v>2016</v>
      </c>
      <c r="M161" s="5">
        <v>864</v>
      </c>
      <c r="N161" s="4"/>
      <c r="O161" s="4"/>
      <c r="P161" s="4"/>
    </row>
    <row r="162" spans="1:16" ht="25.5" x14ac:dyDescent="0.2">
      <c r="A162" s="7" t="s">
        <v>31</v>
      </c>
      <c r="B162" s="4" t="s">
        <v>46</v>
      </c>
      <c r="C162" s="4" t="s">
        <v>2711</v>
      </c>
      <c r="D162" s="8" t="s">
        <v>2683</v>
      </c>
      <c r="E162" s="4" t="s">
        <v>2712</v>
      </c>
      <c r="F162" s="4"/>
      <c r="G162" s="4" t="s">
        <v>1067</v>
      </c>
      <c r="H162" s="4" t="s">
        <v>2713</v>
      </c>
      <c r="I162" s="4">
        <v>36831221</v>
      </c>
      <c r="J162" s="41">
        <v>42430</v>
      </c>
      <c r="K162" s="11">
        <v>2016</v>
      </c>
      <c r="L162" s="11">
        <v>2016</v>
      </c>
      <c r="M162" s="5">
        <v>156</v>
      </c>
      <c r="N162" s="4"/>
      <c r="O162" s="4"/>
      <c r="P162" s="4"/>
    </row>
    <row r="163" spans="1:16" ht="25.5" x14ac:dyDescent="0.2">
      <c r="A163" s="7" t="s">
        <v>31</v>
      </c>
      <c r="B163" s="4" t="s">
        <v>46</v>
      </c>
      <c r="C163" s="4" t="s">
        <v>2714</v>
      </c>
      <c r="D163" s="8" t="s">
        <v>2683</v>
      </c>
      <c r="E163" s="4" t="s">
        <v>2715</v>
      </c>
      <c r="F163" s="4"/>
      <c r="G163" s="4" t="s">
        <v>1067</v>
      </c>
      <c r="H163" s="4" t="s">
        <v>2716</v>
      </c>
      <c r="I163" s="4">
        <v>44803516</v>
      </c>
      <c r="J163" s="41">
        <v>42432</v>
      </c>
      <c r="K163" s="11">
        <v>2016</v>
      </c>
      <c r="L163" s="11">
        <v>2016</v>
      </c>
      <c r="M163" s="5">
        <v>405</v>
      </c>
      <c r="N163" s="4"/>
      <c r="O163" s="4"/>
      <c r="P163" s="4"/>
    </row>
    <row r="164" spans="1:16" ht="25.5" x14ac:dyDescent="0.2">
      <c r="A164" s="7" t="s">
        <v>31</v>
      </c>
      <c r="B164" s="4" t="s">
        <v>46</v>
      </c>
      <c r="C164" s="4" t="s">
        <v>2717</v>
      </c>
      <c r="D164" s="8" t="s">
        <v>2683</v>
      </c>
      <c r="E164" s="4">
        <v>2016001</v>
      </c>
      <c r="F164" s="4"/>
      <c r="G164" s="4" t="s">
        <v>1067</v>
      </c>
      <c r="H164" s="4" t="s">
        <v>2718</v>
      </c>
      <c r="I164" s="4">
        <v>47449675</v>
      </c>
      <c r="J164" s="41">
        <v>42431</v>
      </c>
      <c r="K164" s="11">
        <v>2016</v>
      </c>
      <c r="L164" s="11">
        <v>2016</v>
      </c>
      <c r="M164" s="5">
        <v>720</v>
      </c>
      <c r="N164" s="4"/>
      <c r="O164" s="4"/>
      <c r="P164" s="4"/>
    </row>
    <row r="165" spans="1:16" ht="25.5" x14ac:dyDescent="0.2">
      <c r="A165" s="7" t="s">
        <v>31</v>
      </c>
      <c r="B165" s="4" t="s">
        <v>46</v>
      </c>
      <c r="C165" s="4" t="s">
        <v>2719</v>
      </c>
      <c r="D165" s="8" t="s">
        <v>2683</v>
      </c>
      <c r="E165" s="4" t="s">
        <v>2720</v>
      </c>
      <c r="F165" s="4"/>
      <c r="G165" s="4" t="s">
        <v>1067</v>
      </c>
      <c r="H165" s="4" t="s">
        <v>2721</v>
      </c>
      <c r="I165" s="4">
        <v>31434045</v>
      </c>
      <c r="J165" s="41">
        <v>42439</v>
      </c>
      <c r="K165" s="11">
        <v>2016</v>
      </c>
      <c r="L165" s="11">
        <v>2016</v>
      </c>
      <c r="M165" s="5">
        <v>1290</v>
      </c>
      <c r="N165" s="4"/>
      <c r="O165" s="4"/>
      <c r="P165" s="4"/>
    </row>
    <row r="166" spans="1:16" ht="25.5" x14ac:dyDescent="0.2">
      <c r="A166" s="7" t="s">
        <v>31</v>
      </c>
      <c r="B166" s="4" t="s">
        <v>46</v>
      </c>
      <c r="C166" s="4" t="s">
        <v>2722</v>
      </c>
      <c r="D166" s="8" t="s">
        <v>2683</v>
      </c>
      <c r="E166" s="4" t="s">
        <v>2723</v>
      </c>
      <c r="F166" s="4"/>
      <c r="G166" s="4" t="s">
        <v>1067</v>
      </c>
      <c r="H166" s="4" t="s">
        <v>2695</v>
      </c>
      <c r="I166" s="4">
        <v>36381829</v>
      </c>
      <c r="J166" s="41">
        <v>42439</v>
      </c>
      <c r="K166" s="11">
        <v>2016</v>
      </c>
      <c r="L166" s="11">
        <v>2016</v>
      </c>
      <c r="M166" s="5">
        <v>528</v>
      </c>
      <c r="N166" s="4"/>
      <c r="O166" s="4"/>
      <c r="P166" s="4"/>
    </row>
    <row r="167" spans="1:16" ht="25.5" x14ac:dyDescent="0.2">
      <c r="A167" s="7" t="s">
        <v>31</v>
      </c>
      <c r="B167" s="4" t="s">
        <v>46</v>
      </c>
      <c r="C167" s="4" t="s">
        <v>2724</v>
      </c>
      <c r="D167" s="8" t="s">
        <v>2683</v>
      </c>
      <c r="E167" s="4" t="s">
        <v>2725</v>
      </c>
      <c r="F167" s="4"/>
      <c r="G167" s="4" t="s">
        <v>1067</v>
      </c>
      <c r="H167" s="4" t="s">
        <v>2726</v>
      </c>
      <c r="I167" s="4">
        <v>46724010</v>
      </c>
      <c r="J167" s="41">
        <v>42445</v>
      </c>
      <c r="K167" s="11">
        <v>2016</v>
      </c>
      <c r="L167" s="11">
        <v>2016</v>
      </c>
      <c r="M167" s="5">
        <v>312</v>
      </c>
      <c r="N167" s="4"/>
      <c r="O167" s="4"/>
      <c r="P167" s="4"/>
    </row>
    <row r="168" spans="1:16" ht="25.5" x14ac:dyDescent="0.2">
      <c r="A168" s="7" t="s">
        <v>31</v>
      </c>
      <c r="B168" s="4" t="s">
        <v>46</v>
      </c>
      <c r="C168" s="4" t="s">
        <v>2727</v>
      </c>
      <c r="D168" s="8" t="s">
        <v>2683</v>
      </c>
      <c r="E168" s="4" t="s">
        <v>1067</v>
      </c>
      <c r="F168" s="4"/>
      <c r="G168" s="4" t="s">
        <v>1067</v>
      </c>
      <c r="H168" s="4" t="s">
        <v>2728</v>
      </c>
      <c r="I168" s="4" t="s">
        <v>2729</v>
      </c>
      <c r="J168" s="41">
        <v>42447</v>
      </c>
      <c r="K168" s="11">
        <v>2016</v>
      </c>
      <c r="L168" s="11">
        <v>2016</v>
      </c>
      <c r="M168" s="5">
        <v>500</v>
      </c>
      <c r="N168" s="4"/>
      <c r="O168" s="4"/>
      <c r="P168" s="4"/>
    </row>
    <row r="169" spans="1:16" ht="25.5" x14ac:dyDescent="0.2">
      <c r="A169" s="7" t="s">
        <v>31</v>
      </c>
      <c r="B169" s="4" t="s">
        <v>46</v>
      </c>
      <c r="C169" s="4" t="s">
        <v>2730</v>
      </c>
      <c r="D169" s="8" t="s">
        <v>2683</v>
      </c>
      <c r="E169" s="4">
        <v>42265275</v>
      </c>
      <c r="F169" s="4"/>
      <c r="G169" s="4" t="s">
        <v>1067</v>
      </c>
      <c r="H169" s="4" t="s">
        <v>2731</v>
      </c>
      <c r="I169" s="4">
        <v>31406611</v>
      </c>
      <c r="J169" s="41">
        <v>42467</v>
      </c>
      <c r="K169" s="11">
        <v>2016</v>
      </c>
      <c r="L169" s="11">
        <v>2016</v>
      </c>
      <c r="M169" s="5">
        <v>792</v>
      </c>
      <c r="N169" s="4"/>
      <c r="O169" s="4"/>
      <c r="P169" s="4"/>
    </row>
    <row r="170" spans="1:16" ht="25.5" x14ac:dyDescent="0.2">
      <c r="A170" s="7" t="s">
        <v>31</v>
      </c>
      <c r="B170" s="4" t="s">
        <v>46</v>
      </c>
      <c r="C170" s="4" t="s">
        <v>2714</v>
      </c>
      <c r="D170" s="8" t="s">
        <v>2683</v>
      </c>
      <c r="E170" s="4">
        <v>4510207855</v>
      </c>
      <c r="F170" s="4"/>
      <c r="G170" s="4" t="s">
        <v>1067</v>
      </c>
      <c r="H170" s="4" t="s">
        <v>2732</v>
      </c>
      <c r="I170" s="4">
        <v>31411606</v>
      </c>
      <c r="J170" s="41">
        <v>42471</v>
      </c>
      <c r="K170" s="11">
        <v>2016</v>
      </c>
      <c r="L170" s="11">
        <v>2016</v>
      </c>
      <c r="M170" s="5">
        <v>780</v>
      </c>
      <c r="N170" s="4"/>
      <c r="O170" s="4"/>
      <c r="P170" s="4"/>
    </row>
    <row r="171" spans="1:16" ht="25.5" x14ac:dyDescent="0.2">
      <c r="A171" s="7" t="s">
        <v>31</v>
      </c>
      <c r="B171" s="4" t="s">
        <v>46</v>
      </c>
      <c r="C171" s="4" t="s">
        <v>2733</v>
      </c>
      <c r="D171" s="8" t="s">
        <v>2683</v>
      </c>
      <c r="E171" s="4" t="s">
        <v>2734</v>
      </c>
      <c r="F171" s="4"/>
      <c r="G171" s="4" t="s">
        <v>1067</v>
      </c>
      <c r="H171" s="4" t="s">
        <v>2735</v>
      </c>
      <c r="I171" s="4" t="s">
        <v>2736</v>
      </c>
      <c r="J171" s="41">
        <v>42473</v>
      </c>
      <c r="K171" s="11">
        <v>2016</v>
      </c>
      <c r="L171" s="11">
        <v>2016</v>
      </c>
      <c r="M171" s="5">
        <v>264</v>
      </c>
      <c r="N171" s="4"/>
      <c r="O171" s="4"/>
      <c r="P171" s="4"/>
    </row>
    <row r="172" spans="1:16" ht="25.5" x14ac:dyDescent="0.2">
      <c r="A172" s="7" t="s">
        <v>31</v>
      </c>
      <c r="B172" s="4" t="s">
        <v>46</v>
      </c>
      <c r="C172" s="4" t="s">
        <v>2714</v>
      </c>
      <c r="D172" s="8" t="s">
        <v>2683</v>
      </c>
      <c r="E172" s="4" t="s">
        <v>2737</v>
      </c>
      <c r="F172" s="4"/>
      <c r="G172" s="4" t="s">
        <v>1067</v>
      </c>
      <c r="H172" s="4" t="s">
        <v>2738</v>
      </c>
      <c r="I172" s="4">
        <v>44803516</v>
      </c>
      <c r="J172" s="41">
        <v>42473</v>
      </c>
      <c r="K172" s="11">
        <v>2016</v>
      </c>
      <c r="L172" s="11">
        <v>2016</v>
      </c>
      <c r="M172" s="5">
        <v>375</v>
      </c>
      <c r="N172" s="4"/>
      <c r="O172" s="4"/>
      <c r="P172" s="4"/>
    </row>
    <row r="173" spans="1:16" ht="25.5" x14ac:dyDescent="0.2">
      <c r="A173" s="7" t="s">
        <v>31</v>
      </c>
      <c r="B173" s="4" t="s">
        <v>46</v>
      </c>
      <c r="C173" s="4" t="s">
        <v>2730</v>
      </c>
      <c r="D173" s="8" t="s">
        <v>2683</v>
      </c>
      <c r="E173" s="4" t="s">
        <v>1067</v>
      </c>
      <c r="F173" s="4"/>
      <c r="G173" s="4" t="s">
        <v>1067</v>
      </c>
      <c r="H173" s="4" t="s">
        <v>2739</v>
      </c>
      <c r="I173" s="4">
        <v>35773090</v>
      </c>
      <c r="J173" s="41">
        <v>42479</v>
      </c>
      <c r="K173" s="11">
        <v>2016</v>
      </c>
      <c r="L173" s="11">
        <v>2016</v>
      </c>
      <c r="M173" s="5">
        <v>900</v>
      </c>
      <c r="N173" s="4"/>
      <c r="O173" s="4"/>
      <c r="P173" s="4"/>
    </row>
    <row r="174" spans="1:16" ht="25.5" x14ac:dyDescent="0.2">
      <c r="A174" s="7" t="s">
        <v>31</v>
      </c>
      <c r="B174" s="4" t="s">
        <v>46</v>
      </c>
      <c r="C174" s="4" t="s">
        <v>2714</v>
      </c>
      <c r="D174" s="8" t="s">
        <v>2683</v>
      </c>
      <c r="E174" s="4">
        <v>4510212970</v>
      </c>
      <c r="F174" s="4"/>
      <c r="G174" s="4" t="s">
        <v>1067</v>
      </c>
      <c r="H174" s="4" t="s">
        <v>2740</v>
      </c>
      <c r="I174" s="4">
        <v>31411606</v>
      </c>
      <c r="J174" s="41">
        <v>42492</v>
      </c>
      <c r="K174" s="11">
        <v>2016</v>
      </c>
      <c r="L174" s="11">
        <v>2016</v>
      </c>
      <c r="M174" s="5">
        <v>2160</v>
      </c>
      <c r="N174" s="4"/>
      <c r="O174" s="4"/>
      <c r="P174" s="4"/>
    </row>
    <row r="175" spans="1:16" ht="25.5" x14ac:dyDescent="0.2">
      <c r="A175" s="7" t="s">
        <v>31</v>
      </c>
      <c r="B175" s="4" t="s">
        <v>46</v>
      </c>
      <c r="C175" s="4" t="s">
        <v>2730</v>
      </c>
      <c r="D175" s="8" t="s">
        <v>2683</v>
      </c>
      <c r="E175" s="4" t="s">
        <v>2741</v>
      </c>
      <c r="F175" s="4"/>
      <c r="G175" s="4" t="s">
        <v>1067</v>
      </c>
      <c r="H175" s="4" t="s">
        <v>2692</v>
      </c>
      <c r="I175" s="4">
        <v>36493732</v>
      </c>
      <c r="J175" s="41">
        <v>42475</v>
      </c>
      <c r="K175" s="11">
        <v>2016</v>
      </c>
      <c r="L175" s="11">
        <v>2016</v>
      </c>
      <c r="M175" s="5">
        <v>78</v>
      </c>
      <c r="N175" s="4"/>
      <c r="O175" s="4"/>
      <c r="P175" s="4"/>
    </row>
    <row r="176" spans="1:16" ht="25.5" x14ac:dyDescent="0.2">
      <c r="A176" s="7" t="s">
        <v>31</v>
      </c>
      <c r="B176" s="4" t="s">
        <v>46</v>
      </c>
      <c r="C176" s="4" t="s">
        <v>2730</v>
      </c>
      <c r="D176" s="8" t="s">
        <v>2683</v>
      </c>
      <c r="E176" s="4">
        <v>4500058052</v>
      </c>
      <c r="F176" s="4"/>
      <c r="G176" s="4" t="s">
        <v>1067</v>
      </c>
      <c r="H176" s="4" t="s">
        <v>2742</v>
      </c>
      <c r="I176" s="4">
        <v>31450474</v>
      </c>
      <c r="J176" s="41">
        <v>42503</v>
      </c>
      <c r="K176" s="11">
        <v>2016</v>
      </c>
      <c r="L176" s="11">
        <v>2016</v>
      </c>
      <c r="M176" s="5">
        <v>1104</v>
      </c>
      <c r="N176" s="4"/>
      <c r="O176" s="4"/>
      <c r="P176" s="4"/>
    </row>
    <row r="177" spans="1:16" ht="25.5" x14ac:dyDescent="0.2">
      <c r="A177" s="7" t="s">
        <v>31</v>
      </c>
      <c r="B177" s="4" t="s">
        <v>46</v>
      </c>
      <c r="C177" s="4" t="s">
        <v>2743</v>
      </c>
      <c r="D177" s="8" t="s">
        <v>2683</v>
      </c>
      <c r="E177" s="4" t="s">
        <v>1067</v>
      </c>
      <c r="F177" s="4"/>
      <c r="G177" s="4" t="s">
        <v>1067</v>
      </c>
      <c r="H177" s="4" t="s">
        <v>2744</v>
      </c>
      <c r="I177" s="4">
        <v>47353309</v>
      </c>
      <c r="J177" s="41">
        <v>42503</v>
      </c>
      <c r="K177" s="11">
        <v>2016</v>
      </c>
      <c r="L177" s="11">
        <v>2016</v>
      </c>
      <c r="M177" s="5">
        <v>840</v>
      </c>
      <c r="N177" s="4"/>
      <c r="O177" s="4"/>
      <c r="P177" s="4"/>
    </row>
    <row r="178" spans="1:16" ht="25.5" x14ac:dyDescent="0.2">
      <c r="A178" s="7" t="s">
        <v>31</v>
      </c>
      <c r="B178" s="4" t="s">
        <v>46</v>
      </c>
      <c r="C178" s="4" t="s">
        <v>2745</v>
      </c>
      <c r="D178" s="8" t="s">
        <v>2683</v>
      </c>
      <c r="E178" s="4">
        <v>4500057698</v>
      </c>
      <c r="F178" s="4"/>
      <c r="G178" s="4" t="s">
        <v>1067</v>
      </c>
      <c r="H178" s="4" t="s">
        <v>2742</v>
      </c>
      <c r="I178" s="4">
        <v>31450474</v>
      </c>
      <c r="J178" s="41">
        <v>42506</v>
      </c>
      <c r="K178" s="11">
        <v>2016</v>
      </c>
      <c r="L178" s="11">
        <v>2016</v>
      </c>
      <c r="M178" s="5">
        <v>744</v>
      </c>
      <c r="N178" s="4"/>
      <c r="O178" s="4"/>
      <c r="P178" s="4"/>
    </row>
    <row r="179" spans="1:16" ht="25.5" x14ac:dyDescent="0.2">
      <c r="A179" s="7" t="s">
        <v>31</v>
      </c>
      <c r="B179" s="4" t="s">
        <v>46</v>
      </c>
      <c r="C179" s="4" t="s">
        <v>2746</v>
      </c>
      <c r="D179" s="8" t="s">
        <v>2683</v>
      </c>
      <c r="E179" s="4">
        <v>42265319</v>
      </c>
      <c r="F179" s="4"/>
      <c r="G179" s="4" t="s">
        <v>1067</v>
      </c>
      <c r="H179" s="4" t="s">
        <v>2731</v>
      </c>
      <c r="I179" s="4">
        <v>31406611</v>
      </c>
      <c r="J179" s="41">
        <v>42516</v>
      </c>
      <c r="K179" s="11">
        <v>2016</v>
      </c>
      <c r="L179" s="11">
        <v>2016</v>
      </c>
      <c r="M179" s="5">
        <v>738</v>
      </c>
      <c r="N179" s="4"/>
      <c r="O179" s="4"/>
      <c r="P179" s="4"/>
    </row>
    <row r="180" spans="1:16" ht="25.5" x14ac:dyDescent="0.2">
      <c r="A180" s="7" t="s">
        <v>31</v>
      </c>
      <c r="B180" s="4" t="s">
        <v>46</v>
      </c>
      <c r="C180" s="4" t="s">
        <v>2747</v>
      </c>
      <c r="D180" s="8" t="s">
        <v>2683</v>
      </c>
      <c r="E180" s="4" t="s">
        <v>2748</v>
      </c>
      <c r="F180" s="4"/>
      <c r="G180" s="4" t="s">
        <v>1067</v>
      </c>
      <c r="H180" s="4" t="s">
        <v>2749</v>
      </c>
      <c r="I180" s="4">
        <v>31689973</v>
      </c>
      <c r="J180" s="41">
        <v>42529</v>
      </c>
      <c r="K180" s="11">
        <v>2016</v>
      </c>
      <c r="L180" s="11">
        <v>2016</v>
      </c>
      <c r="M180" s="5">
        <v>1320</v>
      </c>
      <c r="N180" s="4"/>
      <c r="O180" s="4"/>
      <c r="P180" s="4"/>
    </row>
    <row r="181" spans="1:16" ht="25.5" x14ac:dyDescent="0.2">
      <c r="A181" s="7" t="s">
        <v>31</v>
      </c>
      <c r="B181" s="4" t="s">
        <v>46</v>
      </c>
      <c r="C181" s="4" t="s">
        <v>2750</v>
      </c>
      <c r="D181" s="8" t="s">
        <v>2683</v>
      </c>
      <c r="E181" s="4" t="s">
        <v>2751</v>
      </c>
      <c r="F181" s="4"/>
      <c r="G181" s="4" t="s">
        <v>1067</v>
      </c>
      <c r="H181" s="4" t="s">
        <v>2705</v>
      </c>
      <c r="I181" s="4">
        <v>30998808</v>
      </c>
      <c r="J181" s="41">
        <v>42531</v>
      </c>
      <c r="K181" s="11">
        <v>2016</v>
      </c>
      <c r="L181" s="11">
        <v>2016</v>
      </c>
      <c r="M181" s="5">
        <v>720</v>
      </c>
      <c r="N181" s="4"/>
      <c r="O181" s="4"/>
      <c r="P181" s="4"/>
    </row>
    <row r="182" spans="1:16" ht="38.25" x14ac:dyDescent="0.2">
      <c r="A182" s="7" t="s">
        <v>31</v>
      </c>
      <c r="B182" s="4" t="s">
        <v>46</v>
      </c>
      <c r="C182" s="4" t="s">
        <v>2752</v>
      </c>
      <c r="D182" s="8" t="s">
        <v>2683</v>
      </c>
      <c r="E182" s="4" t="s">
        <v>2751</v>
      </c>
      <c r="F182" s="4"/>
      <c r="G182" s="4" t="s">
        <v>1067</v>
      </c>
      <c r="H182" s="4" t="s">
        <v>2705</v>
      </c>
      <c r="I182" s="4">
        <v>30998808</v>
      </c>
      <c r="J182" s="41">
        <v>42531</v>
      </c>
      <c r="K182" s="11">
        <v>2016</v>
      </c>
      <c r="L182" s="11">
        <v>2016</v>
      </c>
      <c r="M182" s="5">
        <v>1020</v>
      </c>
      <c r="N182" s="4"/>
      <c r="O182" s="4"/>
      <c r="P182" s="4"/>
    </row>
    <row r="183" spans="1:16" ht="38.25" x14ac:dyDescent="0.2">
      <c r="A183" s="7" t="s">
        <v>31</v>
      </c>
      <c r="B183" s="4" t="s">
        <v>46</v>
      </c>
      <c r="C183" s="4" t="s">
        <v>2753</v>
      </c>
      <c r="D183" s="8" t="s">
        <v>2683</v>
      </c>
      <c r="E183" s="4" t="s">
        <v>2754</v>
      </c>
      <c r="F183" s="4"/>
      <c r="G183" s="4" t="s">
        <v>1067</v>
      </c>
      <c r="H183" s="4" t="s">
        <v>2692</v>
      </c>
      <c r="I183" s="4">
        <v>36493732</v>
      </c>
      <c r="J183" s="41">
        <v>42530</v>
      </c>
      <c r="K183" s="11">
        <v>2016</v>
      </c>
      <c r="L183" s="11">
        <v>2016</v>
      </c>
      <c r="M183" s="5">
        <v>78</v>
      </c>
      <c r="N183" s="4"/>
      <c r="O183" s="4"/>
      <c r="P183" s="4"/>
    </row>
    <row r="184" spans="1:16" ht="25.5" x14ac:dyDescent="0.2">
      <c r="A184" s="7" t="s">
        <v>31</v>
      </c>
      <c r="B184" s="4" t="s">
        <v>46</v>
      </c>
      <c r="C184" s="4" t="s">
        <v>2755</v>
      </c>
      <c r="D184" s="8" t="s">
        <v>2683</v>
      </c>
      <c r="E184" s="4" t="s">
        <v>2756</v>
      </c>
      <c r="F184" s="4"/>
      <c r="G184" s="4" t="s">
        <v>1067</v>
      </c>
      <c r="H184" s="4" t="s">
        <v>2757</v>
      </c>
      <c r="I184" s="4">
        <v>47247754</v>
      </c>
      <c r="J184" s="41">
        <v>42538</v>
      </c>
      <c r="K184" s="11">
        <v>2016</v>
      </c>
      <c r="L184" s="11">
        <v>2016</v>
      </c>
      <c r="M184" s="5">
        <v>720</v>
      </c>
      <c r="N184" s="4"/>
      <c r="O184" s="4"/>
      <c r="P184" s="4"/>
    </row>
    <row r="185" spans="1:16" ht="25.5" x14ac:dyDescent="0.2">
      <c r="A185" s="7" t="s">
        <v>31</v>
      </c>
      <c r="B185" s="4" t="s">
        <v>46</v>
      </c>
      <c r="C185" s="4" t="s">
        <v>2714</v>
      </c>
      <c r="D185" s="8" t="s">
        <v>2683</v>
      </c>
      <c r="E185" s="4" t="s">
        <v>2758</v>
      </c>
      <c r="F185" s="4"/>
      <c r="G185" s="4" t="s">
        <v>1067</v>
      </c>
      <c r="H185" s="4" t="s">
        <v>2738</v>
      </c>
      <c r="I185" s="4">
        <v>44803516</v>
      </c>
      <c r="J185" s="41">
        <v>42549</v>
      </c>
      <c r="K185" s="11">
        <v>2016</v>
      </c>
      <c r="L185" s="11">
        <v>2016</v>
      </c>
      <c r="M185" s="5">
        <v>585</v>
      </c>
      <c r="N185" s="4"/>
      <c r="O185" s="4"/>
      <c r="P185" s="4"/>
    </row>
    <row r="186" spans="1:16" ht="25.5" x14ac:dyDescent="0.2">
      <c r="A186" s="7" t="s">
        <v>31</v>
      </c>
      <c r="B186" s="4" t="s">
        <v>46</v>
      </c>
      <c r="C186" s="4" t="s">
        <v>2759</v>
      </c>
      <c r="D186" s="8" t="s">
        <v>2683</v>
      </c>
      <c r="E186" s="4">
        <v>4500058251</v>
      </c>
      <c r="F186" s="4"/>
      <c r="G186" s="4" t="s">
        <v>1067</v>
      </c>
      <c r="H186" s="4" t="s">
        <v>2742</v>
      </c>
      <c r="I186" s="4">
        <v>31450474</v>
      </c>
      <c r="J186" s="41">
        <v>42548</v>
      </c>
      <c r="K186" s="11">
        <v>2016</v>
      </c>
      <c r="L186" s="11">
        <v>2016</v>
      </c>
      <c r="M186" s="5">
        <v>1344</v>
      </c>
      <c r="N186" s="4"/>
      <c r="O186" s="4"/>
      <c r="P186" s="4"/>
    </row>
    <row r="187" spans="1:16" ht="25.5" x14ac:dyDescent="0.2">
      <c r="A187" s="7" t="s">
        <v>31</v>
      </c>
      <c r="B187" s="4" t="s">
        <v>46</v>
      </c>
      <c r="C187" s="4" t="s">
        <v>2760</v>
      </c>
      <c r="D187" s="8" t="s">
        <v>2683</v>
      </c>
      <c r="E187" s="4">
        <v>4500058404</v>
      </c>
      <c r="F187" s="4"/>
      <c r="G187" s="4" t="s">
        <v>1067</v>
      </c>
      <c r="H187" s="4" t="s">
        <v>2742</v>
      </c>
      <c r="I187" s="4">
        <v>31450474</v>
      </c>
      <c r="J187" s="41">
        <v>42548</v>
      </c>
      <c r="K187" s="11">
        <v>2016</v>
      </c>
      <c r="L187" s="11">
        <v>2016</v>
      </c>
      <c r="M187" s="5">
        <v>1416</v>
      </c>
      <c r="N187" s="4"/>
      <c r="O187" s="4"/>
      <c r="P187" s="4"/>
    </row>
    <row r="188" spans="1:16" ht="25.5" x14ac:dyDescent="0.2">
      <c r="A188" s="7" t="s">
        <v>31</v>
      </c>
      <c r="B188" s="4" t="s">
        <v>46</v>
      </c>
      <c r="C188" s="4" t="s">
        <v>2761</v>
      </c>
      <c r="D188" s="8" t="s">
        <v>2683</v>
      </c>
      <c r="E188" s="4" t="s">
        <v>1067</v>
      </c>
      <c r="F188" s="4"/>
      <c r="G188" s="4" t="s">
        <v>1067</v>
      </c>
      <c r="H188" s="4" t="s">
        <v>2762</v>
      </c>
      <c r="I188" s="4">
        <v>31346219</v>
      </c>
      <c r="J188" s="41">
        <v>42548</v>
      </c>
      <c r="K188" s="11">
        <v>2016</v>
      </c>
      <c r="L188" s="11">
        <v>2016</v>
      </c>
      <c r="M188" s="5">
        <v>960</v>
      </c>
      <c r="N188" s="4"/>
      <c r="O188" s="4"/>
      <c r="P188" s="4"/>
    </row>
    <row r="189" spans="1:16" ht="25.5" x14ac:dyDescent="0.2">
      <c r="A189" s="7" t="s">
        <v>31</v>
      </c>
      <c r="B189" s="4" t="s">
        <v>46</v>
      </c>
      <c r="C189" s="4" t="s">
        <v>2763</v>
      </c>
      <c r="D189" s="8" t="s">
        <v>2683</v>
      </c>
      <c r="E189" s="4" t="s">
        <v>2764</v>
      </c>
      <c r="F189" s="4"/>
      <c r="G189" s="4" t="s">
        <v>1067</v>
      </c>
      <c r="H189" s="4" t="s">
        <v>2695</v>
      </c>
      <c r="I189" s="4">
        <v>36381829</v>
      </c>
      <c r="J189" s="41">
        <v>42558</v>
      </c>
      <c r="K189" s="11">
        <v>2016</v>
      </c>
      <c r="L189" s="11">
        <v>2016</v>
      </c>
      <c r="M189" s="5">
        <v>582</v>
      </c>
      <c r="N189" s="4"/>
      <c r="O189" s="4"/>
      <c r="P189" s="4"/>
    </row>
    <row r="190" spans="1:16" ht="25.5" x14ac:dyDescent="0.2">
      <c r="A190" s="7" t="s">
        <v>31</v>
      </c>
      <c r="B190" s="4" t="s">
        <v>46</v>
      </c>
      <c r="C190" s="4" t="s">
        <v>2765</v>
      </c>
      <c r="D190" s="8" t="s">
        <v>2683</v>
      </c>
      <c r="E190" s="4">
        <v>160001</v>
      </c>
      <c r="F190" s="4"/>
      <c r="G190" s="4" t="s">
        <v>1067</v>
      </c>
      <c r="H190" s="4" t="s">
        <v>2766</v>
      </c>
      <c r="I190" s="4">
        <v>46604634</v>
      </c>
      <c r="J190" s="41">
        <v>42562</v>
      </c>
      <c r="K190" s="11">
        <v>2016</v>
      </c>
      <c r="L190" s="11">
        <v>2016</v>
      </c>
      <c r="M190" s="5">
        <v>156</v>
      </c>
      <c r="N190" s="4"/>
      <c r="O190" s="4"/>
      <c r="P190" s="4"/>
    </row>
    <row r="191" spans="1:16" ht="25.5" x14ac:dyDescent="0.2">
      <c r="A191" s="7" t="s">
        <v>31</v>
      </c>
      <c r="B191" s="4" t="s">
        <v>46</v>
      </c>
      <c r="C191" s="4" t="s">
        <v>2767</v>
      </c>
      <c r="D191" s="8" t="s">
        <v>2683</v>
      </c>
      <c r="E191" s="4">
        <v>16002082</v>
      </c>
      <c r="F191" s="4"/>
      <c r="G191" s="4" t="s">
        <v>1067</v>
      </c>
      <c r="H191" s="4" t="s">
        <v>2768</v>
      </c>
      <c r="I191" s="4">
        <v>31416519</v>
      </c>
      <c r="J191" s="41">
        <v>42562</v>
      </c>
      <c r="K191" s="11">
        <v>2016</v>
      </c>
      <c r="L191" s="11">
        <v>2016</v>
      </c>
      <c r="M191" s="5">
        <v>390</v>
      </c>
      <c r="N191" s="4"/>
      <c r="O191" s="4"/>
      <c r="P191" s="4"/>
    </row>
    <row r="192" spans="1:16" ht="25.5" x14ac:dyDescent="0.2">
      <c r="A192" s="7" t="s">
        <v>31</v>
      </c>
      <c r="B192" s="4" t="s">
        <v>46</v>
      </c>
      <c r="C192" s="4" t="s">
        <v>2769</v>
      </c>
      <c r="D192" s="8" t="s">
        <v>2683</v>
      </c>
      <c r="E192" s="4">
        <v>162000132</v>
      </c>
      <c r="F192" s="4"/>
      <c r="G192" s="4" t="s">
        <v>1067</v>
      </c>
      <c r="H192" s="4" t="s">
        <v>2770</v>
      </c>
      <c r="I192" s="4">
        <v>36331759</v>
      </c>
      <c r="J192" s="41">
        <v>42572</v>
      </c>
      <c r="K192" s="11">
        <v>2016</v>
      </c>
      <c r="L192" s="11">
        <v>2016</v>
      </c>
      <c r="M192" s="5">
        <v>312</v>
      </c>
      <c r="N192" s="4"/>
      <c r="O192" s="4"/>
      <c r="P192" s="4"/>
    </row>
    <row r="193" spans="1:16" ht="25.5" x14ac:dyDescent="0.2">
      <c r="A193" s="7" t="s">
        <v>31</v>
      </c>
      <c r="B193" s="4" t="s">
        <v>46</v>
      </c>
      <c r="C193" s="4" t="s">
        <v>2771</v>
      </c>
      <c r="D193" s="8" t="s">
        <v>2683</v>
      </c>
      <c r="E193" s="4">
        <v>20160001</v>
      </c>
      <c r="F193" s="4"/>
      <c r="G193" s="4" t="s">
        <v>1067</v>
      </c>
      <c r="H193" s="4" t="s">
        <v>2772</v>
      </c>
      <c r="I193" s="4">
        <v>31417221</v>
      </c>
      <c r="J193" s="41">
        <v>42573</v>
      </c>
      <c r="K193" s="11">
        <v>2016</v>
      </c>
      <c r="L193" s="11">
        <v>2016</v>
      </c>
      <c r="M193" s="5">
        <v>876</v>
      </c>
      <c r="N193" s="4"/>
      <c r="O193" s="4"/>
      <c r="P193" s="4"/>
    </row>
    <row r="194" spans="1:16" ht="25.5" x14ac:dyDescent="0.2">
      <c r="A194" s="7" t="s">
        <v>31</v>
      </c>
      <c r="B194" s="4" t="s">
        <v>46</v>
      </c>
      <c r="C194" s="4" t="s">
        <v>2773</v>
      </c>
      <c r="D194" s="8" t="s">
        <v>2683</v>
      </c>
      <c r="E194" s="4" t="s">
        <v>1067</v>
      </c>
      <c r="F194" s="4"/>
      <c r="G194" s="4" t="s">
        <v>1067</v>
      </c>
      <c r="H194" s="4" t="s">
        <v>2774</v>
      </c>
      <c r="I194" s="4">
        <v>46966137</v>
      </c>
      <c r="J194" s="41">
        <v>42565</v>
      </c>
      <c r="K194" s="11">
        <v>2016</v>
      </c>
      <c r="L194" s="11">
        <v>2016</v>
      </c>
      <c r="M194" s="5">
        <v>600</v>
      </c>
      <c r="N194" s="4"/>
      <c r="O194" s="4"/>
      <c r="P194" s="4"/>
    </row>
    <row r="195" spans="1:16" ht="38.25" x14ac:dyDescent="0.2">
      <c r="A195" s="7" t="s">
        <v>31</v>
      </c>
      <c r="B195" s="4" t="s">
        <v>46</v>
      </c>
      <c r="C195" s="4" t="s">
        <v>2775</v>
      </c>
      <c r="D195" s="8" t="s">
        <v>2683</v>
      </c>
      <c r="E195" s="4">
        <v>20160621</v>
      </c>
      <c r="F195" s="4"/>
      <c r="G195" s="4" t="s">
        <v>1067</v>
      </c>
      <c r="H195" s="4" t="s">
        <v>2705</v>
      </c>
      <c r="I195" s="4">
        <v>30998808</v>
      </c>
      <c r="J195" s="41">
        <v>42577</v>
      </c>
      <c r="K195" s="11">
        <v>2016</v>
      </c>
      <c r="L195" s="11">
        <v>2016</v>
      </c>
      <c r="M195" s="5">
        <v>1740</v>
      </c>
      <c r="N195" s="4"/>
      <c r="O195" s="4"/>
      <c r="P195" s="4"/>
    </row>
    <row r="196" spans="1:16" ht="25.5" x14ac:dyDescent="0.2">
      <c r="A196" s="7" t="s">
        <v>31</v>
      </c>
      <c r="B196" s="4" t="s">
        <v>46</v>
      </c>
      <c r="C196" s="4" t="s">
        <v>2776</v>
      </c>
      <c r="D196" s="8" t="s">
        <v>2683</v>
      </c>
      <c r="E196" s="4" t="s">
        <v>2777</v>
      </c>
      <c r="F196" s="4"/>
      <c r="G196" s="4" t="s">
        <v>1067</v>
      </c>
      <c r="H196" s="4" t="s">
        <v>2721</v>
      </c>
      <c r="I196" s="4">
        <v>31434045</v>
      </c>
      <c r="J196" s="41">
        <v>42590</v>
      </c>
      <c r="K196" s="11">
        <v>2016</v>
      </c>
      <c r="L196" s="11">
        <v>2016</v>
      </c>
      <c r="M196" s="5">
        <v>744</v>
      </c>
      <c r="N196" s="4"/>
      <c r="O196" s="4"/>
      <c r="P196" s="4"/>
    </row>
    <row r="197" spans="1:16" ht="25.5" x14ac:dyDescent="0.2">
      <c r="A197" s="7" t="s">
        <v>31</v>
      </c>
      <c r="B197" s="4" t="s">
        <v>46</v>
      </c>
      <c r="C197" s="4" t="s">
        <v>2778</v>
      </c>
      <c r="D197" s="8" t="s">
        <v>2683</v>
      </c>
      <c r="E197" s="4" t="s">
        <v>2779</v>
      </c>
      <c r="F197" s="4"/>
      <c r="G197" s="4" t="s">
        <v>1067</v>
      </c>
      <c r="H197" s="4" t="s">
        <v>2780</v>
      </c>
      <c r="I197" s="4">
        <v>46168087</v>
      </c>
      <c r="J197" s="41">
        <v>42599</v>
      </c>
      <c r="K197" s="11">
        <v>2016</v>
      </c>
      <c r="L197" s="11">
        <v>2016</v>
      </c>
      <c r="M197" s="5">
        <v>1248</v>
      </c>
      <c r="N197" s="4"/>
      <c r="O197" s="4"/>
      <c r="P197" s="4"/>
    </row>
    <row r="198" spans="1:16" ht="25.5" x14ac:dyDescent="0.2">
      <c r="A198" s="7" t="s">
        <v>31</v>
      </c>
      <c r="B198" s="4" t="s">
        <v>46</v>
      </c>
      <c r="C198" s="4" t="s">
        <v>2781</v>
      </c>
      <c r="D198" s="8" t="s">
        <v>2683</v>
      </c>
      <c r="E198" s="4">
        <v>20160722</v>
      </c>
      <c r="F198" s="4"/>
      <c r="G198" s="4" t="s">
        <v>1067</v>
      </c>
      <c r="H198" s="4" t="s">
        <v>2705</v>
      </c>
      <c r="I198" s="4">
        <v>30998808</v>
      </c>
      <c r="J198" s="41">
        <v>42599</v>
      </c>
      <c r="K198" s="11">
        <v>2016</v>
      </c>
      <c r="L198" s="11">
        <v>2016</v>
      </c>
      <c r="M198" s="5">
        <v>900</v>
      </c>
      <c r="N198" s="4"/>
      <c r="O198" s="4"/>
      <c r="P198" s="4"/>
    </row>
    <row r="199" spans="1:16" ht="25.5" x14ac:dyDescent="0.2">
      <c r="A199" s="7" t="s">
        <v>31</v>
      </c>
      <c r="B199" s="4" t="s">
        <v>46</v>
      </c>
      <c r="C199" s="4" t="s">
        <v>2782</v>
      </c>
      <c r="D199" s="8" t="s">
        <v>2683</v>
      </c>
      <c r="E199" s="4">
        <v>20160801</v>
      </c>
      <c r="F199" s="4"/>
      <c r="G199" s="4" t="s">
        <v>1067</v>
      </c>
      <c r="H199" s="4" t="s">
        <v>2705</v>
      </c>
      <c r="I199" s="4">
        <v>30998808</v>
      </c>
      <c r="J199" s="41">
        <v>42599</v>
      </c>
      <c r="K199" s="11">
        <v>2016</v>
      </c>
      <c r="L199" s="11">
        <v>2016</v>
      </c>
      <c r="M199" s="5">
        <v>780</v>
      </c>
      <c r="N199" s="4"/>
      <c r="O199" s="4"/>
      <c r="P199" s="4"/>
    </row>
    <row r="200" spans="1:16" ht="25.5" x14ac:dyDescent="0.2">
      <c r="A200" s="7" t="s">
        <v>31</v>
      </c>
      <c r="B200" s="4" t="s">
        <v>46</v>
      </c>
      <c r="C200" s="4" t="s">
        <v>2783</v>
      </c>
      <c r="D200" s="8" t="s">
        <v>2683</v>
      </c>
      <c r="E200" s="4" t="s">
        <v>2784</v>
      </c>
      <c r="F200" s="4"/>
      <c r="G200" s="4" t="s">
        <v>1067</v>
      </c>
      <c r="H200" s="4" t="s">
        <v>2757</v>
      </c>
      <c r="I200" s="4">
        <v>47247754</v>
      </c>
      <c r="J200" s="41">
        <v>42601</v>
      </c>
      <c r="K200" s="11">
        <v>2016</v>
      </c>
      <c r="L200" s="11">
        <v>2016</v>
      </c>
      <c r="M200" s="5">
        <v>780</v>
      </c>
      <c r="N200" s="4"/>
      <c r="O200" s="4"/>
      <c r="P200" s="4"/>
    </row>
    <row r="201" spans="1:16" ht="25.5" x14ac:dyDescent="0.2">
      <c r="A201" s="7" t="s">
        <v>31</v>
      </c>
      <c r="B201" s="4" t="s">
        <v>46</v>
      </c>
      <c r="C201" s="4" t="s">
        <v>2785</v>
      </c>
      <c r="D201" s="8" t="s">
        <v>2683</v>
      </c>
      <c r="E201" s="4" t="s">
        <v>2786</v>
      </c>
      <c r="F201" s="4"/>
      <c r="G201" s="4" t="s">
        <v>1067</v>
      </c>
      <c r="H201" s="4" t="s">
        <v>2757</v>
      </c>
      <c r="I201" s="4">
        <v>47247754</v>
      </c>
      <c r="J201" s="41">
        <v>42597</v>
      </c>
      <c r="K201" s="11">
        <v>2016</v>
      </c>
      <c r="L201" s="11">
        <v>2016</v>
      </c>
      <c r="M201" s="5">
        <v>900</v>
      </c>
      <c r="N201" s="4"/>
      <c r="O201" s="4"/>
      <c r="P201" s="4"/>
    </row>
    <row r="202" spans="1:16" ht="25.5" x14ac:dyDescent="0.2">
      <c r="A202" s="7" t="s">
        <v>31</v>
      </c>
      <c r="B202" s="4" t="s">
        <v>46</v>
      </c>
      <c r="C202" s="4" t="s">
        <v>2787</v>
      </c>
      <c r="D202" s="8" t="s">
        <v>2683</v>
      </c>
      <c r="E202" s="4" t="s">
        <v>2788</v>
      </c>
      <c r="F202" s="4"/>
      <c r="G202" s="4" t="s">
        <v>1067</v>
      </c>
      <c r="H202" s="4" t="s">
        <v>2757</v>
      </c>
      <c r="I202" s="4">
        <v>47247754</v>
      </c>
      <c r="J202" s="41">
        <v>42587</v>
      </c>
      <c r="K202" s="11">
        <v>2016</v>
      </c>
      <c r="L202" s="11">
        <v>2016</v>
      </c>
      <c r="M202" s="5">
        <v>510</v>
      </c>
      <c r="N202" s="4"/>
      <c r="O202" s="4"/>
      <c r="P202" s="4"/>
    </row>
    <row r="203" spans="1:16" ht="25.5" x14ac:dyDescent="0.2">
      <c r="A203" s="7" t="s">
        <v>31</v>
      </c>
      <c r="B203" s="4" t="s">
        <v>46</v>
      </c>
      <c r="C203" s="4" t="s">
        <v>2789</v>
      </c>
      <c r="D203" s="8" t="s">
        <v>2683</v>
      </c>
      <c r="E203" s="4" t="s">
        <v>2790</v>
      </c>
      <c r="F203" s="4"/>
      <c r="G203" s="4" t="s">
        <v>1067</v>
      </c>
      <c r="H203" s="4" t="s">
        <v>2791</v>
      </c>
      <c r="I203" s="4">
        <v>35693801</v>
      </c>
      <c r="J203" s="41">
        <v>42591</v>
      </c>
      <c r="K203" s="11">
        <v>2016</v>
      </c>
      <c r="L203" s="11">
        <v>2016</v>
      </c>
      <c r="M203" s="5">
        <v>156</v>
      </c>
      <c r="N203" s="4"/>
      <c r="O203" s="4"/>
      <c r="P203" s="4"/>
    </row>
    <row r="204" spans="1:16" ht="25.5" x14ac:dyDescent="0.2">
      <c r="A204" s="7" t="s">
        <v>31</v>
      </c>
      <c r="B204" s="4" t="s">
        <v>46</v>
      </c>
      <c r="C204" s="4" t="s">
        <v>2792</v>
      </c>
      <c r="D204" s="8" t="s">
        <v>2683</v>
      </c>
      <c r="E204" s="4" t="s">
        <v>2793</v>
      </c>
      <c r="F204" s="4"/>
      <c r="G204" s="4" t="s">
        <v>1067</v>
      </c>
      <c r="H204" s="4" t="s">
        <v>2692</v>
      </c>
      <c r="I204" s="4">
        <v>36493732</v>
      </c>
      <c r="J204" s="41">
        <v>42625</v>
      </c>
      <c r="K204" s="11">
        <v>2016</v>
      </c>
      <c r="L204" s="11">
        <v>2016</v>
      </c>
      <c r="M204" s="5">
        <v>2100</v>
      </c>
      <c r="N204" s="4"/>
      <c r="O204" s="4"/>
      <c r="P204" s="4"/>
    </row>
    <row r="205" spans="1:16" ht="25.5" x14ac:dyDescent="0.2">
      <c r="A205" s="7" t="s">
        <v>31</v>
      </c>
      <c r="B205" s="4" t="s">
        <v>46</v>
      </c>
      <c r="C205" s="4" t="s">
        <v>2794</v>
      </c>
      <c r="D205" s="8" t="s">
        <v>2683</v>
      </c>
      <c r="E205" s="4">
        <v>621160340</v>
      </c>
      <c r="F205" s="4"/>
      <c r="G205" s="4" t="s">
        <v>1067</v>
      </c>
      <c r="H205" s="4" t="s">
        <v>2795</v>
      </c>
      <c r="I205" s="4">
        <v>31356273</v>
      </c>
      <c r="J205" s="41">
        <v>42625</v>
      </c>
      <c r="K205" s="11">
        <v>2016</v>
      </c>
      <c r="L205" s="11">
        <v>2016</v>
      </c>
      <c r="M205" s="5">
        <v>506.4</v>
      </c>
      <c r="N205" s="4"/>
      <c r="O205" s="4"/>
      <c r="P205" s="4"/>
    </row>
    <row r="206" spans="1:16" ht="25.5" x14ac:dyDescent="0.2">
      <c r="A206" s="7" t="s">
        <v>31</v>
      </c>
      <c r="B206" s="4" t="s">
        <v>46</v>
      </c>
      <c r="C206" s="4" t="s">
        <v>2796</v>
      </c>
      <c r="D206" s="8" t="s">
        <v>2683</v>
      </c>
      <c r="E206" s="4" t="s">
        <v>2797</v>
      </c>
      <c r="F206" s="4"/>
      <c r="G206" s="4" t="s">
        <v>1067</v>
      </c>
      <c r="H206" s="4" t="s">
        <v>2695</v>
      </c>
      <c r="I206" s="4">
        <v>36381829</v>
      </c>
      <c r="J206" s="41">
        <v>42622</v>
      </c>
      <c r="K206" s="11">
        <v>2016</v>
      </c>
      <c r="L206" s="11">
        <v>2016</v>
      </c>
      <c r="M206" s="5">
        <v>960</v>
      </c>
      <c r="N206" s="4"/>
      <c r="O206" s="4"/>
      <c r="P206" s="4"/>
    </row>
    <row r="207" spans="1:16" ht="38.25" x14ac:dyDescent="0.2">
      <c r="A207" s="7" t="s">
        <v>31</v>
      </c>
      <c r="B207" s="4" t="s">
        <v>46</v>
      </c>
      <c r="C207" s="4" t="s">
        <v>2798</v>
      </c>
      <c r="D207" s="8" t="s">
        <v>2683</v>
      </c>
      <c r="E207" s="4">
        <v>20160818</v>
      </c>
      <c r="F207" s="4"/>
      <c r="G207" s="4" t="s">
        <v>1067</v>
      </c>
      <c r="H207" s="4" t="s">
        <v>2705</v>
      </c>
      <c r="I207" s="4">
        <v>30998808</v>
      </c>
      <c r="J207" s="41">
        <v>42619</v>
      </c>
      <c r="K207" s="11">
        <v>2016</v>
      </c>
      <c r="L207" s="11">
        <v>2016</v>
      </c>
      <c r="M207" s="5">
        <v>1056</v>
      </c>
      <c r="N207" s="4"/>
      <c r="O207" s="4"/>
      <c r="P207" s="4"/>
    </row>
    <row r="208" spans="1:16" ht="25.5" x14ac:dyDescent="0.2">
      <c r="A208" s="7" t="s">
        <v>31</v>
      </c>
      <c r="B208" s="4" t="s">
        <v>46</v>
      </c>
      <c r="C208" s="4" t="s">
        <v>2799</v>
      </c>
      <c r="D208" s="8" t="s">
        <v>2683</v>
      </c>
      <c r="E208" s="4">
        <v>162000001</v>
      </c>
      <c r="F208" s="4"/>
      <c r="G208" s="4" t="s">
        <v>1067</v>
      </c>
      <c r="H208" s="4" t="s">
        <v>2800</v>
      </c>
      <c r="I208" s="4">
        <v>47178761</v>
      </c>
      <c r="J208" s="41">
        <v>42648</v>
      </c>
      <c r="K208" s="11">
        <v>2016</v>
      </c>
      <c r="L208" s="11">
        <v>2016</v>
      </c>
      <c r="M208" s="5">
        <v>456</v>
      </c>
      <c r="N208" s="4"/>
      <c r="O208" s="4"/>
      <c r="P208" s="4"/>
    </row>
    <row r="209" spans="1:16" ht="25.5" x14ac:dyDescent="0.2">
      <c r="A209" s="7" t="s">
        <v>31</v>
      </c>
      <c r="B209" s="4" t="s">
        <v>46</v>
      </c>
      <c r="C209" s="4" t="s">
        <v>2801</v>
      </c>
      <c r="D209" s="8" t="s">
        <v>2683</v>
      </c>
      <c r="E209" s="4" t="s">
        <v>1067</v>
      </c>
      <c r="F209" s="4"/>
      <c r="G209" s="4" t="s">
        <v>1067</v>
      </c>
      <c r="H209" s="4" t="s">
        <v>2802</v>
      </c>
      <c r="I209" s="4">
        <v>36334821</v>
      </c>
      <c r="J209" s="41">
        <v>42682</v>
      </c>
      <c r="K209" s="11">
        <v>2016</v>
      </c>
      <c r="L209" s="11">
        <v>2016</v>
      </c>
      <c r="M209" s="5">
        <v>720</v>
      </c>
      <c r="N209" s="4"/>
      <c r="O209" s="4"/>
      <c r="P209" s="4"/>
    </row>
    <row r="210" spans="1:16" ht="25.5" x14ac:dyDescent="0.2">
      <c r="A210" s="7" t="s">
        <v>31</v>
      </c>
      <c r="B210" s="4" t="s">
        <v>46</v>
      </c>
      <c r="C210" s="4" t="s">
        <v>2803</v>
      </c>
      <c r="D210" s="8" t="s">
        <v>2683</v>
      </c>
      <c r="E210" s="4">
        <v>4500185044</v>
      </c>
      <c r="F210" s="4"/>
      <c r="G210" s="4" t="s">
        <v>1067</v>
      </c>
      <c r="H210" s="4" t="s">
        <v>2804</v>
      </c>
      <c r="I210" s="4">
        <v>34103236</v>
      </c>
      <c r="J210" s="41">
        <v>42682</v>
      </c>
      <c r="K210" s="11">
        <v>2016</v>
      </c>
      <c r="L210" s="11">
        <v>2016</v>
      </c>
      <c r="M210" s="5">
        <v>1752</v>
      </c>
      <c r="N210" s="4"/>
      <c r="O210" s="4"/>
      <c r="P210" s="4"/>
    </row>
    <row r="211" spans="1:16" ht="25.5" x14ac:dyDescent="0.2">
      <c r="A211" s="7" t="s">
        <v>31</v>
      </c>
      <c r="B211" s="4" t="s">
        <v>46</v>
      </c>
      <c r="C211" s="4" t="s">
        <v>2714</v>
      </c>
      <c r="D211" s="8" t="s">
        <v>2683</v>
      </c>
      <c r="E211" s="4" t="s">
        <v>2805</v>
      </c>
      <c r="F211" s="4"/>
      <c r="G211" s="4" t="s">
        <v>1067</v>
      </c>
      <c r="H211" s="4" t="s">
        <v>2738</v>
      </c>
      <c r="I211" s="4">
        <v>44803516</v>
      </c>
      <c r="J211" s="41">
        <v>42682</v>
      </c>
      <c r="K211" s="11">
        <v>2016</v>
      </c>
      <c r="L211" s="11">
        <v>2016</v>
      </c>
      <c r="M211" s="5">
        <v>360</v>
      </c>
      <c r="N211" s="4"/>
      <c r="O211" s="4"/>
      <c r="P211" s="4"/>
    </row>
    <row r="212" spans="1:16" ht="25.5" x14ac:dyDescent="0.2">
      <c r="A212" s="7" t="s">
        <v>31</v>
      </c>
      <c r="B212" s="4" t="s">
        <v>46</v>
      </c>
      <c r="C212" s="4" t="s">
        <v>2806</v>
      </c>
      <c r="D212" s="8" t="s">
        <v>2683</v>
      </c>
      <c r="E212" s="4" t="s">
        <v>1067</v>
      </c>
      <c r="F212" s="4"/>
      <c r="G212" s="4" t="s">
        <v>1067</v>
      </c>
      <c r="H212" s="4" t="s">
        <v>2703</v>
      </c>
      <c r="I212" s="4">
        <v>47439351</v>
      </c>
      <c r="J212" s="41">
        <v>42684</v>
      </c>
      <c r="K212" s="11">
        <v>2016</v>
      </c>
      <c r="L212" s="11">
        <v>2016</v>
      </c>
      <c r="M212" s="5">
        <v>1116</v>
      </c>
      <c r="N212" s="4"/>
      <c r="O212" s="4"/>
      <c r="P212" s="4"/>
    </row>
    <row r="213" spans="1:16" ht="25.5" x14ac:dyDescent="0.2">
      <c r="A213" s="7" t="s">
        <v>31</v>
      </c>
      <c r="B213" s="4" t="s">
        <v>46</v>
      </c>
      <c r="C213" s="4" t="s">
        <v>2807</v>
      </c>
      <c r="D213" s="8" t="s">
        <v>2683</v>
      </c>
      <c r="E213" s="4" t="s">
        <v>2808</v>
      </c>
      <c r="F213" s="4"/>
      <c r="G213" s="4" t="s">
        <v>1067</v>
      </c>
      <c r="H213" s="4" t="s">
        <v>2705</v>
      </c>
      <c r="I213" s="4">
        <v>30998808</v>
      </c>
      <c r="J213" s="41">
        <v>42703</v>
      </c>
      <c r="K213" s="11">
        <v>2016</v>
      </c>
      <c r="L213" s="11">
        <v>2016</v>
      </c>
      <c r="M213" s="5">
        <v>740.4</v>
      </c>
      <c r="N213" s="4"/>
      <c r="O213" s="4"/>
      <c r="P213" s="4"/>
    </row>
    <row r="214" spans="1:16" ht="25.5" x14ac:dyDescent="0.2">
      <c r="A214" s="7" t="s">
        <v>31</v>
      </c>
      <c r="B214" s="4" t="s">
        <v>46</v>
      </c>
      <c r="C214" s="4" t="s">
        <v>2809</v>
      </c>
      <c r="D214" s="8" t="s">
        <v>2683</v>
      </c>
      <c r="E214" s="4">
        <v>6211604466</v>
      </c>
      <c r="F214" s="4"/>
      <c r="G214" s="4" t="s">
        <v>1067</v>
      </c>
      <c r="H214" s="4" t="s">
        <v>2795</v>
      </c>
      <c r="I214" s="4">
        <v>31356273</v>
      </c>
      <c r="J214" s="41">
        <v>42703</v>
      </c>
      <c r="K214" s="11">
        <v>2016</v>
      </c>
      <c r="L214" s="11">
        <v>2016</v>
      </c>
      <c r="M214" s="5">
        <v>350</v>
      </c>
      <c r="N214" s="4"/>
      <c r="O214" s="4"/>
      <c r="P214" s="4"/>
    </row>
    <row r="215" spans="1:16" ht="25.5" x14ac:dyDescent="0.2">
      <c r="A215" s="7" t="s">
        <v>31</v>
      </c>
      <c r="B215" s="4" t="s">
        <v>46</v>
      </c>
      <c r="C215" s="4" t="s">
        <v>2810</v>
      </c>
      <c r="D215" s="8" t="s">
        <v>2683</v>
      </c>
      <c r="E215" s="4">
        <v>4510224110</v>
      </c>
      <c r="F215" s="4"/>
      <c r="G215" s="4" t="s">
        <v>1067</v>
      </c>
      <c r="H215" s="4" t="s">
        <v>2811</v>
      </c>
      <c r="I215" s="4">
        <v>31411606</v>
      </c>
      <c r="J215" s="41">
        <v>42704</v>
      </c>
      <c r="K215" s="11">
        <v>2016</v>
      </c>
      <c r="L215" s="11">
        <v>2016</v>
      </c>
      <c r="M215" s="5">
        <v>2040</v>
      </c>
      <c r="N215" s="4"/>
      <c r="O215" s="4"/>
      <c r="P215" s="4"/>
    </row>
    <row r="216" spans="1:16" ht="25.5" x14ac:dyDescent="0.2">
      <c r="A216" s="7" t="s">
        <v>31</v>
      </c>
      <c r="B216" s="4" t="s">
        <v>46</v>
      </c>
      <c r="C216" s="4" t="s">
        <v>2714</v>
      </c>
      <c r="D216" s="8" t="s">
        <v>2683</v>
      </c>
      <c r="E216" s="4" t="s">
        <v>2812</v>
      </c>
      <c r="F216" s="4"/>
      <c r="G216" s="4" t="s">
        <v>1067</v>
      </c>
      <c r="H216" s="4" t="s">
        <v>2738</v>
      </c>
      <c r="I216" s="4">
        <v>44803516</v>
      </c>
      <c r="J216" s="41">
        <v>42703</v>
      </c>
      <c r="K216" s="11">
        <v>2016</v>
      </c>
      <c r="L216" s="11">
        <v>2016</v>
      </c>
      <c r="M216" s="5">
        <v>180</v>
      </c>
      <c r="N216" s="4"/>
      <c r="O216" s="4"/>
      <c r="P216" s="4"/>
    </row>
    <row r="217" spans="1:16" ht="25.5" x14ac:dyDescent="0.2">
      <c r="A217" s="7" t="s">
        <v>31</v>
      </c>
      <c r="B217" s="4" t="s">
        <v>46</v>
      </c>
      <c r="C217" s="4" t="s">
        <v>2813</v>
      </c>
      <c r="D217" s="8" t="s">
        <v>2683</v>
      </c>
      <c r="E217" s="4" t="s">
        <v>2814</v>
      </c>
      <c r="F217" s="4"/>
      <c r="G217" s="4" t="s">
        <v>1067</v>
      </c>
      <c r="H217" s="4" t="s">
        <v>2738</v>
      </c>
      <c r="I217" s="4">
        <v>44803516</v>
      </c>
      <c r="J217" s="41">
        <v>42719</v>
      </c>
      <c r="K217" s="11">
        <v>2016</v>
      </c>
      <c r="L217" s="11">
        <v>2016</v>
      </c>
      <c r="M217" s="5">
        <v>3780</v>
      </c>
      <c r="N217" s="4"/>
      <c r="O217" s="4"/>
      <c r="P217" s="4"/>
    </row>
    <row r="218" spans="1:16" ht="25.5" x14ac:dyDescent="0.2">
      <c r="A218" s="7" t="s">
        <v>31</v>
      </c>
      <c r="B218" s="4" t="s">
        <v>46</v>
      </c>
      <c r="C218" s="4" t="s">
        <v>2714</v>
      </c>
      <c r="D218" s="8" t="s">
        <v>2683</v>
      </c>
      <c r="E218" s="4">
        <v>4600009325</v>
      </c>
      <c r="F218" s="4"/>
      <c r="G218" s="4" t="s">
        <v>1067</v>
      </c>
      <c r="H218" s="4" t="s">
        <v>2815</v>
      </c>
      <c r="I218" s="4">
        <v>34132333</v>
      </c>
      <c r="J218" s="41">
        <v>42711</v>
      </c>
      <c r="K218" s="11">
        <v>2016</v>
      </c>
      <c r="L218" s="11">
        <v>2016</v>
      </c>
      <c r="M218" s="5">
        <v>660</v>
      </c>
      <c r="N218" s="4"/>
      <c r="O218" s="4"/>
      <c r="P218" s="4"/>
    </row>
    <row r="219" spans="1:16" ht="25.5" x14ac:dyDescent="0.2">
      <c r="A219" s="7" t="s">
        <v>31</v>
      </c>
      <c r="B219" s="4" t="s">
        <v>46</v>
      </c>
      <c r="C219" s="4" t="s">
        <v>2816</v>
      </c>
      <c r="D219" s="8" t="s">
        <v>2683</v>
      </c>
      <c r="E219" s="4">
        <v>4500058682</v>
      </c>
      <c r="F219" s="4"/>
      <c r="G219" s="4" t="s">
        <v>1067</v>
      </c>
      <c r="H219" s="4" t="s">
        <v>2742</v>
      </c>
      <c r="I219" s="4">
        <v>31450474</v>
      </c>
      <c r="J219" s="41">
        <v>42713</v>
      </c>
      <c r="K219" s="11">
        <v>2016</v>
      </c>
      <c r="L219" s="11">
        <v>2016</v>
      </c>
      <c r="M219" s="5">
        <v>624</v>
      </c>
      <c r="N219" s="4"/>
      <c r="O219" s="4"/>
      <c r="P219" s="4"/>
    </row>
    <row r="220" spans="1:16" ht="25.5" x14ac:dyDescent="0.2">
      <c r="A220" s="7" t="s">
        <v>31</v>
      </c>
      <c r="B220" s="4" t="s">
        <v>46</v>
      </c>
      <c r="C220" s="4" t="s">
        <v>2817</v>
      </c>
      <c r="D220" s="8" t="s">
        <v>2818</v>
      </c>
      <c r="E220" s="4" t="s">
        <v>1067</v>
      </c>
      <c r="F220" s="4"/>
      <c r="G220" s="4" t="s">
        <v>1067</v>
      </c>
      <c r="H220" s="4" t="s">
        <v>2819</v>
      </c>
      <c r="I220" s="4">
        <v>45694753</v>
      </c>
      <c r="J220" s="41">
        <v>42403</v>
      </c>
      <c r="K220" s="11">
        <v>2016</v>
      </c>
      <c r="L220" s="11">
        <v>2016</v>
      </c>
      <c r="M220" s="5">
        <v>300</v>
      </c>
      <c r="N220" s="4"/>
      <c r="O220" s="4"/>
      <c r="P220" s="4"/>
    </row>
    <row r="221" spans="1:16" ht="25.5" x14ac:dyDescent="0.2">
      <c r="A221" s="7" t="s">
        <v>31</v>
      </c>
      <c r="B221" s="4" t="s">
        <v>46</v>
      </c>
      <c r="C221" s="4" t="s">
        <v>2820</v>
      </c>
      <c r="D221" s="8" t="s">
        <v>2818</v>
      </c>
      <c r="E221" s="4" t="s">
        <v>2821</v>
      </c>
      <c r="F221" s="4"/>
      <c r="G221" s="4" t="s">
        <v>1067</v>
      </c>
      <c r="H221" s="4" t="s">
        <v>2822</v>
      </c>
      <c r="I221" s="4">
        <v>45278156</v>
      </c>
      <c r="J221" s="41">
        <v>42384</v>
      </c>
      <c r="K221" s="11">
        <v>2016</v>
      </c>
      <c r="L221" s="11">
        <v>2016</v>
      </c>
      <c r="M221" s="5">
        <v>636</v>
      </c>
      <c r="N221" s="4"/>
      <c r="O221" s="4"/>
      <c r="P221" s="4"/>
    </row>
    <row r="222" spans="1:16" ht="25.5" x14ac:dyDescent="0.2">
      <c r="A222" s="7" t="s">
        <v>31</v>
      </c>
      <c r="B222" s="4" t="s">
        <v>46</v>
      </c>
      <c r="C222" s="4" t="s">
        <v>2823</v>
      </c>
      <c r="D222" s="8" t="s">
        <v>2818</v>
      </c>
      <c r="E222" s="4" t="s">
        <v>2824</v>
      </c>
      <c r="F222" s="4"/>
      <c r="G222" s="4" t="s">
        <v>1067</v>
      </c>
      <c r="H222" s="4" t="s">
        <v>2825</v>
      </c>
      <c r="I222" s="4">
        <v>47793007</v>
      </c>
      <c r="J222" s="41">
        <v>42412</v>
      </c>
      <c r="K222" s="11">
        <v>2016</v>
      </c>
      <c r="L222" s="11">
        <v>2016</v>
      </c>
      <c r="M222" s="5">
        <v>1200</v>
      </c>
      <c r="N222" s="4"/>
      <c r="O222" s="4"/>
      <c r="P222" s="4"/>
    </row>
    <row r="223" spans="1:16" ht="25.5" x14ac:dyDescent="0.2">
      <c r="A223" s="7" t="s">
        <v>31</v>
      </c>
      <c r="B223" s="4" t="s">
        <v>46</v>
      </c>
      <c r="C223" s="4" t="s">
        <v>2826</v>
      </c>
      <c r="D223" s="8" t="s">
        <v>2818</v>
      </c>
      <c r="E223" s="4" t="s">
        <v>2827</v>
      </c>
      <c r="F223" s="4"/>
      <c r="G223" s="4" t="s">
        <v>1067</v>
      </c>
      <c r="H223" s="4" t="s">
        <v>2828</v>
      </c>
      <c r="I223" s="4" t="s">
        <v>2829</v>
      </c>
      <c r="J223" s="41">
        <v>42451</v>
      </c>
      <c r="K223" s="11">
        <v>2016</v>
      </c>
      <c r="L223" s="11">
        <v>2016</v>
      </c>
      <c r="M223" s="5">
        <v>504</v>
      </c>
      <c r="N223" s="4"/>
      <c r="O223" s="4"/>
      <c r="P223" s="4"/>
    </row>
    <row r="224" spans="1:16" ht="25.5" x14ac:dyDescent="0.2">
      <c r="A224" s="7" t="s">
        <v>31</v>
      </c>
      <c r="B224" s="4" t="s">
        <v>46</v>
      </c>
      <c r="C224" s="4" t="s">
        <v>2830</v>
      </c>
      <c r="D224" s="8" t="s">
        <v>2818</v>
      </c>
      <c r="E224" s="4" t="s">
        <v>1067</v>
      </c>
      <c r="F224" s="4"/>
      <c r="G224" s="4" t="s">
        <v>1067</v>
      </c>
      <c r="H224" s="4" t="s">
        <v>2831</v>
      </c>
      <c r="I224" s="4" t="s">
        <v>2832</v>
      </c>
      <c r="J224" s="41">
        <v>42474</v>
      </c>
      <c r="K224" s="11">
        <v>2016</v>
      </c>
      <c r="L224" s="11">
        <v>2016</v>
      </c>
      <c r="M224" s="5">
        <v>396</v>
      </c>
      <c r="N224" s="4"/>
      <c r="O224" s="4"/>
      <c r="P224" s="4"/>
    </row>
    <row r="225" spans="1:16" ht="25.5" x14ac:dyDescent="0.2">
      <c r="A225" s="7" t="s">
        <v>31</v>
      </c>
      <c r="B225" s="4" t="s">
        <v>46</v>
      </c>
      <c r="C225" s="4" t="s">
        <v>2833</v>
      </c>
      <c r="D225" s="8" t="s">
        <v>2818</v>
      </c>
      <c r="E225" s="4" t="s">
        <v>1067</v>
      </c>
      <c r="F225" s="4"/>
      <c r="G225" s="4" t="s">
        <v>1067</v>
      </c>
      <c r="H225" s="4" t="s">
        <v>2834</v>
      </c>
      <c r="I225" s="4" t="s">
        <v>2835</v>
      </c>
      <c r="J225" s="41">
        <v>42474</v>
      </c>
      <c r="K225" s="11">
        <v>2016</v>
      </c>
      <c r="L225" s="11">
        <v>2016</v>
      </c>
      <c r="M225" s="5">
        <v>450</v>
      </c>
      <c r="N225" s="4"/>
      <c r="O225" s="4"/>
      <c r="P225" s="4"/>
    </row>
    <row r="226" spans="1:16" ht="25.5" x14ac:dyDescent="0.2">
      <c r="A226" s="7" t="s">
        <v>31</v>
      </c>
      <c r="B226" s="4" t="s">
        <v>46</v>
      </c>
      <c r="C226" s="4" t="s">
        <v>2836</v>
      </c>
      <c r="D226" s="8" t="s">
        <v>2818</v>
      </c>
      <c r="E226" s="4" t="s">
        <v>2837</v>
      </c>
      <c r="F226" s="4"/>
      <c r="G226" s="4" t="s">
        <v>1067</v>
      </c>
      <c r="H226" s="4" t="s">
        <v>2838</v>
      </c>
      <c r="I226" s="4" t="s">
        <v>2839</v>
      </c>
      <c r="J226" s="41">
        <v>42480</v>
      </c>
      <c r="K226" s="11">
        <v>2016</v>
      </c>
      <c r="L226" s="11">
        <v>2016</v>
      </c>
      <c r="M226" s="5">
        <v>3435</v>
      </c>
      <c r="N226" s="4"/>
      <c r="O226" s="4"/>
      <c r="P226" s="4"/>
    </row>
    <row r="227" spans="1:16" ht="25.5" x14ac:dyDescent="0.2">
      <c r="A227" s="7" t="s">
        <v>31</v>
      </c>
      <c r="B227" s="4" t="s">
        <v>46</v>
      </c>
      <c r="C227" s="4" t="s">
        <v>2836</v>
      </c>
      <c r="D227" s="8" t="s">
        <v>2818</v>
      </c>
      <c r="E227" s="4" t="s">
        <v>2840</v>
      </c>
      <c r="F227" s="4"/>
      <c r="G227" s="4" t="s">
        <v>1067</v>
      </c>
      <c r="H227" s="4" t="s">
        <v>2841</v>
      </c>
      <c r="I227" s="4" t="s">
        <v>2842</v>
      </c>
      <c r="J227" s="41">
        <v>42488</v>
      </c>
      <c r="K227" s="11">
        <v>2016</v>
      </c>
      <c r="L227" s="11">
        <v>2016</v>
      </c>
      <c r="M227" s="5">
        <v>11451</v>
      </c>
      <c r="N227" s="4"/>
      <c r="O227" s="4"/>
      <c r="P227" s="4"/>
    </row>
    <row r="228" spans="1:16" ht="25.5" x14ac:dyDescent="0.2">
      <c r="A228" s="7" t="s">
        <v>31</v>
      </c>
      <c r="B228" s="4" t="s">
        <v>46</v>
      </c>
      <c r="C228" s="4" t="s">
        <v>2843</v>
      </c>
      <c r="D228" s="8" t="s">
        <v>2818</v>
      </c>
      <c r="E228" s="4" t="s">
        <v>1067</v>
      </c>
      <c r="F228" s="4"/>
      <c r="G228" s="4" t="s">
        <v>1067</v>
      </c>
      <c r="H228" s="4" t="s">
        <v>2844</v>
      </c>
      <c r="I228" s="4" t="s">
        <v>2845</v>
      </c>
      <c r="J228" s="41">
        <v>42474</v>
      </c>
      <c r="K228" s="11">
        <v>2016</v>
      </c>
      <c r="L228" s="11">
        <v>2016</v>
      </c>
      <c r="M228" s="5">
        <v>360</v>
      </c>
      <c r="N228" s="4"/>
      <c r="O228" s="4"/>
      <c r="P228" s="4"/>
    </row>
    <row r="229" spans="1:16" ht="25.5" x14ac:dyDescent="0.2">
      <c r="A229" s="7" t="s">
        <v>31</v>
      </c>
      <c r="B229" s="4" t="s">
        <v>46</v>
      </c>
      <c r="C229" s="4" t="s">
        <v>2836</v>
      </c>
      <c r="D229" s="8" t="s">
        <v>2818</v>
      </c>
      <c r="E229" s="4" t="s">
        <v>2846</v>
      </c>
      <c r="F229" s="4"/>
      <c r="G229" s="4" t="s">
        <v>1067</v>
      </c>
      <c r="H229" s="4" t="s">
        <v>2847</v>
      </c>
      <c r="I229" s="4" t="s">
        <v>2848</v>
      </c>
      <c r="J229" s="41">
        <v>42513</v>
      </c>
      <c r="K229" s="11">
        <v>2016</v>
      </c>
      <c r="L229" s="11">
        <v>2016</v>
      </c>
      <c r="M229" s="5">
        <v>2436</v>
      </c>
      <c r="N229" s="4"/>
      <c r="O229" s="4"/>
      <c r="P229" s="4"/>
    </row>
    <row r="230" spans="1:16" ht="25.5" x14ac:dyDescent="0.2">
      <c r="A230" s="7" t="s">
        <v>31</v>
      </c>
      <c r="B230" s="4" t="s">
        <v>46</v>
      </c>
      <c r="C230" s="4" t="s">
        <v>2849</v>
      </c>
      <c r="D230" s="8" t="s">
        <v>2818</v>
      </c>
      <c r="E230" s="4" t="s">
        <v>1067</v>
      </c>
      <c r="F230" s="4"/>
      <c r="G230" s="4" t="s">
        <v>1067</v>
      </c>
      <c r="H230" s="4" t="s">
        <v>2802</v>
      </c>
      <c r="I230" s="4" t="s">
        <v>2850</v>
      </c>
      <c r="J230" s="41">
        <v>42474</v>
      </c>
      <c r="K230" s="11">
        <v>2016</v>
      </c>
      <c r="L230" s="11">
        <v>2016</v>
      </c>
      <c r="M230" s="5">
        <v>360</v>
      </c>
      <c r="N230" s="4"/>
      <c r="O230" s="4"/>
      <c r="P230" s="4"/>
    </row>
    <row r="231" spans="1:16" ht="25.5" x14ac:dyDescent="0.2">
      <c r="A231" s="7" t="s">
        <v>31</v>
      </c>
      <c r="B231" s="4" t="s">
        <v>46</v>
      </c>
      <c r="C231" s="4" t="s">
        <v>2851</v>
      </c>
      <c r="D231" s="8" t="s">
        <v>2818</v>
      </c>
      <c r="E231" s="4" t="s">
        <v>2852</v>
      </c>
      <c r="F231" s="4"/>
      <c r="G231" s="4" t="s">
        <v>1067</v>
      </c>
      <c r="H231" s="4" t="s">
        <v>2819</v>
      </c>
      <c r="I231" s="4" t="s">
        <v>2853</v>
      </c>
      <c r="J231" s="41">
        <v>42474</v>
      </c>
      <c r="K231" s="11">
        <v>2016</v>
      </c>
      <c r="L231" s="11">
        <v>2016</v>
      </c>
      <c r="M231" s="5">
        <v>420</v>
      </c>
      <c r="N231" s="4"/>
      <c r="O231" s="4"/>
      <c r="P231" s="4"/>
    </row>
    <row r="232" spans="1:16" ht="25.5" x14ac:dyDescent="0.2">
      <c r="A232" s="7" t="s">
        <v>31</v>
      </c>
      <c r="B232" s="4" t="s">
        <v>46</v>
      </c>
      <c r="C232" s="4" t="s">
        <v>2854</v>
      </c>
      <c r="D232" s="8" t="s">
        <v>2818</v>
      </c>
      <c r="E232" s="4">
        <v>9500411557</v>
      </c>
      <c r="F232" s="4"/>
      <c r="G232" s="4" t="s">
        <v>1067</v>
      </c>
      <c r="H232" s="4" t="s">
        <v>2855</v>
      </c>
      <c r="I232" s="4" t="s">
        <v>2856</v>
      </c>
      <c r="J232" s="41">
        <v>42502</v>
      </c>
      <c r="K232" s="11">
        <v>2016</v>
      </c>
      <c r="L232" s="11">
        <v>2016</v>
      </c>
      <c r="M232" s="5">
        <v>252</v>
      </c>
      <c r="N232" s="4"/>
      <c r="O232" s="4"/>
      <c r="P232" s="4"/>
    </row>
    <row r="233" spans="1:16" ht="25.5" x14ac:dyDescent="0.2">
      <c r="A233" s="7" t="s">
        <v>31</v>
      </c>
      <c r="B233" s="4" t="s">
        <v>46</v>
      </c>
      <c r="C233" s="4" t="s">
        <v>2857</v>
      </c>
      <c r="D233" s="8" t="s">
        <v>2818</v>
      </c>
      <c r="E233" s="4">
        <v>9500425182</v>
      </c>
      <c r="F233" s="4"/>
      <c r="G233" s="4" t="s">
        <v>1067</v>
      </c>
      <c r="H233" s="4" t="s">
        <v>2855</v>
      </c>
      <c r="I233" s="4" t="s">
        <v>2856</v>
      </c>
      <c r="J233" s="41">
        <v>42502</v>
      </c>
      <c r="K233" s="11">
        <v>2016</v>
      </c>
      <c r="L233" s="11">
        <v>2016</v>
      </c>
      <c r="M233" s="5">
        <v>192</v>
      </c>
      <c r="N233" s="4"/>
      <c r="O233" s="4"/>
      <c r="P233" s="4"/>
    </row>
    <row r="234" spans="1:16" ht="25.5" x14ac:dyDescent="0.2">
      <c r="A234" s="7" t="s">
        <v>31</v>
      </c>
      <c r="B234" s="4" t="s">
        <v>46</v>
      </c>
      <c r="C234" s="4" t="s">
        <v>2858</v>
      </c>
      <c r="D234" s="8" t="s">
        <v>2818</v>
      </c>
      <c r="E234" s="4">
        <v>2016002</v>
      </c>
      <c r="F234" s="4"/>
      <c r="G234" s="4" t="s">
        <v>1067</v>
      </c>
      <c r="H234" s="4" t="s">
        <v>2718</v>
      </c>
      <c r="I234" s="4" t="s">
        <v>2859</v>
      </c>
      <c r="J234" s="41">
        <v>42502</v>
      </c>
      <c r="K234" s="11">
        <v>2016</v>
      </c>
      <c r="L234" s="11">
        <v>2016</v>
      </c>
      <c r="M234" s="5">
        <v>816</v>
      </c>
      <c r="N234" s="4"/>
      <c r="O234" s="4"/>
      <c r="P234" s="4"/>
    </row>
    <row r="235" spans="1:16" ht="25.5" x14ac:dyDescent="0.2">
      <c r="A235" s="7" t="s">
        <v>31</v>
      </c>
      <c r="B235" s="4" t="s">
        <v>46</v>
      </c>
      <c r="C235" s="4" t="s">
        <v>2836</v>
      </c>
      <c r="D235" s="8" t="s">
        <v>2818</v>
      </c>
      <c r="E235" s="4" t="s">
        <v>2860</v>
      </c>
      <c r="F235" s="4"/>
      <c r="G235" s="4" t="s">
        <v>1067</v>
      </c>
      <c r="H235" s="4" t="s">
        <v>2861</v>
      </c>
      <c r="I235" s="4" t="s">
        <v>2862</v>
      </c>
      <c r="J235" s="41">
        <v>42520</v>
      </c>
      <c r="K235" s="11">
        <v>2016</v>
      </c>
      <c r="L235" s="11">
        <v>2016</v>
      </c>
      <c r="M235" s="5">
        <v>1944</v>
      </c>
      <c r="N235" s="4"/>
      <c r="O235" s="4"/>
      <c r="P235" s="4"/>
    </row>
    <row r="236" spans="1:16" ht="25.5" x14ac:dyDescent="0.2">
      <c r="A236" s="7" t="s">
        <v>31</v>
      </c>
      <c r="B236" s="4" t="s">
        <v>46</v>
      </c>
      <c r="C236" s="4" t="s">
        <v>2863</v>
      </c>
      <c r="D236" s="8" t="s">
        <v>2818</v>
      </c>
      <c r="E236" s="4" t="s">
        <v>1067</v>
      </c>
      <c r="F236" s="4"/>
      <c r="G236" s="4" t="s">
        <v>1067</v>
      </c>
      <c r="H236" s="4" t="s">
        <v>2864</v>
      </c>
      <c r="I236" s="4" t="s">
        <v>2865</v>
      </c>
      <c r="J236" s="41">
        <v>42516</v>
      </c>
      <c r="K236" s="11">
        <v>2016</v>
      </c>
      <c r="L236" s="11">
        <v>2016</v>
      </c>
      <c r="M236" s="5">
        <v>480</v>
      </c>
      <c r="N236" s="4"/>
      <c r="O236" s="4"/>
      <c r="P236" s="4"/>
    </row>
    <row r="237" spans="1:16" ht="25.5" x14ac:dyDescent="0.2">
      <c r="A237" s="7" t="s">
        <v>31</v>
      </c>
      <c r="B237" s="4" t="s">
        <v>46</v>
      </c>
      <c r="C237" s="4" t="s">
        <v>2866</v>
      </c>
      <c r="D237" s="8" t="s">
        <v>2818</v>
      </c>
      <c r="E237" s="4" t="s">
        <v>2867</v>
      </c>
      <c r="F237" s="4"/>
      <c r="G237" s="4" t="s">
        <v>1067</v>
      </c>
      <c r="H237" s="4" t="s">
        <v>2868</v>
      </c>
      <c r="I237" s="4" t="s">
        <v>2869</v>
      </c>
      <c r="J237" s="41">
        <v>42521</v>
      </c>
      <c r="K237" s="11">
        <v>2016</v>
      </c>
      <c r="L237" s="11">
        <v>2016</v>
      </c>
      <c r="M237" s="5">
        <v>3162</v>
      </c>
      <c r="N237" s="4"/>
      <c r="O237" s="4"/>
      <c r="P237" s="4"/>
    </row>
    <row r="238" spans="1:16" ht="25.5" x14ac:dyDescent="0.2">
      <c r="A238" s="7" t="s">
        <v>31</v>
      </c>
      <c r="B238" s="4" t="s">
        <v>46</v>
      </c>
      <c r="C238" s="4" t="s">
        <v>2870</v>
      </c>
      <c r="D238" s="8" t="s">
        <v>2818</v>
      </c>
      <c r="E238" s="4" t="s">
        <v>2871</v>
      </c>
      <c r="F238" s="4"/>
      <c r="G238" s="4" t="s">
        <v>1067</v>
      </c>
      <c r="H238" s="4" t="s">
        <v>2872</v>
      </c>
      <c r="I238" s="4" t="s">
        <v>2873</v>
      </c>
      <c r="J238" s="41">
        <v>42521</v>
      </c>
      <c r="K238" s="11">
        <v>2016</v>
      </c>
      <c r="L238" s="11">
        <v>2016</v>
      </c>
      <c r="M238" s="5">
        <v>3858</v>
      </c>
      <c r="N238" s="4"/>
      <c r="O238" s="4"/>
      <c r="P238" s="4"/>
    </row>
    <row r="239" spans="1:16" ht="25.5" x14ac:dyDescent="0.2">
      <c r="A239" s="7" t="s">
        <v>31</v>
      </c>
      <c r="B239" s="4" t="s">
        <v>46</v>
      </c>
      <c r="C239" s="4" t="s">
        <v>2874</v>
      </c>
      <c r="D239" s="8" t="s">
        <v>2818</v>
      </c>
      <c r="E239" s="4" t="s">
        <v>1067</v>
      </c>
      <c r="F239" s="4"/>
      <c r="G239" s="4" t="s">
        <v>1067</v>
      </c>
      <c r="H239" s="4" t="s">
        <v>2875</v>
      </c>
      <c r="I239" s="4" t="s">
        <v>2876</v>
      </c>
      <c r="J239" s="41">
        <v>42523</v>
      </c>
      <c r="K239" s="11">
        <v>2016</v>
      </c>
      <c r="L239" s="11">
        <v>2016</v>
      </c>
      <c r="M239" s="5">
        <v>432</v>
      </c>
      <c r="N239" s="4"/>
      <c r="O239" s="4"/>
      <c r="P239" s="4"/>
    </row>
    <row r="240" spans="1:16" ht="25.5" x14ac:dyDescent="0.2">
      <c r="A240" s="7" t="s">
        <v>31</v>
      </c>
      <c r="B240" s="4" t="s">
        <v>46</v>
      </c>
      <c r="C240" s="4" t="s">
        <v>2877</v>
      </c>
      <c r="D240" s="8" t="s">
        <v>2818</v>
      </c>
      <c r="E240" s="4">
        <v>9500436362</v>
      </c>
      <c r="F240" s="4"/>
      <c r="G240" s="4" t="s">
        <v>1067</v>
      </c>
      <c r="H240" s="4" t="s">
        <v>2855</v>
      </c>
      <c r="I240" s="4" t="s">
        <v>2856</v>
      </c>
      <c r="J240" s="41">
        <v>42527</v>
      </c>
      <c r="K240" s="11">
        <v>2016</v>
      </c>
      <c r="L240" s="11">
        <v>2016</v>
      </c>
      <c r="M240" s="5">
        <v>720</v>
      </c>
      <c r="N240" s="4"/>
      <c r="O240" s="4"/>
      <c r="P240" s="4"/>
    </row>
    <row r="241" spans="1:16" ht="25.5" x14ac:dyDescent="0.2">
      <c r="A241" s="7" t="s">
        <v>31</v>
      </c>
      <c r="B241" s="4" t="s">
        <v>46</v>
      </c>
      <c r="C241" s="4" t="s">
        <v>2866</v>
      </c>
      <c r="D241" s="8" t="s">
        <v>2818</v>
      </c>
      <c r="E241" s="4" t="s">
        <v>2878</v>
      </c>
      <c r="F241" s="4"/>
      <c r="G241" s="4" t="s">
        <v>1067</v>
      </c>
      <c r="H241" s="4" t="s">
        <v>2879</v>
      </c>
      <c r="I241" s="4" t="s">
        <v>2880</v>
      </c>
      <c r="J241" s="41">
        <v>42530</v>
      </c>
      <c r="K241" s="11">
        <v>2016</v>
      </c>
      <c r="L241" s="11">
        <v>2016</v>
      </c>
      <c r="M241" s="5">
        <v>4455</v>
      </c>
      <c r="N241" s="4"/>
      <c r="O241" s="4"/>
      <c r="P241" s="4"/>
    </row>
    <row r="242" spans="1:16" ht="25.5" x14ac:dyDescent="0.2">
      <c r="A242" s="7" t="s">
        <v>31</v>
      </c>
      <c r="B242" s="4" t="s">
        <v>46</v>
      </c>
      <c r="C242" s="4" t="s">
        <v>2881</v>
      </c>
      <c r="D242" s="8" t="s">
        <v>2818</v>
      </c>
      <c r="E242" s="4" t="s">
        <v>1067</v>
      </c>
      <c r="F242" s="4"/>
      <c r="G242" s="4" t="s">
        <v>1067</v>
      </c>
      <c r="H242" s="4" t="s">
        <v>2882</v>
      </c>
      <c r="I242" s="4" t="s">
        <v>2619</v>
      </c>
      <c r="J242" s="41">
        <v>42524</v>
      </c>
      <c r="K242" s="11">
        <v>2016</v>
      </c>
      <c r="L242" s="11">
        <v>2016</v>
      </c>
      <c r="M242" s="5">
        <v>600</v>
      </c>
      <c r="N242" s="4"/>
      <c r="O242" s="4"/>
      <c r="P242" s="4"/>
    </row>
    <row r="243" spans="1:16" ht="25.5" x14ac:dyDescent="0.2">
      <c r="A243" s="7" t="s">
        <v>31</v>
      </c>
      <c r="B243" s="4" t="s">
        <v>46</v>
      </c>
      <c r="C243" s="4" t="s">
        <v>2826</v>
      </c>
      <c r="D243" s="8" t="s">
        <v>2818</v>
      </c>
      <c r="E243" s="4" t="s">
        <v>2827</v>
      </c>
      <c r="F243" s="4"/>
      <c r="G243" s="4" t="s">
        <v>1067</v>
      </c>
      <c r="H243" s="4" t="s">
        <v>2883</v>
      </c>
      <c r="I243" s="4" t="s">
        <v>2829</v>
      </c>
      <c r="J243" s="41">
        <v>42530</v>
      </c>
      <c r="K243" s="11">
        <v>2016</v>
      </c>
      <c r="L243" s="11">
        <v>2016</v>
      </c>
      <c r="M243" s="5">
        <v>240</v>
      </c>
      <c r="N243" s="4"/>
      <c r="O243" s="4"/>
      <c r="P243" s="4"/>
    </row>
    <row r="244" spans="1:16" ht="25.5" x14ac:dyDescent="0.2">
      <c r="A244" s="7" t="s">
        <v>31</v>
      </c>
      <c r="B244" s="4" t="s">
        <v>46</v>
      </c>
      <c r="C244" s="4" t="s">
        <v>2884</v>
      </c>
      <c r="D244" s="8" t="s">
        <v>2818</v>
      </c>
      <c r="E244" s="4" t="s">
        <v>2885</v>
      </c>
      <c r="F244" s="4"/>
      <c r="G244" s="4" t="s">
        <v>1067</v>
      </c>
      <c r="H244" s="4" t="s">
        <v>2886</v>
      </c>
      <c r="I244" s="4" t="s">
        <v>2887</v>
      </c>
      <c r="J244" s="41">
        <v>42549</v>
      </c>
      <c r="K244" s="11">
        <v>2016</v>
      </c>
      <c r="L244" s="11">
        <v>2016</v>
      </c>
      <c r="M244" s="5">
        <v>13539</v>
      </c>
      <c r="N244" s="4"/>
      <c r="O244" s="4"/>
      <c r="P244" s="4"/>
    </row>
    <row r="245" spans="1:16" ht="25.5" x14ac:dyDescent="0.2">
      <c r="A245" s="7" t="s">
        <v>31</v>
      </c>
      <c r="B245" s="4" t="s">
        <v>46</v>
      </c>
      <c r="C245" s="4" t="s">
        <v>2888</v>
      </c>
      <c r="D245" s="8" t="s">
        <v>2818</v>
      </c>
      <c r="E245" s="4" t="s">
        <v>2889</v>
      </c>
      <c r="F245" s="4"/>
      <c r="G245" s="4" t="s">
        <v>1067</v>
      </c>
      <c r="H245" s="4" t="s">
        <v>2890</v>
      </c>
      <c r="I245" s="4" t="s">
        <v>2891</v>
      </c>
      <c r="J245" s="41">
        <v>42570</v>
      </c>
      <c r="K245" s="11">
        <v>2016</v>
      </c>
      <c r="L245" s="11">
        <v>2016</v>
      </c>
      <c r="M245" s="5">
        <v>420</v>
      </c>
      <c r="N245" s="4"/>
      <c r="O245" s="4"/>
      <c r="P245" s="4"/>
    </row>
    <row r="246" spans="1:16" ht="25.5" x14ac:dyDescent="0.2">
      <c r="A246" s="7" t="s">
        <v>31</v>
      </c>
      <c r="B246" s="4" t="s">
        <v>46</v>
      </c>
      <c r="C246" s="4" t="s">
        <v>2892</v>
      </c>
      <c r="D246" s="8" t="s">
        <v>2818</v>
      </c>
      <c r="E246" s="4" t="s">
        <v>2893</v>
      </c>
      <c r="F246" s="4"/>
      <c r="G246" s="4" t="s">
        <v>1067</v>
      </c>
      <c r="H246" s="4" t="s">
        <v>2894</v>
      </c>
      <c r="I246" s="4" t="s">
        <v>2895</v>
      </c>
      <c r="J246" s="41">
        <v>42563</v>
      </c>
      <c r="K246" s="11">
        <v>2016</v>
      </c>
      <c r="L246" s="11">
        <v>2016</v>
      </c>
      <c r="M246" s="5">
        <v>540</v>
      </c>
      <c r="N246" s="4"/>
      <c r="O246" s="4"/>
      <c r="P246" s="4"/>
    </row>
    <row r="247" spans="1:16" ht="38.25" x14ac:dyDescent="0.2">
      <c r="A247" s="7" t="s">
        <v>31</v>
      </c>
      <c r="B247" s="4" t="s">
        <v>46</v>
      </c>
      <c r="C247" s="4" t="s">
        <v>2896</v>
      </c>
      <c r="D247" s="8" t="s">
        <v>2818</v>
      </c>
      <c r="E247" s="4" t="s">
        <v>1067</v>
      </c>
      <c r="F247" s="4"/>
      <c r="G247" s="4" t="s">
        <v>1067</v>
      </c>
      <c r="H247" s="4" t="s">
        <v>2897</v>
      </c>
      <c r="I247" s="4" t="s">
        <v>2898</v>
      </c>
      <c r="J247" s="41">
        <v>42605</v>
      </c>
      <c r="K247" s="11">
        <v>2016</v>
      </c>
      <c r="L247" s="11">
        <v>2016</v>
      </c>
      <c r="M247" s="5">
        <v>360</v>
      </c>
      <c r="N247" s="4"/>
      <c r="O247" s="4"/>
      <c r="P247" s="4"/>
    </row>
    <row r="248" spans="1:16" ht="25.5" x14ac:dyDescent="0.2">
      <c r="A248" s="7" t="s">
        <v>31</v>
      </c>
      <c r="B248" s="4" t="s">
        <v>46</v>
      </c>
      <c r="C248" s="4" t="s">
        <v>2899</v>
      </c>
      <c r="D248" s="8" t="s">
        <v>2818</v>
      </c>
      <c r="E248" s="4">
        <v>2082016</v>
      </c>
      <c r="F248" s="4"/>
      <c r="G248" s="4" t="s">
        <v>1067</v>
      </c>
      <c r="H248" s="4" t="s">
        <v>2900</v>
      </c>
      <c r="I248" s="4" t="s">
        <v>2901</v>
      </c>
      <c r="J248" s="41">
        <v>42598</v>
      </c>
      <c r="K248" s="11">
        <v>2016</v>
      </c>
      <c r="L248" s="11">
        <v>2016</v>
      </c>
      <c r="M248" s="5">
        <v>360</v>
      </c>
      <c r="N248" s="4"/>
      <c r="O248" s="4"/>
      <c r="P248" s="4"/>
    </row>
    <row r="249" spans="1:16" ht="38.25" x14ac:dyDescent="0.2">
      <c r="A249" s="7" t="s">
        <v>31</v>
      </c>
      <c r="B249" s="4" t="s">
        <v>46</v>
      </c>
      <c r="C249" s="4" t="s">
        <v>2902</v>
      </c>
      <c r="D249" s="8" t="s">
        <v>2818</v>
      </c>
      <c r="E249" s="4" t="s">
        <v>1067</v>
      </c>
      <c r="F249" s="4"/>
      <c r="G249" s="4" t="s">
        <v>1067</v>
      </c>
      <c r="H249" s="4" t="s">
        <v>2903</v>
      </c>
      <c r="I249" s="4" t="s">
        <v>2904</v>
      </c>
      <c r="J249" s="41">
        <v>42597</v>
      </c>
      <c r="K249" s="11">
        <v>2016</v>
      </c>
      <c r="L249" s="11">
        <v>2016</v>
      </c>
      <c r="M249" s="5">
        <v>360</v>
      </c>
      <c r="N249" s="4"/>
      <c r="O249" s="4"/>
      <c r="P249" s="4"/>
    </row>
    <row r="250" spans="1:16" ht="25.5" x14ac:dyDescent="0.2">
      <c r="A250" s="7" t="s">
        <v>31</v>
      </c>
      <c r="B250" s="4" t="s">
        <v>46</v>
      </c>
      <c r="C250" s="4" t="s">
        <v>2905</v>
      </c>
      <c r="D250" s="8" t="s">
        <v>2818</v>
      </c>
      <c r="E250" s="4" t="s">
        <v>1067</v>
      </c>
      <c r="F250" s="4"/>
      <c r="G250" s="4" t="s">
        <v>1067</v>
      </c>
      <c r="H250" s="4" t="s">
        <v>2906</v>
      </c>
      <c r="I250" s="4" t="s">
        <v>2907</v>
      </c>
      <c r="J250" s="41">
        <v>42593</v>
      </c>
      <c r="K250" s="11">
        <v>2016</v>
      </c>
      <c r="L250" s="11">
        <v>2016</v>
      </c>
      <c r="M250" s="5">
        <v>240</v>
      </c>
      <c r="N250" s="4"/>
      <c r="O250" s="4"/>
      <c r="P250" s="4"/>
    </row>
    <row r="251" spans="1:16" ht="51" x14ac:dyDescent="0.2">
      <c r="A251" s="7" t="s">
        <v>31</v>
      </c>
      <c r="B251" s="4" t="s">
        <v>46</v>
      </c>
      <c r="C251" s="4" t="s">
        <v>2908</v>
      </c>
      <c r="D251" s="8" t="s">
        <v>2818</v>
      </c>
      <c r="E251" s="4" t="s">
        <v>1067</v>
      </c>
      <c r="F251" s="4"/>
      <c r="G251" s="4" t="s">
        <v>1067</v>
      </c>
      <c r="H251" s="4" t="s">
        <v>2909</v>
      </c>
      <c r="I251" s="4" t="s">
        <v>2910</v>
      </c>
      <c r="J251" s="41">
        <v>42593</v>
      </c>
      <c r="K251" s="11">
        <v>2016</v>
      </c>
      <c r="L251" s="11">
        <v>2016</v>
      </c>
      <c r="M251" s="5">
        <v>1000</v>
      </c>
      <c r="N251" s="4"/>
      <c r="O251" s="4"/>
      <c r="P251" s="4"/>
    </row>
    <row r="252" spans="1:16" ht="25.5" x14ac:dyDescent="0.2">
      <c r="A252" s="7" t="s">
        <v>31</v>
      </c>
      <c r="B252" s="4" t="s">
        <v>46</v>
      </c>
      <c r="C252" s="4" t="s">
        <v>2911</v>
      </c>
      <c r="D252" s="8" t="s">
        <v>2818</v>
      </c>
      <c r="E252" s="4" t="s">
        <v>1067</v>
      </c>
      <c r="F252" s="4"/>
      <c r="G252" s="4" t="s">
        <v>1067</v>
      </c>
      <c r="H252" s="4" t="s">
        <v>2912</v>
      </c>
      <c r="I252" s="4" t="s">
        <v>2913</v>
      </c>
      <c r="J252" s="41">
        <v>42611</v>
      </c>
      <c r="K252" s="11">
        <v>2016</v>
      </c>
      <c r="L252" s="11">
        <v>2016</v>
      </c>
      <c r="M252" s="5">
        <v>1200</v>
      </c>
      <c r="N252" s="4"/>
      <c r="O252" s="4"/>
      <c r="P252" s="4"/>
    </row>
    <row r="253" spans="1:16" ht="25.5" x14ac:dyDescent="0.2">
      <c r="A253" s="7" t="s">
        <v>31</v>
      </c>
      <c r="B253" s="4" t="s">
        <v>46</v>
      </c>
      <c r="C253" s="4" t="s">
        <v>2914</v>
      </c>
      <c r="D253" s="8" t="s">
        <v>2818</v>
      </c>
      <c r="E253" s="4" t="s">
        <v>1067</v>
      </c>
      <c r="F253" s="4"/>
      <c r="G253" s="4" t="s">
        <v>1067</v>
      </c>
      <c r="H253" s="4" t="s">
        <v>2915</v>
      </c>
      <c r="I253" s="4" t="s">
        <v>2916</v>
      </c>
      <c r="J253" s="41">
        <v>42622</v>
      </c>
      <c r="K253" s="11">
        <v>2016</v>
      </c>
      <c r="L253" s="11">
        <v>2016</v>
      </c>
      <c r="M253" s="5">
        <v>1680</v>
      </c>
      <c r="N253" s="4"/>
      <c r="O253" s="4"/>
      <c r="P253" s="4"/>
    </row>
    <row r="254" spans="1:16" ht="25.5" x14ac:dyDescent="0.2">
      <c r="A254" s="7" t="s">
        <v>31</v>
      </c>
      <c r="B254" s="4" t="s">
        <v>46</v>
      </c>
      <c r="C254" s="4" t="s">
        <v>2917</v>
      </c>
      <c r="D254" s="8" t="s">
        <v>2818</v>
      </c>
      <c r="E254" s="4" t="s">
        <v>2918</v>
      </c>
      <c r="F254" s="4"/>
      <c r="G254" s="4" t="s">
        <v>1067</v>
      </c>
      <c r="H254" s="4" t="s">
        <v>2919</v>
      </c>
      <c r="I254" s="4" t="s">
        <v>2920</v>
      </c>
      <c r="J254" s="41">
        <v>42606</v>
      </c>
      <c r="K254" s="11">
        <v>2016</v>
      </c>
      <c r="L254" s="11">
        <v>2016</v>
      </c>
      <c r="M254" s="5">
        <v>480</v>
      </c>
      <c r="N254" s="4"/>
      <c r="O254" s="4"/>
      <c r="P254" s="4"/>
    </row>
    <row r="255" spans="1:16" ht="25.5" x14ac:dyDescent="0.2">
      <c r="A255" s="7" t="s">
        <v>31</v>
      </c>
      <c r="B255" s="4" t="s">
        <v>46</v>
      </c>
      <c r="C255" s="4" t="s">
        <v>2921</v>
      </c>
      <c r="D255" s="8" t="s">
        <v>2818</v>
      </c>
      <c r="E255" s="4" t="s">
        <v>2922</v>
      </c>
      <c r="F255" s="4"/>
      <c r="G255" s="4" t="s">
        <v>1067</v>
      </c>
      <c r="H255" s="4" t="s">
        <v>2882</v>
      </c>
      <c r="I255" s="4" t="s">
        <v>2907</v>
      </c>
      <c r="J255" s="41">
        <v>42632</v>
      </c>
      <c r="K255" s="11">
        <v>2016</v>
      </c>
      <c r="L255" s="11">
        <v>2016</v>
      </c>
      <c r="M255" s="5">
        <v>120</v>
      </c>
      <c r="N255" s="4"/>
      <c r="O255" s="4"/>
      <c r="P255" s="4"/>
    </row>
    <row r="256" spans="1:16" ht="25.5" x14ac:dyDescent="0.2">
      <c r="A256" s="7" t="s">
        <v>31</v>
      </c>
      <c r="B256" s="4" t="s">
        <v>46</v>
      </c>
      <c r="C256" s="4" t="s">
        <v>2923</v>
      </c>
      <c r="D256" s="8" t="s">
        <v>2818</v>
      </c>
      <c r="E256" s="4">
        <v>9500445572</v>
      </c>
      <c r="F256" s="4"/>
      <c r="G256" s="4" t="s">
        <v>1067</v>
      </c>
      <c r="H256" s="4" t="s">
        <v>2855</v>
      </c>
      <c r="I256" s="4" t="s">
        <v>2856</v>
      </c>
      <c r="J256" s="41">
        <v>42640</v>
      </c>
      <c r="K256" s="11">
        <v>2016</v>
      </c>
      <c r="L256" s="11">
        <v>2016</v>
      </c>
      <c r="M256" s="5">
        <v>342</v>
      </c>
      <c r="N256" s="4"/>
      <c r="O256" s="4"/>
      <c r="P256" s="4"/>
    </row>
    <row r="257" spans="1:16" ht="25.5" x14ac:dyDescent="0.2">
      <c r="A257" s="7" t="s">
        <v>31</v>
      </c>
      <c r="B257" s="4" t="s">
        <v>46</v>
      </c>
      <c r="C257" s="4" t="s">
        <v>2924</v>
      </c>
      <c r="D257" s="8" t="s">
        <v>2818</v>
      </c>
      <c r="E257" s="4">
        <v>9500436362</v>
      </c>
      <c r="F257" s="4"/>
      <c r="G257" s="4" t="s">
        <v>1067</v>
      </c>
      <c r="H257" s="4" t="s">
        <v>2855</v>
      </c>
      <c r="I257" s="4" t="s">
        <v>2856</v>
      </c>
      <c r="J257" s="41">
        <v>42640</v>
      </c>
      <c r="K257" s="11">
        <v>2016</v>
      </c>
      <c r="L257" s="11">
        <v>2016</v>
      </c>
      <c r="M257" s="5">
        <v>720</v>
      </c>
      <c r="N257" s="4"/>
      <c r="O257" s="4"/>
      <c r="P257" s="4"/>
    </row>
    <row r="258" spans="1:16" ht="25.5" x14ac:dyDescent="0.2">
      <c r="A258" s="7" t="s">
        <v>31</v>
      </c>
      <c r="B258" s="4" t="s">
        <v>46</v>
      </c>
      <c r="C258" s="4" t="s">
        <v>2925</v>
      </c>
      <c r="D258" s="8" t="s">
        <v>2818</v>
      </c>
      <c r="E258" s="4">
        <v>9500439097</v>
      </c>
      <c r="F258" s="4"/>
      <c r="G258" s="4" t="s">
        <v>1067</v>
      </c>
      <c r="H258" s="4" t="s">
        <v>2855</v>
      </c>
      <c r="I258" s="4" t="s">
        <v>2856</v>
      </c>
      <c r="J258" s="41">
        <v>42667</v>
      </c>
      <c r="K258" s="11">
        <v>2016</v>
      </c>
      <c r="L258" s="11">
        <v>2016</v>
      </c>
      <c r="M258" s="5">
        <v>2400</v>
      </c>
      <c r="N258" s="4"/>
      <c r="O258" s="4"/>
      <c r="P258" s="4"/>
    </row>
    <row r="259" spans="1:16" ht="25.5" x14ac:dyDescent="0.2">
      <c r="A259" s="7" t="s">
        <v>31</v>
      </c>
      <c r="B259" s="4" t="s">
        <v>46</v>
      </c>
      <c r="C259" s="4" t="s">
        <v>2926</v>
      </c>
      <c r="D259" s="8" t="s">
        <v>2818</v>
      </c>
      <c r="E259" s="4">
        <v>9500445572</v>
      </c>
      <c r="F259" s="4"/>
      <c r="G259" s="4" t="s">
        <v>1067</v>
      </c>
      <c r="H259" s="4" t="s">
        <v>2855</v>
      </c>
      <c r="I259" s="4" t="s">
        <v>2856</v>
      </c>
      <c r="J259" s="41">
        <v>42667</v>
      </c>
      <c r="K259" s="11">
        <v>2016</v>
      </c>
      <c r="L259" s="11">
        <v>2016</v>
      </c>
      <c r="M259" s="5">
        <v>1578</v>
      </c>
      <c r="N259" s="4"/>
      <c r="O259" s="4"/>
      <c r="P259" s="4"/>
    </row>
    <row r="260" spans="1:16" ht="25.5" x14ac:dyDescent="0.2">
      <c r="A260" s="7" t="s">
        <v>31</v>
      </c>
      <c r="B260" s="4" t="s">
        <v>46</v>
      </c>
      <c r="C260" s="4" t="s">
        <v>2927</v>
      </c>
      <c r="D260" s="8" t="s">
        <v>2818</v>
      </c>
      <c r="E260" s="4">
        <v>133</v>
      </c>
      <c r="F260" s="4"/>
      <c r="G260" s="4" t="s">
        <v>1067</v>
      </c>
      <c r="H260" s="4" t="s">
        <v>2928</v>
      </c>
      <c r="I260" s="4" t="s">
        <v>2929</v>
      </c>
      <c r="J260" s="41">
        <v>42669</v>
      </c>
      <c r="K260" s="11">
        <v>2016</v>
      </c>
      <c r="L260" s="11">
        <v>2016</v>
      </c>
      <c r="M260" s="5">
        <v>252</v>
      </c>
      <c r="N260" s="4"/>
      <c r="O260" s="4"/>
      <c r="P260" s="4"/>
    </row>
    <row r="261" spans="1:16" ht="25.5" x14ac:dyDescent="0.2">
      <c r="A261" s="7" t="s">
        <v>31</v>
      </c>
      <c r="B261" s="4" t="s">
        <v>46</v>
      </c>
      <c r="C261" s="4" t="s">
        <v>2930</v>
      </c>
      <c r="D261" s="8" t="s">
        <v>2818</v>
      </c>
      <c r="E261" s="4">
        <v>9500456065</v>
      </c>
      <c r="F261" s="4"/>
      <c r="G261" s="4" t="s">
        <v>1067</v>
      </c>
      <c r="H261" s="4" t="s">
        <v>2855</v>
      </c>
      <c r="I261" s="4" t="s">
        <v>2856</v>
      </c>
      <c r="J261" s="41">
        <v>42671</v>
      </c>
      <c r="K261" s="11">
        <v>2016</v>
      </c>
      <c r="L261" s="11">
        <v>2016</v>
      </c>
      <c r="M261" s="5">
        <v>540</v>
      </c>
      <c r="N261" s="4"/>
      <c r="O261" s="4"/>
      <c r="P261" s="4"/>
    </row>
    <row r="262" spans="1:16" ht="25.5" x14ac:dyDescent="0.2">
      <c r="A262" s="7" t="s">
        <v>31</v>
      </c>
      <c r="B262" s="4" t="s">
        <v>46</v>
      </c>
      <c r="C262" s="4" t="s">
        <v>2931</v>
      </c>
      <c r="D262" s="8" t="s">
        <v>2818</v>
      </c>
      <c r="E262" s="4">
        <v>16044</v>
      </c>
      <c r="F262" s="4"/>
      <c r="G262" s="4" t="s">
        <v>1067</v>
      </c>
      <c r="H262" s="4" t="s">
        <v>2932</v>
      </c>
      <c r="I262" s="4" t="s">
        <v>2933</v>
      </c>
      <c r="J262" s="41">
        <v>42670</v>
      </c>
      <c r="K262" s="11">
        <v>2016</v>
      </c>
      <c r="L262" s="11">
        <v>2016</v>
      </c>
      <c r="M262" s="5">
        <v>240</v>
      </c>
      <c r="N262" s="4"/>
      <c r="O262" s="4"/>
      <c r="P262" s="4"/>
    </row>
    <row r="263" spans="1:16" ht="25.5" x14ac:dyDescent="0.2">
      <c r="A263" s="7" t="s">
        <v>31</v>
      </c>
      <c r="B263" s="4" t="s">
        <v>46</v>
      </c>
      <c r="C263" s="4" t="s">
        <v>2934</v>
      </c>
      <c r="D263" s="8" t="s">
        <v>2818</v>
      </c>
      <c r="E263" s="4" t="s">
        <v>1067</v>
      </c>
      <c r="F263" s="4"/>
      <c r="G263" s="4" t="s">
        <v>1067</v>
      </c>
      <c r="H263" s="4" t="s">
        <v>2935</v>
      </c>
      <c r="I263" s="4" t="s">
        <v>2936</v>
      </c>
      <c r="J263" s="41">
        <v>42670</v>
      </c>
      <c r="K263" s="11">
        <v>2016</v>
      </c>
      <c r="L263" s="11">
        <v>2016</v>
      </c>
      <c r="M263" s="5">
        <v>1836</v>
      </c>
      <c r="N263" s="4"/>
      <c r="O263" s="4"/>
      <c r="P263" s="4"/>
    </row>
    <row r="264" spans="1:16" ht="25.5" x14ac:dyDescent="0.2">
      <c r="A264" s="7" t="s">
        <v>31</v>
      </c>
      <c r="B264" s="4" t="s">
        <v>46</v>
      </c>
      <c r="C264" s="4" t="s">
        <v>2937</v>
      </c>
      <c r="D264" s="8" t="s">
        <v>2818</v>
      </c>
      <c r="E264" s="4" t="s">
        <v>1067</v>
      </c>
      <c r="F264" s="4"/>
      <c r="G264" s="4" t="s">
        <v>1067</v>
      </c>
      <c r="H264" s="4" t="s">
        <v>2938</v>
      </c>
      <c r="I264" s="4"/>
      <c r="J264" s="41">
        <v>42676</v>
      </c>
      <c r="K264" s="11">
        <v>2016</v>
      </c>
      <c r="L264" s="11">
        <v>2016</v>
      </c>
      <c r="M264" s="5">
        <v>324</v>
      </c>
      <c r="N264" s="4"/>
      <c r="O264" s="4"/>
      <c r="P264" s="4"/>
    </row>
    <row r="265" spans="1:16" ht="25.5" x14ac:dyDescent="0.2">
      <c r="A265" s="7" t="s">
        <v>31</v>
      </c>
      <c r="B265" s="4" t="s">
        <v>46</v>
      </c>
      <c r="C265" s="4" t="s">
        <v>2939</v>
      </c>
      <c r="D265" s="8" t="s">
        <v>2818</v>
      </c>
      <c r="E265" s="4">
        <v>9500456067</v>
      </c>
      <c r="F265" s="4"/>
      <c r="G265" s="4" t="s">
        <v>1067</v>
      </c>
      <c r="H265" s="4" t="s">
        <v>2855</v>
      </c>
      <c r="I265" s="4" t="s">
        <v>2856</v>
      </c>
      <c r="J265" s="41">
        <v>42678</v>
      </c>
      <c r="K265" s="11">
        <v>2016</v>
      </c>
      <c r="L265" s="11">
        <v>2016</v>
      </c>
      <c r="M265" s="5">
        <v>2340</v>
      </c>
      <c r="N265" s="4"/>
      <c r="O265" s="4"/>
      <c r="P265" s="4"/>
    </row>
    <row r="266" spans="1:16" ht="38.25" x14ac:dyDescent="0.2">
      <c r="A266" s="7" t="s">
        <v>31</v>
      </c>
      <c r="B266" s="4" t="s">
        <v>46</v>
      </c>
      <c r="C266" s="4" t="s">
        <v>2940</v>
      </c>
      <c r="D266" s="8" t="s">
        <v>2818</v>
      </c>
      <c r="E266" s="4" t="s">
        <v>1067</v>
      </c>
      <c r="F266" s="4"/>
      <c r="G266" s="4" t="s">
        <v>1067</v>
      </c>
      <c r="H266" s="4" t="s">
        <v>2941</v>
      </c>
      <c r="I266" s="4" t="s">
        <v>2942</v>
      </c>
      <c r="J266" s="41">
        <v>42678</v>
      </c>
      <c r="K266" s="11">
        <v>2016</v>
      </c>
      <c r="L266" s="11">
        <v>2016</v>
      </c>
      <c r="M266" s="5">
        <v>500</v>
      </c>
      <c r="N266" s="4"/>
      <c r="O266" s="4"/>
      <c r="P266" s="4"/>
    </row>
    <row r="267" spans="1:16" ht="25.5" x14ac:dyDescent="0.2">
      <c r="A267" s="7" t="s">
        <v>31</v>
      </c>
      <c r="B267" s="4" t="s">
        <v>46</v>
      </c>
      <c r="C267" s="4" t="s">
        <v>2943</v>
      </c>
      <c r="D267" s="8" t="s">
        <v>2818</v>
      </c>
      <c r="E267" s="4" t="s">
        <v>1067</v>
      </c>
      <c r="F267" s="4"/>
      <c r="G267" s="4" t="s">
        <v>1067</v>
      </c>
      <c r="H267" s="4" t="s">
        <v>2802</v>
      </c>
      <c r="I267" s="4" t="s">
        <v>2850</v>
      </c>
      <c r="J267" s="41">
        <v>42676</v>
      </c>
      <c r="K267" s="11">
        <v>2016</v>
      </c>
      <c r="L267" s="11">
        <v>2016</v>
      </c>
      <c r="M267" s="5">
        <v>132</v>
      </c>
      <c r="N267" s="4"/>
      <c r="O267" s="4"/>
      <c r="P267" s="4"/>
    </row>
    <row r="268" spans="1:16" ht="25.5" x14ac:dyDescent="0.2">
      <c r="A268" s="7" t="s">
        <v>31</v>
      </c>
      <c r="B268" s="4" t="s">
        <v>46</v>
      </c>
      <c r="C268" s="4" t="s">
        <v>2944</v>
      </c>
      <c r="D268" s="8" t="s">
        <v>2818</v>
      </c>
      <c r="E268" s="4" t="s">
        <v>1067</v>
      </c>
      <c r="F268" s="4"/>
      <c r="G268" s="4" t="s">
        <v>1067</v>
      </c>
      <c r="H268" s="4" t="s">
        <v>2945</v>
      </c>
      <c r="I268" s="4" t="s">
        <v>2946</v>
      </c>
      <c r="J268" s="41">
        <v>42683</v>
      </c>
      <c r="K268" s="11">
        <v>2016</v>
      </c>
      <c r="L268" s="11">
        <v>2016</v>
      </c>
      <c r="M268" s="5">
        <v>780</v>
      </c>
      <c r="N268" s="4"/>
      <c r="O268" s="4"/>
      <c r="P268" s="4"/>
    </row>
    <row r="269" spans="1:16" ht="25.5" x14ac:dyDescent="0.2">
      <c r="A269" s="7" t="s">
        <v>31</v>
      </c>
      <c r="B269" s="4" t="s">
        <v>46</v>
      </c>
      <c r="C269" s="4" t="s">
        <v>2947</v>
      </c>
      <c r="D269" s="8" t="s">
        <v>2818</v>
      </c>
      <c r="E269" s="4">
        <v>251016</v>
      </c>
      <c r="F269" s="4"/>
      <c r="G269" s="4" t="s">
        <v>1067</v>
      </c>
      <c r="H269" s="4" t="s">
        <v>2948</v>
      </c>
      <c r="I269" s="4"/>
      <c r="J269" s="41">
        <v>42669</v>
      </c>
      <c r="K269" s="11">
        <v>2016</v>
      </c>
      <c r="L269" s="11">
        <v>2016</v>
      </c>
      <c r="M269" s="5">
        <v>550</v>
      </c>
      <c r="N269" s="4"/>
      <c r="O269" s="4"/>
      <c r="P269" s="4"/>
    </row>
    <row r="270" spans="1:16" ht="25.5" x14ac:dyDescent="0.2">
      <c r="A270" s="7" t="s">
        <v>31</v>
      </c>
      <c r="B270" s="4" t="s">
        <v>46</v>
      </c>
      <c r="C270" s="4" t="s">
        <v>2949</v>
      </c>
      <c r="D270" s="8" t="s">
        <v>2818</v>
      </c>
      <c r="E270" s="4" t="s">
        <v>2827</v>
      </c>
      <c r="F270" s="4"/>
      <c r="G270" s="4" t="s">
        <v>1067</v>
      </c>
      <c r="H270" s="4" t="s">
        <v>2883</v>
      </c>
      <c r="I270" s="4" t="s">
        <v>2829</v>
      </c>
      <c r="J270" s="41">
        <v>42670</v>
      </c>
      <c r="K270" s="11">
        <v>2016</v>
      </c>
      <c r="L270" s="11">
        <v>2016</v>
      </c>
      <c r="M270" s="5">
        <v>600</v>
      </c>
      <c r="N270" s="4"/>
      <c r="O270" s="4"/>
      <c r="P270" s="4"/>
    </row>
    <row r="271" spans="1:16" ht="25.5" x14ac:dyDescent="0.2">
      <c r="A271" s="7" t="s">
        <v>31</v>
      </c>
      <c r="B271" s="4" t="s">
        <v>46</v>
      </c>
      <c r="C271" s="4" t="s">
        <v>2950</v>
      </c>
      <c r="D271" s="8" t="s">
        <v>2818</v>
      </c>
      <c r="E271" s="4" t="s">
        <v>2951</v>
      </c>
      <c r="F271" s="4"/>
      <c r="G271" s="4" t="s">
        <v>1067</v>
      </c>
      <c r="H271" s="4" t="s">
        <v>2952</v>
      </c>
      <c r="I271" s="4" t="s">
        <v>2953</v>
      </c>
      <c r="J271" s="41">
        <v>42676</v>
      </c>
      <c r="K271" s="11">
        <v>2016</v>
      </c>
      <c r="L271" s="11">
        <v>2016</v>
      </c>
      <c r="M271" s="5">
        <v>2250</v>
      </c>
      <c r="N271" s="4"/>
      <c r="O271" s="4"/>
      <c r="P271" s="4"/>
    </row>
    <row r="272" spans="1:16" ht="25.5" x14ac:dyDescent="0.2">
      <c r="A272" s="7" t="s">
        <v>31</v>
      </c>
      <c r="B272" s="4" t="s">
        <v>46</v>
      </c>
      <c r="C272" s="4" t="s">
        <v>2954</v>
      </c>
      <c r="D272" s="8" t="s">
        <v>2818</v>
      </c>
      <c r="E272" s="4" t="s">
        <v>1067</v>
      </c>
      <c r="F272" s="4"/>
      <c r="G272" s="4" t="s">
        <v>1067</v>
      </c>
      <c r="H272" s="4" t="s">
        <v>2955</v>
      </c>
      <c r="I272" s="4">
        <v>46966137</v>
      </c>
      <c r="J272" s="41">
        <v>42678</v>
      </c>
      <c r="K272" s="11">
        <v>2016</v>
      </c>
      <c r="L272" s="11">
        <v>2016</v>
      </c>
      <c r="M272" s="5">
        <v>1000</v>
      </c>
      <c r="N272" s="4"/>
      <c r="O272" s="4"/>
      <c r="P272" s="4"/>
    </row>
    <row r="273" spans="1:16" ht="25.5" x14ac:dyDescent="0.2">
      <c r="A273" s="7" t="s">
        <v>31</v>
      </c>
      <c r="B273" s="4" t="s">
        <v>46</v>
      </c>
      <c r="C273" s="4" t="s">
        <v>2956</v>
      </c>
      <c r="D273" s="8" t="s">
        <v>2818</v>
      </c>
      <c r="E273" s="4">
        <v>162000541</v>
      </c>
      <c r="F273" s="4"/>
      <c r="G273" s="4" t="s">
        <v>1067</v>
      </c>
      <c r="H273" s="4" t="s">
        <v>2957</v>
      </c>
      <c r="I273" s="4" t="s">
        <v>2958</v>
      </c>
      <c r="J273" s="41">
        <v>42697</v>
      </c>
      <c r="K273" s="11">
        <v>2016</v>
      </c>
      <c r="L273" s="11">
        <v>2016</v>
      </c>
      <c r="M273" s="5">
        <v>420</v>
      </c>
      <c r="N273" s="4"/>
      <c r="O273" s="4"/>
      <c r="P273" s="4"/>
    </row>
    <row r="274" spans="1:16" ht="25.5" x14ac:dyDescent="0.2">
      <c r="A274" s="7" t="s">
        <v>31</v>
      </c>
      <c r="B274" s="4" t="s">
        <v>46</v>
      </c>
      <c r="C274" s="4" t="s">
        <v>2959</v>
      </c>
      <c r="D274" s="8" t="s">
        <v>2818</v>
      </c>
      <c r="E274" s="4" t="s">
        <v>2960</v>
      </c>
      <c r="F274" s="4"/>
      <c r="G274" s="4" t="s">
        <v>1067</v>
      </c>
      <c r="H274" s="4" t="s">
        <v>2961</v>
      </c>
      <c r="I274" s="4" t="s">
        <v>2962</v>
      </c>
      <c r="J274" s="41">
        <v>42697</v>
      </c>
      <c r="K274" s="11">
        <v>2016</v>
      </c>
      <c r="L274" s="11">
        <v>2016</v>
      </c>
      <c r="M274" s="5">
        <v>264</v>
      </c>
      <c r="N274" s="4"/>
      <c r="O274" s="4"/>
      <c r="P274" s="4"/>
    </row>
    <row r="275" spans="1:16" ht="25.5" x14ac:dyDescent="0.2">
      <c r="A275" s="7" t="s">
        <v>31</v>
      </c>
      <c r="B275" s="4" t="s">
        <v>46</v>
      </c>
      <c r="C275" s="4" t="s">
        <v>2963</v>
      </c>
      <c r="D275" s="8" t="s">
        <v>2818</v>
      </c>
      <c r="E275" s="4">
        <v>20161201</v>
      </c>
      <c r="F275" s="4"/>
      <c r="G275" s="4" t="s">
        <v>1067</v>
      </c>
      <c r="H275" s="4" t="s">
        <v>2964</v>
      </c>
      <c r="I275" s="4" t="s">
        <v>2965</v>
      </c>
      <c r="J275" s="41">
        <v>42712</v>
      </c>
      <c r="K275" s="11">
        <v>2016</v>
      </c>
      <c r="L275" s="11">
        <v>2016</v>
      </c>
      <c r="M275" s="5">
        <v>240</v>
      </c>
      <c r="N275" s="4"/>
      <c r="O275" s="4"/>
      <c r="P275" s="4"/>
    </row>
    <row r="276" spans="1:16" ht="25.5" x14ac:dyDescent="0.2">
      <c r="A276" s="7" t="s">
        <v>31</v>
      </c>
      <c r="B276" s="4" t="s">
        <v>46</v>
      </c>
      <c r="C276" s="4" t="s">
        <v>2966</v>
      </c>
      <c r="D276" s="8" t="s">
        <v>2818</v>
      </c>
      <c r="E276" s="4">
        <v>152</v>
      </c>
      <c r="F276" s="4"/>
      <c r="G276" s="4" t="s">
        <v>1067</v>
      </c>
      <c r="H276" s="4" t="s">
        <v>2928</v>
      </c>
      <c r="I276" s="4" t="s">
        <v>2929</v>
      </c>
      <c r="J276" s="41">
        <v>42709</v>
      </c>
      <c r="K276" s="11">
        <v>2016</v>
      </c>
      <c r="L276" s="11">
        <v>2016</v>
      </c>
      <c r="M276" s="5">
        <v>264</v>
      </c>
      <c r="N276" s="4"/>
      <c r="O276" s="4"/>
      <c r="P276" s="4"/>
    </row>
    <row r="277" spans="1:16" ht="25.5" x14ac:dyDescent="0.2">
      <c r="A277" s="7" t="s">
        <v>31</v>
      </c>
      <c r="B277" s="4" t="s">
        <v>46</v>
      </c>
      <c r="C277" s="4" t="s">
        <v>2967</v>
      </c>
      <c r="D277" s="8" t="s">
        <v>2818</v>
      </c>
      <c r="E277" s="4" t="s">
        <v>1067</v>
      </c>
      <c r="F277" s="4"/>
      <c r="G277" s="4" t="s">
        <v>1067</v>
      </c>
      <c r="H277" s="4" t="s">
        <v>2819</v>
      </c>
      <c r="I277" s="4" t="s">
        <v>2853</v>
      </c>
      <c r="J277" s="41">
        <v>42712</v>
      </c>
      <c r="K277" s="11">
        <v>2016</v>
      </c>
      <c r="L277" s="11">
        <v>2016</v>
      </c>
      <c r="M277" s="5">
        <v>360</v>
      </c>
      <c r="N277" s="4"/>
      <c r="O277" s="4"/>
      <c r="P277" s="4"/>
    </row>
    <row r="278" spans="1:16" ht="25.5" x14ac:dyDescent="0.2">
      <c r="A278" s="7" t="s">
        <v>31</v>
      </c>
      <c r="B278" s="4" t="s">
        <v>46</v>
      </c>
      <c r="C278" s="4" t="s">
        <v>2968</v>
      </c>
      <c r="D278" s="8" t="s">
        <v>2818</v>
      </c>
      <c r="E278" s="4" t="s">
        <v>1067</v>
      </c>
      <c r="F278" s="4"/>
      <c r="G278" s="4" t="s">
        <v>1067</v>
      </c>
      <c r="H278" s="4" t="s">
        <v>2819</v>
      </c>
      <c r="I278" s="4" t="s">
        <v>2853</v>
      </c>
      <c r="J278" s="41">
        <v>42712</v>
      </c>
      <c r="K278" s="11">
        <v>2016</v>
      </c>
      <c r="L278" s="11">
        <v>2016</v>
      </c>
      <c r="M278" s="5">
        <v>300</v>
      </c>
      <c r="N278" s="4"/>
      <c r="O278" s="4"/>
      <c r="P278" s="4"/>
    </row>
    <row r="279" spans="1:16" ht="38.25" x14ac:dyDescent="0.2">
      <c r="A279" s="7" t="s">
        <v>31</v>
      </c>
      <c r="B279" s="4" t="s">
        <v>46</v>
      </c>
      <c r="C279" s="4" t="s">
        <v>2969</v>
      </c>
      <c r="D279" s="8" t="s">
        <v>2818</v>
      </c>
      <c r="E279" s="4" t="s">
        <v>2970</v>
      </c>
      <c r="F279" s="4"/>
      <c r="G279" s="4" t="s">
        <v>1067</v>
      </c>
      <c r="H279" s="4" t="s">
        <v>2971</v>
      </c>
      <c r="I279" s="4">
        <v>25566989</v>
      </c>
      <c r="J279" s="41">
        <v>42716</v>
      </c>
      <c r="K279" s="11">
        <v>2016</v>
      </c>
      <c r="L279" s="11">
        <v>2016</v>
      </c>
      <c r="M279" s="5">
        <v>150</v>
      </c>
      <c r="N279" s="4"/>
      <c r="O279" s="4"/>
      <c r="P279" s="4"/>
    </row>
    <row r="280" spans="1:16" ht="25.5" x14ac:dyDescent="0.2">
      <c r="A280" s="7" t="s">
        <v>31</v>
      </c>
      <c r="B280" s="4" t="s">
        <v>46</v>
      </c>
      <c r="C280" s="4" t="s">
        <v>2972</v>
      </c>
      <c r="D280" s="8" t="s">
        <v>2973</v>
      </c>
      <c r="E280" s="4" t="s">
        <v>2974</v>
      </c>
      <c r="F280" s="4"/>
      <c r="G280" s="4" t="s">
        <v>1067</v>
      </c>
      <c r="H280" s="4" t="s">
        <v>1200</v>
      </c>
      <c r="I280" s="4">
        <v>35805609</v>
      </c>
      <c r="J280" s="41">
        <v>42409</v>
      </c>
      <c r="K280" s="11">
        <v>2016</v>
      </c>
      <c r="L280" s="11">
        <v>2016</v>
      </c>
      <c r="M280" s="5">
        <v>480</v>
      </c>
      <c r="N280" s="4"/>
      <c r="O280" s="4"/>
      <c r="P280" s="4"/>
    </row>
    <row r="281" spans="1:16" ht="25.5" x14ac:dyDescent="0.2">
      <c r="A281" s="7" t="s">
        <v>31</v>
      </c>
      <c r="B281" s="4" t="s">
        <v>46</v>
      </c>
      <c r="C281" s="4" t="s">
        <v>2975</v>
      </c>
      <c r="D281" s="8" t="s">
        <v>2976</v>
      </c>
      <c r="E281" s="4">
        <v>4510212278</v>
      </c>
      <c r="F281" s="4"/>
      <c r="G281" s="4" t="s">
        <v>1067</v>
      </c>
      <c r="H281" s="4" t="s">
        <v>2977</v>
      </c>
      <c r="I281" s="4">
        <v>31356915</v>
      </c>
      <c r="J281" s="41">
        <v>42524</v>
      </c>
      <c r="K281" s="11">
        <v>2016</v>
      </c>
      <c r="L281" s="11">
        <v>2016</v>
      </c>
      <c r="M281" s="5">
        <v>7392</v>
      </c>
      <c r="N281" s="4"/>
      <c r="O281" s="4"/>
      <c r="P281" s="4"/>
    </row>
    <row r="282" spans="1:16" ht="38.25" x14ac:dyDescent="0.2">
      <c r="A282" s="7" t="s">
        <v>31</v>
      </c>
      <c r="B282" s="4" t="s">
        <v>46</v>
      </c>
      <c r="C282" s="4" t="s">
        <v>2978</v>
      </c>
      <c r="D282" s="8" t="s">
        <v>2976</v>
      </c>
      <c r="E282" s="4" t="s">
        <v>2979</v>
      </c>
      <c r="F282" s="4"/>
      <c r="G282" s="4" t="s">
        <v>1067</v>
      </c>
      <c r="H282" s="4" t="s">
        <v>2980</v>
      </c>
      <c r="I282" s="4" t="s">
        <v>2981</v>
      </c>
      <c r="J282" s="41">
        <v>42530</v>
      </c>
      <c r="K282" s="11">
        <v>2016</v>
      </c>
      <c r="L282" s="11">
        <v>2016</v>
      </c>
      <c r="M282" s="5">
        <v>4200</v>
      </c>
      <c r="N282" s="4"/>
      <c r="O282" s="4"/>
      <c r="P282" s="4"/>
    </row>
    <row r="283" spans="1:16" ht="25.5" x14ac:dyDescent="0.2">
      <c r="A283" s="7" t="s">
        <v>31</v>
      </c>
      <c r="B283" s="4" t="s">
        <v>46</v>
      </c>
      <c r="C283" s="4" t="s">
        <v>2982</v>
      </c>
      <c r="D283" s="8" t="s">
        <v>2983</v>
      </c>
      <c r="E283" s="4" t="s">
        <v>2984</v>
      </c>
      <c r="F283" s="4"/>
      <c r="G283" s="4" t="s">
        <v>1067</v>
      </c>
      <c r="H283" s="4" t="s">
        <v>1068</v>
      </c>
      <c r="I283" s="4" t="s">
        <v>2985</v>
      </c>
      <c r="J283" s="41">
        <v>42565</v>
      </c>
      <c r="K283" s="11">
        <v>2016</v>
      </c>
      <c r="L283" s="11">
        <v>2016</v>
      </c>
      <c r="M283" s="5">
        <v>7344</v>
      </c>
      <c r="N283" s="4"/>
      <c r="O283" s="4"/>
      <c r="P283" s="4"/>
    </row>
    <row r="284" spans="1:16" ht="25.5" x14ac:dyDescent="0.2">
      <c r="A284" s="7" t="s">
        <v>31</v>
      </c>
      <c r="B284" s="4" t="s">
        <v>46</v>
      </c>
      <c r="C284" s="4" t="s">
        <v>2986</v>
      </c>
      <c r="D284" s="8" t="s">
        <v>2976</v>
      </c>
      <c r="E284" s="4">
        <v>4550006833</v>
      </c>
      <c r="F284" s="4"/>
      <c r="G284" s="4" t="s">
        <v>1067</v>
      </c>
      <c r="H284" s="4" t="s">
        <v>2987</v>
      </c>
      <c r="I284" s="4">
        <v>31322832</v>
      </c>
      <c r="J284" s="41">
        <v>42698</v>
      </c>
      <c r="K284" s="11">
        <v>2016</v>
      </c>
      <c r="L284" s="11">
        <v>2016</v>
      </c>
      <c r="M284" s="5">
        <v>6600</v>
      </c>
      <c r="N284" s="4"/>
      <c r="O284" s="4"/>
      <c r="P284" s="4"/>
    </row>
    <row r="285" spans="1:16" ht="38.25" x14ac:dyDescent="0.2">
      <c r="A285" s="7" t="s">
        <v>31</v>
      </c>
      <c r="B285" s="4" t="s">
        <v>45</v>
      </c>
      <c r="C285" s="4" t="s">
        <v>2988</v>
      </c>
      <c r="D285" s="8" t="s">
        <v>2989</v>
      </c>
      <c r="E285" s="4" t="s">
        <v>2990</v>
      </c>
      <c r="F285" s="4" t="s">
        <v>816</v>
      </c>
      <c r="G285" s="4" t="s">
        <v>2991</v>
      </c>
      <c r="H285" s="4" t="s">
        <v>376</v>
      </c>
      <c r="I285" s="4">
        <v>30797764</v>
      </c>
      <c r="J285" s="41">
        <v>42074</v>
      </c>
      <c r="K285" s="11">
        <v>2015</v>
      </c>
      <c r="L285" s="11">
        <v>2016</v>
      </c>
      <c r="M285" s="5">
        <v>1500</v>
      </c>
      <c r="N285" s="4"/>
      <c r="O285" s="4"/>
      <c r="P285" s="4"/>
    </row>
    <row r="286" spans="1:16" ht="38.25" x14ac:dyDescent="0.2">
      <c r="A286" s="7" t="s">
        <v>31</v>
      </c>
      <c r="B286" s="4" t="s">
        <v>45</v>
      </c>
      <c r="C286" s="4" t="s">
        <v>2992</v>
      </c>
      <c r="D286" s="8" t="s">
        <v>823</v>
      </c>
      <c r="E286" s="4" t="s">
        <v>2993</v>
      </c>
      <c r="F286" s="4" t="s">
        <v>816</v>
      </c>
      <c r="G286" s="4" t="s">
        <v>2991</v>
      </c>
      <c r="H286" s="4" t="s">
        <v>376</v>
      </c>
      <c r="I286" s="4">
        <v>30797764</v>
      </c>
      <c r="J286" s="41">
        <v>42074</v>
      </c>
      <c r="K286" s="11">
        <v>2015</v>
      </c>
      <c r="L286" s="11">
        <v>2016</v>
      </c>
      <c r="M286" s="5">
        <v>1500</v>
      </c>
      <c r="N286" s="4"/>
      <c r="O286" s="4"/>
      <c r="P286" s="4"/>
    </row>
    <row r="287" spans="1:16" ht="38.25" x14ac:dyDescent="0.2">
      <c r="A287" s="7" t="s">
        <v>31</v>
      </c>
      <c r="B287" s="4" t="s">
        <v>45</v>
      </c>
      <c r="C287" s="4" t="s">
        <v>2994</v>
      </c>
      <c r="D287" s="8" t="s">
        <v>2069</v>
      </c>
      <c r="E287" s="4" t="s">
        <v>2995</v>
      </c>
      <c r="F287" s="4" t="s">
        <v>816</v>
      </c>
      <c r="G287" s="4" t="s">
        <v>2991</v>
      </c>
      <c r="H287" s="4" t="s">
        <v>376</v>
      </c>
      <c r="I287" s="4">
        <v>30797764</v>
      </c>
      <c r="J287" s="41">
        <v>42417</v>
      </c>
      <c r="K287" s="11">
        <v>2016</v>
      </c>
      <c r="L287" s="11">
        <v>2017</v>
      </c>
      <c r="M287" s="5">
        <v>2647</v>
      </c>
      <c r="N287" s="4"/>
      <c r="O287" s="4"/>
      <c r="P287" s="4"/>
    </row>
    <row r="288" spans="1:16" ht="38.25" x14ac:dyDescent="0.2">
      <c r="A288" s="7" t="s">
        <v>31</v>
      </c>
      <c r="B288" s="4" t="s">
        <v>45</v>
      </c>
      <c r="C288" s="4" t="s">
        <v>2996</v>
      </c>
      <c r="D288" s="8" t="s">
        <v>2997</v>
      </c>
      <c r="E288" s="4" t="s">
        <v>2998</v>
      </c>
      <c r="F288" s="4" t="s">
        <v>816</v>
      </c>
      <c r="G288" s="4" t="s">
        <v>2991</v>
      </c>
      <c r="H288" s="4" t="s">
        <v>376</v>
      </c>
      <c r="I288" s="4">
        <v>30797765</v>
      </c>
      <c r="J288" s="41">
        <v>42430</v>
      </c>
      <c r="K288" s="11">
        <v>2016</v>
      </c>
      <c r="L288" s="11">
        <v>2017</v>
      </c>
      <c r="M288" s="5">
        <v>3900</v>
      </c>
      <c r="N288" s="4"/>
      <c r="O288" s="4"/>
      <c r="P288" s="4"/>
    </row>
    <row r="289" spans="1:16" ht="38.25" x14ac:dyDescent="0.2">
      <c r="A289" s="7" t="s">
        <v>31</v>
      </c>
      <c r="B289" s="4" t="s">
        <v>45</v>
      </c>
      <c r="C289" s="4" t="s">
        <v>2999</v>
      </c>
      <c r="D289" s="8" t="s">
        <v>3000</v>
      </c>
      <c r="E289" s="4" t="s">
        <v>3001</v>
      </c>
      <c r="F289" s="4" t="s">
        <v>3002</v>
      </c>
      <c r="G289" s="4" t="s">
        <v>214</v>
      </c>
      <c r="H289" s="4" t="s">
        <v>3003</v>
      </c>
      <c r="I289" s="4">
        <v>30857571</v>
      </c>
      <c r="J289" s="41">
        <v>42720</v>
      </c>
      <c r="K289" s="11">
        <v>2016</v>
      </c>
      <c r="L289" s="11">
        <v>2017</v>
      </c>
      <c r="M289" s="5">
        <v>4155</v>
      </c>
      <c r="N289" s="4"/>
      <c r="O289" s="4"/>
      <c r="P289" s="4"/>
    </row>
    <row r="290" spans="1:16" ht="38.25" x14ac:dyDescent="0.2">
      <c r="A290" s="7" t="s">
        <v>31</v>
      </c>
      <c r="B290" s="4" t="s">
        <v>45</v>
      </c>
      <c r="C290" s="4" t="s">
        <v>3004</v>
      </c>
      <c r="D290" s="8" t="s">
        <v>3005</v>
      </c>
      <c r="E290" s="4" t="s">
        <v>3006</v>
      </c>
      <c r="F290" s="4" t="s">
        <v>3007</v>
      </c>
      <c r="G290" s="4" t="s">
        <v>3008</v>
      </c>
      <c r="H290" s="4" t="s">
        <v>3009</v>
      </c>
      <c r="I290" s="4" t="s">
        <v>3010</v>
      </c>
      <c r="J290" s="41">
        <v>42522</v>
      </c>
      <c r="K290" s="11">
        <v>2016</v>
      </c>
      <c r="L290" s="11">
        <v>2016</v>
      </c>
      <c r="M290" s="5">
        <v>3000</v>
      </c>
      <c r="N290" s="4"/>
      <c r="O290" s="4"/>
      <c r="P290" s="4"/>
    </row>
    <row r="291" spans="1:16" ht="38.25" x14ac:dyDescent="0.2">
      <c r="A291" s="7" t="s">
        <v>31</v>
      </c>
      <c r="B291" s="4" t="s">
        <v>45</v>
      </c>
      <c r="C291" s="4" t="s">
        <v>3011</v>
      </c>
      <c r="D291" s="8" t="s">
        <v>3012</v>
      </c>
      <c r="E291" s="4" t="s">
        <v>3013</v>
      </c>
      <c r="F291" s="4" t="s">
        <v>1085</v>
      </c>
      <c r="G291" s="4"/>
      <c r="H291" s="4" t="s">
        <v>3014</v>
      </c>
      <c r="I291" s="4" t="s">
        <v>3015</v>
      </c>
      <c r="J291" s="41">
        <v>42044</v>
      </c>
      <c r="K291" s="11">
        <v>2015</v>
      </c>
      <c r="L291" s="11">
        <v>2016</v>
      </c>
      <c r="M291" s="5">
        <v>1400</v>
      </c>
      <c r="N291" s="4"/>
      <c r="O291" s="4"/>
      <c r="P291" s="4"/>
    </row>
    <row r="292" spans="1:16" ht="38.25" x14ac:dyDescent="0.2">
      <c r="A292" s="7" t="s">
        <v>31</v>
      </c>
      <c r="B292" s="4" t="s">
        <v>45</v>
      </c>
      <c r="C292" s="4" t="s">
        <v>3016</v>
      </c>
      <c r="D292" s="8" t="s">
        <v>3017</v>
      </c>
      <c r="E292" s="4" t="s">
        <v>3018</v>
      </c>
      <c r="F292" s="4" t="s">
        <v>1085</v>
      </c>
      <c r="G292" s="4"/>
      <c r="H292" s="4" t="s">
        <v>3019</v>
      </c>
      <c r="I292" s="4" t="s">
        <v>3020</v>
      </c>
      <c r="J292" s="41">
        <v>42086</v>
      </c>
      <c r="K292" s="11">
        <v>2015</v>
      </c>
      <c r="L292" s="11">
        <v>2015</v>
      </c>
      <c r="M292" s="5">
        <v>1660</v>
      </c>
      <c r="N292" s="4"/>
      <c r="O292" s="4"/>
      <c r="P292" s="4"/>
    </row>
    <row r="293" spans="1:16" ht="38.25" x14ac:dyDescent="0.2">
      <c r="A293" s="7" t="s">
        <v>31</v>
      </c>
      <c r="B293" s="4" t="s">
        <v>45</v>
      </c>
      <c r="C293" s="4" t="s">
        <v>3021</v>
      </c>
      <c r="D293" s="8" t="s">
        <v>3022</v>
      </c>
      <c r="E293" s="4" t="s">
        <v>3023</v>
      </c>
      <c r="F293" s="4" t="s">
        <v>1085</v>
      </c>
      <c r="G293" s="4"/>
      <c r="H293" s="4" t="s">
        <v>3024</v>
      </c>
      <c r="I293" s="4">
        <v>35928158</v>
      </c>
      <c r="J293" s="41">
        <v>42439</v>
      </c>
      <c r="K293" s="11">
        <v>2016</v>
      </c>
      <c r="L293" s="11">
        <v>2016</v>
      </c>
      <c r="M293" s="5">
        <v>175</v>
      </c>
      <c r="N293" s="4"/>
      <c r="O293" s="4"/>
      <c r="P293" s="4"/>
    </row>
    <row r="294" spans="1:16" ht="38.25" x14ac:dyDescent="0.2">
      <c r="A294" s="7" t="s">
        <v>31</v>
      </c>
      <c r="B294" s="4" t="s">
        <v>45</v>
      </c>
      <c r="C294" s="4" t="s">
        <v>3021</v>
      </c>
      <c r="D294" s="8" t="s">
        <v>3022</v>
      </c>
      <c r="E294" s="4" t="s">
        <v>3025</v>
      </c>
      <c r="F294" s="4" t="s">
        <v>1085</v>
      </c>
      <c r="G294" s="4"/>
      <c r="H294" s="4" t="s">
        <v>3024</v>
      </c>
      <c r="I294" s="4">
        <v>35928158</v>
      </c>
      <c r="J294" s="41">
        <v>42443</v>
      </c>
      <c r="K294" s="11">
        <v>2016</v>
      </c>
      <c r="L294" s="11">
        <v>2016</v>
      </c>
      <c r="M294" s="5">
        <v>200</v>
      </c>
      <c r="N294" s="4"/>
      <c r="O294" s="4"/>
      <c r="P294" s="4"/>
    </row>
    <row r="295" spans="1:16" ht="38.25" x14ac:dyDescent="0.2">
      <c r="A295" s="7" t="s">
        <v>31</v>
      </c>
      <c r="B295" s="4" t="s">
        <v>45</v>
      </c>
      <c r="C295" s="4" t="s">
        <v>3026</v>
      </c>
      <c r="D295" s="8" t="s">
        <v>1896</v>
      </c>
      <c r="E295" s="4" t="s">
        <v>3027</v>
      </c>
      <c r="F295" s="4" t="s">
        <v>1085</v>
      </c>
      <c r="G295" s="4"/>
      <c r="H295" s="4" t="s">
        <v>3028</v>
      </c>
      <c r="I295" s="4">
        <v>31615716</v>
      </c>
      <c r="J295" s="41">
        <v>42380</v>
      </c>
      <c r="K295" s="11">
        <v>2016</v>
      </c>
      <c r="L295" s="11">
        <v>2016</v>
      </c>
      <c r="M295" s="5">
        <v>7480</v>
      </c>
      <c r="N295" s="4"/>
      <c r="O295" s="4"/>
      <c r="P295" s="4"/>
    </row>
    <row r="296" spans="1:16" ht="38.25" x14ac:dyDescent="0.2">
      <c r="A296" s="7" t="s">
        <v>31</v>
      </c>
      <c r="B296" s="4" t="s">
        <v>45</v>
      </c>
      <c r="C296" s="4" t="s">
        <v>3029</v>
      </c>
      <c r="D296" s="8" t="s">
        <v>3030</v>
      </c>
      <c r="E296" s="4" t="s">
        <v>3031</v>
      </c>
      <c r="F296" s="4" t="s">
        <v>1085</v>
      </c>
      <c r="G296" s="4"/>
      <c r="H296" s="4" t="s">
        <v>3032</v>
      </c>
      <c r="I296" s="4">
        <v>36389030</v>
      </c>
      <c r="J296" s="41">
        <v>42384</v>
      </c>
      <c r="K296" s="11">
        <v>2016</v>
      </c>
      <c r="L296" s="11">
        <v>2016</v>
      </c>
      <c r="M296" s="5">
        <v>1080</v>
      </c>
      <c r="N296" s="4"/>
      <c r="O296" s="4"/>
      <c r="P296" s="4"/>
    </row>
    <row r="297" spans="1:16" ht="38.25" x14ac:dyDescent="0.2">
      <c r="A297" s="7" t="s">
        <v>31</v>
      </c>
      <c r="B297" s="4" t="s">
        <v>45</v>
      </c>
      <c r="C297" s="4" t="s">
        <v>3033</v>
      </c>
      <c r="D297" s="8" t="s">
        <v>1100</v>
      </c>
      <c r="E297" s="4" t="s">
        <v>3034</v>
      </c>
      <c r="F297" s="4" t="s">
        <v>1085</v>
      </c>
      <c r="G297" s="4"/>
      <c r="H297" s="4" t="s">
        <v>3035</v>
      </c>
      <c r="I297" s="4">
        <v>30840074</v>
      </c>
      <c r="J297" s="41">
        <v>42380</v>
      </c>
      <c r="K297" s="11">
        <v>2016</v>
      </c>
      <c r="L297" s="11">
        <v>2016</v>
      </c>
      <c r="M297" s="5">
        <v>7800</v>
      </c>
      <c r="N297" s="4"/>
      <c r="O297" s="4"/>
      <c r="P297" s="4"/>
    </row>
    <row r="298" spans="1:16" ht="38.25" x14ac:dyDescent="0.2">
      <c r="A298" s="7" t="s">
        <v>31</v>
      </c>
      <c r="B298" s="4" t="s">
        <v>45</v>
      </c>
      <c r="C298" s="4" t="s">
        <v>3036</v>
      </c>
      <c r="D298" s="8" t="s">
        <v>3037</v>
      </c>
      <c r="E298" s="4" t="s">
        <v>3038</v>
      </c>
      <c r="F298" s="4" t="s">
        <v>1085</v>
      </c>
      <c r="G298" s="4"/>
      <c r="H298" s="4" t="s">
        <v>3039</v>
      </c>
      <c r="I298" s="4">
        <v>31821987</v>
      </c>
      <c r="J298" s="41">
        <v>42391</v>
      </c>
      <c r="K298" s="11">
        <v>2016</v>
      </c>
      <c r="L298" s="11">
        <v>2016</v>
      </c>
      <c r="M298" s="5">
        <v>3150</v>
      </c>
      <c r="N298" s="4"/>
      <c r="O298" s="4"/>
      <c r="P298" s="4"/>
    </row>
    <row r="299" spans="1:16" ht="38.25" x14ac:dyDescent="0.2">
      <c r="A299" s="7" t="s">
        <v>31</v>
      </c>
      <c r="B299" s="4" t="s">
        <v>45</v>
      </c>
      <c r="C299" s="4" t="s">
        <v>3040</v>
      </c>
      <c r="D299" s="8" t="s">
        <v>3041</v>
      </c>
      <c r="E299" s="4" t="s">
        <v>3042</v>
      </c>
      <c r="F299" s="4" t="s">
        <v>1085</v>
      </c>
      <c r="G299" s="4"/>
      <c r="H299" s="4" t="s">
        <v>3043</v>
      </c>
      <c r="I299" s="4"/>
      <c r="J299" s="41" t="s">
        <v>3044</v>
      </c>
      <c r="K299" s="11">
        <v>2016</v>
      </c>
      <c r="L299" s="11">
        <v>2016</v>
      </c>
      <c r="M299" s="5">
        <v>2225</v>
      </c>
      <c r="N299" s="4"/>
      <c r="O299" s="4"/>
      <c r="P299" s="4"/>
    </row>
    <row r="300" spans="1:16" ht="38.25" x14ac:dyDescent="0.2">
      <c r="A300" s="7" t="s">
        <v>31</v>
      </c>
      <c r="B300" s="4" t="s">
        <v>45</v>
      </c>
      <c r="C300" s="4" t="s">
        <v>3045</v>
      </c>
      <c r="D300" s="8" t="s">
        <v>3046</v>
      </c>
      <c r="E300" s="4" t="s">
        <v>3047</v>
      </c>
      <c r="F300" s="4" t="s">
        <v>1085</v>
      </c>
      <c r="G300" s="4"/>
      <c r="H300" s="4" t="s">
        <v>3048</v>
      </c>
      <c r="I300" s="4" t="s">
        <v>3049</v>
      </c>
      <c r="J300" s="41">
        <v>42391</v>
      </c>
      <c r="K300" s="11">
        <v>2016</v>
      </c>
      <c r="L300" s="11">
        <v>2016</v>
      </c>
      <c r="M300" s="5">
        <v>833</v>
      </c>
      <c r="N300" s="4"/>
      <c r="O300" s="4"/>
      <c r="P300" s="4"/>
    </row>
    <row r="301" spans="1:16" ht="38.25" x14ac:dyDescent="0.2">
      <c r="A301" s="7" t="s">
        <v>31</v>
      </c>
      <c r="B301" s="4" t="s">
        <v>45</v>
      </c>
      <c r="C301" s="4" t="s">
        <v>3050</v>
      </c>
      <c r="D301" s="8" t="s">
        <v>3051</v>
      </c>
      <c r="E301" s="4" t="s">
        <v>3052</v>
      </c>
      <c r="F301" s="4" t="s">
        <v>1085</v>
      </c>
      <c r="G301" s="4"/>
      <c r="H301" s="4" t="s">
        <v>3053</v>
      </c>
      <c r="I301" s="4">
        <v>46833323</v>
      </c>
      <c r="J301" s="41">
        <v>42415</v>
      </c>
      <c r="K301" s="11">
        <v>2016</v>
      </c>
      <c r="L301" s="11">
        <v>2016</v>
      </c>
      <c r="M301" s="5">
        <v>2500</v>
      </c>
      <c r="N301" s="4"/>
      <c r="O301" s="4"/>
      <c r="P301" s="4"/>
    </row>
    <row r="302" spans="1:16" ht="38.25" x14ac:dyDescent="0.2">
      <c r="A302" s="7" t="s">
        <v>31</v>
      </c>
      <c r="B302" s="4" t="s">
        <v>45</v>
      </c>
      <c r="C302" s="4" t="s">
        <v>3040</v>
      </c>
      <c r="D302" s="8" t="s">
        <v>3041</v>
      </c>
      <c r="E302" s="4" t="s">
        <v>3054</v>
      </c>
      <c r="F302" s="4" t="s">
        <v>1085</v>
      </c>
      <c r="G302" s="4"/>
      <c r="H302" s="4" t="s">
        <v>3043</v>
      </c>
      <c r="I302" s="4"/>
      <c r="J302" s="41">
        <v>42410</v>
      </c>
      <c r="K302" s="11">
        <v>2016</v>
      </c>
      <c r="L302" s="11">
        <v>2016</v>
      </c>
      <c r="M302" s="5">
        <v>1090</v>
      </c>
      <c r="N302" s="4"/>
      <c r="O302" s="4"/>
      <c r="P302" s="4"/>
    </row>
    <row r="303" spans="1:16" ht="38.25" x14ac:dyDescent="0.2">
      <c r="A303" s="7" t="s">
        <v>31</v>
      </c>
      <c r="B303" s="4" t="s">
        <v>45</v>
      </c>
      <c r="C303" s="4" t="s">
        <v>3040</v>
      </c>
      <c r="D303" s="8" t="s">
        <v>3041</v>
      </c>
      <c r="E303" s="4" t="s">
        <v>3055</v>
      </c>
      <c r="F303" s="4" t="s">
        <v>1085</v>
      </c>
      <c r="G303" s="4"/>
      <c r="H303" s="4" t="s">
        <v>3043</v>
      </c>
      <c r="I303" s="4"/>
      <c r="J303" s="41">
        <v>42422</v>
      </c>
      <c r="K303" s="11">
        <v>2016</v>
      </c>
      <c r="L303" s="11">
        <v>2016</v>
      </c>
      <c r="M303" s="5">
        <v>810</v>
      </c>
      <c r="N303" s="4"/>
      <c r="O303" s="4"/>
      <c r="P303" s="4"/>
    </row>
    <row r="304" spans="1:16" ht="38.25" x14ac:dyDescent="0.2">
      <c r="A304" s="7" t="s">
        <v>31</v>
      </c>
      <c r="B304" s="4" t="s">
        <v>45</v>
      </c>
      <c r="C304" s="4" t="s">
        <v>3056</v>
      </c>
      <c r="D304" s="8" t="s">
        <v>3057</v>
      </c>
      <c r="E304" s="4" t="s">
        <v>3058</v>
      </c>
      <c r="F304" s="4" t="s">
        <v>1085</v>
      </c>
      <c r="G304" s="4"/>
      <c r="H304" s="4" t="s">
        <v>3059</v>
      </c>
      <c r="I304" s="4">
        <v>35898119</v>
      </c>
      <c r="J304" s="41">
        <v>42429</v>
      </c>
      <c r="K304" s="11">
        <v>2016</v>
      </c>
      <c r="L304" s="11">
        <v>2016</v>
      </c>
      <c r="M304" s="5">
        <v>663</v>
      </c>
      <c r="N304" s="4"/>
      <c r="O304" s="4"/>
      <c r="P304" s="4"/>
    </row>
    <row r="305" spans="1:16" ht="38.25" x14ac:dyDescent="0.2">
      <c r="A305" s="7" t="s">
        <v>31</v>
      </c>
      <c r="B305" s="4" t="s">
        <v>45</v>
      </c>
      <c r="C305" s="4" t="s">
        <v>3060</v>
      </c>
      <c r="D305" s="8" t="s">
        <v>3051</v>
      </c>
      <c r="E305" s="4" t="s">
        <v>3061</v>
      </c>
      <c r="F305" s="4" t="s">
        <v>1085</v>
      </c>
      <c r="G305" s="4"/>
      <c r="H305" s="4" t="s">
        <v>3053</v>
      </c>
      <c r="I305" s="4">
        <v>46833323</v>
      </c>
      <c r="J305" s="41">
        <v>42451</v>
      </c>
      <c r="K305" s="11">
        <v>2016</v>
      </c>
      <c r="L305" s="11">
        <v>2016</v>
      </c>
      <c r="M305" s="5">
        <v>1200</v>
      </c>
      <c r="N305" s="4"/>
      <c r="O305" s="4"/>
      <c r="P305" s="4"/>
    </row>
    <row r="306" spans="1:16" ht="38.25" x14ac:dyDescent="0.2">
      <c r="A306" s="7" t="s">
        <v>31</v>
      </c>
      <c r="B306" s="4" t="s">
        <v>45</v>
      </c>
      <c r="C306" s="4" t="s">
        <v>3040</v>
      </c>
      <c r="D306" s="8" t="s">
        <v>3041</v>
      </c>
      <c r="E306" s="4" t="s">
        <v>3062</v>
      </c>
      <c r="F306" s="4" t="s">
        <v>1085</v>
      </c>
      <c r="G306" s="4"/>
      <c r="H306" s="4" t="s">
        <v>3043</v>
      </c>
      <c r="I306" s="4"/>
      <c r="J306" s="41">
        <v>42430</v>
      </c>
      <c r="K306" s="11">
        <v>2016</v>
      </c>
      <c r="L306" s="11">
        <v>2016</v>
      </c>
      <c r="M306" s="5">
        <v>1595</v>
      </c>
      <c r="N306" s="4"/>
      <c r="O306" s="4"/>
      <c r="P306" s="4"/>
    </row>
    <row r="307" spans="1:16" ht="38.25" x14ac:dyDescent="0.2">
      <c r="A307" s="7" t="s">
        <v>31</v>
      </c>
      <c r="B307" s="4" t="s">
        <v>45</v>
      </c>
      <c r="C307" s="4" t="s">
        <v>3063</v>
      </c>
      <c r="D307" s="8" t="s">
        <v>3064</v>
      </c>
      <c r="E307" s="4" t="s">
        <v>3065</v>
      </c>
      <c r="F307" s="4" t="s">
        <v>1085</v>
      </c>
      <c r="G307" s="4"/>
      <c r="H307" s="4" t="s">
        <v>3066</v>
      </c>
      <c r="I307" s="4">
        <v>31615619</v>
      </c>
      <c r="J307" s="41">
        <v>42451</v>
      </c>
      <c r="K307" s="11">
        <v>2016</v>
      </c>
      <c r="L307" s="11">
        <v>2016</v>
      </c>
      <c r="M307" s="5">
        <v>5000</v>
      </c>
      <c r="N307" s="4"/>
      <c r="O307" s="4"/>
      <c r="P307" s="4"/>
    </row>
    <row r="308" spans="1:16" ht="38.25" x14ac:dyDescent="0.2">
      <c r="A308" s="7" t="s">
        <v>31</v>
      </c>
      <c r="B308" s="4" t="s">
        <v>45</v>
      </c>
      <c r="C308" s="4" t="s">
        <v>3067</v>
      </c>
      <c r="D308" s="8" t="s">
        <v>3017</v>
      </c>
      <c r="E308" s="4" t="s">
        <v>3068</v>
      </c>
      <c r="F308" s="4" t="s">
        <v>1085</v>
      </c>
      <c r="G308" s="4"/>
      <c r="H308" s="4" t="s">
        <v>3069</v>
      </c>
      <c r="I308" s="4">
        <v>34122885</v>
      </c>
      <c r="J308" s="41">
        <v>42443</v>
      </c>
      <c r="K308" s="11">
        <v>2016</v>
      </c>
      <c r="L308" s="11">
        <v>2016</v>
      </c>
      <c r="M308" s="5">
        <v>1600</v>
      </c>
      <c r="N308" s="4"/>
      <c r="O308" s="4"/>
      <c r="P308" s="4"/>
    </row>
    <row r="309" spans="1:16" ht="38.25" x14ac:dyDescent="0.2">
      <c r="A309" s="7" t="s">
        <v>31</v>
      </c>
      <c r="B309" s="4" t="s">
        <v>45</v>
      </c>
      <c r="C309" s="4" t="s">
        <v>3070</v>
      </c>
      <c r="D309" s="8" t="s">
        <v>1100</v>
      </c>
      <c r="E309" s="4" t="s">
        <v>3071</v>
      </c>
      <c r="F309" s="4" t="s">
        <v>1085</v>
      </c>
      <c r="G309" s="4"/>
      <c r="H309" s="4" t="s">
        <v>3072</v>
      </c>
      <c r="I309" s="4">
        <v>35757442</v>
      </c>
      <c r="J309" s="41">
        <v>42443</v>
      </c>
      <c r="K309" s="11">
        <v>2016</v>
      </c>
      <c r="L309" s="11">
        <v>2016</v>
      </c>
      <c r="M309" s="5">
        <v>1200</v>
      </c>
      <c r="N309" s="4"/>
      <c r="O309" s="4"/>
      <c r="P309" s="4"/>
    </row>
    <row r="310" spans="1:16" ht="38.25" x14ac:dyDescent="0.2">
      <c r="A310" s="7" t="s">
        <v>31</v>
      </c>
      <c r="B310" s="4" t="s">
        <v>45</v>
      </c>
      <c r="C310" s="4" t="s">
        <v>2519</v>
      </c>
      <c r="D310" s="8" t="s">
        <v>1100</v>
      </c>
      <c r="E310" s="4" t="s">
        <v>3073</v>
      </c>
      <c r="F310" s="4" t="s">
        <v>1085</v>
      </c>
      <c r="G310" s="4"/>
      <c r="H310" s="4" t="s">
        <v>3074</v>
      </c>
      <c r="I310" s="4">
        <v>36062090</v>
      </c>
      <c r="J310" s="41">
        <v>42460</v>
      </c>
      <c r="K310" s="11">
        <v>2016</v>
      </c>
      <c r="L310" s="11">
        <v>2016</v>
      </c>
      <c r="M310" s="5">
        <v>400</v>
      </c>
      <c r="N310" s="4"/>
      <c r="O310" s="4"/>
      <c r="P310" s="4"/>
    </row>
    <row r="311" spans="1:16" ht="38.25" x14ac:dyDescent="0.2">
      <c r="A311" s="7" t="s">
        <v>31</v>
      </c>
      <c r="B311" s="4" t="s">
        <v>45</v>
      </c>
      <c r="C311" s="4" t="s">
        <v>3075</v>
      </c>
      <c r="D311" s="8" t="s">
        <v>3076</v>
      </c>
      <c r="E311" s="4" t="s">
        <v>3077</v>
      </c>
      <c r="F311" s="4" t="s">
        <v>1085</v>
      </c>
      <c r="G311" s="4"/>
      <c r="H311" s="4" t="s">
        <v>3053</v>
      </c>
      <c r="I311" s="4">
        <v>46833323</v>
      </c>
      <c r="J311" s="41">
        <v>42453</v>
      </c>
      <c r="K311" s="11">
        <v>2016</v>
      </c>
      <c r="L311" s="11">
        <v>2016</v>
      </c>
      <c r="M311" s="5">
        <v>2500</v>
      </c>
      <c r="N311" s="4"/>
      <c r="O311" s="4"/>
      <c r="P311" s="4"/>
    </row>
    <row r="312" spans="1:16" ht="38.25" x14ac:dyDescent="0.2">
      <c r="A312" s="7" t="s">
        <v>31</v>
      </c>
      <c r="B312" s="4" t="s">
        <v>45</v>
      </c>
      <c r="C312" s="4" t="s">
        <v>3078</v>
      </c>
      <c r="D312" s="8" t="s">
        <v>1910</v>
      </c>
      <c r="E312" s="4" t="s">
        <v>3079</v>
      </c>
      <c r="F312" s="4" t="s">
        <v>1085</v>
      </c>
      <c r="G312" s="4"/>
      <c r="H312" s="4" t="s">
        <v>3080</v>
      </c>
      <c r="I312" s="4">
        <v>31411011</v>
      </c>
      <c r="J312" s="41">
        <v>42471</v>
      </c>
      <c r="K312" s="11">
        <v>2016</v>
      </c>
      <c r="L312" s="11">
        <v>2016</v>
      </c>
      <c r="M312" s="5">
        <v>855</v>
      </c>
      <c r="N312" s="4"/>
      <c r="O312" s="4"/>
      <c r="P312" s="4"/>
    </row>
    <row r="313" spans="1:16" ht="38.25" x14ac:dyDescent="0.2">
      <c r="A313" s="7" t="s">
        <v>31</v>
      </c>
      <c r="B313" s="4" t="s">
        <v>45</v>
      </c>
      <c r="C313" s="4" t="s">
        <v>3081</v>
      </c>
      <c r="D313" s="8" t="s">
        <v>1100</v>
      </c>
      <c r="E313" s="4" t="s">
        <v>3082</v>
      </c>
      <c r="F313" s="4" t="s">
        <v>1085</v>
      </c>
      <c r="G313" s="4"/>
      <c r="H313" s="4" t="s">
        <v>3083</v>
      </c>
      <c r="I313" s="4">
        <v>36657000</v>
      </c>
      <c r="J313" s="41">
        <v>42486</v>
      </c>
      <c r="K313" s="11">
        <v>2016</v>
      </c>
      <c r="L313" s="11">
        <v>2016</v>
      </c>
      <c r="M313" s="5">
        <v>250</v>
      </c>
      <c r="N313" s="4"/>
      <c r="O313" s="4"/>
      <c r="P313" s="4"/>
    </row>
    <row r="314" spans="1:16" ht="38.25" x14ac:dyDescent="0.2">
      <c r="A314" s="7" t="s">
        <v>31</v>
      </c>
      <c r="B314" s="4" t="s">
        <v>45</v>
      </c>
      <c r="C314" s="4" t="s">
        <v>3084</v>
      </c>
      <c r="D314" s="8" t="s">
        <v>1116</v>
      </c>
      <c r="E314" s="4" t="s">
        <v>3085</v>
      </c>
      <c r="F314" s="4" t="s">
        <v>1085</v>
      </c>
      <c r="G314" s="4"/>
      <c r="H314" s="4" t="s">
        <v>3086</v>
      </c>
      <c r="I314" s="4">
        <v>31637051</v>
      </c>
      <c r="J314" s="41">
        <v>41604</v>
      </c>
      <c r="K314" s="11">
        <v>2016</v>
      </c>
      <c r="L314" s="11">
        <v>2016</v>
      </c>
      <c r="M314" s="5">
        <v>4000</v>
      </c>
      <c r="N314" s="4"/>
      <c r="O314" s="4"/>
      <c r="P314" s="4"/>
    </row>
    <row r="315" spans="1:16" ht="38.25" x14ac:dyDescent="0.2">
      <c r="A315" s="7" t="s">
        <v>31</v>
      </c>
      <c r="B315" s="4" t="s">
        <v>45</v>
      </c>
      <c r="C315" s="4" t="s">
        <v>3087</v>
      </c>
      <c r="D315" s="8" t="s">
        <v>3088</v>
      </c>
      <c r="E315" s="4" t="s">
        <v>3089</v>
      </c>
      <c r="F315" s="4" t="s">
        <v>1085</v>
      </c>
      <c r="G315" s="4"/>
      <c r="H315" s="4" t="s">
        <v>3090</v>
      </c>
      <c r="I315" s="4">
        <v>31578896</v>
      </c>
      <c r="J315" s="41">
        <v>42488</v>
      </c>
      <c r="K315" s="11">
        <v>2016</v>
      </c>
      <c r="L315" s="11">
        <v>2016</v>
      </c>
      <c r="M315" s="5">
        <v>1000</v>
      </c>
      <c r="N315" s="4"/>
      <c r="O315" s="4"/>
      <c r="P315" s="4"/>
    </row>
    <row r="316" spans="1:16" ht="38.25" x14ac:dyDescent="0.2">
      <c r="A316" s="7" t="s">
        <v>31</v>
      </c>
      <c r="B316" s="4" t="s">
        <v>45</v>
      </c>
      <c r="C316" s="4" t="s">
        <v>3091</v>
      </c>
      <c r="D316" s="8" t="s">
        <v>3092</v>
      </c>
      <c r="E316" s="4" t="s">
        <v>3093</v>
      </c>
      <c r="F316" s="4" t="s">
        <v>1085</v>
      </c>
      <c r="G316" s="4"/>
      <c r="H316" s="4" t="s">
        <v>3094</v>
      </c>
      <c r="I316" s="4">
        <v>31329209</v>
      </c>
      <c r="J316" s="41">
        <v>42496</v>
      </c>
      <c r="K316" s="11">
        <v>2016</v>
      </c>
      <c r="L316" s="11">
        <v>2016</v>
      </c>
      <c r="M316" s="5">
        <v>1500</v>
      </c>
      <c r="N316" s="4"/>
      <c r="O316" s="4"/>
      <c r="P316" s="4"/>
    </row>
    <row r="317" spans="1:16" ht="38.25" x14ac:dyDescent="0.2">
      <c r="A317" s="7" t="s">
        <v>31</v>
      </c>
      <c r="B317" s="4" t="s">
        <v>45</v>
      </c>
      <c r="C317" s="4" t="s">
        <v>3075</v>
      </c>
      <c r="D317" s="8" t="s">
        <v>3076</v>
      </c>
      <c r="E317" s="4" t="s">
        <v>3095</v>
      </c>
      <c r="F317" s="4" t="s">
        <v>1085</v>
      </c>
      <c r="G317" s="4"/>
      <c r="H317" s="4" t="s">
        <v>3053</v>
      </c>
      <c r="I317" s="4">
        <v>46833323</v>
      </c>
      <c r="J317" s="41">
        <v>42514</v>
      </c>
      <c r="K317" s="11">
        <v>2016</v>
      </c>
      <c r="L317" s="11">
        <v>2016</v>
      </c>
      <c r="M317" s="5">
        <v>2500</v>
      </c>
      <c r="N317" s="4"/>
      <c r="O317" s="4"/>
      <c r="P317" s="4"/>
    </row>
    <row r="318" spans="1:16" ht="38.25" x14ac:dyDescent="0.2">
      <c r="A318" s="7" t="s">
        <v>31</v>
      </c>
      <c r="B318" s="4" t="s">
        <v>45</v>
      </c>
      <c r="C318" s="4" t="s">
        <v>3096</v>
      </c>
      <c r="D318" s="8" t="s">
        <v>3097</v>
      </c>
      <c r="E318" s="4" t="s">
        <v>3098</v>
      </c>
      <c r="F318" s="4" t="s">
        <v>1085</v>
      </c>
      <c r="G318" s="4"/>
      <c r="H318" s="4" t="s">
        <v>3099</v>
      </c>
      <c r="I318" s="4">
        <v>31388841</v>
      </c>
      <c r="J318" s="41">
        <v>42532</v>
      </c>
      <c r="K318" s="11">
        <v>2016</v>
      </c>
      <c r="L318" s="11">
        <v>2016</v>
      </c>
      <c r="M318" s="5">
        <v>380</v>
      </c>
      <c r="N318" s="4"/>
      <c r="O318" s="4"/>
      <c r="P318" s="4"/>
    </row>
    <row r="319" spans="1:16" ht="38.25" x14ac:dyDescent="0.2">
      <c r="A319" s="7" t="s">
        <v>31</v>
      </c>
      <c r="B319" s="4" t="s">
        <v>45</v>
      </c>
      <c r="C319" s="4" t="s">
        <v>3100</v>
      </c>
      <c r="D319" s="8" t="s">
        <v>1896</v>
      </c>
      <c r="E319" s="4" t="s">
        <v>3101</v>
      </c>
      <c r="F319" s="4" t="s">
        <v>1085</v>
      </c>
      <c r="G319" s="4"/>
      <c r="H319" s="4" t="s">
        <v>3102</v>
      </c>
      <c r="I319" s="4">
        <v>31333320</v>
      </c>
      <c r="J319" s="41">
        <v>42536</v>
      </c>
      <c r="K319" s="11">
        <v>2016</v>
      </c>
      <c r="L319" s="11">
        <v>2016</v>
      </c>
      <c r="M319" s="5">
        <v>250</v>
      </c>
      <c r="N319" s="4"/>
      <c r="O319" s="4"/>
      <c r="P319" s="4"/>
    </row>
    <row r="320" spans="1:16" ht="38.25" x14ac:dyDescent="0.2">
      <c r="A320" s="7" t="s">
        <v>31</v>
      </c>
      <c r="B320" s="4" t="s">
        <v>45</v>
      </c>
      <c r="C320" s="4" t="s">
        <v>3067</v>
      </c>
      <c r="D320" s="8" t="s">
        <v>3103</v>
      </c>
      <c r="E320" s="4" t="s">
        <v>3104</v>
      </c>
      <c r="F320" s="4" t="s">
        <v>1085</v>
      </c>
      <c r="G320" s="4"/>
      <c r="H320" s="4" t="s">
        <v>3105</v>
      </c>
      <c r="I320" s="4">
        <v>35920971</v>
      </c>
      <c r="J320" s="41">
        <v>42548</v>
      </c>
      <c r="K320" s="11">
        <v>2016</v>
      </c>
      <c r="L320" s="11">
        <v>2016</v>
      </c>
      <c r="M320" s="5">
        <v>1000</v>
      </c>
      <c r="N320" s="4"/>
      <c r="O320" s="4"/>
      <c r="P320" s="4"/>
    </row>
    <row r="321" spans="1:16" ht="38.25" x14ac:dyDescent="0.2">
      <c r="A321" s="7" t="s">
        <v>31</v>
      </c>
      <c r="B321" s="4" t="s">
        <v>45</v>
      </c>
      <c r="C321" s="4" t="s">
        <v>3067</v>
      </c>
      <c r="D321" s="8" t="s">
        <v>3103</v>
      </c>
      <c r="E321" s="4" t="s">
        <v>3106</v>
      </c>
      <c r="F321" s="4" t="s">
        <v>1085</v>
      </c>
      <c r="G321" s="4"/>
      <c r="H321" s="4" t="s">
        <v>3107</v>
      </c>
      <c r="I321" s="4">
        <v>36002071</v>
      </c>
      <c r="J321" s="41">
        <v>42536</v>
      </c>
      <c r="K321" s="11">
        <v>2016</v>
      </c>
      <c r="L321" s="11">
        <v>2016</v>
      </c>
      <c r="M321" s="5">
        <v>1902</v>
      </c>
      <c r="N321" s="4"/>
      <c r="O321" s="4"/>
      <c r="P321" s="4"/>
    </row>
    <row r="322" spans="1:16" ht="38.25" x14ac:dyDescent="0.2">
      <c r="A322" s="7" t="s">
        <v>31</v>
      </c>
      <c r="B322" s="4" t="s">
        <v>45</v>
      </c>
      <c r="C322" s="4" t="s">
        <v>3108</v>
      </c>
      <c r="D322" s="8" t="s">
        <v>3109</v>
      </c>
      <c r="E322" s="4" t="s">
        <v>3110</v>
      </c>
      <c r="F322" s="4" t="s">
        <v>1085</v>
      </c>
      <c r="G322" s="4"/>
      <c r="H322" s="4" t="s">
        <v>1114</v>
      </c>
      <c r="I322" s="4">
        <v>36445461</v>
      </c>
      <c r="J322" s="41">
        <v>42528</v>
      </c>
      <c r="K322" s="11">
        <v>2016</v>
      </c>
      <c r="L322" s="11">
        <v>2016</v>
      </c>
      <c r="M322" s="5">
        <v>7500</v>
      </c>
      <c r="N322" s="4"/>
      <c r="O322" s="4"/>
      <c r="P322" s="4"/>
    </row>
    <row r="323" spans="1:16" ht="38.25" x14ac:dyDescent="0.2">
      <c r="A323" s="7" t="s">
        <v>31</v>
      </c>
      <c r="B323" s="4" t="s">
        <v>45</v>
      </c>
      <c r="C323" s="4" t="s">
        <v>3111</v>
      </c>
      <c r="D323" s="8" t="s">
        <v>3112</v>
      </c>
      <c r="E323" s="4" t="s">
        <v>3113</v>
      </c>
      <c r="F323" s="4" t="s">
        <v>1085</v>
      </c>
      <c r="G323" s="4"/>
      <c r="H323" s="4" t="s">
        <v>3114</v>
      </c>
      <c r="I323" s="4">
        <v>34136908</v>
      </c>
      <c r="J323" s="41">
        <v>42625</v>
      </c>
      <c r="K323" s="11">
        <v>2016</v>
      </c>
      <c r="L323" s="11">
        <v>2016</v>
      </c>
      <c r="M323" s="5">
        <v>1359</v>
      </c>
      <c r="N323" s="4"/>
      <c r="O323" s="4"/>
      <c r="P323" s="4"/>
    </row>
    <row r="324" spans="1:16" ht="38.25" x14ac:dyDescent="0.2">
      <c r="A324" s="7" t="s">
        <v>31</v>
      </c>
      <c r="B324" s="4" t="s">
        <v>45</v>
      </c>
      <c r="C324" s="4" t="s">
        <v>3115</v>
      </c>
      <c r="D324" s="8" t="s">
        <v>3116</v>
      </c>
      <c r="E324" s="4" t="s">
        <v>3117</v>
      </c>
      <c r="F324" s="4" t="s">
        <v>1085</v>
      </c>
      <c r="G324" s="4"/>
      <c r="H324" s="4" t="s">
        <v>3118</v>
      </c>
      <c r="I324" s="4">
        <v>31322832</v>
      </c>
      <c r="J324" s="41">
        <v>42562</v>
      </c>
      <c r="K324" s="11">
        <v>2016</v>
      </c>
      <c r="L324" s="11">
        <v>2016</v>
      </c>
      <c r="M324" s="5">
        <v>1200</v>
      </c>
      <c r="N324" s="4"/>
      <c r="O324" s="4"/>
      <c r="P324" s="4"/>
    </row>
    <row r="325" spans="1:16" ht="38.25" x14ac:dyDescent="0.2">
      <c r="A325" s="7" t="s">
        <v>31</v>
      </c>
      <c r="B325" s="4" t="s">
        <v>45</v>
      </c>
      <c r="C325" s="4" t="s">
        <v>3119</v>
      </c>
      <c r="D325" s="8" t="s">
        <v>3120</v>
      </c>
      <c r="E325" s="4" t="s">
        <v>3121</v>
      </c>
      <c r="F325" s="4" t="s">
        <v>1085</v>
      </c>
      <c r="G325" s="4"/>
      <c r="H325" s="4" t="s">
        <v>3069</v>
      </c>
      <c r="I325" s="4">
        <v>34122885</v>
      </c>
      <c r="J325" s="41">
        <v>42705</v>
      </c>
      <c r="K325" s="11">
        <v>2016</v>
      </c>
      <c r="L325" s="11">
        <v>2016</v>
      </c>
      <c r="M325" s="5">
        <v>160</v>
      </c>
      <c r="N325" s="4"/>
      <c r="O325" s="4"/>
      <c r="P325" s="4"/>
    </row>
    <row r="326" spans="1:16" ht="38.25" x14ac:dyDescent="0.2">
      <c r="A326" s="7" t="s">
        <v>31</v>
      </c>
      <c r="B326" s="4" t="s">
        <v>45</v>
      </c>
      <c r="C326" s="4" t="s">
        <v>3029</v>
      </c>
      <c r="D326" s="8" t="s">
        <v>3122</v>
      </c>
      <c r="E326" s="4" t="s">
        <v>3123</v>
      </c>
      <c r="F326" s="4" t="s">
        <v>1085</v>
      </c>
      <c r="G326" s="4"/>
      <c r="H326" s="4" t="s">
        <v>3032</v>
      </c>
      <c r="I326" s="4">
        <v>36389030</v>
      </c>
      <c r="J326" s="41">
        <v>42576</v>
      </c>
      <c r="K326" s="11">
        <v>2016</v>
      </c>
      <c r="L326" s="11">
        <v>2016</v>
      </c>
      <c r="M326" s="5">
        <v>810</v>
      </c>
      <c r="N326" s="4"/>
      <c r="O326" s="4"/>
      <c r="P326" s="4"/>
    </row>
    <row r="327" spans="1:16" ht="38.25" x14ac:dyDescent="0.2">
      <c r="A327" s="7" t="s">
        <v>31</v>
      </c>
      <c r="B327" s="4" t="s">
        <v>45</v>
      </c>
      <c r="C327" s="4" t="s">
        <v>3075</v>
      </c>
      <c r="D327" s="8" t="s">
        <v>3076</v>
      </c>
      <c r="E327" s="4" t="s">
        <v>3124</v>
      </c>
      <c r="F327" s="4" t="s">
        <v>1085</v>
      </c>
      <c r="G327" s="4"/>
      <c r="H327" s="4" t="s">
        <v>3053</v>
      </c>
      <c r="I327" s="4">
        <v>46833323</v>
      </c>
      <c r="J327" s="41">
        <v>42522</v>
      </c>
      <c r="K327" s="11">
        <v>2016</v>
      </c>
      <c r="L327" s="11">
        <v>2016</v>
      </c>
      <c r="M327" s="5">
        <v>2500</v>
      </c>
      <c r="N327" s="4"/>
      <c r="O327" s="4"/>
      <c r="P327" s="4"/>
    </row>
    <row r="328" spans="1:16" ht="38.25" x14ac:dyDescent="0.2">
      <c r="A328" s="7" t="s">
        <v>31</v>
      </c>
      <c r="B328" s="4" t="s">
        <v>45</v>
      </c>
      <c r="C328" s="4" t="s">
        <v>3067</v>
      </c>
      <c r="D328" s="8" t="s">
        <v>3067</v>
      </c>
      <c r="E328" s="4" t="s">
        <v>3125</v>
      </c>
      <c r="F328" s="4" t="s">
        <v>1085</v>
      </c>
      <c r="G328" s="4"/>
      <c r="H328" s="4" t="s">
        <v>3126</v>
      </c>
      <c r="I328" s="4">
        <v>36002071</v>
      </c>
      <c r="J328" s="41">
        <v>42576</v>
      </c>
      <c r="K328" s="11">
        <v>2016</v>
      </c>
      <c r="L328" s="11">
        <v>2016</v>
      </c>
      <c r="M328" s="5">
        <v>550</v>
      </c>
      <c r="N328" s="4"/>
      <c r="O328" s="4"/>
      <c r="P328" s="4"/>
    </row>
    <row r="329" spans="1:16" ht="38.25" x14ac:dyDescent="0.2">
      <c r="A329" s="7" t="s">
        <v>31</v>
      </c>
      <c r="B329" s="4" t="s">
        <v>45</v>
      </c>
      <c r="C329" s="4" t="s">
        <v>3127</v>
      </c>
      <c r="D329" s="8" t="s">
        <v>1154</v>
      </c>
      <c r="E329" s="4" t="s">
        <v>3128</v>
      </c>
      <c r="F329" s="4" t="s">
        <v>1085</v>
      </c>
      <c r="G329" s="4"/>
      <c r="H329" s="4" t="s">
        <v>1102</v>
      </c>
      <c r="I329" s="4">
        <v>44141211</v>
      </c>
      <c r="J329" s="41">
        <v>42606</v>
      </c>
      <c r="K329" s="11">
        <v>2016</v>
      </c>
      <c r="L329" s="11">
        <v>2016</v>
      </c>
      <c r="M329" s="5">
        <v>4843</v>
      </c>
      <c r="N329" s="4"/>
      <c r="O329" s="4"/>
      <c r="P329" s="4"/>
    </row>
    <row r="330" spans="1:16" ht="38.25" x14ac:dyDescent="0.2">
      <c r="A330" s="7" t="s">
        <v>31</v>
      </c>
      <c r="B330" s="4" t="s">
        <v>45</v>
      </c>
      <c r="C330" s="4" t="s">
        <v>3129</v>
      </c>
      <c r="D330" s="8" t="s">
        <v>3130</v>
      </c>
      <c r="E330" s="4" t="s">
        <v>3131</v>
      </c>
      <c r="F330" s="4" t="s">
        <v>1085</v>
      </c>
      <c r="G330" s="4"/>
      <c r="H330" s="4" t="s">
        <v>3043</v>
      </c>
      <c r="I330" s="4"/>
      <c r="J330" s="41">
        <v>42523</v>
      </c>
      <c r="K330" s="11">
        <v>2016</v>
      </c>
      <c r="L330" s="11">
        <v>2016</v>
      </c>
      <c r="M330" s="5">
        <v>2552</v>
      </c>
      <c r="N330" s="4"/>
      <c r="O330" s="4"/>
      <c r="P330" s="4"/>
    </row>
    <row r="331" spans="1:16" ht="38.25" x14ac:dyDescent="0.2">
      <c r="A331" s="7" t="s">
        <v>31</v>
      </c>
      <c r="B331" s="4" t="s">
        <v>45</v>
      </c>
      <c r="C331" s="4" t="s">
        <v>3132</v>
      </c>
      <c r="D331" s="8" t="s">
        <v>1130</v>
      </c>
      <c r="E331" s="4" t="s">
        <v>3133</v>
      </c>
      <c r="F331" s="4" t="s">
        <v>1085</v>
      </c>
      <c r="G331" s="4"/>
      <c r="H331" s="4" t="s">
        <v>3134</v>
      </c>
      <c r="I331" s="4">
        <v>31321895</v>
      </c>
      <c r="J331" s="41">
        <v>42619</v>
      </c>
      <c r="K331" s="11">
        <v>2016</v>
      </c>
      <c r="L331" s="11">
        <v>2016</v>
      </c>
      <c r="M331" s="5">
        <v>400</v>
      </c>
      <c r="N331" s="4"/>
      <c r="O331" s="4"/>
      <c r="P331" s="4"/>
    </row>
    <row r="332" spans="1:16" ht="38.25" x14ac:dyDescent="0.2">
      <c r="A332" s="7" t="s">
        <v>31</v>
      </c>
      <c r="B332" s="4" t="s">
        <v>45</v>
      </c>
      <c r="C332" s="4" t="s">
        <v>3135</v>
      </c>
      <c r="D332" s="8" t="s">
        <v>3136</v>
      </c>
      <c r="E332" s="4" t="s">
        <v>3137</v>
      </c>
      <c r="F332" s="4" t="s">
        <v>1085</v>
      </c>
      <c r="G332" s="4"/>
      <c r="H332" s="4" t="s">
        <v>3043</v>
      </c>
      <c r="I332" s="4"/>
      <c r="J332" s="41">
        <v>42534</v>
      </c>
      <c r="K332" s="11">
        <v>2016</v>
      </c>
      <c r="L332" s="11">
        <v>2017</v>
      </c>
      <c r="M332" s="5">
        <v>2031</v>
      </c>
      <c r="N332" s="4"/>
      <c r="O332" s="4"/>
      <c r="P332" s="4"/>
    </row>
    <row r="333" spans="1:16" ht="38.25" x14ac:dyDescent="0.2">
      <c r="A333" s="7" t="s">
        <v>31</v>
      </c>
      <c r="B333" s="4" t="s">
        <v>45</v>
      </c>
      <c r="C333" s="4" t="s">
        <v>3138</v>
      </c>
      <c r="D333" s="8" t="s">
        <v>3012</v>
      </c>
      <c r="E333" s="4" t="s">
        <v>3139</v>
      </c>
      <c r="F333" s="4" t="s">
        <v>1085</v>
      </c>
      <c r="G333" s="4"/>
      <c r="H333" s="4" t="s">
        <v>3043</v>
      </c>
      <c r="I333" s="4"/>
      <c r="J333" s="41">
        <v>42515</v>
      </c>
      <c r="K333" s="11">
        <v>2016</v>
      </c>
      <c r="L333" s="11">
        <v>2016</v>
      </c>
      <c r="M333" s="5">
        <v>924</v>
      </c>
      <c r="N333" s="4"/>
      <c r="O333" s="4"/>
      <c r="P333" s="4"/>
    </row>
    <row r="334" spans="1:16" ht="38.25" x14ac:dyDescent="0.2">
      <c r="A334" s="7" t="s">
        <v>31</v>
      </c>
      <c r="B334" s="4" t="s">
        <v>45</v>
      </c>
      <c r="C334" s="4" t="s">
        <v>3140</v>
      </c>
      <c r="D334" s="8" t="s">
        <v>3141</v>
      </c>
      <c r="E334" s="4" t="s">
        <v>3142</v>
      </c>
      <c r="F334" s="4" t="s">
        <v>1085</v>
      </c>
      <c r="G334" s="4"/>
      <c r="H334" s="4" t="s">
        <v>3043</v>
      </c>
      <c r="I334" s="4"/>
      <c r="J334" s="41">
        <v>42521</v>
      </c>
      <c r="K334" s="11">
        <v>2016</v>
      </c>
      <c r="L334" s="11">
        <v>2016</v>
      </c>
      <c r="M334" s="5">
        <v>2520</v>
      </c>
      <c r="N334" s="4"/>
      <c r="O334" s="4"/>
      <c r="P334" s="4"/>
    </row>
    <row r="335" spans="1:16" ht="38.25" x14ac:dyDescent="0.2">
      <c r="A335" s="7" t="s">
        <v>31</v>
      </c>
      <c r="B335" s="4" t="s">
        <v>45</v>
      </c>
      <c r="C335" s="4" t="s">
        <v>3067</v>
      </c>
      <c r="D335" s="8" t="s">
        <v>3103</v>
      </c>
      <c r="E335" s="4" t="s">
        <v>3143</v>
      </c>
      <c r="F335" s="4" t="s">
        <v>1085</v>
      </c>
      <c r="G335" s="4"/>
      <c r="H335" s="4" t="s">
        <v>3069</v>
      </c>
      <c r="I335" s="4">
        <v>34122885</v>
      </c>
      <c r="J335" s="41">
        <v>42635</v>
      </c>
      <c r="K335" s="11">
        <v>2016</v>
      </c>
      <c r="L335" s="11">
        <v>2016</v>
      </c>
      <c r="M335" s="5">
        <v>3000</v>
      </c>
      <c r="N335" s="4"/>
      <c r="O335" s="4"/>
      <c r="P335" s="4"/>
    </row>
    <row r="336" spans="1:16" ht="38.25" x14ac:dyDescent="0.2">
      <c r="A336" s="7" t="s">
        <v>31</v>
      </c>
      <c r="B336" s="4" t="s">
        <v>45</v>
      </c>
      <c r="C336" s="4" t="s">
        <v>3135</v>
      </c>
      <c r="D336" s="8" t="s">
        <v>3136</v>
      </c>
      <c r="E336" s="4" t="s">
        <v>3144</v>
      </c>
      <c r="F336" s="4" t="s">
        <v>1085</v>
      </c>
      <c r="G336" s="4"/>
      <c r="H336" s="4" t="s">
        <v>3043</v>
      </c>
      <c r="I336" s="4"/>
      <c r="J336" s="41">
        <v>42647</v>
      </c>
      <c r="K336" s="11">
        <v>2016</v>
      </c>
      <c r="L336" s="11">
        <v>2016</v>
      </c>
      <c r="M336" s="5">
        <v>6800</v>
      </c>
      <c r="N336" s="4"/>
      <c r="O336" s="4"/>
      <c r="P336" s="4"/>
    </row>
    <row r="337" spans="1:16" ht="38.25" x14ac:dyDescent="0.2">
      <c r="A337" s="7" t="s">
        <v>31</v>
      </c>
      <c r="B337" s="4" t="s">
        <v>45</v>
      </c>
      <c r="C337" s="4" t="s">
        <v>3067</v>
      </c>
      <c r="D337" s="8" t="s">
        <v>3103</v>
      </c>
      <c r="E337" s="4" t="s">
        <v>3145</v>
      </c>
      <c r="F337" s="4" t="s">
        <v>1085</v>
      </c>
      <c r="G337" s="4"/>
      <c r="H337" s="4" t="s">
        <v>3146</v>
      </c>
      <c r="I337" s="4">
        <v>42337402</v>
      </c>
      <c r="J337" s="41">
        <v>42656</v>
      </c>
      <c r="K337" s="11">
        <v>2016</v>
      </c>
      <c r="L337" s="11">
        <v>2016</v>
      </c>
      <c r="M337" s="5">
        <v>250</v>
      </c>
      <c r="N337" s="4"/>
      <c r="O337" s="4"/>
      <c r="P337" s="4"/>
    </row>
    <row r="338" spans="1:16" ht="38.25" x14ac:dyDescent="0.2">
      <c r="A338" s="7" t="s">
        <v>31</v>
      </c>
      <c r="B338" s="4" t="s">
        <v>45</v>
      </c>
      <c r="C338" s="4" t="s">
        <v>3147</v>
      </c>
      <c r="D338" s="8" t="s">
        <v>3148</v>
      </c>
      <c r="E338" s="4" t="s">
        <v>3149</v>
      </c>
      <c r="F338" s="4" t="s">
        <v>1085</v>
      </c>
      <c r="G338" s="4"/>
      <c r="H338" s="4" t="s">
        <v>3150</v>
      </c>
      <c r="I338" s="4">
        <v>30998808</v>
      </c>
      <c r="J338" s="41">
        <v>42681</v>
      </c>
      <c r="K338" s="11">
        <v>2016</v>
      </c>
      <c r="L338" s="11">
        <v>2016</v>
      </c>
      <c r="M338" s="5">
        <v>250</v>
      </c>
      <c r="N338" s="4"/>
      <c r="O338" s="4"/>
      <c r="P338" s="4"/>
    </row>
    <row r="339" spans="1:16" ht="38.25" x14ac:dyDescent="0.2">
      <c r="A339" s="7" t="s">
        <v>31</v>
      </c>
      <c r="B339" s="4" t="s">
        <v>45</v>
      </c>
      <c r="C339" s="4" t="s">
        <v>3151</v>
      </c>
      <c r="D339" s="8" t="s">
        <v>3152</v>
      </c>
      <c r="E339" s="4" t="s">
        <v>3153</v>
      </c>
      <c r="F339" s="4" t="s">
        <v>1085</v>
      </c>
      <c r="G339" s="4"/>
      <c r="H339" s="4" t="s">
        <v>1098</v>
      </c>
      <c r="I339" s="4">
        <v>31322034</v>
      </c>
      <c r="J339" s="41">
        <v>42667</v>
      </c>
      <c r="K339" s="11">
        <v>2016</v>
      </c>
      <c r="L339" s="11">
        <v>2016</v>
      </c>
      <c r="M339" s="5">
        <v>2850</v>
      </c>
      <c r="N339" s="4"/>
      <c r="O339" s="4"/>
      <c r="P339" s="4"/>
    </row>
    <row r="340" spans="1:16" ht="38.25" x14ac:dyDescent="0.2">
      <c r="A340" s="7" t="s">
        <v>31</v>
      </c>
      <c r="B340" s="4" t="s">
        <v>45</v>
      </c>
      <c r="C340" s="4" t="s">
        <v>3154</v>
      </c>
      <c r="D340" s="8" t="s">
        <v>3103</v>
      </c>
      <c r="E340" s="4" t="s">
        <v>3155</v>
      </c>
      <c r="F340" s="4" t="s">
        <v>1085</v>
      </c>
      <c r="G340" s="4"/>
      <c r="H340" s="4" t="s">
        <v>3156</v>
      </c>
      <c r="I340" s="4" t="s">
        <v>3049</v>
      </c>
      <c r="J340" s="41">
        <v>42668</v>
      </c>
      <c r="K340" s="11">
        <v>2016</v>
      </c>
      <c r="L340" s="11">
        <v>2016</v>
      </c>
      <c r="M340" s="5">
        <v>476</v>
      </c>
      <c r="N340" s="4"/>
      <c r="O340" s="4"/>
      <c r="P340" s="4"/>
    </row>
    <row r="341" spans="1:16" ht="38.25" x14ac:dyDescent="0.2">
      <c r="A341" s="7" t="s">
        <v>31</v>
      </c>
      <c r="B341" s="4" t="s">
        <v>45</v>
      </c>
      <c r="C341" s="4" t="s">
        <v>3154</v>
      </c>
      <c r="D341" s="8" t="s">
        <v>3103</v>
      </c>
      <c r="E341" s="4" t="s">
        <v>3157</v>
      </c>
      <c r="F341" s="4" t="s">
        <v>1085</v>
      </c>
      <c r="G341" s="4"/>
      <c r="H341" s="4" t="s">
        <v>3156</v>
      </c>
      <c r="I341" s="4" t="s">
        <v>3049</v>
      </c>
      <c r="J341" s="41">
        <v>42668</v>
      </c>
      <c r="K341" s="11">
        <v>2016</v>
      </c>
      <c r="L341" s="11">
        <v>2016</v>
      </c>
      <c r="M341" s="5">
        <v>280</v>
      </c>
      <c r="N341" s="4"/>
      <c r="O341" s="4"/>
      <c r="P341" s="4"/>
    </row>
    <row r="342" spans="1:16" ht="38.25" x14ac:dyDescent="0.2">
      <c r="A342" s="7" t="s">
        <v>31</v>
      </c>
      <c r="B342" s="4" t="s">
        <v>45</v>
      </c>
      <c r="C342" s="4" t="s">
        <v>3158</v>
      </c>
      <c r="D342" s="8" t="s">
        <v>3159</v>
      </c>
      <c r="E342" s="4" t="s">
        <v>3160</v>
      </c>
      <c r="F342" s="4" t="s">
        <v>1085</v>
      </c>
      <c r="G342" s="4"/>
      <c r="H342" s="4" t="s">
        <v>3161</v>
      </c>
      <c r="I342" s="4">
        <v>30887291</v>
      </c>
      <c r="J342" s="41">
        <v>42676</v>
      </c>
      <c r="K342" s="11">
        <v>2016</v>
      </c>
      <c r="L342" s="11">
        <v>2016</v>
      </c>
      <c r="M342" s="5">
        <v>364</v>
      </c>
      <c r="N342" s="4"/>
      <c r="O342" s="4"/>
      <c r="P342" s="4"/>
    </row>
    <row r="343" spans="1:16" ht="38.25" x14ac:dyDescent="0.2">
      <c r="A343" s="7" t="s">
        <v>31</v>
      </c>
      <c r="B343" s="4" t="s">
        <v>45</v>
      </c>
      <c r="C343" s="4" t="s">
        <v>3162</v>
      </c>
      <c r="D343" s="8" t="s">
        <v>1896</v>
      </c>
      <c r="E343" s="4" t="s">
        <v>3163</v>
      </c>
      <c r="F343" s="4" t="s">
        <v>1085</v>
      </c>
      <c r="G343" s="4"/>
      <c r="H343" s="4" t="s">
        <v>3164</v>
      </c>
      <c r="I343" s="4">
        <v>35755288</v>
      </c>
      <c r="J343" s="41">
        <v>42695</v>
      </c>
      <c r="K343" s="11">
        <v>2016</v>
      </c>
      <c r="L343" s="11">
        <v>2016</v>
      </c>
      <c r="M343" s="5">
        <v>1700</v>
      </c>
      <c r="N343" s="4"/>
      <c r="O343" s="4"/>
      <c r="P343" s="4"/>
    </row>
    <row r="344" spans="1:16" ht="38.25" x14ac:dyDescent="0.2">
      <c r="A344" s="7" t="s">
        <v>31</v>
      </c>
      <c r="B344" s="4" t="s">
        <v>45</v>
      </c>
      <c r="C344" s="4" t="s">
        <v>3067</v>
      </c>
      <c r="D344" s="8" t="s">
        <v>3017</v>
      </c>
      <c r="E344" s="4" t="s">
        <v>3165</v>
      </c>
      <c r="F344" s="4" t="s">
        <v>1085</v>
      </c>
      <c r="G344" s="4"/>
      <c r="H344" s="4" t="s">
        <v>3126</v>
      </c>
      <c r="I344" s="4">
        <v>36002071</v>
      </c>
      <c r="J344" s="41">
        <v>42696</v>
      </c>
      <c r="K344" s="11">
        <v>2016</v>
      </c>
      <c r="L344" s="11">
        <v>2016</v>
      </c>
      <c r="M344" s="5">
        <v>708</v>
      </c>
      <c r="N344" s="4"/>
      <c r="O344" s="4"/>
      <c r="P344" s="4"/>
    </row>
    <row r="345" spans="1:16" ht="38.25" x14ac:dyDescent="0.2">
      <c r="A345" s="7" t="s">
        <v>31</v>
      </c>
      <c r="B345" s="4" t="s">
        <v>83</v>
      </c>
      <c r="C345" s="4" t="s">
        <v>3324</v>
      </c>
      <c r="D345" s="8" t="s">
        <v>3325</v>
      </c>
      <c r="E345" s="4" t="s">
        <v>3326</v>
      </c>
      <c r="F345" s="4"/>
      <c r="G345" s="4" t="s">
        <v>3326</v>
      </c>
      <c r="H345" s="4" t="s">
        <v>3327</v>
      </c>
      <c r="I345" s="4">
        <v>46182071</v>
      </c>
      <c r="J345" s="41">
        <v>42458</v>
      </c>
      <c r="K345" s="11">
        <v>2016</v>
      </c>
      <c r="L345" s="11">
        <v>2016</v>
      </c>
      <c r="M345" s="5">
        <v>2000</v>
      </c>
      <c r="N345" s="4"/>
      <c r="O345" s="4"/>
      <c r="P345" s="4"/>
    </row>
    <row r="346" spans="1:16" ht="38.25" x14ac:dyDescent="0.2">
      <c r="A346" s="7" t="s">
        <v>31</v>
      </c>
      <c r="B346" s="4" t="s">
        <v>83</v>
      </c>
      <c r="C346" s="4" t="s">
        <v>3328</v>
      </c>
      <c r="D346" s="8" t="s">
        <v>3325</v>
      </c>
      <c r="E346" s="4" t="s">
        <v>3329</v>
      </c>
      <c r="F346" s="4"/>
      <c r="G346" s="4" t="s">
        <v>3329</v>
      </c>
      <c r="H346" s="4" t="s">
        <v>3330</v>
      </c>
      <c r="I346" s="4"/>
      <c r="J346" s="41">
        <v>42373</v>
      </c>
      <c r="K346" s="11">
        <v>2016</v>
      </c>
      <c r="L346" s="11">
        <v>2016</v>
      </c>
      <c r="M346" s="5">
        <v>3243</v>
      </c>
      <c r="N346" s="4" t="s">
        <v>3331</v>
      </c>
      <c r="O346" s="4"/>
      <c r="P346" s="4"/>
    </row>
    <row r="347" spans="1:16" ht="38.25" x14ac:dyDescent="0.2">
      <c r="A347" s="7" t="s">
        <v>31</v>
      </c>
      <c r="B347" s="4" t="s">
        <v>83</v>
      </c>
      <c r="C347" s="4" t="s">
        <v>3332</v>
      </c>
      <c r="D347" s="8" t="s">
        <v>3325</v>
      </c>
      <c r="E347" s="4" t="s">
        <v>3333</v>
      </c>
      <c r="F347" s="4"/>
      <c r="G347" s="4" t="s">
        <v>3333</v>
      </c>
      <c r="H347" s="4" t="s">
        <v>3255</v>
      </c>
      <c r="I347" s="4">
        <v>31784828</v>
      </c>
      <c r="J347" s="41">
        <v>42403</v>
      </c>
      <c r="K347" s="11">
        <v>2016</v>
      </c>
      <c r="L347" s="11">
        <v>2016</v>
      </c>
      <c r="M347" s="5">
        <v>2000</v>
      </c>
      <c r="N347" s="4"/>
      <c r="O347" s="4"/>
      <c r="P347" s="4"/>
    </row>
    <row r="348" spans="1:16" ht="38.25" x14ac:dyDescent="0.2">
      <c r="A348" s="7" t="s">
        <v>31</v>
      </c>
      <c r="B348" s="4" t="s">
        <v>83</v>
      </c>
      <c r="C348" s="4" t="s">
        <v>3334</v>
      </c>
      <c r="D348" s="8" t="s">
        <v>3325</v>
      </c>
      <c r="E348" s="4" t="s">
        <v>3335</v>
      </c>
      <c r="F348" s="4"/>
      <c r="G348" s="4" t="s">
        <v>3335</v>
      </c>
      <c r="H348" s="4" t="s">
        <v>3336</v>
      </c>
      <c r="I348" s="4">
        <v>42258910</v>
      </c>
      <c r="J348" s="41">
        <v>42429</v>
      </c>
      <c r="K348" s="11">
        <v>2016</v>
      </c>
      <c r="L348" s="11">
        <v>2016</v>
      </c>
      <c r="M348" s="5">
        <v>500</v>
      </c>
      <c r="N348" s="4"/>
      <c r="O348" s="4"/>
      <c r="P348" s="4"/>
    </row>
    <row r="349" spans="1:16" ht="38.25" x14ac:dyDescent="0.2">
      <c r="A349" s="7" t="s">
        <v>31</v>
      </c>
      <c r="B349" s="4" t="s">
        <v>83</v>
      </c>
      <c r="C349" s="4" t="s">
        <v>3337</v>
      </c>
      <c r="D349" s="8" t="s">
        <v>3325</v>
      </c>
      <c r="E349" s="4" t="s">
        <v>3338</v>
      </c>
      <c r="F349" s="4"/>
      <c r="G349" s="4" t="s">
        <v>3338</v>
      </c>
      <c r="H349" s="4" t="s">
        <v>3339</v>
      </c>
      <c r="I349" s="4">
        <v>44367465</v>
      </c>
      <c r="J349" s="41">
        <v>42475</v>
      </c>
      <c r="K349" s="11">
        <v>2016</v>
      </c>
      <c r="L349" s="11">
        <v>2016</v>
      </c>
      <c r="M349" s="5">
        <v>1000</v>
      </c>
      <c r="N349" s="4"/>
      <c r="O349" s="4"/>
      <c r="P349" s="4"/>
    </row>
    <row r="350" spans="1:16" ht="38.25" x14ac:dyDescent="0.2">
      <c r="A350" s="7" t="s">
        <v>31</v>
      </c>
      <c r="B350" s="4" t="s">
        <v>83</v>
      </c>
      <c r="C350" s="4" t="s">
        <v>3340</v>
      </c>
      <c r="D350" s="8" t="s">
        <v>3325</v>
      </c>
      <c r="E350" s="4" t="s">
        <v>3341</v>
      </c>
      <c r="F350" s="4"/>
      <c r="G350" s="4" t="s">
        <v>3341</v>
      </c>
      <c r="H350" s="4" t="s">
        <v>3342</v>
      </c>
      <c r="I350" s="4">
        <v>35785306</v>
      </c>
      <c r="J350" s="41">
        <v>42503</v>
      </c>
      <c r="K350" s="11">
        <v>2016</v>
      </c>
      <c r="L350" s="11">
        <v>2016</v>
      </c>
      <c r="M350" s="5">
        <v>1000</v>
      </c>
      <c r="N350" s="4"/>
      <c r="O350" s="4"/>
      <c r="P350" s="4"/>
    </row>
    <row r="351" spans="1:16" ht="38.25" x14ac:dyDescent="0.2">
      <c r="A351" s="7" t="s">
        <v>31</v>
      </c>
      <c r="B351" s="4" t="s">
        <v>83</v>
      </c>
      <c r="C351" s="4" t="s">
        <v>3343</v>
      </c>
      <c r="D351" s="8" t="s">
        <v>3325</v>
      </c>
      <c r="E351" s="4" t="s">
        <v>3344</v>
      </c>
      <c r="F351" s="4"/>
      <c r="G351" s="4" t="s">
        <v>3344</v>
      </c>
      <c r="H351" s="4" t="s">
        <v>3345</v>
      </c>
      <c r="I351" s="4">
        <v>35771917</v>
      </c>
      <c r="J351" s="41">
        <v>42485</v>
      </c>
      <c r="K351" s="11">
        <v>2016</v>
      </c>
      <c r="L351" s="11">
        <v>2016</v>
      </c>
      <c r="M351" s="5">
        <v>400</v>
      </c>
      <c r="N351" s="4"/>
      <c r="O351" s="4"/>
      <c r="P351" s="4"/>
    </row>
    <row r="352" spans="1:16" ht="38.25" x14ac:dyDescent="0.2">
      <c r="A352" s="7" t="s">
        <v>31</v>
      </c>
      <c r="B352" s="4" t="s">
        <v>83</v>
      </c>
      <c r="C352" s="4" t="s">
        <v>3346</v>
      </c>
      <c r="D352" s="8" t="s">
        <v>3325</v>
      </c>
      <c r="E352" s="4" t="s">
        <v>3347</v>
      </c>
      <c r="F352" s="4"/>
      <c r="G352" s="4" t="s">
        <v>3347</v>
      </c>
      <c r="H352" s="4" t="s">
        <v>3348</v>
      </c>
      <c r="I352" s="4">
        <v>37929551</v>
      </c>
      <c r="J352" s="41">
        <v>42551</v>
      </c>
      <c r="K352" s="11">
        <v>2016</v>
      </c>
      <c r="L352" s="11">
        <v>2016</v>
      </c>
      <c r="M352" s="5">
        <v>1200</v>
      </c>
      <c r="N352" s="4"/>
      <c r="O352" s="4"/>
      <c r="P352" s="4"/>
    </row>
    <row r="353" spans="1:16" ht="38.25" x14ac:dyDescent="0.2">
      <c r="A353" s="7" t="s">
        <v>31</v>
      </c>
      <c r="B353" s="4" t="s">
        <v>83</v>
      </c>
      <c r="C353" s="4" t="s">
        <v>3346</v>
      </c>
      <c r="D353" s="8" t="s">
        <v>3325</v>
      </c>
      <c r="E353" s="4" t="s">
        <v>3349</v>
      </c>
      <c r="F353" s="4"/>
      <c r="G353" s="4" t="s">
        <v>3349</v>
      </c>
      <c r="H353" s="4" t="s">
        <v>3350</v>
      </c>
      <c r="I353" s="4">
        <v>42182743</v>
      </c>
      <c r="J353" s="41">
        <v>42657</v>
      </c>
      <c r="K353" s="11">
        <v>2016</v>
      </c>
      <c r="L353" s="11">
        <v>2016</v>
      </c>
      <c r="M353" s="5">
        <v>30000</v>
      </c>
      <c r="N353" s="4"/>
      <c r="O353" s="4"/>
      <c r="P353" s="4"/>
    </row>
    <row r="354" spans="1:16" ht="38.25" x14ac:dyDescent="0.2">
      <c r="A354" s="7" t="s">
        <v>31</v>
      </c>
      <c r="B354" s="4" t="s">
        <v>83</v>
      </c>
      <c r="C354" s="4" t="s">
        <v>3346</v>
      </c>
      <c r="D354" s="8" t="s">
        <v>3325</v>
      </c>
      <c r="E354" s="4" t="s">
        <v>3351</v>
      </c>
      <c r="F354" s="4"/>
      <c r="G354" s="4" t="s">
        <v>3351</v>
      </c>
      <c r="H354" s="4" t="s">
        <v>3336</v>
      </c>
      <c r="I354" s="4">
        <v>42258910</v>
      </c>
      <c r="J354" s="41">
        <v>42670</v>
      </c>
      <c r="K354" s="11">
        <v>2016</v>
      </c>
      <c r="L354" s="11">
        <v>2016</v>
      </c>
      <c r="M354" s="5">
        <v>20700</v>
      </c>
      <c r="N354" s="4"/>
      <c r="O354" s="4"/>
      <c r="P354" s="4"/>
    </row>
    <row r="355" spans="1:16" ht="38.25" x14ac:dyDescent="0.2">
      <c r="A355" s="7" t="s">
        <v>31</v>
      </c>
      <c r="B355" s="4" t="s">
        <v>83</v>
      </c>
      <c r="C355" s="4" t="s">
        <v>3352</v>
      </c>
      <c r="D355" s="8" t="s">
        <v>3325</v>
      </c>
      <c r="E355" s="4" t="s">
        <v>3353</v>
      </c>
      <c r="F355" s="4"/>
      <c r="G355" s="4" t="s">
        <v>3353</v>
      </c>
      <c r="H355" s="4" t="s">
        <v>3336</v>
      </c>
      <c r="I355" s="4">
        <v>42258910</v>
      </c>
      <c r="J355" s="41">
        <v>42696</v>
      </c>
      <c r="K355" s="11">
        <v>2016</v>
      </c>
      <c r="L355" s="11">
        <v>2016</v>
      </c>
      <c r="M355" s="5">
        <v>2000</v>
      </c>
      <c r="N355" s="4"/>
      <c r="O355" s="4"/>
      <c r="P355" s="4"/>
    </row>
    <row r="356" spans="1:16" ht="38.25" x14ac:dyDescent="0.2">
      <c r="A356" s="7" t="s">
        <v>31</v>
      </c>
      <c r="B356" s="4" t="s">
        <v>83</v>
      </c>
      <c r="C356" s="4" t="s">
        <v>3354</v>
      </c>
      <c r="D356" s="8" t="s">
        <v>3325</v>
      </c>
      <c r="E356" s="4" t="s">
        <v>3355</v>
      </c>
      <c r="F356" s="4"/>
      <c r="G356" s="4" t="s">
        <v>3355</v>
      </c>
      <c r="H356" s="4" t="s">
        <v>3356</v>
      </c>
      <c r="I356" s="4">
        <v>35760419</v>
      </c>
      <c r="J356" s="41">
        <v>42692</v>
      </c>
      <c r="K356" s="11">
        <v>2016</v>
      </c>
      <c r="L356" s="11">
        <v>2016</v>
      </c>
      <c r="M356" s="5">
        <v>1000</v>
      </c>
      <c r="N356" s="4"/>
      <c r="O356" s="4"/>
      <c r="P356" s="4"/>
    </row>
    <row r="357" spans="1:16" ht="38.25" x14ac:dyDescent="0.2">
      <c r="A357" s="7" t="s">
        <v>31</v>
      </c>
      <c r="B357" s="4" t="s">
        <v>83</v>
      </c>
      <c r="C357" s="4" t="s">
        <v>3346</v>
      </c>
      <c r="D357" s="8" t="s">
        <v>3325</v>
      </c>
      <c r="E357" s="4" t="s">
        <v>3357</v>
      </c>
      <c r="F357" s="4"/>
      <c r="G357" s="4" t="s">
        <v>3357</v>
      </c>
      <c r="H357" s="4" t="s">
        <v>3358</v>
      </c>
      <c r="I357" s="4">
        <v>46620362</v>
      </c>
      <c r="J357" s="41">
        <v>42696</v>
      </c>
      <c r="K357" s="11">
        <v>2016</v>
      </c>
      <c r="L357" s="11">
        <v>2016</v>
      </c>
      <c r="M357" s="5">
        <v>6000</v>
      </c>
      <c r="N357" s="4"/>
      <c r="O357" s="4"/>
      <c r="P357" s="4"/>
    </row>
    <row r="358" spans="1:16" ht="38.25" x14ac:dyDescent="0.2">
      <c r="A358" s="7" t="s">
        <v>31</v>
      </c>
      <c r="B358" s="4" t="s">
        <v>83</v>
      </c>
      <c r="C358" s="4" t="s">
        <v>3352</v>
      </c>
      <c r="D358" s="8" t="s">
        <v>3325</v>
      </c>
      <c r="E358" s="4" t="s">
        <v>3359</v>
      </c>
      <c r="F358" s="4"/>
      <c r="G358" s="4" t="s">
        <v>3359</v>
      </c>
      <c r="H358" s="4" t="s">
        <v>3360</v>
      </c>
      <c r="I358" s="4">
        <v>30867975</v>
      </c>
      <c r="J358" s="41">
        <v>42719</v>
      </c>
      <c r="K358" s="11">
        <v>2016</v>
      </c>
      <c r="L358" s="11">
        <v>2016</v>
      </c>
      <c r="M358" s="5">
        <v>1000</v>
      </c>
      <c r="N358" s="4"/>
      <c r="O358" s="4"/>
      <c r="P358" s="4"/>
    </row>
    <row r="359" spans="1:16" ht="38.25" x14ac:dyDescent="0.2">
      <c r="A359" s="7" t="s">
        <v>31</v>
      </c>
      <c r="B359" s="4" t="s">
        <v>83</v>
      </c>
      <c r="C359" s="4" t="s">
        <v>3352</v>
      </c>
      <c r="D359" s="8" t="s">
        <v>3325</v>
      </c>
      <c r="E359" s="4" t="s">
        <v>3361</v>
      </c>
      <c r="F359" s="4"/>
      <c r="G359" s="4" t="s">
        <v>3361</v>
      </c>
      <c r="H359" s="4" t="s">
        <v>3255</v>
      </c>
      <c r="I359" s="4">
        <v>31784828</v>
      </c>
      <c r="J359" s="41">
        <v>42724</v>
      </c>
      <c r="K359" s="11">
        <v>2016</v>
      </c>
      <c r="L359" s="11">
        <v>2016</v>
      </c>
      <c r="M359" s="5">
        <v>2000</v>
      </c>
      <c r="N359" s="4"/>
      <c r="O359" s="4"/>
      <c r="P359" s="4"/>
    </row>
    <row r="360" spans="1:16" ht="38.25" x14ac:dyDescent="0.2">
      <c r="A360" s="7" t="s">
        <v>31</v>
      </c>
      <c r="B360" s="4" t="s">
        <v>83</v>
      </c>
      <c r="C360" s="4" t="s">
        <v>3346</v>
      </c>
      <c r="D360" s="8" t="s">
        <v>3325</v>
      </c>
      <c r="E360" s="4" t="s">
        <v>3362</v>
      </c>
      <c r="F360" s="4"/>
      <c r="G360" s="4" t="s">
        <v>3363</v>
      </c>
      <c r="H360" s="4" t="s">
        <v>3364</v>
      </c>
      <c r="I360" s="4">
        <v>48146676</v>
      </c>
      <c r="J360" s="41">
        <v>42367</v>
      </c>
      <c r="K360" s="11">
        <v>2016</v>
      </c>
      <c r="L360" s="11">
        <v>2016</v>
      </c>
      <c r="M360" s="5">
        <v>5000</v>
      </c>
      <c r="N360" s="4"/>
      <c r="O360" s="4"/>
      <c r="P360" s="4"/>
    </row>
    <row r="361" spans="1:16" ht="38.25" x14ac:dyDescent="0.2">
      <c r="A361" s="7" t="s">
        <v>31</v>
      </c>
      <c r="B361" s="4" t="s">
        <v>83</v>
      </c>
      <c r="C361" s="4" t="s">
        <v>3343</v>
      </c>
      <c r="D361" s="8" t="s">
        <v>3325</v>
      </c>
      <c r="E361" s="4" t="s">
        <v>228</v>
      </c>
      <c r="F361" s="4"/>
      <c r="G361" s="4"/>
      <c r="H361" s="4" t="s">
        <v>3365</v>
      </c>
      <c r="I361" s="4">
        <v>35724498</v>
      </c>
      <c r="J361" s="41">
        <v>42473</v>
      </c>
      <c r="K361" s="11">
        <v>2016</v>
      </c>
      <c r="L361" s="11">
        <v>2016</v>
      </c>
      <c r="M361" s="5">
        <v>400</v>
      </c>
      <c r="N361" s="4"/>
      <c r="O361" s="4"/>
      <c r="P361" s="4"/>
    </row>
    <row r="362" spans="1:16" ht="38.25" x14ac:dyDescent="0.2">
      <c r="A362" s="7" t="s">
        <v>31</v>
      </c>
      <c r="B362" s="4" t="s">
        <v>83</v>
      </c>
      <c r="C362" s="4" t="s">
        <v>3343</v>
      </c>
      <c r="D362" s="8" t="s">
        <v>3325</v>
      </c>
      <c r="E362" s="4" t="s">
        <v>228</v>
      </c>
      <c r="F362" s="4"/>
      <c r="G362" s="4"/>
      <c r="H362" s="4" t="s">
        <v>3366</v>
      </c>
      <c r="I362" s="4">
        <v>35892030</v>
      </c>
      <c r="J362" s="41">
        <v>42522</v>
      </c>
      <c r="K362" s="11">
        <v>2016</v>
      </c>
      <c r="L362" s="11">
        <v>2016</v>
      </c>
      <c r="M362" s="5">
        <v>400</v>
      </c>
      <c r="N362" s="4"/>
      <c r="O362" s="4"/>
      <c r="P362" s="4"/>
    </row>
    <row r="363" spans="1:16" ht="38.25" x14ac:dyDescent="0.2">
      <c r="A363" s="7" t="s">
        <v>31</v>
      </c>
      <c r="B363" s="4" t="s">
        <v>83</v>
      </c>
      <c r="C363" s="4" t="s">
        <v>3343</v>
      </c>
      <c r="D363" s="8" t="s">
        <v>3325</v>
      </c>
      <c r="E363" s="4" t="s">
        <v>228</v>
      </c>
      <c r="F363" s="4"/>
      <c r="G363" s="4"/>
      <c r="H363" s="4" t="s">
        <v>3367</v>
      </c>
      <c r="I363" s="4">
        <v>31385401</v>
      </c>
      <c r="J363" s="41">
        <v>42527</v>
      </c>
      <c r="K363" s="11">
        <v>2016</v>
      </c>
      <c r="L363" s="11">
        <v>2016</v>
      </c>
      <c r="M363" s="5">
        <v>400</v>
      </c>
      <c r="N363" s="4"/>
      <c r="O363" s="4"/>
      <c r="P363" s="4"/>
    </row>
    <row r="364" spans="1:16" ht="38.25" x14ac:dyDescent="0.2">
      <c r="A364" s="7" t="s">
        <v>31</v>
      </c>
      <c r="B364" s="4" t="s">
        <v>83</v>
      </c>
      <c r="C364" s="4" t="s">
        <v>3343</v>
      </c>
      <c r="D364" s="8" t="s">
        <v>3325</v>
      </c>
      <c r="E364" s="4" t="s">
        <v>228</v>
      </c>
      <c r="F364" s="4"/>
      <c r="G364" s="4"/>
      <c r="H364" s="4" t="s">
        <v>3368</v>
      </c>
      <c r="I364" s="4">
        <v>35798297</v>
      </c>
      <c r="J364" s="41">
        <v>42331</v>
      </c>
      <c r="K364" s="11">
        <v>2016</v>
      </c>
      <c r="L364" s="11">
        <v>2016</v>
      </c>
      <c r="M364" s="5">
        <v>400</v>
      </c>
      <c r="N364" s="4"/>
      <c r="O364" s="4"/>
      <c r="P364" s="4"/>
    </row>
    <row r="365" spans="1:16" ht="38.25" x14ac:dyDescent="0.2">
      <c r="A365" s="7" t="s">
        <v>31</v>
      </c>
      <c r="B365" s="4" t="s">
        <v>83</v>
      </c>
      <c r="C365" s="4" t="s">
        <v>3369</v>
      </c>
      <c r="D365" s="8" t="s">
        <v>3325</v>
      </c>
      <c r="E365" s="4" t="s">
        <v>3370</v>
      </c>
      <c r="F365" s="4"/>
      <c r="G365" s="4" t="s">
        <v>3370</v>
      </c>
      <c r="H365" s="4" t="s">
        <v>3371</v>
      </c>
      <c r="I365" s="4">
        <v>35713003</v>
      </c>
      <c r="J365" s="41">
        <v>42275</v>
      </c>
      <c r="K365" s="11">
        <v>2016</v>
      </c>
      <c r="L365" s="11">
        <v>2016</v>
      </c>
      <c r="M365" s="5">
        <v>1000</v>
      </c>
      <c r="N365" s="4"/>
      <c r="O365" s="4"/>
      <c r="P365" s="4"/>
    </row>
    <row r="366" spans="1:16" ht="38.25" x14ac:dyDescent="0.2">
      <c r="A366" s="7" t="s">
        <v>31</v>
      </c>
      <c r="B366" s="4" t="s">
        <v>83</v>
      </c>
      <c r="C366" s="4" t="s">
        <v>3343</v>
      </c>
      <c r="D366" s="8" t="s">
        <v>3325</v>
      </c>
      <c r="E366" s="4" t="s">
        <v>228</v>
      </c>
      <c r="F366" s="4"/>
      <c r="G366" s="4"/>
      <c r="H366" s="4" t="s">
        <v>3372</v>
      </c>
      <c r="I366" s="4">
        <v>31326650</v>
      </c>
      <c r="J366" s="41">
        <v>42522</v>
      </c>
      <c r="K366" s="11">
        <v>2016</v>
      </c>
      <c r="L366" s="11">
        <v>2016</v>
      </c>
      <c r="M366" s="5">
        <v>400</v>
      </c>
      <c r="N366" s="4"/>
      <c r="O366" s="4"/>
      <c r="P366" s="4"/>
    </row>
    <row r="367" spans="1:16" ht="25.5" x14ac:dyDescent="0.2">
      <c r="A367" s="7" t="s">
        <v>31</v>
      </c>
      <c r="B367" s="4" t="s">
        <v>47</v>
      </c>
      <c r="C367" s="4" t="s">
        <v>3251</v>
      </c>
      <c r="D367" s="8" t="s">
        <v>3252</v>
      </c>
      <c r="E367" s="4" t="s">
        <v>3253</v>
      </c>
      <c r="F367" s="4" t="s">
        <v>3254</v>
      </c>
      <c r="G367" s="4" t="s">
        <v>3255</v>
      </c>
      <c r="H367" s="4" t="s">
        <v>3256</v>
      </c>
      <c r="I367" s="4">
        <v>31784828</v>
      </c>
      <c r="J367" s="41">
        <v>42544</v>
      </c>
      <c r="K367" s="11">
        <v>2016</v>
      </c>
      <c r="L367" s="11">
        <v>2019</v>
      </c>
      <c r="M367" s="5">
        <v>6968.93</v>
      </c>
      <c r="N367" s="4"/>
      <c r="O367" s="4"/>
      <c r="P367" s="4"/>
    </row>
    <row r="368" spans="1:16" ht="38.25" x14ac:dyDescent="0.2">
      <c r="A368" s="7" t="s">
        <v>31</v>
      </c>
      <c r="B368" s="4" t="s">
        <v>47</v>
      </c>
      <c r="C368" s="4" t="s">
        <v>3257</v>
      </c>
      <c r="D368" s="8" t="s">
        <v>3258</v>
      </c>
      <c r="E368" s="4" t="s">
        <v>2651</v>
      </c>
      <c r="F368" s="4" t="s">
        <v>3259</v>
      </c>
      <c r="G368" s="4"/>
      <c r="H368" s="4" t="s">
        <v>3260</v>
      </c>
      <c r="I368" s="4"/>
      <c r="J368" s="41">
        <v>42620</v>
      </c>
      <c r="K368" s="11">
        <v>2016</v>
      </c>
      <c r="L368" s="11">
        <v>2016</v>
      </c>
      <c r="M368" s="5">
        <v>17033.37</v>
      </c>
      <c r="N368" s="4"/>
      <c r="O368" s="4"/>
      <c r="P368" s="4"/>
    </row>
    <row r="369" spans="1:16" ht="25.5" x14ac:dyDescent="0.2">
      <c r="A369" s="7" t="s">
        <v>31</v>
      </c>
      <c r="B369" s="4" t="s">
        <v>47</v>
      </c>
      <c r="C369" s="4" t="s">
        <v>3261</v>
      </c>
      <c r="D369" s="8" t="s">
        <v>3262</v>
      </c>
      <c r="E369" s="4" t="s">
        <v>2645</v>
      </c>
      <c r="F369" s="4"/>
      <c r="G369" s="4"/>
      <c r="H369" s="4" t="s">
        <v>3263</v>
      </c>
      <c r="I369" s="4"/>
      <c r="J369" s="41">
        <v>42612</v>
      </c>
      <c r="K369" s="11">
        <v>2016</v>
      </c>
      <c r="L369" s="11">
        <v>2016</v>
      </c>
      <c r="M369" s="5">
        <v>2350</v>
      </c>
      <c r="N369" s="4"/>
      <c r="O369" s="4"/>
      <c r="P369" s="4"/>
    </row>
    <row r="370" spans="1:16" ht="25.5" x14ac:dyDescent="0.2">
      <c r="A370" s="7" t="s">
        <v>31</v>
      </c>
      <c r="B370" s="4" t="s">
        <v>47</v>
      </c>
      <c r="C370" s="4" t="s">
        <v>3264</v>
      </c>
      <c r="D370" s="8" t="s">
        <v>3265</v>
      </c>
      <c r="E370" s="4" t="s">
        <v>1043</v>
      </c>
      <c r="F370" s="4" t="s">
        <v>3266</v>
      </c>
      <c r="G370" s="4"/>
      <c r="H370" s="4" t="s">
        <v>3260</v>
      </c>
      <c r="I370" s="4"/>
      <c r="J370" s="41">
        <v>42662</v>
      </c>
      <c r="K370" s="11">
        <v>2016</v>
      </c>
      <c r="L370" s="11">
        <v>2016</v>
      </c>
      <c r="M370" s="5">
        <v>8733.4</v>
      </c>
      <c r="N370" s="4"/>
      <c r="O370" s="4"/>
      <c r="P370" s="4"/>
    </row>
    <row r="371" spans="1:16" ht="25.5" x14ac:dyDescent="0.2">
      <c r="A371" s="7" t="s">
        <v>31</v>
      </c>
      <c r="B371" s="4" t="s">
        <v>47</v>
      </c>
      <c r="C371" s="4" t="s">
        <v>3267</v>
      </c>
      <c r="D371" s="8" t="s">
        <v>1239</v>
      </c>
      <c r="E371" s="4" t="s">
        <v>3268</v>
      </c>
      <c r="F371" s="4"/>
      <c r="G371" s="4"/>
      <c r="H371" s="4" t="s">
        <v>3260</v>
      </c>
      <c r="I371" s="4"/>
      <c r="J371" s="41">
        <v>42520</v>
      </c>
      <c r="K371" s="11">
        <v>2016</v>
      </c>
      <c r="L371" s="11">
        <v>2016</v>
      </c>
      <c r="M371" s="5">
        <v>1246.67</v>
      </c>
      <c r="N371" s="4"/>
      <c r="O371" s="4"/>
      <c r="P371" s="4"/>
    </row>
    <row r="372" spans="1:16" ht="25.5" x14ac:dyDescent="0.2">
      <c r="A372" s="7" t="s">
        <v>31</v>
      </c>
      <c r="B372" s="4" t="s">
        <v>47</v>
      </c>
      <c r="C372" s="4" t="s">
        <v>3269</v>
      </c>
      <c r="D372" s="8" t="s">
        <v>3270</v>
      </c>
      <c r="E372" s="4" t="s">
        <v>3271</v>
      </c>
      <c r="F372" s="4"/>
      <c r="G372" s="4"/>
      <c r="H372" s="4" t="s">
        <v>3263</v>
      </c>
      <c r="I372" s="4"/>
      <c r="J372" s="41">
        <v>42616</v>
      </c>
      <c r="K372" s="11">
        <v>2016</v>
      </c>
      <c r="L372" s="11">
        <v>2016</v>
      </c>
      <c r="M372" s="5">
        <v>2900</v>
      </c>
      <c r="N372" s="4"/>
      <c r="O372" s="4"/>
      <c r="P372" s="4"/>
    </row>
    <row r="373" spans="1:16" ht="25.5" x14ac:dyDescent="0.2">
      <c r="A373" s="7" t="s">
        <v>31</v>
      </c>
      <c r="B373" s="4" t="s">
        <v>47</v>
      </c>
      <c r="C373" s="4" t="s">
        <v>3272</v>
      </c>
      <c r="D373" s="8" t="s">
        <v>3273</v>
      </c>
      <c r="E373" s="4" t="s">
        <v>3274</v>
      </c>
      <c r="F373" s="4"/>
      <c r="G373" s="4"/>
      <c r="H373" s="4" t="s">
        <v>3263</v>
      </c>
      <c r="I373" s="4"/>
      <c r="J373" s="41"/>
      <c r="K373" s="11">
        <v>2016</v>
      </c>
      <c r="L373" s="11">
        <v>2016</v>
      </c>
      <c r="M373" s="5">
        <v>208</v>
      </c>
      <c r="N373" s="4"/>
      <c r="O373" s="4"/>
      <c r="P373" s="4"/>
    </row>
    <row r="374" spans="1:16" ht="25.5" x14ac:dyDescent="0.2">
      <c r="A374" s="7" t="s">
        <v>31</v>
      </c>
      <c r="B374" s="4" t="s">
        <v>47</v>
      </c>
      <c r="C374" s="4" t="s">
        <v>3275</v>
      </c>
      <c r="D374" s="8" t="s">
        <v>3276</v>
      </c>
      <c r="E374" s="4" t="s">
        <v>3277</v>
      </c>
      <c r="F374" s="4" t="s">
        <v>410</v>
      </c>
      <c r="G374" s="4"/>
      <c r="H374" s="4" t="s">
        <v>3278</v>
      </c>
      <c r="I374" s="4">
        <v>42164281</v>
      </c>
      <c r="J374" s="41">
        <v>42634</v>
      </c>
      <c r="K374" s="11">
        <v>2016</v>
      </c>
      <c r="L374" s="11">
        <v>2016</v>
      </c>
      <c r="M374" s="5">
        <v>9752</v>
      </c>
      <c r="N374" s="4"/>
      <c r="O374" s="4"/>
      <c r="P374" s="4"/>
    </row>
    <row r="375" spans="1:16" ht="25.5" x14ac:dyDescent="0.2">
      <c r="A375" s="7" t="s">
        <v>31</v>
      </c>
      <c r="B375" s="4" t="s">
        <v>47</v>
      </c>
      <c r="C375" s="4" t="s">
        <v>3275</v>
      </c>
      <c r="D375" s="8" t="s">
        <v>3276</v>
      </c>
      <c r="E375" s="4" t="s">
        <v>3279</v>
      </c>
      <c r="F375" s="4" t="s">
        <v>410</v>
      </c>
      <c r="G375" s="4"/>
      <c r="H375" s="4" t="s">
        <v>3280</v>
      </c>
      <c r="I375" s="4">
        <v>352519</v>
      </c>
      <c r="J375" s="41">
        <v>42634</v>
      </c>
      <c r="K375" s="11">
        <v>2016</v>
      </c>
      <c r="L375" s="11">
        <v>2016</v>
      </c>
      <c r="M375" s="5">
        <v>3386</v>
      </c>
      <c r="N375" s="4"/>
      <c r="O375" s="4"/>
      <c r="P375" s="4"/>
    </row>
    <row r="376" spans="1:16" ht="25.5" x14ac:dyDescent="0.2">
      <c r="A376" s="7" t="s">
        <v>31</v>
      </c>
      <c r="B376" s="4" t="s">
        <v>47</v>
      </c>
      <c r="C376" s="4" t="s">
        <v>3275</v>
      </c>
      <c r="D376" s="8" t="s">
        <v>3276</v>
      </c>
      <c r="E376" s="4" t="s">
        <v>3281</v>
      </c>
      <c r="F376" s="4" t="s">
        <v>410</v>
      </c>
      <c r="G376" s="4"/>
      <c r="H376" s="4" t="s">
        <v>3282</v>
      </c>
      <c r="I376" s="4">
        <v>18048919</v>
      </c>
      <c r="J376" s="41">
        <v>42648</v>
      </c>
      <c r="K376" s="11">
        <v>2016</v>
      </c>
      <c r="L376" s="11">
        <v>2016</v>
      </c>
      <c r="M376" s="5">
        <v>400</v>
      </c>
      <c r="N376" s="4"/>
      <c r="O376" s="4"/>
      <c r="P376" s="4"/>
    </row>
    <row r="377" spans="1:16" ht="25.5" x14ac:dyDescent="0.2">
      <c r="A377" s="7" t="s">
        <v>31</v>
      </c>
      <c r="B377" s="4" t="s">
        <v>47</v>
      </c>
      <c r="C377" s="4" t="s">
        <v>3275</v>
      </c>
      <c r="D377" s="8" t="s">
        <v>3276</v>
      </c>
      <c r="E377" s="4" t="s">
        <v>3283</v>
      </c>
      <c r="F377" s="4" t="s">
        <v>410</v>
      </c>
      <c r="G377" s="4"/>
      <c r="H377" s="4" t="s">
        <v>3284</v>
      </c>
      <c r="I377" s="4">
        <v>31825249</v>
      </c>
      <c r="J377" s="41">
        <v>42667</v>
      </c>
      <c r="K377" s="11">
        <v>2016</v>
      </c>
      <c r="L377" s="11">
        <v>2016</v>
      </c>
      <c r="M377" s="5">
        <v>300</v>
      </c>
      <c r="N377" s="4"/>
      <c r="O377" s="4"/>
      <c r="P377" s="4"/>
    </row>
    <row r="378" spans="1:16" ht="25.5" x14ac:dyDescent="0.2">
      <c r="A378" s="7" t="s">
        <v>31</v>
      </c>
      <c r="B378" s="4" t="s">
        <v>47</v>
      </c>
      <c r="C378" s="4" t="s">
        <v>3275</v>
      </c>
      <c r="D378" s="8" t="s">
        <v>3276</v>
      </c>
      <c r="E378" s="4" t="s">
        <v>3285</v>
      </c>
      <c r="F378" s="4" t="s">
        <v>410</v>
      </c>
      <c r="G378" s="4"/>
      <c r="H378" s="4" t="s">
        <v>3286</v>
      </c>
      <c r="I378" s="4">
        <v>36078913</v>
      </c>
      <c r="J378" s="41">
        <v>42662</v>
      </c>
      <c r="K378" s="11">
        <v>2016</v>
      </c>
      <c r="L378" s="11">
        <v>2016</v>
      </c>
      <c r="M378" s="5">
        <v>500</v>
      </c>
      <c r="N378" s="4"/>
      <c r="O378" s="4"/>
      <c r="P378" s="4"/>
    </row>
    <row r="379" spans="1:16" ht="25.5" x14ac:dyDescent="0.2">
      <c r="A379" s="7" t="s">
        <v>31</v>
      </c>
      <c r="B379" s="4" t="s">
        <v>47</v>
      </c>
      <c r="C379" s="4" t="s">
        <v>3275</v>
      </c>
      <c r="D379" s="8" t="s">
        <v>3276</v>
      </c>
      <c r="E379" s="4" t="s">
        <v>3287</v>
      </c>
      <c r="F379" s="4" t="s">
        <v>410</v>
      </c>
      <c r="G379" s="4"/>
      <c r="H379" s="4" t="s">
        <v>3288</v>
      </c>
      <c r="I379" s="4">
        <v>36078913</v>
      </c>
      <c r="J379" s="41">
        <v>42648</v>
      </c>
      <c r="K379" s="11">
        <v>2016</v>
      </c>
      <c r="L379" s="11">
        <v>2016</v>
      </c>
      <c r="M379" s="5">
        <v>600</v>
      </c>
      <c r="N379" s="4"/>
      <c r="O379" s="4"/>
      <c r="P379" s="4"/>
    </row>
    <row r="380" spans="1:16" ht="25.5" x14ac:dyDescent="0.2">
      <c r="A380" s="7" t="s">
        <v>31</v>
      </c>
      <c r="B380" s="4" t="s">
        <v>47</v>
      </c>
      <c r="C380" s="4" t="s">
        <v>3289</v>
      </c>
      <c r="D380" s="8" t="s">
        <v>3276</v>
      </c>
      <c r="E380" s="4" t="s">
        <v>3290</v>
      </c>
      <c r="F380" s="4" t="s">
        <v>410</v>
      </c>
      <c r="G380" s="4"/>
      <c r="H380" s="4" t="s">
        <v>3291</v>
      </c>
      <c r="I380" s="4">
        <v>31613888</v>
      </c>
      <c r="J380" s="41">
        <v>42648</v>
      </c>
      <c r="K380" s="11">
        <v>2016</v>
      </c>
      <c r="L380" s="11">
        <v>2016</v>
      </c>
      <c r="M380" s="5">
        <v>724</v>
      </c>
      <c r="N380" s="4"/>
      <c r="O380" s="4"/>
      <c r="P380" s="4"/>
    </row>
    <row r="381" spans="1:16" ht="25.5" x14ac:dyDescent="0.2">
      <c r="A381" s="7" t="s">
        <v>31</v>
      </c>
      <c r="B381" s="4" t="s">
        <v>47</v>
      </c>
      <c r="C381" s="4" t="s">
        <v>3275</v>
      </c>
      <c r="D381" s="8" t="s">
        <v>3276</v>
      </c>
      <c r="E381" s="4" t="s">
        <v>3292</v>
      </c>
      <c r="F381" s="4" t="s">
        <v>410</v>
      </c>
      <c r="G381" s="4"/>
      <c r="H381" s="4" t="s">
        <v>3293</v>
      </c>
      <c r="I381" s="4">
        <v>42295190</v>
      </c>
      <c r="J381" s="41">
        <v>42671</v>
      </c>
      <c r="K381" s="11">
        <v>2016</v>
      </c>
      <c r="L381" s="11">
        <v>2016</v>
      </c>
      <c r="M381" s="5">
        <v>600</v>
      </c>
      <c r="N381" s="4"/>
      <c r="O381" s="4"/>
      <c r="P381" s="4"/>
    </row>
    <row r="382" spans="1:16" ht="25.5" x14ac:dyDescent="0.2">
      <c r="A382" s="7" t="s">
        <v>31</v>
      </c>
      <c r="B382" s="4" t="s">
        <v>47</v>
      </c>
      <c r="C382" s="4" t="s">
        <v>3294</v>
      </c>
      <c r="D382" s="8" t="s">
        <v>3295</v>
      </c>
      <c r="E382" s="4" t="s">
        <v>3296</v>
      </c>
      <c r="F382" s="4"/>
      <c r="G382" s="4"/>
      <c r="H382" s="4" t="s">
        <v>3263</v>
      </c>
      <c r="I382" s="4"/>
      <c r="J382" s="41">
        <v>42690</v>
      </c>
      <c r="K382" s="11">
        <v>2016</v>
      </c>
      <c r="L382" s="11">
        <v>2016</v>
      </c>
      <c r="M382" s="5">
        <v>868</v>
      </c>
      <c r="N382" s="4"/>
      <c r="O382" s="4"/>
      <c r="P382" s="4"/>
    </row>
    <row r="383" spans="1:16" ht="25.5" x14ac:dyDescent="0.2">
      <c r="A383" s="7" t="s">
        <v>31</v>
      </c>
      <c r="B383" s="4" t="s">
        <v>47</v>
      </c>
      <c r="C383" s="4" t="s">
        <v>3275</v>
      </c>
      <c r="D383" s="8" t="s">
        <v>3276</v>
      </c>
      <c r="E383" s="4" t="s">
        <v>3297</v>
      </c>
      <c r="F383" s="4" t="s">
        <v>410</v>
      </c>
      <c r="G383" s="4"/>
      <c r="H383" s="4" t="s">
        <v>3298</v>
      </c>
      <c r="I383" s="4">
        <v>34028510</v>
      </c>
      <c r="J383" s="41"/>
      <c r="K383" s="11">
        <v>2016</v>
      </c>
      <c r="L383" s="11">
        <v>2016</v>
      </c>
      <c r="M383" s="5">
        <v>150</v>
      </c>
      <c r="N383" s="4"/>
      <c r="O383" s="4"/>
      <c r="P383" s="4"/>
    </row>
    <row r="384" spans="1:16" ht="25.5" x14ac:dyDescent="0.2">
      <c r="A384" s="7" t="s">
        <v>31</v>
      </c>
      <c r="B384" s="4" t="s">
        <v>47</v>
      </c>
      <c r="C384" s="4" t="s">
        <v>3299</v>
      </c>
      <c r="D384" s="8" t="s">
        <v>3300</v>
      </c>
      <c r="E384" s="4" t="s">
        <v>3301</v>
      </c>
      <c r="F384" s="4"/>
      <c r="G384" s="4"/>
      <c r="H384" s="4" t="s">
        <v>3299</v>
      </c>
      <c r="I384" s="4">
        <v>397687</v>
      </c>
      <c r="J384" s="41">
        <v>42370</v>
      </c>
      <c r="K384" s="11">
        <v>2016</v>
      </c>
      <c r="L384" s="11">
        <v>2016</v>
      </c>
      <c r="M384" s="5">
        <v>31050</v>
      </c>
      <c r="N384" s="4"/>
      <c r="O384" s="4"/>
      <c r="P384" s="4"/>
    </row>
    <row r="385" spans="1:16" ht="25.5" x14ac:dyDescent="0.2">
      <c r="A385" s="7" t="s">
        <v>31</v>
      </c>
      <c r="B385" s="4" t="s">
        <v>47</v>
      </c>
      <c r="C385" s="4" t="s">
        <v>3302</v>
      </c>
      <c r="D385" s="8" t="s">
        <v>3303</v>
      </c>
      <c r="E385" s="4" t="s">
        <v>3304</v>
      </c>
      <c r="F385" s="4" t="s">
        <v>410</v>
      </c>
      <c r="G385" s="4"/>
      <c r="H385" s="4" t="s">
        <v>3305</v>
      </c>
      <c r="I385" s="4">
        <v>17055270</v>
      </c>
      <c r="J385" s="41">
        <v>42370</v>
      </c>
      <c r="K385" s="11">
        <v>2016</v>
      </c>
      <c r="L385" s="11">
        <v>2016</v>
      </c>
      <c r="M385" s="5">
        <v>12824</v>
      </c>
      <c r="N385" s="4"/>
      <c r="O385" s="4"/>
      <c r="P385" s="4"/>
    </row>
    <row r="386" spans="1:16" ht="25.5" x14ac:dyDescent="0.2">
      <c r="A386" s="7" t="s">
        <v>31</v>
      </c>
      <c r="B386" s="4" t="s">
        <v>47</v>
      </c>
      <c r="C386" s="4" t="s">
        <v>3289</v>
      </c>
      <c r="D386" s="8" t="s">
        <v>3276</v>
      </c>
      <c r="E386" s="4" t="s">
        <v>3306</v>
      </c>
      <c r="F386" s="4" t="s">
        <v>410</v>
      </c>
      <c r="G386" s="4"/>
      <c r="H386" s="4" t="s">
        <v>3307</v>
      </c>
      <c r="I386" s="4">
        <v>31340628</v>
      </c>
      <c r="J386" s="41">
        <v>42370</v>
      </c>
      <c r="K386" s="11">
        <v>2016</v>
      </c>
      <c r="L386" s="11">
        <v>2016</v>
      </c>
      <c r="M386" s="5">
        <v>900</v>
      </c>
      <c r="N386" s="4"/>
      <c r="O386" s="4"/>
      <c r="P386" s="4"/>
    </row>
    <row r="387" spans="1:16" ht="25.5" x14ac:dyDescent="0.2">
      <c r="A387" s="7" t="s">
        <v>31</v>
      </c>
      <c r="B387" s="4" t="s">
        <v>47</v>
      </c>
      <c r="C387" s="4" t="s">
        <v>3289</v>
      </c>
      <c r="D387" s="8" t="s">
        <v>3276</v>
      </c>
      <c r="E387" s="4" t="s">
        <v>3308</v>
      </c>
      <c r="F387" s="4" t="s">
        <v>410</v>
      </c>
      <c r="G387" s="4"/>
      <c r="H387" s="4" t="s">
        <v>3309</v>
      </c>
      <c r="I387" s="4">
        <v>32016247</v>
      </c>
      <c r="J387" s="41">
        <v>42370</v>
      </c>
      <c r="K387" s="11">
        <v>2016</v>
      </c>
      <c r="L387" s="11">
        <v>2016</v>
      </c>
      <c r="M387" s="5">
        <v>728</v>
      </c>
      <c r="N387" s="4"/>
      <c r="O387" s="4"/>
      <c r="P387" s="4"/>
    </row>
    <row r="388" spans="1:16" ht="25.5" x14ac:dyDescent="0.2">
      <c r="A388" s="7" t="s">
        <v>31</v>
      </c>
      <c r="B388" s="4" t="s">
        <v>47</v>
      </c>
      <c r="C388" s="4" t="s">
        <v>3310</v>
      </c>
      <c r="D388" s="8" t="s">
        <v>3311</v>
      </c>
      <c r="E388" s="4" t="s">
        <v>3312</v>
      </c>
      <c r="F388" s="4"/>
      <c r="G388" s="4"/>
      <c r="H388" s="4" t="s">
        <v>3260</v>
      </c>
      <c r="I388" s="4"/>
      <c r="J388" s="41">
        <v>42580</v>
      </c>
      <c r="K388" s="11">
        <v>2016</v>
      </c>
      <c r="L388" s="11">
        <v>2016</v>
      </c>
      <c r="M388" s="5">
        <v>6750</v>
      </c>
      <c r="N388" s="4"/>
      <c r="O388" s="4"/>
      <c r="P388" s="4"/>
    </row>
    <row r="389" spans="1:16" ht="25.5" x14ac:dyDescent="0.2">
      <c r="A389" s="7" t="s">
        <v>31</v>
      </c>
      <c r="B389" s="4" t="s">
        <v>47</v>
      </c>
      <c r="C389" s="4" t="s">
        <v>3275</v>
      </c>
      <c r="D389" s="8" t="s">
        <v>3276</v>
      </c>
      <c r="E389" s="4" t="s">
        <v>3313</v>
      </c>
      <c r="F389" s="4" t="s">
        <v>410</v>
      </c>
      <c r="G389" s="4"/>
      <c r="H389" s="4" t="s">
        <v>3293</v>
      </c>
      <c r="I389" s="4">
        <v>42295190</v>
      </c>
      <c r="J389" s="41">
        <v>42370</v>
      </c>
      <c r="K389" s="11">
        <v>2016</v>
      </c>
      <c r="L389" s="11">
        <v>2016</v>
      </c>
      <c r="M389" s="5">
        <v>967</v>
      </c>
      <c r="N389" s="4"/>
      <c r="O389" s="4"/>
      <c r="P389" s="4"/>
    </row>
    <row r="390" spans="1:16" ht="25.5" x14ac:dyDescent="0.2">
      <c r="A390" s="7" t="s">
        <v>31</v>
      </c>
      <c r="B390" s="4" t="s">
        <v>47</v>
      </c>
      <c r="C390" s="4" t="s">
        <v>3275</v>
      </c>
      <c r="D390" s="8" t="s">
        <v>3276</v>
      </c>
      <c r="E390" s="4" t="s">
        <v>3314</v>
      </c>
      <c r="F390" s="4" t="s">
        <v>410</v>
      </c>
      <c r="G390" s="4"/>
      <c r="H390" s="4" t="s">
        <v>3282</v>
      </c>
      <c r="I390" s="4">
        <v>18048919</v>
      </c>
      <c r="J390" s="41">
        <v>42370</v>
      </c>
      <c r="K390" s="11">
        <v>2016</v>
      </c>
      <c r="L390" s="11">
        <v>2016</v>
      </c>
      <c r="M390" s="5">
        <v>1604</v>
      </c>
      <c r="N390" s="4"/>
      <c r="O390" s="4"/>
      <c r="P390" s="4"/>
    </row>
    <row r="391" spans="1:16" ht="25.5" x14ac:dyDescent="0.2">
      <c r="A391" s="7" t="s">
        <v>31</v>
      </c>
      <c r="B391" s="4" t="s">
        <v>47</v>
      </c>
      <c r="C391" s="4" t="s">
        <v>3275</v>
      </c>
      <c r="D391" s="8" t="s">
        <v>3276</v>
      </c>
      <c r="E391" s="4" t="s">
        <v>3315</v>
      </c>
      <c r="F391" s="4" t="s">
        <v>410</v>
      </c>
      <c r="G391" s="4"/>
      <c r="H391" s="4" t="s">
        <v>3280</v>
      </c>
      <c r="I391" s="4">
        <v>352519</v>
      </c>
      <c r="J391" s="41">
        <v>42370</v>
      </c>
      <c r="K391" s="11">
        <v>2016</v>
      </c>
      <c r="L391" s="11">
        <v>2016</v>
      </c>
      <c r="M391" s="5">
        <v>4465</v>
      </c>
      <c r="N391" s="4"/>
      <c r="O391" s="4"/>
      <c r="P391" s="4"/>
    </row>
    <row r="392" spans="1:16" ht="25.5" x14ac:dyDescent="0.2">
      <c r="A392" s="7" t="s">
        <v>31</v>
      </c>
      <c r="B392" s="4" t="s">
        <v>47</v>
      </c>
      <c r="C392" s="4" t="s">
        <v>3275</v>
      </c>
      <c r="D392" s="8" t="s">
        <v>3276</v>
      </c>
      <c r="E392" s="4" t="s">
        <v>3316</v>
      </c>
      <c r="F392" s="4" t="s">
        <v>410</v>
      </c>
      <c r="G392" s="4"/>
      <c r="H392" s="4" t="s">
        <v>3284</v>
      </c>
      <c r="I392" s="4">
        <v>31825249</v>
      </c>
      <c r="J392" s="41">
        <v>42370</v>
      </c>
      <c r="K392" s="11">
        <v>2016</v>
      </c>
      <c r="L392" s="11">
        <v>2016</v>
      </c>
      <c r="M392" s="5">
        <v>917</v>
      </c>
      <c r="N392" s="4"/>
      <c r="O392" s="4"/>
      <c r="P392" s="4"/>
    </row>
    <row r="393" spans="1:16" ht="25.5" x14ac:dyDescent="0.2">
      <c r="A393" s="7" t="s">
        <v>31</v>
      </c>
      <c r="B393" s="4" t="s">
        <v>47</v>
      </c>
      <c r="C393" s="4" t="s">
        <v>3275</v>
      </c>
      <c r="D393" s="8" t="s">
        <v>3276</v>
      </c>
      <c r="E393" s="4" t="s">
        <v>3317</v>
      </c>
      <c r="F393" s="4" t="s">
        <v>410</v>
      </c>
      <c r="G393" s="4"/>
      <c r="H393" s="4" t="s">
        <v>3278</v>
      </c>
      <c r="I393" s="4">
        <v>42164281</v>
      </c>
      <c r="J393" s="41">
        <v>42370</v>
      </c>
      <c r="K393" s="11">
        <v>2016</v>
      </c>
      <c r="L393" s="11">
        <v>2016</v>
      </c>
      <c r="M393" s="5">
        <v>16433</v>
      </c>
      <c r="N393" s="4"/>
      <c r="O393" s="4"/>
      <c r="P393" s="4"/>
    </row>
    <row r="394" spans="1:16" ht="25.5" x14ac:dyDescent="0.2">
      <c r="A394" s="7" t="s">
        <v>31</v>
      </c>
      <c r="B394" s="4" t="s">
        <v>47</v>
      </c>
      <c r="C394" s="4" t="s">
        <v>3275</v>
      </c>
      <c r="D394" s="8" t="s">
        <v>3276</v>
      </c>
      <c r="E394" s="4" t="s">
        <v>3318</v>
      </c>
      <c r="F394" s="4" t="s">
        <v>410</v>
      </c>
      <c r="G394" s="4"/>
      <c r="H394" s="4" t="s">
        <v>3288</v>
      </c>
      <c r="I394" s="4">
        <v>36078913</v>
      </c>
      <c r="J394" s="41">
        <v>42370</v>
      </c>
      <c r="K394" s="11">
        <v>2016</v>
      </c>
      <c r="L394" s="11">
        <v>2016</v>
      </c>
      <c r="M394" s="5">
        <v>917</v>
      </c>
      <c r="N394" s="4"/>
      <c r="O394" s="4"/>
      <c r="P394" s="4"/>
    </row>
    <row r="395" spans="1:16" ht="25.5" x14ac:dyDescent="0.2">
      <c r="A395" s="7" t="s">
        <v>31</v>
      </c>
      <c r="B395" s="4" t="s">
        <v>47</v>
      </c>
      <c r="C395" s="4" t="s">
        <v>3275</v>
      </c>
      <c r="D395" s="8" t="s">
        <v>3276</v>
      </c>
      <c r="E395" s="4" t="s">
        <v>3319</v>
      </c>
      <c r="F395" s="4" t="s">
        <v>410</v>
      </c>
      <c r="G395" s="4"/>
      <c r="H395" s="4" t="s">
        <v>3286</v>
      </c>
      <c r="I395" s="4">
        <v>36078913</v>
      </c>
      <c r="J395" s="41">
        <v>42370</v>
      </c>
      <c r="K395" s="11">
        <v>2016</v>
      </c>
      <c r="L395" s="11">
        <v>2016</v>
      </c>
      <c r="M395" s="5">
        <v>917</v>
      </c>
      <c r="N395" s="4"/>
      <c r="O395" s="4"/>
      <c r="P395" s="4"/>
    </row>
    <row r="396" spans="1:16" ht="25.5" x14ac:dyDescent="0.2">
      <c r="A396" s="7" t="s">
        <v>31</v>
      </c>
      <c r="B396" s="4" t="s">
        <v>47</v>
      </c>
      <c r="C396" s="4" t="s">
        <v>3320</v>
      </c>
      <c r="D396" s="8" t="s">
        <v>3321</v>
      </c>
      <c r="E396" s="4" t="s">
        <v>3322</v>
      </c>
      <c r="F396" s="4" t="s">
        <v>228</v>
      </c>
      <c r="G396" s="4"/>
      <c r="H396" s="4" t="s">
        <v>3323</v>
      </c>
      <c r="I396" s="4">
        <v>35798076</v>
      </c>
      <c r="J396" s="41">
        <v>42593</v>
      </c>
      <c r="K396" s="11">
        <v>2016</v>
      </c>
      <c r="L396" s="11">
        <v>2016</v>
      </c>
      <c r="M396" s="5">
        <v>500</v>
      </c>
      <c r="N396" s="4"/>
      <c r="O396" s="4"/>
      <c r="P396" s="4"/>
    </row>
    <row r="397" spans="1:16" ht="25.5" x14ac:dyDescent="0.2">
      <c r="A397" s="7" t="s">
        <v>31</v>
      </c>
      <c r="B397" s="4" t="s">
        <v>3386</v>
      </c>
      <c r="C397" s="4" t="s">
        <v>3387</v>
      </c>
      <c r="D397" s="8" t="s">
        <v>3388</v>
      </c>
      <c r="E397" s="4" t="s">
        <v>3389</v>
      </c>
      <c r="F397" s="4" t="s">
        <v>3378</v>
      </c>
      <c r="G397" s="4"/>
      <c r="H397" s="4" t="s">
        <v>3390</v>
      </c>
      <c r="I397" s="4">
        <v>31335004</v>
      </c>
      <c r="J397" s="41">
        <v>42535</v>
      </c>
      <c r="K397" s="11">
        <v>2016</v>
      </c>
      <c r="L397" s="11">
        <v>2016</v>
      </c>
      <c r="M397" s="5">
        <v>2000</v>
      </c>
      <c r="N397" s="4"/>
      <c r="O397" s="4"/>
      <c r="P397" s="4"/>
    </row>
    <row r="398" spans="1:16" x14ac:dyDescent="0.2">
      <c r="A398" s="7" t="s">
        <v>31</v>
      </c>
      <c r="B398" s="4" t="s">
        <v>48</v>
      </c>
      <c r="C398" s="4" t="s">
        <v>2280</v>
      </c>
      <c r="D398" s="8" t="s">
        <v>2281</v>
      </c>
      <c r="E398" s="4" t="s">
        <v>2282</v>
      </c>
      <c r="F398" s="4" t="s">
        <v>2283</v>
      </c>
      <c r="G398" s="4"/>
      <c r="H398" s="4" t="s">
        <v>2284</v>
      </c>
      <c r="I398" s="4">
        <v>31573258</v>
      </c>
      <c r="J398" s="41">
        <v>42333</v>
      </c>
      <c r="K398" s="11">
        <v>42380</v>
      </c>
      <c r="L398" s="11">
        <v>42490</v>
      </c>
      <c r="M398" s="5">
        <v>780</v>
      </c>
      <c r="N398" s="4"/>
      <c r="O398" s="4"/>
      <c r="P398" s="4"/>
    </row>
    <row r="399" spans="1:16" x14ac:dyDescent="0.2">
      <c r="A399" s="7" t="s">
        <v>31</v>
      </c>
      <c r="B399" s="4" t="s">
        <v>48</v>
      </c>
      <c r="C399" s="4" t="s">
        <v>2285</v>
      </c>
      <c r="D399" s="8" t="s">
        <v>956</v>
      </c>
      <c r="E399" s="4" t="s">
        <v>2286</v>
      </c>
      <c r="F399" s="4" t="s">
        <v>2283</v>
      </c>
      <c r="G399" s="4"/>
      <c r="H399" s="4" t="s">
        <v>2169</v>
      </c>
      <c r="I399" s="4">
        <v>216305</v>
      </c>
      <c r="J399" s="41">
        <v>42494</v>
      </c>
      <c r="K399" s="11">
        <v>42505</v>
      </c>
      <c r="L399" s="11">
        <v>42653</v>
      </c>
      <c r="M399" s="5">
        <v>900</v>
      </c>
      <c r="N399" s="4"/>
      <c r="O399" s="4"/>
      <c r="P399" s="4"/>
    </row>
    <row r="400" spans="1:16" ht="25.5" x14ac:dyDescent="0.2">
      <c r="A400" s="7" t="s">
        <v>31</v>
      </c>
      <c r="B400" s="4" t="s">
        <v>48</v>
      </c>
      <c r="C400" s="4" t="s">
        <v>2287</v>
      </c>
      <c r="D400" s="8" t="s">
        <v>2288</v>
      </c>
      <c r="E400" s="4" t="s">
        <v>2289</v>
      </c>
      <c r="F400" s="4" t="s">
        <v>2283</v>
      </c>
      <c r="G400" s="4"/>
      <c r="H400" s="4" t="s">
        <v>2290</v>
      </c>
      <c r="I400" s="4">
        <v>36335151</v>
      </c>
      <c r="J400" s="41">
        <v>42442</v>
      </c>
      <c r="K400" s="11">
        <v>42467</v>
      </c>
      <c r="L400" s="11">
        <v>42508</v>
      </c>
      <c r="M400" s="5">
        <v>1000</v>
      </c>
      <c r="N400" s="4"/>
      <c r="O400" s="4"/>
      <c r="P400" s="4"/>
    </row>
    <row r="401" spans="1:16" ht="25.5" x14ac:dyDescent="0.2">
      <c r="A401" s="7" t="s">
        <v>31</v>
      </c>
      <c r="B401" s="4" t="s">
        <v>48</v>
      </c>
      <c r="C401" s="4" t="s">
        <v>2291</v>
      </c>
      <c r="D401" s="8" t="s">
        <v>2288</v>
      </c>
      <c r="E401" s="4" t="s">
        <v>2292</v>
      </c>
      <c r="F401" s="4" t="s">
        <v>2283</v>
      </c>
      <c r="G401" s="4"/>
      <c r="H401" s="4" t="s">
        <v>2293</v>
      </c>
      <c r="I401" s="4">
        <v>36388980</v>
      </c>
      <c r="J401" s="41">
        <v>42380</v>
      </c>
      <c r="K401" s="11">
        <v>42422</v>
      </c>
      <c r="L401" s="11">
        <v>42444</v>
      </c>
      <c r="M401" s="5">
        <v>2400</v>
      </c>
      <c r="N401" s="4"/>
      <c r="O401" s="4"/>
      <c r="P401" s="4"/>
    </row>
    <row r="402" spans="1:16" x14ac:dyDescent="0.2">
      <c r="A402" s="7" t="s">
        <v>31</v>
      </c>
      <c r="B402" s="4" t="s">
        <v>48</v>
      </c>
      <c r="C402" s="4" t="s">
        <v>2294</v>
      </c>
      <c r="D402" s="8" t="s">
        <v>742</v>
      </c>
      <c r="E402" s="4" t="s">
        <v>2295</v>
      </c>
      <c r="F402" s="4" t="s">
        <v>2283</v>
      </c>
      <c r="G402" s="4"/>
      <c r="H402" s="4" t="s">
        <v>2296</v>
      </c>
      <c r="I402" s="4">
        <v>35952814</v>
      </c>
      <c r="J402" s="41">
        <v>42373</v>
      </c>
      <c r="K402" s="11">
        <v>42394</v>
      </c>
      <c r="L402" s="11">
        <v>42439</v>
      </c>
      <c r="M402" s="5">
        <v>2400</v>
      </c>
      <c r="N402" s="4"/>
      <c r="O402" s="4"/>
      <c r="P402" s="4"/>
    </row>
    <row r="403" spans="1:16" ht="25.5" x14ac:dyDescent="0.2">
      <c r="A403" s="7" t="s">
        <v>31</v>
      </c>
      <c r="B403" s="4" t="s">
        <v>48</v>
      </c>
      <c r="C403" s="4" t="s">
        <v>2297</v>
      </c>
      <c r="D403" s="8" t="s">
        <v>2288</v>
      </c>
      <c r="E403" s="4" t="s">
        <v>2298</v>
      </c>
      <c r="F403" s="4" t="s">
        <v>2283</v>
      </c>
      <c r="G403" s="4"/>
      <c r="H403" s="4" t="s">
        <v>2299</v>
      </c>
      <c r="I403" s="4">
        <v>35718625</v>
      </c>
      <c r="J403" s="41">
        <v>42422</v>
      </c>
      <c r="K403" s="11">
        <v>42459</v>
      </c>
      <c r="L403" s="11">
        <v>42496</v>
      </c>
      <c r="M403" s="5">
        <v>220</v>
      </c>
      <c r="N403" s="4"/>
      <c r="O403" s="4"/>
      <c r="P403" s="4"/>
    </row>
    <row r="404" spans="1:16" x14ac:dyDescent="0.2">
      <c r="A404" s="7" t="s">
        <v>31</v>
      </c>
      <c r="B404" s="4" t="s">
        <v>48</v>
      </c>
      <c r="C404" s="4" t="s">
        <v>2300</v>
      </c>
      <c r="D404" s="8" t="s">
        <v>2301</v>
      </c>
      <c r="E404" s="4" t="s">
        <v>2302</v>
      </c>
      <c r="F404" s="4" t="s">
        <v>2283</v>
      </c>
      <c r="G404" s="4"/>
      <c r="H404" s="4" t="s">
        <v>2303</v>
      </c>
      <c r="I404" s="4">
        <v>36322270</v>
      </c>
      <c r="J404" s="41">
        <v>42384</v>
      </c>
      <c r="K404" s="11">
        <v>42412</v>
      </c>
      <c r="L404" s="11">
        <v>42551</v>
      </c>
      <c r="M404" s="5">
        <v>960</v>
      </c>
      <c r="N404" s="4"/>
      <c r="O404" s="4"/>
      <c r="P404" s="4"/>
    </row>
    <row r="405" spans="1:16" x14ac:dyDescent="0.2">
      <c r="A405" s="7" t="s">
        <v>31</v>
      </c>
      <c r="B405" s="4" t="s">
        <v>48</v>
      </c>
      <c r="C405" s="4" t="s">
        <v>2304</v>
      </c>
      <c r="D405" s="8" t="s">
        <v>2305</v>
      </c>
      <c r="E405" s="4" t="s">
        <v>2306</v>
      </c>
      <c r="F405" s="4" t="s">
        <v>2283</v>
      </c>
      <c r="G405" s="4"/>
      <c r="H405" s="4" t="s">
        <v>2307</v>
      </c>
      <c r="I405" s="4">
        <v>36725994</v>
      </c>
      <c r="J405" s="41">
        <v>42440</v>
      </c>
      <c r="K405" s="11">
        <v>42454</v>
      </c>
      <c r="L405" s="11">
        <v>42475</v>
      </c>
      <c r="M405" s="5">
        <v>570</v>
      </c>
      <c r="N405" s="4"/>
      <c r="O405" s="4"/>
      <c r="P405" s="4"/>
    </row>
    <row r="406" spans="1:16" ht="25.5" x14ac:dyDescent="0.2">
      <c r="A406" s="7" t="s">
        <v>31</v>
      </c>
      <c r="B406" s="4" t="s">
        <v>48</v>
      </c>
      <c r="C406" s="4" t="s">
        <v>2308</v>
      </c>
      <c r="D406" s="8" t="s">
        <v>2288</v>
      </c>
      <c r="E406" s="4" t="s">
        <v>2309</v>
      </c>
      <c r="F406" s="4" t="s">
        <v>2283</v>
      </c>
      <c r="G406" s="4"/>
      <c r="H406" s="4" t="s">
        <v>2310</v>
      </c>
      <c r="I406" s="4">
        <v>47144190</v>
      </c>
      <c r="J406" s="41">
        <v>42411</v>
      </c>
      <c r="K406" s="11">
        <v>42454</v>
      </c>
      <c r="L406" s="11">
        <v>42561</v>
      </c>
      <c r="M406" s="5">
        <v>220</v>
      </c>
      <c r="N406" s="4"/>
      <c r="O406" s="4"/>
      <c r="P406" s="4"/>
    </row>
    <row r="407" spans="1:16" x14ac:dyDescent="0.2">
      <c r="A407" s="7" t="s">
        <v>31</v>
      </c>
      <c r="B407" s="4" t="s">
        <v>48</v>
      </c>
      <c r="C407" s="4" t="s">
        <v>2311</v>
      </c>
      <c r="D407" s="8" t="s">
        <v>2281</v>
      </c>
      <c r="E407" s="4" t="s">
        <v>2312</v>
      </c>
      <c r="F407" s="4" t="s">
        <v>2283</v>
      </c>
      <c r="G407" s="4"/>
      <c r="H407" s="4" t="s">
        <v>2313</v>
      </c>
      <c r="I407" s="4">
        <v>36779920</v>
      </c>
      <c r="J407" s="41">
        <v>42399</v>
      </c>
      <c r="K407" s="11">
        <v>42415</v>
      </c>
      <c r="L407" s="11">
        <v>42463</v>
      </c>
      <c r="M407" s="5">
        <v>380</v>
      </c>
      <c r="N407" s="4"/>
      <c r="O407" s="4"/>
      <c r="P407" s="4"/>
    </row>
    <row r="408" spans="1:16" ht="25.5" x14ac:dyDescent="0.2">
      <c r="A408" s="7" t="s">
        <v>31</v>
      </c>
      <c r="B408" s="4" t="s">
        <v>48</v>
      </c>
      <c r="C408" s="4" t="s">
        <v>2314</v>
      </c>
      <c r="D408" s="8" t="s">
        <v>2315</v>
      </c>
      <c r="E408" s="4" t="s">
        <v>2316</v>
      </c>
      <c r="F408" s="4" t="s">
        <v>2283</v>
      </c>
      <c r="G408" s="4"/>
      <c r="H408" s="4" t="s">
        <v>2317</v>
      </c>
      <c r="I408" s="4">
        <v>35914033</v>
      </c>
      <c r="J408" s="41">
        <v>42463</v>
      </c>
      <c r="K408" s="11">
        <v>42484</v>
      </c>
      <c r="L408" s="11">
        <v>42658</v>
      </c>
      <c r="M408" s="5">
        <v>300</v>
      </c>
      <c r="N408" s="4"/>
      <c r="O408" s="4"/>
      <c r="P408" s="4"/>
    </row>
    <row r="409" spans="1:16" ht="25.5" x14ac:dyDescent="0.2">
      <c r="A409" s="7" t="s">
        <v>31</v>
      </c>
      <c r="B409" s="4" t="s">
        <v>48</v>
      </c>
      <c r="C409" s="4" t="s">
        <v>2318</v>
      </c>
      <c r="D409" s="8" t="s">
        <v>2319</v>
      </c>
      <c r="E409" s="4" t="s">
        <v>2320</v>
      </c>
      <c r="F409" s="4" t="s">
        <v>2283</v>
      </c>
      <c r="G409" s="4"/>
      <c r="H409" s="4" t="s">
        <v>2321</v>
      </c>
      <c r="I409" s="4"/>
      <c r="J409" s="41">
        <v>42432</v>
      </c>
      <c r="K409" s="11">
        <v>42447</v>
      </c>
      <c r="L409" s="11">
        <v>42490</v>
      </c>
      <c r="M409" s="5">
        <v>200</v>
      </c>
      <c r="N409" s="4"/>
      <c r="O409" s="4"/>
      <c r="P409" s="4"/>
    </row>
    <row r="410" spans="1:16" x14ac:dyDescent="0.2">
      <c r="A410" s="7" t="s">
        <v>31</v>
      </c>
      <c r="B410" s="4" t="s">
        <v>48</v>
      </c>
      <c r="C410" s="4" t="s">
        <v>2322</v>
      </c>
      <c r="D410" s="8" t="s">
        <v>2323</v>
      </c>
      <c r="E410" s="4" t="s">
        <v>2324</v>
      </c>
      <c r="F410" s="4" t="s">
        <v>2283</v>
      </c>
      <c r="G410" s="4"/>
      <c r="H410" s="4" t="s">
        <v>2325</v>
      </c>
      <c r="I410" s="4">
        <v>18047351</v>
      </c>
      <c r="J410" s="41">
        <v>42420</v>
      </c>
      <c r="K410" s="11">
        <v>42446</v>
      </c>
      <c r="L410" s="11">
        <v>42507</v>
      </c>
      <c r="M410" s="5">
        <v>2160</v>
      </c>
      <c r="N410" s="4"/>
      <c r="O410" s="4"/>
      <c r="P410" s="4"/>
    </row>
    <row r="411" spans="1:16" x14ac:dyDescent="0.2">
      <c r="A411" s="7" t="s">
        <v>31</v>
      </c>
      <c r="B411" s="4" t="s">
        <v>48</v>
      </c>
      <c r="C411" s="4" t="s">
        <v>2326</v>
      </c>
      <c r="D411" s="8" t="s">
        <v>2327</v>
      </c>
      <c r="E411" s="4" t="s">
        <v>2328</v>
      </c>
      <c r="F411" s="4" t="s">
        <v>2283</v>
      </c>
      <c r="G411" s="4"/>
      <c r="H411" s="4" t="s">
        <v>753</v>
      </c>
      <c r="I411" s="4">
        <v>35919001</v>
      </c>
      <c r="J411" s="41">
        <v>42261</v>
      </c>
      <c r="K411" s="11">
        <v>42352</v>
      </c>
      <c r="L411" s="11">
        <v>42390</v>
      </c>
      <c r="M411" s="5">
        <v>1080</v>
      </c>
      <c r="N411" s="4"/>
      <c r="O411" s="4"/>
      <c r="P411" s="4"/>
    </row>
    <row r="412" spans="1:16" x14ac:dyDescent="0.2">
      <c r="A412" s="7" t="s">
        <v>31</v>
      </c>
      <c r="B412" s="4" t="s">
        <v>48</v>
      </c>
      <c r="C412" s="4" t="s">
        <v>2326</v>
      </c>
      <c r="D412" s="8" t="s">
        <v>2327</v>
      </c>
      <c r="E412" s="4" t="s">
        <v>2329</v>
      </c>
      <c r="F412" s="4" t="s">
        <v>2283</v>
      </c>
      <c r="G412" s="4"/>
      <c r="H412" s="4" t="s">
        <v>753</v>
      </c>
      <c r="I412" s="4">
        <v>35919001</v>
      </c>
      <c r="J412" s="41">
        <v>42322</v>
      </c>
      <c r="K412" s="11">
        <v>42352</v>
      </c>
      <c r="L412" s="11">
        <v>42384</v>
      </c>
      <c r="M412" s="5">
        <v>1080</v>
      </c>
      <c r="N412" s="4"/>
      <c r="O412" s="4"/>
      <c r="P412" s="4"/>
    </row>
    <row r="413" spans="1:16" x14ac:dyDescent="0.2">
      <c r="A413" s="7" t="s">
        <v>31</v>
      </c>
      <c r="B413" s="4" t="s">
        <v>48</v>
      </c>
      <c r="C413" s="4" t="s">
        <v>2326</v>
      </c>
      <c r="D413" s="8" t="s">
        <v>2327</v>
      </c>
      <c r="E413" s="4" t="s">
        <v>2330</v>
      </c>
      <c r="F413" s="4" t="s">
        <v>2283</v>
      </c>
      <c r="G413" s="4"/>
      <c r="H413" s="4" t="s">
        <v>753</v>
      </c>
      <c r="I413" s="4">
        <v>35919001</v>
      </c>
      <c r="J413" s="41">
        <v>42348</v>
      </c>
      <c r="K413" s="11">
        <v>42352</v>
      </c>
      <c r="L413" s="11">
        <v>42389</v>
      </c>
      <c r="M413" s="5">
        <v>1080</v>
      </c>
      <c r="N413" s="4"/>
      <c r="O413" s="4"/>
      <c r="P413" s="4"/>
    </row>
    <row r="414" spans="1:16" x14ac:dyDescent="0.2">
      <c r="A414" s="7" t="s">
        <v>31</v>
      </c>
      <c r="B414" s="4" t="s">
        <v>48</v>
      </c>
      <c r="C414" s="4" t="s">
        <v>2326</v>
      </c>
      <c r="D414" s="8" t="s">
        <v>2327</v>
      </c>
      <c r="E414" s="4" t="s">
        <v>2331</v>
      </c>
      <c r="F414" s="4" t="s">
        <v>2283</v>
      </c>
      <c r="G414" s="4"/>
      <c r="H414" s="4" t="s">
        <v>753</v>
      </c>
      <c r="I414" s="4">
        <v>35919001</v>
      </c>
      <c r="J414" s="41">
        <v>42338</v>
      </c>
      <c r="K414" s="11">
        <v>42352</v>
      </c>
      <c r="L414" s="11">
        <v>42384</v>
      </c>
      <c r="M414" s="5">
        <v>1080</v>
      </c>
      <c r="N414" s="4"/>
      <c r="O414" s="4"/>
      <c r="P414" s="4"/>
    </row>
    <row r="415" spans="1:16" x14ac:dyDescent="0.2">
      <c r="A415" s="7" t="s">
        <v>31</v>
      </c>
      <c r="B415" s="4" t="s">
        <v>48</v>
      </c>
      <c r="C415" s="4" t="s">
        <v>2326</v>
      </c>
      <c r="D415" s="8" t="s">
        <v>2327</v>
      </c>
      <c r="E415" s="4" t="s">
        <v>2332</v>
      </c>
      <c r="F415" s="4" t="s">
        <v>2283</v>
      </c>
      <c r="G415" s="4"/>
      <c r="H415" s="4" t="s">
        <v>753</v>
      </c>
      <c r="I415" s="4">
        <v>35919001</v>
      </c>
      <c r="J415" s="41">
        <v>42322</v>
      </c>
      <c r="K415" s="11">
        <v>42352</v>
      </c>
      <c r="L415" s="11">
        <v>42384</v>
      </c>
      <c r="M415" s="5">
        <v>1080</v>
      </c>
      <c r="N415" s="4"/>
      <c r="O415" s="4"/>
      <c r="P415" s="4"/>
    </row>
    <row r="416" spans="1:16" x14ac:dyDescent="0.2">
      <c r="A416" s="7" t="s">
        <v>31</v>
      </c>
      <c r="B416" s="4" t="s">
        <v>48</v>
      </c>
      <c r="C416" s="4" t="s">
        <v>2326</v>
      </c>
      <c r="D416" s="8" t="s">
        <v>2327</v>
      </c>
      <c r="E416" s="4" t="s">
        <v>2333</v>
      </c>
      <c r="F416" s="4" t="s">
        <v>2283</v>
      </c>
      <c r="G416" s="4"/>
      <c r="H416" s="4" t="s">
        <v>753</v>
      </c>
      <c r="I416" s="4">
        <v>35919001</v>
      </c>
      <c r="J416" s="41">
        <v>42322</v>
      </c>
      <c r="K416" s="11">
        <v>42352</v>
      </c>
      <c r="L416" s="11">
        <v>42384</v>
      </c>
      <c r="M416" s="5">
        <v>1080</v>
      </c>
      <c r="N416" s="4"/>
      <c r="O416" s="4"/>
      <c r="P416" s="4"/>
    </row>
    <row r="417" spans="1:16" ht="25.5" x14ac:dyDescent="0.2">
      <c r="A417" s="7" t="s">
        <v>31</v>
      </c>
      <c r="B417" s="4" t="s">
        <v>48</v>
      </c>
      <c r="C417" s="4" t="s">
        <v>2334</v>
      </c>
      <c r="D417" s="8" t="s">
        <v>2288</v>
      </c>
      <c r="E417" s="4" t="s">
        <v>2335</v>
      </c>
      <c r="F417" s="4" t="s">
        <v>2283</v>
      </c>
      <c r="G417" s="4"/>
      <c r="H417" s="4" t="s">
        <v>2336</v>
      </c>
      <c r="I417" s="4">
        <v>35830085</v>
      </c>
      <c r="J417" s="41">
        <v>42342</v>
      </c>
      <c r="K417" s="11">
        <v>42353</v>
      </c>
      <c r="L417" s="11">
        <v>42388</v>
      </c>
      <c r="M417" s="5">
        <v>520</v>
      </c>
      <c r="N417" s="4"/>
      <c r="O417" s="4"/>
      <c r="P417" s="4"/>
    </row>
    <row r="418" spans="1:16" x14ac:dyDescent="0.2">
      <c r="A418" s="7" t="s">
        <v>31</v>
      </c>
      <c r="B418" s="4" t="s">
        <v>48</v>
      </c>
      <c r="C418" s="4" t="s">
        <v>2337</v>
      </c>
      <c r="D418" s="8" t="s">
        <v>2327</v>
      </c>
      <c r="E418" s="4" t="s">
        <v>2338</v>
      </c>
      <c r="F418" s="4" t="s">
        <v>2283</v>
      </c>
      <c r="G418" s="4"/>
      <c r="H418" s="4" t="s">
        <v>753</v>
      </c>
      <c r="I418" s="4">
        <v>35919001</v>
      </c>
      <c r="J418" s="41">
        <v>42724</v>
      </c>
      <c r="K418" s="11">
        <v>42376</v>
      </c>
      <c r="L418" s="11">
        <v>42399</v>
      </c>
      <c r="M418" s="5">
        <v>1080</v>
      </c>
      <c r="N418" s="4"/>
      <c r="O418" s="4"/>
      <c r="P418" s="4"/>
    </row>
    <row r="419" spans="1:16" x14ac:dyDescent="0.2">
      <c r="A419" s="7" t="s">
        <v>31</v>
      </c>
      <c r="B419" s="4" t="s">
        <v>48</v>
      </c>
      <c r="C419" s="4" t="s">
        <v>2337</v>
      </c>
      <c r="D419" s="8" t="s">
        <v>2327</v>
      </c>
      <c r="E419" s="4" t="s">
        <v>2339</v>
      </c>
      <c r="F419" s="4" t="s">
        <v>2283</v>
      </c>
      <c r="G419" s="4"/>
      <c r="H419" s="4" t="s">
        <v>753</v>
      </c>
      <c r="I419" s="4">
        <v>35919001</v>
      </c>
      <c r="J419" s="41">
        <v>42724</v>
      </c>
      <c r="K419" s="11">
        <v>42376</v>
      </c>
      <c r="L419" s="11">
        <v>42399</v>
      </c>
      <c r="M419" s="5">
        <v>1080</v>
      </c>
      <c r="N419" s="4"/>
      <c r="O419" s="4"/>
      <c r="P419" s="4"/>
    </row>
    <row r="420" spans="1:16" x14ac:dyDescent="0.2">
      <c r="A420" s="7" t="s">
        <v>31</v>
      </c>
      <c r="B420" s="4" t="s">
        <v>48</v>
      </c>
      <c r="C420" s="4" t="s">
        <v>2337</v>
      </c>
      <c r="D420" s="8" t="s">
        <v>2327</v>
      </c>
      <c r="E420" s="4" t="s">
        <v>2340</v>
      </c>
      <c r="F420" s="4" t="s">
        <v>2283</v>
      </c>
      <c r="G420" s="4"/>
      <c r="H420" s="4" t="s">
        <v>753</v>
      </c>
      <c r="I420" s="4">
        <v>35919001</v>
      </c>
      <c r="J420" s="41">
        <v>42722</v>
      </c>
      <c r="K420" s="11">
        <v>42374</v>
      </c>
      <c r="L420" s="11">
        <v>42399</v>
      </c>
      <c r="M420" s="5">
        <v>1080</v>
      </c>
      <c r="N420" s="4"/>
      <c r="O420" s="4"/>
      <c r="P420" s="4"/>
    </row>
    <row r="421" spans="1:16" x14ac:dyDescent="0.2">
      <c r="A421" s="7" t="s">
        <v>31</v>
      </c>
      <c r="B421" s="4" t="s">
        <v>48</v>
      </c>
      <c r="C421" s="4" t="s">
        <v>2337</v>
      </c>
      <c r="D421" s="8" t="s">
        <v>2327</v>
      </c>
      <c r="E421" s="4" t="s">
        <v>2341</v>
      </c>
      <c r="F421" s="4" t="s">
        <v>2283</v>
      </c>
      <c r="G421" s="4"/>
      <c r="H421" s="4" t="s">
        <v>753</v>
      </c>
      <c r="I421" s="4">
        <v>35919001</v>
      </c>
      <c r="J421" s="41">
        <v>42721</v>
      </c>
      <c r="K421" s="11">
        <v>42373</v>
      </c>
      <c r="L421" s="11">
        <v>42399</v>
      </c>
      <c r="M421" s="5">
        <v>1080</v>
      </c>
      <c r="N421" s="4"/>
      <c r="O421" s="4"/>
      <c r="P421" s="4"/>
    </row>
    <row r="422" spans="1:16" x14ac:dyDescent="0.2">
      <c r="A422" s="7" t="s">
        <v>31</v>
      </c>
      <c r="B422" s="4" t="s">
        <v>48</v>
      </c>
      <c r="C422" s="4" t="s">
        <v>2337</v>
      </c>
      <c r="D422" s="8" t="s">
        <v>2327</v>
      </c>
      <c r="E422" s="4" t="s">
        <v>2342</v>
      </c>
      <c r="F422" s="4" t="s">
        <v>2283</v>
      </c>
      <c r="G422" s="4"/>
      <c r="H422" s="4" t="s">
        <v>753</v>
      </c>
      <c r="I422" s="4">
        <v>35919001</v>
      </c>
      <c r="J422" s="41">
        <v>42722</v>
      </c>
      <c r="K422" s="11">
        <v>42374</v>
      </c>
      <c r="L422" s="11">
        <v>42399</v>
      </c>
      <c r="M422" s="5">
        <v>1080</v>
      </c>
      <c r="N422" s="4"/>
      <c r="O422" s="4"/>
      <c r="P422" s="4"/>
    </row>
    <row r="423" spans="1:16" x14ac:dyDescent="0.2">
      <c r="A423" s="7" t="s">
        <v>31</v>
      </c>
      <c r="B423" s="4" t="s">
        <v>48</v>
      </c>
      <c r="C423" s="4" t="s">
        <v>2337</v>
      </c>
      <c r="D423" s="8" t="s">
        <v>2327</v>
      </c>
      <c r="E423" s="4" t="s">
        <v>2343</v>
      </c>
      <c r="F423" s="4" t="s">
        <v>2283</v>
      </c>
      <c r="G423" s="4"/>
      <c r="H423" s="4" t="s">
        <v>753</v>
      </c>
      <c r="I423" s="4">
        <v>35919001</v>
      </c>
      <c r="J423" s="41">
        <v>42724</v>
      </c>
      <c r="K423" s="11">
        <v>42376</v>
      </c>
      <c r="L423" s="11">
        <v>42551</v>
      </c>
      <c r="M423" s="5">
        <v>1080</v>
      </c>
      <c r="N423" s="4"/>
      <c r="O423" s="4"/>
      <c r="P423" s="4"/>
    </row>
    <row r="424" spans="1:16" x14ac:dyDescent="0.2">
      <c r="A424" s="7" t="s">
        <v>31</v>
      </c>
      <c r="B424" s="4" t="s">
        <v>48</v>
      </c>
      <c r="C424" s="4" t="s">
        <v>2337</v>
      </c>
      <c r="D424" s="8" t="s">
        <v>2327</v>
      </c>
      <c r="E424" s="4" t="s">
        <v>2344</v>
      </c>
      <c r="F424" s="4" t="s">
        <v>2283</v>
      </c>
      <c r="G424" s="4"/>
      <c r="H424" s="4" t="s">
        <v>753</v>
      </c>
      <c r="I424" s="4">
        <v>35919001</v>
      </c>
      <c r="J424" s="41">
        <v>42724</v>
      </c>
      <c r="K424" s="11">
        <v>42376</v>
      </c>
      <c r="L424" s="11">
        <v>42551</v>
      </c>
      <c r="M424" s="5">
        <v>1080</v>
      </c>
      <c r="N424" s="4"/>
      <c r="O424" s="4"/>
      <c r="P424" s="4"/>
    </row>
    <row r="425" spans="1:16" x14ac:dyDescent="0.2">
      <c r="A425" s="7" t="s">
        <v>31</v>
      </c>
      <c r="B425" s="4" t="s">
        <v>48</v>
      </c>
      <c r="C425" s="4" t="s">
        <v>2337</v>
      </c>
      <c r="D425" s="8" t="s">
        <v>2327</v>
      </c>
      <c r="E425" s="4" t="s">
        <v>2345</v>
      </c>
      <c r="F425" s="4" t="s">
        <v>2283</v>
      </c>
      <c r="G425" s="4"/>
      <c r="H425" s="4" t="s">
        <v>753</v>
      </c>
      <c r="I425" s="4">
        <v>35919001</v>
      </c>
      <c r="J425" s="41">
        <v>42722</v>
      </c>
      <c r="K425" s="11">
        <v>42374</v>
      </c>
      <c r="L425" s="11">
        <v>42399</v>
      </c>
      <c r="M425" s="5">
        <v>1080</v>
      </c>
      <c r="N425" s="4"/>
      <c r="O425" s="4"/>
      <c r="P425" s="4"/>
    </row>
    <row r="426" spans="1:16" x14ac:dyDescent="0.2">
      <c r="A426" s="7" t="s">
        <v>31</v>
      </c>
      <c r="B426" s="4" t="s">
        <v>48</v>
      </c>
      <c r="C426" s="4" t="s">
        <v>2337</v>
      </c>
      <c r="D426" s="8" t="s">
        <v>2327</v>
      </c>
      <c r="E426" s="4" t="s">
        <v>2346</v>
      </c>
      <c r="F426" s="4" t="s">
        <v>2283</v>
      </c>
      <c r="G426" s="4"/>
      <c r="H426" s="4" t="s">
        <v>753</v>
      </c>
      <c r="I426" s="4">
        <v>35919001</v>
      </c>
      <c r="J426" s="41">
        <v>42724</v>
      </c>
      <c r="K426" s="11">
        <v>42376</v>
      </c>
      <c r="L426" s="11">
        <v>42399</v>
      </c>
      <c r="M426" s="5">
        <v>1080</v>
      </c>
      <c r="N426" s="4"/>
      <c r="O426" s="4"/>
      <c r="P426" s="4"/>
    </row>
    <row r="427" spans="1:16" x14ac:dyDescent="0.2">
      <c r="A427" s="7" t="s">
        <v>31</v>
      </c>
      <c r="B427" s="4" t="s">
        <v>48</v>
      </c>
      <c r="C427" s="4" t="s">
        <v>2337</v>
      </c>
      <c r="D427" s="8" t="s">
        <v>2327</v>
      </c>
      <c r="E427" s="4" t="s">
        <v>2347</v>
      </c>
      <c r="F427" s="4" t="s">
        <v>2283</v>
      </c>
      <c r="G427" s="4"/>
      <c r="H427" s="4" t="s">
        <v>753</v>
      </c>
      <c r="I427" s="4">
        <v>35919001</v>
      </c>
      <c r="J427" s="41">
        <v>42722</v>
      </c>
      <c r="K427" s="11">
        <v>42374</v>
      </c>
      <c r="L427" s="11">
        <v>42399</v>
      </c>
      <c r="M427" s="5">
        <v>1080</v>
      </c>
      <c r="N427" s="4"/>
      <c r="O427" s="4"/>
      <c r="P427" s="4"/>
    </row>
    <row r="428" spans="1:16" x14ac:dyDescent="0.2">
      <c r="A428" s="7" t="s">
        <v>31</v>
      </c>
      <c r="B428" s="4" t="s">
        <v>48</v>
      </c>
      <c r="C428" s="4" t="s">
        <v>2337</v>
      </c>
      <c r="D428" s="8" t="s">
        <v>2327</v>
      </c>
      <c r="E428" s="4" t="s">
        <v>2348</v>
      </c>
      <c r="F428" s="4" t="s">
        <v>2283</v>
      </c>
      <c r="G428" s="4"/>
      <c r="H428" s="4" t="s">
        <v>753</v>
      </c>
      <c r="I428" s="4">
        <v>35919001</v>
      </c>
      <c r="J428" s="41">
        <v>42721</v>
      </c>
      <c r="K428" s="11">
        <v>42373</v>
      </c>
      <c r="L428" s="11">
        <v>42399</v>
      </c>
      <c r="M428" s="5">
        <v>1080</v>
      </c>
      <c r="N428" s="4"/>
      <c r="O428" s="4"/>
      <c r="P428" s="4"/>
    </row>
    <row r="429" spans="1:16" ht="25.5" x14ac:dyDescent="0.2">
      <c r="A429" s="7" t="s">
        <v>31</v>
      </c>
      <c r="B429" s="4" t="s">
        <v>48</v>
      </c>
      <c r="C429" s="4" t="s">
        <v>2349</v>
      </c>
      <c r="D429" s="8" t="s">
        <v>2327</v>
      </c>
      <c r="E429" s="4" t="s">
        <v>2350</v>
      </c>
      <c r="F429" s="4" t="s">
        <v>2283</v>
      </c>
      <c r="G429" s="4"/>
      <c r="H429" s="4" t="s">
        <v>2351</v>
      </c>
      <c r="I429" s="4">
        <v>36856541</v>
      </c>
      <c r="J429" s="41">
        <v>42372</v>
      </c>
      <c r="K429" s="11">
        <v>42384</v>
      </c>
      <c r="L429" s="11">
        <v>42631</v>
      </c>
      <c r="M429" s="5">
        <v>11880</v>
      </c>
      <c r="N429" s="4"/>
      <c r="O429" s="4"/>
      <c r="P429" s="4"/>
    </row>
    <row r="430" spans="1:16" ht="25.5" x14ac:dyDescent="0.2">
      <c r="A430" s="7" t="s">
        <v>31</v>
      </c>
      <c r="B430" s="4" t="s">
        <v>48</v>
      </c>
      <c r="C430" s="4" t="s">
        <v>2352</v>
      </c>
      <c r="D430" s="8" t="s">
        <v>742</v>
      </c>
      <c r="E430" s="4" t="s">
        <v>2353</v>
      </c>
      <c r="F430" s="4" t="s">
        <v>2283</v>
      </c>
      <c r="G430" s="4"/>
      <c r="H430" s="4" t="s">
        <v>2354</v>
      </c>
      <c r="I430" s="4">
        <v>35705671</v>
      </c>
      <c r="J430" s="41">
        <v>42356</v>
      </c>
      <c r="K430" s="11">
        <v>42384</v>
      </c>
      <c r="L430" s="11">
        <v>42612</v>
      </c>
      <c r="M430" s="5">
        <v>7800</v>
      </c>
      <c r="N430" s="4"/>
      <c r="O430" s="4"/>
      <c r="P430" s="4"/>
    </row>
    <row r="431" spans="1:16" ht="25.5" x14ac:dyDescent="0.2">
      <c r="A431" s="7" t="s">
        <v>31</v>
      </c>
      <c r="B431" s="4" t="s">
        <v>48</v>
      </c>
      <c r="C431" s="4" t="s">
        <v>2355</v>
      </c>
      <c r="D431" s="8" t="s">
        <v>2288</v>
      </c>
      <c r="E431" s="4" t="s">
        <v>2356</v>
      </c>
      <c r="F431" s="4" t="s">
        <v>2283</v>
      </c>
      <c r="G431" s="4"/>
      <c r="H431" s="4" t="s">
        <v>2357</v>
      </c>
      <c r="I431" s="4">
        <v>31328733</v>
      </c>
      <c r="J431" s="41">
        <v>42371</v>
      </c>
      <c r="K431" s="11">
        <v>42379</v>
      </c>
      <c r="L431" s="11">
        <v>42440</v>
      </c>
      <c r="M431" s="5">
        <v>700</v>
      </c>
      <c r="N431" s="4"/>
      <c r="O431" s="4"/>
      <c r="P431" s="4"/>
    </row>
    <row r="432" spans="1:16" x14ac:dyDescent="0.2">
      <c r="A432" s="7" t="s">
        <v>31</v>
      </c>
      <c r="B432" s="4" t="s">
        <v>48</v>
      </c>
      <c r="C432" s="4" t="s">
        <v>2358</v>
      </c>
      <c r="D432" s="8" t="s">
        <v>2359</v>
      </c>
      <c r="E432" s="4" t="s">
        <v>2360</v>
      </c>
      <c r="F432" s="4" t="s">
        <v>2283</v>
      </c>
      <c r="G432" s="4"/>
      <c r="H432" s="4" t="s">
        <v>2361</v>
      </c>
      <c r="I432" s="4">
        <v>397687</v>
      </c>
      <c r="J432" s="41">
        <v>42385</v>
      </c>
      <c r="K432" s="11">
        <v>42412</v>
      </c>
      <c r="L432" s="11">
        <v>42446</v>
      </c>
      <c r="M432" s="5">
        <v>1480</v>
      </c>
      <c r="N432" s="4"/>
      <c r="O432" s="4"/>
      <c r="P432" s="4"/>
    </row>
    <row r="433" spans="1:16" x14ac:dyDescent="0.2">
      <c r="A433" s="7" t="s">
        <v>31</v>
      </c>
      <c r="B433" s="4" t="s">
        <v>48</v>
      </c>
      <c r="C433" s="4" t="s">
        <v>2300</v>
      </c>
      <c r="D433" s="8" t="s">
        <v>2301</v>
      </c>
      <c r="E433" s="4" t="s">
        <v>2362</v>
      </c>
      <c r="F433" s="4" t="s">
        <v>2283</v>
      </c>
      <c r="G433" s="4"/>
      <c r="H433" s="4" t="s">
        <v>2363</v>
      </c>
      <c r="I433" s="4">
        <v>43975968</v>
      </c>
      <c r="J433" s="41">
        <v>42373</v>
      </c>
      <c r="K433" s="11">
        <v>42389</v>
      </c>
      <c r="L433" s="11">
        <v>42415</v>
      </c>
      <c r="M433" s="5">
        <v>1200</v>
      </c>
      <c r="N433" s="4"/>
      <c r="O433" s="4"/>
      <c r="P433" s="4"/>
    </row>
    <row r="434" spans="1:16" x14ac:dyDescent="0.2">
      <c r="A434" s="7" t="s">
        <v>31</v>
      </c>
      <c r="B434" s="4" t="s">
        <v>48</v>
      </c>
      <c r="C434" s="4" t="s">
        <v>2364</v>
      </c>
      <c r="D434" s="8" t="s">
        <v>2365</v>
      </c>
      <c r="E434" s="4" t="s">
        <v>2366</v>
      </c>
      <c r="F434" s="4" t="s">
        <v>2283</v>
      </c>
      <c r="G434" s="4"/>
      <c r="H434" s="4" t="s">
        <v>2367</v>
      </c>
      <c r="I434" s="4">
        <v>44720955</v>
      </c>
      <c r="J434" s="41">
        <v>42374</v>
      </c>
      <c r="K434" s="11">
        <v>42399</v>
      </c>
      <c r="L434" s="11">
        <v>42444</v>
      </c>
      <c r="M434" s="5">
        <v>1650</v>
      </c>
      <c r="N434" s="4"/>
      <c r="O434" s="4"/>
      <c r="P434" s="4"/>
    </row>
    <row r="435" spans="1:16" x14ac:dyDescent="0.2">
      <c r="A435" s="7" t="s">
        <v>31</v>
      </c>
      <c r="B435" s="4" t="s">
        <v>48</v>
      </c>
      <c r="C435" s="4" t="s">
        <v>2368</v>
      </c>
      <c r="D435" s="8" t="s">
        <v>761</v>
      </c>
      <c r="E435" s="4" t="s">
        <v>2369</v>
      </c>
      <c r="F435" s="4" t="s">
        <v>2283</v>
      </c>
      <c r="G435" s="4"/>
      <c r="H435" s="4" t="s">
        <v>915</v>
      </c>
      <c r="I435" s="4">
        <v>31398570</v>
      </c>
      <c r="J435" s="41">
        <v>42353</v>
      </c>
      <c r="K435" s="11">
        <v>42384</v>
      </c>
      <c r="L435" s="11">
        <v>42441</v>
      </c>
      <c r="M435" s="5">
        <v>3120</v>
      </c>
      <c r="N435" s="4"/>
      <c r="O435" s="4"/>
      <c r="P435" s="4"/>
    </row>
    <row r="436" spans="1:16" x14ac:dyDescent="0.2">
      <c r="A436" s="7" t="s">
        <v>31</v>
      </c>
      <c r="B436" s="4" t="s">
        <v>48</v>
      </c>
      <c r="C436" s="4" t="s">
        <v>2370</v>
      </c>
      <c r="D436" s="8" t="s">
        <v>903</v>
      </c>
      <c r="E436" s="4" t="s">
        <v>2371</v>
      </c>
      <c r="F436" s="4" t="s">
        <v>2283</v>
      </c>
      <c r="G436" s="4"/>
      <c r="H436" s="4" t="s">
        <v>2372</v>
      </c>
      <c r="I436" s="4">
        <v>397687</v>
      </c>
      <c r="J436" s="41">
        <v>42421</v>
      </c>
      <c r="K436" s="11">
        <v>42438</v>
      </c>
      <c r="L436" s="11">
        <v>42438</v>
      </c>
      <c r="M436" s="5">
        <v>1300</v>
      </c>
      <c r="N436" s="4"/>
      <c r="O436" s="4"/>
      <c r="P436" s="4"/>
    </row>
    <row r="437" spans="1:16" x14ac:dyDescent="0.2">
      <c r="A437" s="7" t="s">
        <v>31</v>
      </c>
      <c r="B437" s="4" t="s">
        <v>48</v>
      </c>
      <c r="C437" s="4" t="s">
        <v>2373</v>
      </c>
      <c r="D437" s="8" t="s">
        <v>2374</v>
      </c>
      <c r="E437" s="4" t="s">
        <v>2375</v>
      </c>
      <c r="F437" s="4" t="s">
        <v>2283</v>
      </c>
      <c r="G437" s="4"/>
      <c r="H437" s="4" t="s">
        <v>2376</v>
      </c>
      <c r="I437" s="4">
        <v>45948992</v>
      </c>
      <c r="J437" s="41">
        <v>42376</v>
      </c>
      <c r="K437" s="11">
        <v>42391</v>
      </c>
      <c r="L437" s="11">
        <v>42399</v>
      </c>
      <c r="M437" s="5">
        <v>50</v>
      </c>
      <c r="N437" s="4"/>
      <c r="O437" s="4"/>
      <c r="P437" s="4"/>
    </row>
    <row r="438" spans="1:16" x14ac:dyDescent="0.2">
      <c r="A438" s="7" t="s">
        <v>31</v>
      </c>
      <c r="B438" s="4" t="s">
        <v>48</v>
      </c>
      <c r="C438" s="4" t="s">
        <v>2294</v>
      </c>
      <c r="D438" s="8" t="s">
        <v>742</v>
      </c>
      <c r="E438" s="4" t="s">
        <v>2377</v>
      </c>
      <c r="F438" s="4" t="s">
        <v>2283</v>
      </c>
      <c r="G438" s="4"/>
      <c r="H438" s="4" t="s">
        <v>753</v>
      </c>
      <c r="I438" s="4">
        <v>35919001</v>
      </c>
      <c r="J438" s="41">
        <v>42383</v>
      </c>
      <c r="K438" s="11">
        <v>42426</v>
      </c>
      <c r="L438" s="11">
        <v>42459</v>
      </c>
      <c r="M438" s="5">
        <v>22200</v>
      </c>
      <c r="N438" s="4"/>
      <c r="O438" s="4"/>
      <c r="P438" s="4"/>
    </row>
    <row r="439" spans="1:16" x14ac:dyDescent="0.2">
      <c r="A439" s="7" t="s">
        <v>31</v>
      </c>
      <c r="B439" s="4" t="s">
        <v>48</v>
      </c>
      <c r="C439" s="4" t="s">
        <v>2378</v>
      </c>
      <c r="D439" s="8" t="s">
        <v>742</v>
      </c>
      <c r="E439" s="4" t="s">
        <v>2379</v>
      </c>
      <c r="F439" s="4" t="s">
        <v>2283</v>
      </c>
      <c r="G439" s="4"/>
      <c r="H439" s="4" t="s">
        <v>2351</v>
      </c>
      <c r="I439" s="4">
        <v>36856541</v>
      </c>
      <c r="J439" s="41">
        <v>42406</v>
      </c>
      <c r="K439" s="11">
        <v>42422</v>
      </c>
      <c r="L439" s="11">
        <v>42488</v>
      </c>
      <c r="M439" s="5">
        <v>11760</v>
      </c>
      <c r="N439" s="4"/>
      <c r="O439" s="4"/>
      <c r="P439" s="4"/>
    </row>
    <row r="440" spans="1:16" x14ac:dyDescent="0.2">
      <c r="A440" s="7" t="s">
        <v>31</v>
      </c>
      <c r="B440" s="4" t="s">
        <v>48</v>
      </c>
      <c r="C440" s="4" t="s">
        <v>2380</v>
      </c>
      <c r="D440" s="8" t="s">
        <v>2301</v>
      </c>
      <c r="E440" s="4" t="s">
        <v>2381</v>
      </c>
      <c r="F440" s="4" t="s">
        <v>2283</v>
      </c>
      <c r="G440" s="4"/>
      <c r="H440" s="4" t="s">
        <v>2382</v>
      </c>
      <c r="I440" s="4">
        <v>48004421</v>
      </c>
      <c r="J440" s="41">
        <v>42456</v>
      </c>
      <c r="K440" s="11">
        <v>42476</v>
      </c>
      <c r="L440" s="11">
        <v>42531</v>
      </c>
      <c r="M440" s="5">
        <v>1800</v>
      </c>
      <c r="N440" s="4"/>
      <c r="O440" s="4"/>
      <c r="P440" s="4"/>
    </row>
    <row r="441" spans="1:16" x14ac:dyDescent="0.2">
      <c r="A441" s="7" t="s">
        <v>31</v>
      </c>
      <c r="B441" s="4" t="s">
        <v>48</v>
      </c>
      <c r="C441" s="4" t="s">
        <v>2383</v>
      </c>
      <c r="D441" s="8" t="s">
        <v>742</v>
      </c>
      <c r="E441" s="4" t="s">
        <v>2384</v>
      </c>
      <c r="F441" s="4" t="s">
        <v>2283</v>
      </c>
      <c r="G441" s="4"/>
      <c r="H441" s="4" t="s">
        <v>753</v>
      </c>
      <c r="I441" s="4">
        <v>35919001</v>
      </c>
      <c r="J441" s="41">
        <v>42403</v>
      </c>
      <c r="K441" s="11">
        <v>42417</v>
      </c>
      <c r="L441" s="11">
        <v>42501</v>
      </c>
      <c r="M441" s="5">
        <v>12960</v>
      </c>
      <c r="N441" s="4"/>
      <c r="O441" s="4"/>
      <c r="P441" s="4"/>
    </row>
    <row r="442" spans="1:16" x14ac:dyDescent="0.2">
      <c r="A442" s="7" t="s">
        <v>31</v>
      </c>
      <c r="B442" s="4" t="s">
        <v>48</v>
      </c>
      <c r="C442" s="4" t="s">
        <v>2385</v>
      </c>
      <c r="D442" s="8" t="s">
        <v>2386</v>
      </c>
      <c r="E442" s="4" t="s">
        <v>2387</v>
      </c>
      <c r="F442" s="4" t="s">
        <v>2283</v>
      </c>
      <c r="G442" s="4"/>
      <c r="H442" s="4" t="s">
        <v>2388</v>
      </c>
      <c r="I442" s="4">
        <v>35927887</v>
      </c>
      <c r="J442" s="41">
        <v>42576</v>
      </c>
      <c r="K442" s="11">
        <v>42610</v>
      </c>
      <c r="L442" s="11">
        <v>42655</v>
      </c>
      <c r="M442" s="5">
        <v>330</v>
      </c>
      <c r="N442" s="4"/>
      <c r="O442" s="4"/>
      <c r="P442" s="4"/>
    </row>
    <row r="443" spans="1:16" x14ac:dyDescent="0.2">
      <c r="A443" s="7" t="s">
        <v>31</v>
      </c>
      <c r="B443" s="4" t="s">
        <v>48</v>
      </c>
      <c r="C443" s="4" t="s">
        <v>2389</v>
      </c>
      <c r="D443" s="8" t="s">
        <v>2386</v>
      </c>
      <c r="E443" s="4" t="s">
        <v>2390</v>
      </c>
      <c r="F443" s="4" t="s">
        <v>2283</v>
      </c>
      <c r="G443" s="4"/>
      <c r="H443" s="4" t="s">
        <v>2388</v>
      </c>
      <c r="I443" s="4">
        <v>35927887</v>
      </c>
      <c r="J443" s="41">
        <v>42449</v>
      </c>
      <c r="K443" s="11">
        <v>42485</v>
      </c>
      <c r="L443" s="11">
        <v>42520</v>
      </c>
      <c r="M443" s="5">
        <v>380</v>
      </c>
      <c r="N443" s="4"/>
      <c r="O443" s="4"/>
      <c r="P443" s="4"/>
    </row>
    <row r="444" spans="1:16" x14ac:dyDescent="0.2">
      <c r="A444" s="7" t="s">
        <v>31</v>
      </c>
      <c r="B444" s="4" t="s">
        <v>48</v>
      </c>
      <c r="C444" s="4" t="s">
        <v>2391</v>
      </c>
      <c r="D444" s="8" t="s">
        <v>2386</v>
      </c>
      <c r="E444" s="4" t="s">
        <v>2392</v>
      </c>
      <c r="F444" s="4" t="s">
        <v>2283</v>
      </c>
      <c r="G444" s="4"/>
      <c r="H444" s="4" t="s">
        <v>2388</v>
      </c>
      <c r="I444" s="4">
        <v>35927887</v>
      </c>
      <c r="J444" s="41">
        <v>42280</v>
      </c>
      <c r="K444" s="11">
        <v>42306</v>
      </c>
      <c r="L444" s="11">
        <v>42394</v>
      </c>
      <c r="M444" s="5">
        <v>480</v>
      </c>
      <c r="N444" s="4"/>
      <c r="O444" s="4"/>
      <c r="P444" s="4"/>
    </row>
    <row r="445" spans="1:16" x14ac:dyDescent="0.2">
      <c r="A445" s="7" t="s">
        <v>31</v>
      </c>
      <c r="B445" s="4" t="s">
        <v>48</v>
      </c>
      <c r="C445" s="4" t="s">
        <v>2391</v>
      </c>
      <c r="D445" s="8" t="s">
        <v>2386</v>
      </c>
      <c r="E445" s="4" t="s">
        <v>2393</v>
      </c>
      <c r="F445" s="4" t="s">
        <v>2283</v>
      </c>
      <c r="G445" s="4"/>
      <c r="H445" s="4" t="s">
        <v>2388</v>
      </c>
      <c r="I445" s="4">
        <v>35927887</v>
      </c>
      <c r="J445" s="41">
        <v>42278</v>
      </c>
      <c r="K445" s="11">
        <v>42300</v>
      </c>
      <c r="L445" s="11">
        <v>42392</v>
      </c>
      <c r="M445" s="5">
        <v>330</v>
      </c>
      <c r="N445" s="4"/>
      <c r="O445" s="4"/>
      <c r="P445" s="4"/>
    </row>
    <row r="446" spans="1:16" x14ac:dyDescent="0.2">
      <c r="A446" s="7" t="s">
        <v>31</v>
      </c>
      <c r="B446" s="4" t="s">
        <v>48</v>
      </c>
      <c r="C446" s="4" t="s">
        <v>2391</v>
      </c>
      <c r="D446" s="8" t="s">
        <v>2386</v>
      </c>
      <c r="E446" s="4" t="s">
        <v>2394</v>
      </c>
      <c r="F446" s="4" t="s">
        <v>2283</v>
      </c>
      <c r="G446" s="4"/>
      <c r="H446" s="4" t="s">
        <v>2388</v>
      </c>
      <c r="I446" s="4">
        <v>35927887</v>
      </c>
      <c r="J446" s="41">
        <v>42310</v>
      </c>
      <c r="K446" s="11">
        <v>42338</v>
      </c>
      <c r="L446" s="11">
        <v>42417</v>
      </c>
      <c r="M446" s="5">
        <v>280</v>
      </c>
      <c r="N446" s="4"/>
      <c r="O446" s="4"/>
      <c r="P446" s="4"/>
    </row>
    <row r="447" spans="1:16" x14ac:dyDescent="0.2">
      <c r="A447" s="7" t="s">
        <v>31</v>
      </c>
      <c r="B447" s="4" t="s">
        <v>48</v>
      </c>
      <c r="C447" s="4" t="s">
        <v>2395</v>
      </c>
      <c r="D447" s="8" t="s">
        <v>903</v>
      </c>
      <c r="E447" s="4" t="s">
        <v>2396</v>
      </c>
      <c r="F447" s="4" t="s">
        <v>2283</v>
      </c>
      <c r="G447" s="4"/>
      <c r="H447" s="4" t="s">
        <v>2397</v>
      </c>
      <c r="I447" s="4">
        <v>31333320</v>
      </c>
      <c r="J447" s="41">
        <v>42378</v>
      </c>
      <c r="K447" s="11">
        <v>42394</v>
      </c>
      <c r="L447" s="11">
        <v>42412</v>
      </c>
      <c r="M447" s="5">
        <v>1140</v>
      </c>
      <c r="N447" s="4"/>
      <c r="O447" s="4"/>
      <c r="P447" s="4"/>
    </row>
    <row r="448" spans="1:16" ht="25.5" x14ac:dyDescent="0.2">
      <c r="A448" s="7" t="s">
        <v>31</v>
      </c>
      <c r="B448" s="4" t="s">
        <v>48</v>
      </c>
      <c r="C448" s="4" t="s">
        <v>2398</v>
      </c>
      <c r="D448" s="8" t="s">
        <v>2288</v>
      </c>
      <c r="E448" s="4" t="s">
        <v>2399</v>
      </c>
      <c r="F448" s="4" t="s">
        <v>2283</v>
      </c>
      <c r="G448" s="4"/>
      <c r="H448" s="4" t="s">
        <v>2400</v>
      </c>
      <c r="I448" s="4">
        <v>35825286</v>
      </c>
      <c r="J448" s="41">
        <v>42309</v>
      </c>
      <c r="K448" s="11">
        <v>42320</v>
      </c>
      <c r="L448" s="11">
        <v>42432</v>
      </c>
      <c r="M448" s="5">
        <v>1930</v>
      </c>
      <c r="N448" s="4"/>
      <c r="O448" s="4"/>
      <c r="P448" s="4"/>
    </row>
    <row r="449" spans="1:16" x14ac:dyDescent="0.2">
      <c r="A449" s="7" t="s">
        <v>31</v>
      </c>
      <c r="B449" s="4" t="s">
        <v>48</v>
      </c>
      <c r="C449" s="4" t="s">
        <v>2294</v>
      </c>
      <c r="D449" s="8" t="s">
        <v>2327</v>
      </c>
      <c r="E449" s="4" t="s">
        <v>2401</v>
      </c>
      <c r="F449" s="4" t="s">
        <v>2283</v>
      </c>
      <c r="G449" s="4"/>
      <c r="H449" s="4" t="s">
        <v>2402</v>
      </c>
      <c r="I449" s="4">
        <v>165701</v>
      </c>
      <c r="J449" s="41">
        <v>42169</v>
      </c>
      <c r="K449" s="11">
        <v>42200</v>
      </c>
      <c r="L449" s="11">
        <v>42506</v>
      </c>
      <c r="M449" s="5">
        <v>180</v>
      </c>
      <c r="N449" s="4"/>
      <c r="O449" s="4"/>
      <c r="P449" s="4"/>
    </row>
    <row r="450" spans="1:16" x14ac:dyDescent="0.2">
      <c r="A450" s="7" t="s">
        <v>31</v>
      </c>
      <c r="B450" s="4" t="s">
        <v>48</v>
      </c>
      <c r="C450" s="4" t="s">
        <v>2403</v>
      </c>
      <c r="D450" s="8" t="s">
        <v>2386</v>
      </c>
      <c r="E450" s="4" t="s">
        <v>2404</v>
      </c>
      <c r="F450" s="4" t="s">
        <v>2283</v>
      </c>
      <c r="G450" s="4"/>
      <c r="H450" s="4" t="s">
        <v>2388</v>
      </c>
      <c r="I450" s="4">
        <v>35927887</v>
      </c>
      <c r="J450" s="41">
        <v>42277</v>
      </c>
      <c r="K450" s="11">
        <v>42306</v>
      </c>
      <c r="L450" s="11">
        <v>42417</v>
      </c>
      <c r="M450" s="5">
        <v>240</v>
      </c>
      <c r="N450" s="4"/>
      <c r="O450" s="4"/>
      <c r="P450" s="4"/>
    </row>
    <row r="451" spans="1:16" x14ac:dyDescent="0.2">
      <c r="A451" s="7" t="s">
        <v>31</v>
      </c>
      <c r="B451" s="4" t="s">
        <v>48</v>
      </c>
      <c r="C451" s="4" t="s">
        <v>2405</v>
      </c>
      <c r="D451" s="8" t="s">
        <v>2406</v>
      </c>
      <c r="E451" s="4" t="s">
        <v>2407</v>
      </c>
      <c r="F451" s="4" t="s">
        <v>2283</v>
      </c>
      <c r="G451" s="4"/>
      <c r="H451" s="4" t="s">
        <v>2408</v>
      </c>
      <c r="I451" s="4">
        <v>318001</v>
      </c>
      <c r="J451" s="41">
        <v>42449</v>
      </c>
      <c r="K451" s="11">
        <v>42489</v>
      </c>
      <c r="L451" s="11">
        <v>42526</v>
      </c>
      <c r="M451" s="5">
        <v>3000</v>
      </c>
      <c r="N451" s="4"/>
      <c r="O451" s="4"/>
      <c r="P451" s="4"/>
    </row>
    <row r="452" spans="1:16" x14ac:dyDescent="0.2">
      <c r="A452" s="7" t="s">
        <v>31</v>
      </c>
      <c r="B452" s="4" t="s">
        <v>48</v>
      </c>
      <c r="C452" s="4" t="s">
        <v>2409</v>
      </c>
      <c r="D452" s="8" t="s">
        <v>2410</v>
      </c>
      <c r="E452" s="4" t="s">
        <v>2411</v>
      </c>
      <c r="F452" s="4" t="s">
        <v>2283</v>
      </c>
      <c r="G452" s="4"/>
      <c r="H452" s="4" t="s">
        <v>2361</v>
      </c>
      <c r="I452" s="4">
        <v>397687</v>
      </c>
      <c r="J452" s="41">
        <v>42496</v>
      </c>
      <c r="K452" s="11">
        <v>42517</v>
      </c>
      <c r="L452" s="11">
        <v>42517</v>
      </c>
      <c r="M452" s="5">
        <v>240</v>
      </c>
      <c r="N452" s="4"/>
      <c r="O452" s="4"/>
      <c r="P452" s="4"/>
    </row>
    <row r="453" spans="1:16" ht="25.5" x14ac:dyDescent="0.2">
      <c r="A453" s="7" t="s">
        <v>31</v>
      </c>
      <c r="B453" s="4" t="s">
        <v>48</v>
      </c>
      <c r="C453" s="4" t="s">
        <v>2412</v>
      </c>
      <c r="D453" s="8" t="s">
        <v>2288</v>
      </c>
      <c r="E453" s="4" t="s">
        <v>2413</v>
      </c>
      <c r="F453" s="4" t="s">
        <v>2283</v>
      </c>
      <c r="G453" s="4"/>
      <c r="H453" s="4" t="s">
        <v>2414</v>
      </c>
      <c r="I453" s="4">
        <v>35801051</v>
      </c>
      <c r="J453" s="41">
        <v>42673</v>
      </c>
      <c r="K453" s="11">
        <v>42699</v>
      </c>
      <c r="L453" s="11">
        <v>42735</v>
      </c>
      <c r="M453" s="5">
        <v>120</v>
      </c>
      <c r="N453" s="4"/>
      <c r="O453" s="4"/>
      <c r="P453" s="4"/>
    </row>
    <row r="454" spans="1:16" ht="25.5" x14ac:dyDescent="0.2">
      <c r="A454" s="7" t="s">
        <v>31</v>
      </c>
      <c r="B454" s="4" t="s">
        <v>48</v>
      </c>
      <c r="C454" s="4" t="s">
        <v>2415</v>
      </c>
      <c r="D454" s="8" t="s">
        <v>971</v>
      </c>
      <c r="E454" s="4" t="s">
        <v>2416</v>
      </c>
      <c r="F454" s="4" t="s">
        <v>2283</v>
      </c>
      <c r="G454" s="4"/>
      <c r="H454" s="4" t="s">
        <v>2417</v>
      </c>
      <c r="I454" s="4">
        <v>35910712</v>
      </c>
      <c r="J454" s="41">
        <v>42485</v>
      </c>
      <c r="K454" s="11">
        <v>42495</v>
      </c>
      <c r="L454" s="11">
        <v>42543</v>
      </c>
      <c r="M454" s="5">
        <v>9500</v>
      </c>
      <c r="N454" s="4"/>
      <c r="O454" s="4"/>
      <c r="P454" s="4"/>
    </row>
    <row r="455" spans="1:16" x14ac:dyDescent="0.2">
      <c r="A455" s="7" t="s">
        <v>31</v>
      </c>
      <c r="B455" s="4" t="s">
        <v>48</v>
      </c>
      <c r="C455" s="4" t="s">
        <v>2418</v>
      </c>
      <c r="D455" s="8" t="s">
        <v>742</v>
      </c>
      <c r="E455" s="4" t="s">
        <v>2419</v>
      </c>
      <c r="F455" s="4" t="s">
        <v>2283</v>
      </c>
      <c r="G455" s="4"/>
      <c r="H455" s="4" t="s">
        <v>2420</v>
      </c>
      <c r="I455" s="4">
        <v>42010721</v>
      </c>
      <c r="J455" s="41">
        <v>42647</v>
      </c>
      <c r="K455" s="11">
        <v>42671</v>
      </c>
      <c r="L455" s="11">
        <v>42700</v>
      </c>
      <c r="M455" s="5">
        <v>960</v>
      </c>
      <c r="N455" s="4"/>
      <c r="O455" s="4"/>
      <c r="P455" s="4"/>
    </row>
    <row r="456" spans="1:16" x14ac:dyDescent="0.2">
      <c r="A456" s="7" t="s">
        <v>31</v>
      </c>
      <c r="B456" s="4" t="s">
        <v>48</v>
      </c>
      <c r="C456" s="4" t="s">
        <v>2421</v>
      </c>
      <c r="D456" s="8" t="s">
        <v>2422</v>
      </c>
      <c r="E456" s="4" t="s">
        <v>2423</v>
      </c>
      <c r="F456" s="4" t="s">
        <v>2283</v>
      </c>
      <c r="G456" s="4"/>
      <c r="H456" s="4" t="s">
        <v>2424</v>
      </c>
      <c r="I456" s="4">
        <v>35872217</v>
      </c>
      <c r="J456" s="41">
        <v>42503</v>
      </c>
      <c r="K456" s="11">
        <v>42545</v>
      </c>
      <c r="L456" s="11">
        <v>42612</v>
      </c>
      <c r="M456" s="5">
        <v>1750</v>
      </c>
      <c r="N456" s="4"/>
      <c r="O456" s="4"/>
      <c r="P456" s="4"/>
    </row>
    <row r="457" spans="1:16" x14ac:dyDescent="0.2">
      <c r="A457" s="7" t="s">
        <v>31</v>
      </c>
      <c r="B457" s="4" t="s">
        <v>48</v>
      </c>
      <c r="C457" s="4" t="s">
        <v>2425</v>
      </c>
      <c r="D457" s="8" t="s">
        <v>2323</v>
      </c>
      <c r="E457" s="4" t="s">
        <v>2426</v>
      </c>
      <c r="F457" s="4" t="s">
        <v>2283</v>
      </c>
      <c r="G457" s="4"/>
      <c r="H457" s="4" t="s">
        <v>2325</v>
      </c>
      <c r="I457" s="4">
        <v>18047351</v>
      </c>
      <c r="J457" s="41">
        <v>42597</v>
      </c>
      <c r="K457" s="11">
        <v>42626</v>
      </c>
      <c r="L457" s="11">
        <v>42684</v>
      </c>
      <c r="M457" s="5">
        <v>1200</v>
      </c>
      <c r="N457" s="4"/>
      <c r="O457" s="4"/>
      <c r="P457" s="4"/>
    </row>
    <row r="458" spans="1:16" ht="25.5" x14ac:dyDescent="0.2">
      <c r="A458" s="7" t="s">
        <v>31</v>
      </c>
      <c r="B458" s="4" t="s">
        <v>48</v>
      </c>
      <c r="C458" s="4" t="s">
        <v>2427</v>
      </c>
      <c r="D458" s="8" t="s">
        <v>2288</v>
      </c>
      <c r="E458" s="4" t="s">
        <v>2428</v>
      </c>
      <c r="F458" s="4" t="s">
        <v>2283</v>
      </c>
      <c r="G458" s="4"/>
      <c r="H458" s="4" t="s">
        <v>2429</v>
      </c>
      <c r="I458" s="4">
        <v>35737972</v>
      </c>
      <c r="J458" s="41">
        <v>42605</v>
      </c>
      <c r="K458" s="11">
        <v>42621</v>
      </c>
      <c r="L458" s="11">
        <v>42644</v>
      </c>
      <c r="M458" s="5">
        <v>1840</v>
      </c>
      <c r="N458" s="4"/>
      <c r="O458" s="4"/>
      <c r="P458" s="4"/>
    </row>
    <row r="459" spans="1:16" ht="25.5" x14ac:dyDescent="0.2">
      <c r="A459" s="7" t="s">
        <v>31</v>
      </c>
      <c r="B459" s="4" t="s">
        <v>48</v>
      </c>
      <c r="C459" s="4" t="s">
        <v>2430</v>
      </c>
      <c r="D459" s="8" t="s">
        <v>2288</v>
      </c>
      <c r="E459" s="4" t="s">
        <v>2431</v>
      </c>
      <c r="F459" s="4" t="s">
        <v>2283</v>
      </c>
      <c r="G459" s="4"/>
      <c r="H459" s="4" t="s">
        <v>2432</v>
      </c>
      <c r="I459" s="4">
        <v>35790164</v>
      </c>
      <c r="J459" s="41">
        <v>42616</v>
      </c>
      <c r="K459" s="11">
        <v>42634</v>
      </c>
      <c r="L459" s="11">
        <v>42686</v>
      </c>
      <c r="M459" s="5">
        <v>5660</v>
      </c>
      <c r="N459" s="4"/>
      <c r="O459" s="4"/>
      <c r="P459" s="4"/>
    </row>
    <row r="460" spans="1:16" x14ac:dyDescent="0.2">
      <c r="A460" s="7" t="s">
        <v>31</v>
      </c>
      <c r="B460" s="4" t="s">
        <v>48</v>
      </c>
      <c r="C460" s="4" t="s">
        <v>2433</v>
      </c>
      <c r="D460" s="8" t="s">
        <v>903</v>
      </c>
      <c r="E460" s="4" t="s">
        <v>2434</v>
      </c>
      <c r="F460" s="4" t="s">
        <v>2283</v>
      </c>
      <c r="G460" s="4"/>
      <c r="H460" s="4" t="s">
        <v>2397</v>
      </c>
      <c r="I460" s="4">
        <v>31333320</v>
      </c>
      <c r="J460" s="41">
        <v>42610</v>
      </c>
      <c r="K460" s="11">
        <v>42643</v>
      </c>
      <c r="L460" s="11">
        <v>42692</v>
      </c>
      <c r="M460" s="5">
        <v>1080</v>
      </c>
      <c r="N460" s="4"/>
      <c r="O460" s="4"/>
      <c r="P460" s="4"/>
    </row>
    <row r="461" spans="1:16" x14ac:dyDescent="0.2">
      <c r="A461" s="7" t="s">
        <v>31</v>
      </c>
      <c r="B461" s="4" t="s">
        <v>48</v>
      </c>
      <c r="C461" s="4" t="s">
        <v>2435</v>
      </c>
      <c r="D461" s="8" t="s">
        <v>2281</v>
      </c>
      <c r="E461" s="4" t="s">
        <v>2436</v>
      </c>
      <c r="F461" s="4" t="s">
        <v>2283</v>
      </c>
      <c r="G461" s="4"/>
      <c r="H461" s="4" t="s">
        <v>2437</v>
      </c>
      <c r="I461" s="4">
        <v>31568203</v>
      </c>
      <c r="J461" s="41">
        <v>42630</v>
      </c>
      <c r="K461" s="11">
        <v>42649</v>
      </c>
      <c r="L461" s="11">
        <v>42680</v>
      </c>
      <c r="M461" s="5">
        <v>760</v>
      </c>
      <c r="N461" s="4"/>
      <c r="O461" s="4"/>
      <c r="P461" s="4"/>
    </row>
    <row r="462" spans="1:16" ht="25.5" x14ac:dyDescent="0.2">
      <c r="A462" s="7" t="s">
        <v>31</v>
      </c>
      <c r="B462" s="4" t="s">
        <v>48</v>
      </c>
      <c r="C462" s="4" t="s">
        <v>2438</v>
      </c>
      <c r="D462" s="8" t="s">
        <v>742</v>
      </c>
      <c r="E462" s="4" t="s">
        <v>2439</v>
      </c>
      <c r="F462" s="4" t="s">
        <v>2283</v>
      </c>
      <c r="G462" s="4"/>
      <c r="H462" s="4" t="s">
        <v>2440</v>
      </c>
      <c r="I462" s="4">
        <v>151866</v>
      </c>
      <c r="J462" s="41">
        <v>42605</v>
      </c>
      <c r="K462" s="11">
        <v>42530</v>
      </c>
      <c r="L462" s="11">
        <v>42600</v>
      </c>
      <c r="M462" s="5">
        <v>4780</v>
      </c>
      <c r="N462" s="4"/>
      <c r="O462" s="4"/>
      <c r="P462" s="4"/>
    </row>
    <row r="463" spans="1:16" x14ac:dyDescent="0.2">
      <c r="A463" s="7" t="s">
        <v>31</v>
      </c>
      <c r="B463" s="4" t="s">
        <v>48</v>
      </c>
      <c r="C463" s="4" t="s">
        <v>2337</v>
      </c>
      <c r="D463" s="8" t="s">
        <v>742</v>
      </c>
      <c r="E463" s="4" t="s">
        <v>2441</v>
      </c>
      <c r="F463" s="4" t="s">
        <v>2283</v>
      </c>
      <c r="G463" s="4"/>
      <c r="H463" s="4" t="s">
        <v>753</v>
      </c>
      <c r="I463" s="4">
        <v>35919001</v>
      </c>
      <c r="J463" s="41">
        <v>42629</v>
      </c>
      <c r="K463" s="11">
        <v>42652</v>
      </c>
      <c r="L463" s="11">
        <v>42735</v>
      </c>
      <c r="M463" s="5">
        <v>4320</v>
      </c>
      <c r="N463" s="4"/>
      <c r="O463" s="4"/>
      <c r="P463" s="4"/>
    </row>
    <row r="464" spans="1:16" x14ac:dyDescent="0.2">
      <c r="A464" s="7" t="s">
        <v>31</v>
      </c>
      <c r="B464" s="4" t="s">
        <v>48</v>
      </c>
      <c r="C464" s="4" t="s">
        <v>2442</v>
      </c>
      <c r="D464" s="8" t="s">
        <v>742</v>
      </c>
      <c r="E464" s="4" t="s">
        <v>2443</v>
      </c>
      <c r="F464" s="4" t="s">
        <v>2283</v>
      </c>
      <c r="G464" s="4"/>
      <c r="H464" s="4" t="s">
        <v>2444</v>
      </c>
      <c r="I464" s="4"/>
      <c r="J464" s="41">
        <v>42638</v>
      </c>
      <c r="K464" s="11">
        <v>42649</v>
      </c>
      <c r="L464" s="11">
        <v>42704</v>
      </c>
      <c r="M464" s="5">
        <v>1320</v>
      </c>
      <c r="N464" s="4"/>
      <c r="O464" s="4"/>
      <c r="P464" s="4"/>
    </row>
    <row r="465" spans="1:16" ht="25.5" x14ac:dyDescent="0.2">
      <c r="A465" s="7" t="s">
        <v>31</v>
      </c>
      <c r="B465" s="4" t="s">
        <v>48</v>
      </c>
      <c r="C465" s="4" t="s">
        <v>2445</v>
      </c>
      <c r="D465" s="8" t="s">
        <v>2301</v>
      </c>
      <c r="E465" s="4" t="s">
        <v>2446</v>
      </c>
      <c r="F465" s="4" t="s">
        <v>2283</v>
      </c>
      <c r="G465" s="4"/>
      <c r="H465" s="4" t="s">
        <v>2447</v>
      </c>
      <c r="I465" s="4">
        <v>43823734</v>
      </c>
      <c r="J465" s="41">
        <v>42523</v>
      </c>
      <c r="K465" s="11">
        <v>42557</v>
      </c>
      <c r="L465" s="11">
        <v>42610</v>
      </c>
      <c r="M465" s="5">
        <v>600</v>
      </c>
      <c r="N465" s="4"/>
      <c r="O465" s="4"/>
      <c r="P465" s="4"/>
    </row>
    <row r="466" spans="1:16" x14ac:dyDescent="0.2">
      <c r="A466" s="7" t="s">
        <v>31</v>
      </c>
      <c r="B466" s="4" t="s">
        <v>48</v>
      </c>
      <c r="C466" s="4" t="s">
        <v>2448</v>
      </c>
      <c r="D466" s="8" t="s">
        <v>2386</v>
      </c>
      <c r="E466" s="4" t="s">
        <v>2449</v>
      </c>
      <c r="F466" s="4" t="s">
        <v>2283</v>
      </c>
      <c r="G466" s="4"/>
      <c r="H466" s="4" t="s">
        <v>2450</v>
      </c>
      <c r="I466" s="4">
        <v>36824763</v>
      </c>
      <c r="J466" s="41">
        <v>42551</v>
      </c>
      <c r="K466" s="11">
        <v>42571</v>
      </c>
      <c r="L466" s="11">
        <v>42638</v>
      </c>
      <c r="M466" s="5">
        <v>2400</v>
      </c>
      <c r="N466" s="4"/>
      <c r="O466" s="4"/>
      <c r="P466" s="4"/>
    </row>
    <row r="467" spans="1:16" ht="25.5" x14ac:dyDescent="0.2">
      <c r="A467" s="7" t="s">
        <v>31</v>
      </c>
      <c r="B467" s="4" t="s">
        <v>48</v>
      </c>
      <c r="C467" s="4" t="s">
        <v>2451</v>
      </c>
      <c r="D467" s="8" t="s">
        <v>2288</v>
      </c>
      <c r="E467" s="4" t="s">
        <v>2452</v>
      </c>
      <c r="F467" s="4" t="s">
        <v>2283</v>
      </c>
      <c r="G467" s="4"/>
      <c r="H467" s="4" t="s">
        <v>2453</v>
      </c>
      <c r="I467" s="4">
        <v>44910452</v>
      </c>
      <c r="J467" s="41">
        <v>42614</v>
      </c>
      <c r="K467" s="11">
        <v>42621</v>
      </c>
      <c r="L467" s="11">
        <v>42643</v>
      </c>
      <c r="M467" s="5">
        <v>200</v>
      </c>
      <c r="N467" s="4"/>
      <c r="O467" s="4"/>
      <c r="P467" s="4"/>
    </row>
    <row r="468" spans="1:16" ht="25.5" x14ac:dyDescent="0.2">
      <c r="A468" s="7" t="s">
        <v>31</v>
      </c>
      <c r="B468" s="4" t="s">
        <v>48</v>
      </c>
      <c r="C468" s="4" t="s">
        <v>2454</v>
      </c>
      <c r="D468" s="8" t="s">
        <v>2288</v>
      </c>
      <c r="E468" s="4" t="s">
        <v>2455</v>
      </c>
      <c r="F468" s="4" t="s">
        <v>2283</v>
      </c>
      <c r="G468" s="4"/>
      <c r="H468" s="4" t="s">
        <v>2456</v>
      </c>
      <c r="I468" s="4">
        <v>36266957</v>
      </c>
      <c r="J468" s="41">
        <v>42587</v>
      </c>
      <c r="K468" s="11">
        <v>42604</v>
      </c>
      <c r="L468" s="11">
        <v>42684</v>
      </c>
      <c r="M468" s="5">
        <v>2790</v>
      </c>
      <c r="N468" s="4"/>
      <c r="O468" s="4"/>
      <c r="P468" s="4"/>
    </row>
    <row r="469" spans="1:16" x14ac:dyDescent="0.2">
      <c r="A469" s="7" t="s">
        <v>31</v>
      </c>
      <c r="B469" s="4" t="s">
        <v>48</v>
      </c>
      <c r="C469" s="4" t="s">
        <v>2457</v>
      </c>
      <c r="D469" s="8" t="s">
        <v>742</v>
      </c>
      <c r="E469" s="4" t="s">
        <v>2458</v>
      </c>
      <c r="F469" s="4" t="s">
        <v>2283</v>
      </c>
      <c r="G469" s="4"/>
      <c r="H469" s="4" t="s">
        <v>2459</v>
      </c>
      <c r="I469" s="4">
        <v>45014817</v>
      </c>
      <c r="J469" s="41">
        <v>42544</v>
      </c>
      <c r="K469" s="11">
        <v>42558</v>
      </c>
      <c r="L469" s="11">
        <v>42612</v>
      </c>
      <c r="M469" s="5">
        <v>1380</v>
      </c>
      <c r="N469" s="4"/>
      <c r="O469" s="4"/>
      <c r="P469" s="4"/>
    </row>
    <row r="470" spans="1:16" ht="25.5" x14ac:dyDescent="0.2">
      <c r="A470" s="7" t="s">
        <v>31</v>
      </c>
      <c r="B470" s="4" t="s">
        <v>48</v>
      </c>
      <c r="C470" s="4" t="s">
        <v>2460</v>
      </c>
      <c r="D470" s="8" t="s">
        <v>2288</v>
      </c>
      <c r="E470" s="4" t="s">
        <v>2461</v>
      </c>
      <c r="F470" s="4" t="s">
        <v>2283</v>
      </c>
      <c r="G470" s="4"/>
      <c r="H470" s="4" t="s">
        <v>2462</v>
      </c>
      <c r="I470" s="4">
        <v>47547049</v>
      </c>
      <c r="J470" s="41">
        <v>42592</v>
      </c>
      <c r="K470" s="11">
        <v>42607</v>
      </c>
      <c r="L470" s="11">
        <v>42690</v>
      </c>
      <c r="M470" s="5">
        <v>3940</v>
      </c>
      <c r="N470" s="4"/>
      <c r="O470" s="4"/>
      <c r="P470" s="4"/>
    </row>
    <row r="471" spans="1:16" ht="25.5" x14ac:dyDescent="0.2">
      <c r="A471" s="7" t="s">
        <v>31</v>
      </c>
      <c r="B471" s="4" t="s">
        <v>48</v>
      </c>
      <c r="C471" s="4" t="s">
        <v>2463</v>
      </c>
      <c r="D471" s="8" t="s">
        <v>2288</v>
      </c>
      <c r="E471" s="4" t="s">
        <v>2464</v>
      </c>
      <c r="F471" s="4" t="s">
        <v>2283</v>
      </c>
      <c r="G471" s="4"/>
      <c r="H471" s="4" t="s">
        <v>2336</v>
      </c>
      <c r="I471" s="4">
        <v>35830085</v>
      </c>
      <c r="J471" s="41">
        <v>42552</v>
      </c>
      <c r="K471" s="11">
        <v>42583</v>
      </c>
      <c r="L471" s="11">
        <v>42612</v>
      </c>
      <c r="M471" s="5">
        <v>520</v>
      </c>
      <c r="N471" s="4"/>
      <c r="O471" s="4"/>
      <c r="P471" s="4"/>
    </row>
    <row r="472" spans="1:16" ht="25.5" x14ac:dyDescent="0.2">
      <c r="A472" s="7" t="s">
        <v>31</v>
      </c>
      <c r="B472" s="4" t="s">
        <v>48</v>
      </c>
      <c r="C472" s="4" t="s">
        <v>2308</v>
      </c>
      <c r="D472" s="8" t="s">
        <v>2288</v>
      </c>
      <c r="E472" s="4" t="s">
        <v>2465</v>
      </c>
      <c r="F472" s="4" t="s">
        <v>2283</v>
      </c>
      <c r="G472" s="4"/>
      <c r="H472" s="4" t="s">
        <v>2336</v>
      </c>
      <c r="I472" s="4">
        <v>35830085</v>
      </c>
      <c r="J472" s="41">
        <v>42536</v>
      </c>
      <c r="K472" s="11">
        <v>42578</v>
      </c>
      <c r="L472" s="11">
        <v>42618</v>
      </c>
      <c r="M472" s="5">
        <v>1390</v>
      </c>
      <c r="N472" s="4"/>
      <c r="O472" s="4"/>
      <c r="P472" s="4"/>
    </row>
    <row r="473" spans="1:16" x14ac:dyDescent="0.2">
      <c r="A473" s="7" t="s">
        <v>31</v>
      </c>
      <c r="B473" s="4" t="s">
        <v>48</v>
      </c>
      <c r="C473" s="4" t="s">
        <v>2364</v>
      </c>
      <c r="D473" s="8" t="s">
        <v>742</v>
      </c>
      <c r="E473" s="4" t="s">
        <v>2466</v>
      </c>
      <c r="F473" s="4" t="s">
        <v>2283</v>
      </c>
      <c r="G473" s="4"/>
      <c r="H473" s="4" t="s">
        <v>2467</v>
      </c>
      <c r="I473" s="4">
        <v>26271303</v>
      </c>
      <c r="J473" s="41">
        <v>42522</v>
      </c>
      <c r="K473" s="11">
        <v>42541</v>
      </c>
      <c r="L473" s="11">
        <v>42573</v>
      </c>
      <c r="M473" s="5">
        <v>1000</v>
      </c>
      <c r="N473" s="4"/>
      <c r="O473" s="4"/>
      <c r="P473" s="4"/>
    </row>
    <row r="474" spans="1:16" x14ac:dyDescent="0.2">
      <c r="A474" s="7" t="s">
        <v>31</v>
      </c>
      <c r="B474" s="4" t="s">
        <v>48</v>
      </c>
      <c r="C474" s="4" t="s">
        <v>2468</v>
      </c>
      <c r="D474" s="8" t="s">
        <v>742</v>
      </c>
      <c r="E474" s="4" t="s">
        <v>2469</v>
      </c>
      <c r="F474" s="4" t="s">
        <v>2283</v>
      </c>
      <c r="G474" s="4"/>
      <c r="H474" s="4" t="s">
        <v>2470</v>
      </c>
      <c r="I474" s="4">
        <v>39535</v>
      </c>
      <c r="J474" s="41">
        <v>42536</v>
      </c>
      <c r="K474" s="11">
        <v>42571</v>
      </c>
      <c r="L474" s="11">
        <v>42607</v>
      </c>
      <c r="M474" s="5">
        <v>1190</v>
      </c>
      <c r="N474" s="4"/>
      <c r="O474" s="4"/>
      <c r="P474" s="4"/>
    </row>
    <row r="475" spans="1:16" ht="25.5" x14ac:dyDescent="0.2">
      <c r="A475" s="7" t="s">
        <v>31</v>
      </c>
      <c r="B475" s="4" t="s">
        <v>48</v>
      </c>
      <c r="C475" s="4" t="s">
        <v>2471</v>
      </c>
      <c r="D475" s="8" t="s">
        <v>971</v>
      </c>
      <c r="E475" s="4" t="s">
        <v>2472</v>
      </c>
      <c r="F475" s="4" t="s">
        <v>2283</v>
      </c>
      <c r="G475" s="4"/>
      <c r="H475" s="4" t="s">
        <v>2417</v>
      </c>
      <c r="I475" s="4">
        <v>35910712</v>
      </c>
      <c r="J475" s="41">
        <v>42535</v>
      </c>
      <c r="K475" s="11">
        <v>42566</v>
      </c>
      <c r="L475" s="11">
        <v>42612</v>
      </c>
      <c r="M475" s="5">
        <v>17670</v>
      </c>
      <c r="N475" s="4"/>
      <c r="O475" s="4"/>
      <c r="P475" s="4"/>
    </row>
    <row r="476" spans="1:16" ht="25.5" x14ac:dyDescent="0.2">
      <c r="A476" s="7" t="s">
        <v>31</v>
      </c>
      <c r="B476" s="4" t="s">
        <v>48</v>
      </c>
      <c r="C476" s="4" t="s">
        <v>970</v>
      </c>
      <c r="D476" s="8" t="s">
        <v>971</v>
      </c>
      <c r="E476" s="4" t="s">
        <v>972</v>
      </c>
      <c r="F476" s="4" t="s">
        <v>2283</v>
      </c>
      <c r="G476" s="4"/>
      <c r="H476" s="4" t="s">
        <v>2417</v>
      </c>
      <c r="I476" s="4">
        <v>35910712</v>
      </c>
      <c r="J476" s="41">
        <v>42490</v>
      </c>
      <c r="K476" s="11">
        <v>42499</v>
      </c>
      <c r="L476" s="11">
        <v>42601</v>
      </c>
      <c r="M476" s="5">
        <v>7690</v>
      </c>
      <c r="N476" s="4"/>
      <c r="O476" s="4"/>
      <c r="P476" s="4"/>
    </row>
    <row r="477" spans="1:16" ht="25.5" x14ac:dyDescent="0.2">
      <c r="A477" s="7" t="s">
        <v>31</v>
      </c>
      <c r="B477" s="4" t="s">
        <v>48</v>
      </c>
      <c r="C477" s="4" t="s">
        <v>2473</v>
      </c>
      <c r="D477" s="8" t="s">
        <v>2288</v>
      </c>
      <c r="E477" s="4" t="s">
        <v>2474</v>
      </c>
      <c r="F477" s="4" t="s">
        <v>2283</v>
      </c>
      <c r="G477" s="4"/>
      <c r="H477" s="4" t="s">
        <v>2475</v>
      </c>
      <c r="I477" s="4">
        <v>31356648</v>
      </c>
      <c r="J477" s="41">
        <v>42515</v>
      </c>
      <c r="K477" s="11">
        <v>42522</v>
      </c>
      <c r="L477" s="11">
        <v>42551</v>
      </c>
      <c r="M477" s="5">
        <v>780</v>
      </c>
      <c r="N477" s="4"/>
      <c r="O477" s="4"/>
      <c r="P477" s="4"/>
    </row>
    <row r="478" spans="1:16" x14ac:dyDescent="0.2">
      <c r="A478" s="7" t="s">
        <v>31</v>
      </c>
      <c r="B478" s="4" t="s">
        <v>48</v>
      </c>
      <c r="C478" s="4" t="s">
        <v>2476</v>
      </c>
      <c r="D478" s="8" t="s">
        <v>2410</v>
      </c>
      <c r="E478" s="4" t="s">
        <v>2411</v>
      </c>
      <c r="F478" s="4" t="s">
        <v>2283</v>
      </c>
      <c r="G478" s="4"/>
      <c r="H478" s="4" t="s">
        <v>2477</v>
      </c>
      <c r="I478" s="4">
        <v>35900831</v>
      </c>
      <c r="J478" s="41">
        <v>42523</v>
      </c>
      <c r="K478" s="11">
        <v>42541</v>
      </c>
      <c r="L478" s="11">
        <v>42581</v>
      </c>
      <c r="M478" s="5">
        <v>120</v>
      </c>
      <c r="N478" s="4"/>
      <c r="O478" s="4"/>
      <c r="P478" s="4"/>
    </row>
    <row r="479" spans="1:16" x14ac:dyDescent="0.2">
      <c r="A479" s="7" t="s">
        <v>31</v>
      </c>
      <c r="B479" s="4" t="s">
        <v>48</v>
      </c>
      <c r="C479" s="4" t="s">
        <v>2294</v>
      </c>
      <c r="D479" s="8" t="s">
        <v>742</v>
      </c>
      <c r="E479" s="4" t="s">
        <v>2478</v>
      </c>
      <c r="F479" s="4" t="s">
        <v>2283</v>
      </c>
      <c r="G479" s="4"/>
      <c r="H479" s="4" t="s">
        <v>2479</v>
      </c>
      <c r="I479" s="4">
        <v>510157</v>
      </c>
      <c r="J479" s="41">
        <v>42461</v>
      </c>
      <c r="K479" s="11">
        <v>42479</v>
      </c>
      <c r="L479" s="11">
        <v>42521</v>
      </c>
      <c r="M479" s="5">
        <v>4790</v>
      </c>
      <c r="N479" s="4"/>
      <c r="O479" s="4"/>
      <c r="P479" s="4"/>
    </row>
    <row r="480" spans="1:16" x14ac:dyDescent="0.2">
      <c r="A480" s="7" t="s">
        <v>31</v>
      </c>
      <c r="B480" s="4" t="s">
        <v>48</v>
      </c>
      <c r="C480" s="4" t="s">
        <v>2480</v>
      </c>
      <c r="D480" s="8" t="s">
        <v>742</v>
      </c>
      <c r="E480" s="4" t="s">
        <v>2481</v>
      </c>
      <c r="F480" s="4" t="s">
        <v>2283</v>
      </c>
      <c r="G480" s="4"/>
      <c r="H480" s="4" t="s">
        <v>2482</v>
      </c>
      <c r="I480" s="4">
        <v>151866</v>
      </c>
      <c r="J480" s="41">
        <v>42520</v>
      </c>
      <c r="K480" s="11">
        <v>42530</v>
      </c>
      <c r="L480" s="11">
        <v>42576</v>
      </c>
      <c r="M480" s="5">
        <v>3000</v>
      </c>
      <c r="N480" s="4"/>
      <c r="O480" s="4"/>
      <c r="P480" s="4"/>
    </row>
    <row r="481" spans="1:16" ht="25.5" x14ac:dyDescent="0.2">
      <c r="A481" s="7" t="s">
        <v>31</v>
      </c>
      <c r="B481" s="4" t="s">
        <v>48</v>
      </c>
      <c r="C481" s="4" t="s">
        <v>2483</v>
      </c>
      <c r="D481" s="8" t="s">
        <v>2288</v>
      </c>
      <c r="E481" s="4" t="s">
        <v>2484</v>
      </c>
      <c r="F481" s="4" t="s">
        <v>2283</v>
      </c>
      <c r="G481" s="4"/>
      <c r="H481" s="4" t="s">
        <v>2485</v>
      </c>
      <c r="I481" s="4">
        <v>35841281</v>
      </c>
      <c r="J481" s="41">
        <v>42492</v>
      </c>
      <c r="K481" s="11">
        <v>42517</v>
      </c>
      <c r="L481" s="11">
        <v>42551</v>
      </c>
      <c r="M481" s="5">
        <v>240</v>
      </c>
      <c r="N481" s="4"/>
      <c r="O481" s="4"/>
      <c r="P481" s="4"/>
    </row>
    <row r="482" spans="1:16" ht="25.5" x14ac:dyDescent="0.2">
      <c r="A482" s="7" t="s">
        <v>31</v>
      </c>
      <c r="B482" s="4" t="s">
        <v>48</v>
      </c>
      <c r="C482" s="4" t="s">
        <v>2486</v>
      </c>
      <c r="D482" s="8" t="s">
        <v>2487</v>
      </c>
      <c r="E482" s="4" t="s">
        <v>2488</v>
      </c>
      <c r="F482" s="4" t="s">
        <v>2283</v>
      </c>
      <c r="G482" s="4"/>
      <c r="H482" s="4" t="s">
        <v>2489</v>
      </c>
      <c r="I482" s="4">
        <v>31400027</v>
      </c>
      <c r="J482" s="41">
        <v>42500</v>
      </c>
      <c r="K482" s="11">
        <v>42531</v>
      </c>
      <c r="L482" s="11">
        <v>42566</v>
      </c>
      <c r="M482" s="5">
        <v>360</v>
      </c>
      <c r="N482" s="4"/>
      <c r="O482" s="4"/>
      <c r="P482" s="4"/>
    </row>
    <row r="483" spans="1:16" ht="25.5" x14ac:dyDescent="0.2">
      <c r="A483" s="7" t="s">
        <v>31</v>
      </c>
      <c r="B483" s="4" t="s">
        <v>48</v>
      </c>
      <c r="C483" s="4" t="s">
        <v>2490</v>
      </c>
      <c r="D483" s="8" t="s">
        <v>2288</v>
      </c>
      <c r="E483" s="4" t="s">
        <v>2491</v>
      </c>
      <c r="F483" s="4" t="s">
        <v>2283</v>
      </c>
      <c r="G483" s="4"/>
      <c r="H483" s="4" t="s">
        <v>2492</v>
      </c>
      <c r="I483" s="4">
        <v>36668532</v>
      </c>
      <c r="J483" s="41">
        <v>42526</v>
      </c>
      <c r="K483" s="11">
        <v>42543</v>
      </c>
      <c r="L483" s="11">
        <v>42610</v>
      </c>
      <c r="M483" s="5">
        <v>950</v>
      </c>
      <c r="N483" s="4"/>
      <c r="O483" s="4"/>
      <c r="P483" s="4"/>
    </row>
    <row r="484" spans="1:16" ht="25.5" x14ac:dyDescent="0.2">
      <c r="A484" s="7" t="s">
        <v>31</v>
      </c>
      <c r="B484" s="4" t="s">
        <v>48</v>
      </c>
      <c r="C484" s="4" t="s">
        <v>2445</v>
      </c>
      <c r="D484" s="8" t="s">
        <v>2301</v>
      </c>
      <c r="E484" s="4" t="s">
        <v>2493</v>
      </c>
      <c r="F484" s="4" t="s">
        <v>2283</v>
      </c>
      <c r="G484" s="4"/>
      <c r="H484" s="4" t="s">
        <v>2494</v>
      </c>
      <c r="I484" s="4">
        <v>46826653</v>
      </c>
      <c r="J484" s="41">
        <v>42515</v>
      </c>
      <c r="K484" s="11">
        <v>42524</v>
      </c>
      <c r="L484" s="11">
        <v>42596</v>
      </c>
      <c r="M484" s="5">
        <v>1920</v>
      </c>
      <c r="N484" s="4"/>
      <c r="O484" s="4"/>
      <c r="P484" s="4"/>
    </row>
    <row r="485" spans="1:16" x14ac:dyDescent="0.2">
      <c r="A485" s="7" t="s">
        <v>31</v>
      </c>
      <c r="B485" s="4" t="s">
        <v>48</v>
      </c>
      <c r="C485" s="4" t="s">
        <v>2495</v>
      </c>
      <c r="D485" s="8" t="s">
        <v>2386</v>
      </c>
      <c r="E485" s="4" t="s">
        <v>2496</v>
      </c>
      <c r="F485" s="4" t="s">
        <v>2283</v>
      </c>
      <c r="G485" s="4"/>
      <c r="H485" s="4" t="s">
        <v>2497</v>
      </c>
      <c r="I485" s="4">
        <v>46455141</v>
      </c>
      <c r="J485" s="41">
        <v>42520</v>
      </c>
      <c r="K485" s="11">
        <v>42530</v>
      </c>
      <c r="L485" s="11">
        <v>42572</v>
      </c>
      <c r="M485" s="5">
        <v>1140</v>
      </c>
      <c r="N485" s="4"/>
      <c r="O485" s="4"/>
      <c r="P485" s="4"/>
    </row>
    <row r="486" spans="1:16" x14ac:dyDescent="0.2">
      <c r="A486" s="7" t="s">
        <v>31</v>
      </c>
      <c r="B486" s="4" t="s">
        <v>48</v>
      </c>
      <c r="C486" s="4" t="s">
        <v>2498</v>
      </c>
      <c r="D486" s="8" t="s">
        <v>2301</v>
      </c>
      <c r="E486" s="4" t="s">
        <v>2499</v>
      </c>
      <c r="F486" s="4" t="s">
        <v>2283</v>
      </c>
      <c r="G486" s="4"/>
      <c r="H486" s="4" t="s">
        <v>2500</v>
      </c>
      <c r="I486" s="4">
        <v>31615716</v>
      </c>
      <c r="J486" s="41">
        <v>42470</v>
      </c>
      <c r="K486" s="11">
        <v>42489</v>
      </c>
      <c r="L486" s="11">
        <v>42536</v>
      </c>
      <c r="M486" s="5">
        <v>3360</v>
      </c>
      <c r="N486" s="4"/>
      <c r="O486" s="4"/>
      <c r="P486" s="4"/>
    </row>
    <row r="487" spans="1:16" ht="25.5" x14ac:dyDescent="0.2">
      <c r="A487" s="7" t="s">
        <v>31</v>
      </c>
      <c r="B487" s="4" t="s">
        <v>48</v>
      </c>
      <c r="C487" s="4" t="s">
        <v>2501</v>
      </c>
      <c r="D487" s="8" t="s">
        <v>2288</v>
      </c>
      <c r="E487" s="4" t="s">
        <v>2502</v>
      </c>
      <c r="F487" s="4" t="s">
        <v>2283</v>
      </c>
      <c r="G487" s="4"/>
      <c r="H487" s="4" t="s">
        <v>2503</v>
      </c>
      <c r="I487" s="4">
        <v>310905</v>
      </c>
      <c r="J487" s="41">
        <v>42497</v>
      </c>
      <c r="K487" s="11">
        <v>42515</v>
      </c>
      <c r="L487" s="11">
        <v>42551</v>
      </c>
      <c r="M487" s="5">
        <v>1170</v>
      </c>
      <c r="N487" s="4"/>
      <c r="O487" s="4"/>
      <c r="P487" s="4"/>
    </row>
    <row r="488" spans="1:16" ht="25.5" x14ac:dyDescent="0.2">
      <c r="A488" s="7" t="s">
        <v>31</v>
      </c>
      <c r="B488" s="4" t="s">
        <v>48</v>
      </c>
      <c r="C488" s="4" t="s">
        <v>2504</v>
      </c>
      <c r="D488" s="8" t="s">
        <v>2288</v>
      </c>
      <c r="E488" s="4" t="s">
        <v>2505</v>
      </c>
      <c r="F488" s="4" t="s">
        <v>2283</v>
      </c>
      <c r="G488" s="4"/>
      <c r="H488" s="4" t="s">
        <v>2475</v>
      </c>
      <c r="I488" s="4">
        <v>31356648</v>
      </c>
      <c r="J488" s="41">
        <v>42500</v>
      </c>
      <c r="K488" s="11">
        <v>42517</v>
      </c>
      <c r="L488" s="11">
        <v>42919</v>
      </c>
      <c r="M488" s="5">
        <v>1560</v>
      </c>
      <c r="N488" s="4"/>
      <c r="O488" s="4"/>
      <c r="P488" s="4"/>
    </row>
    <row r="489" spans="1:16" ht="25.5" x14ac:dyDescent="0.2">
      <c r="A489" s="7" t="s">
        <v>31</v>
      </c>
      <c r="B489" s="4" t="s">
        <v>48</v>
      </c>
      <c r="C489" s="4" t="s">
        <v>2504</v>
      </c>
      <c r="D489" s="8" t="s">
        <v>2288</v>
      </c>
      <c r="E489" s="4" t="s">
        <v>2506</v>
      </c>
      <c r="F489" s="4" t="s">
        <v>2283</v>
      </c>
      <c r="G489" s="4"/>
      <c r="H489" s="4" t="s">
        <v>2475</v>
      </c>
      <c r="I489" s="4">
        <v>31356648</v>
      </c>
      <c r="J489" s="41">
        <v>42500</v>
      </c>
      <c r="K489" s="11">
        <v>42517</v>
      </c>
      <c r="L489" s="11">
        <v>42565</v>
      </c>
      <c r="M489" s="5">
        <v>2880</v>
      </c>
      <c r="N489" s="4"/>
      <c r="O489" s="4"/>
      <c r="P489" s="4"/>
    </row>
    <row r="490" spans="1:16" x14ac:dyDescent="0.2">
      <c r="A490" s="7" t="s">
        <v>31</v>
      </c>
      <c r="B490" s="4" t="s">
        <v>48</v>
      </c>
      <c r="C490" s="4" t="s">
        <v>2507</v>
      </c>
      <c r="D490" s="8" t="s">
        <v>2281</v>
      </c>
      <c r="E490" s="4" t="s">
        <v>2508</v>
      </c>
      <c r="F490" s="4" t="s">
        <v>2283</v>
      </c>
      <c r="G490" s="4"/>
      <c r="H490" s="4" t="s">
        <v>2313</v>
      </c>
      <c r="I490" s="4">
        <v>36779920</v>
      </c>
      <c r="J490" s="41">
        <v>42505</v>
      </c>
      <c r="K490" s="11">
        <v>42522</v>
      </c>
      <c r="L490" s="11">
        <v>42578</v>
      </c>
      <c r="M490" s="5">
        <v>780</v>
      </c>
      <c r="N490" s="4"/>
      <c r="O490" s="4"/>
      <c r="P490" s="4"/>
    </row>
    <row r="491" spans="1:16" x14ac:dyDescent="0.2">
      <c r="A491" s="7" t="s">
        <v>31</v>
      </c>
      <c r="B491" s="4" t="s">
        <v>48</v>
      </c>
      <c r="C491" s="4" t="s">
        <v>2509</v>
      </c>
      <c r="D491" s="8" t="s">
        <v>2323</v>
      </c>
      <c r="E491" s="4" t="s">
        <v>2510</v>
      </c>
      <c r="F491" s="4" t="s">
        <v>2283</v>
      </c>
      <c r="G491" s="4"/>
      <c r="H491" s="4" t="s">
        <v>2325</v>
      </c>
      <c r="I491" s="4">
        <v>18047351</v>
      </c>
      <c r="J491" s="41">
        <v>42554</v>
      </c>
      <c r="K491" s="11">
        <v>42571</v>
      </c>
      <c r="L491" s="11">
        <v>42613</v>
      </c>
      <c r="M491" s="5">
        <v>3600</v>
      </c>
      <c r="N491" s="4"/>
      <c r="O491" s="4"/>
      <c r="P491" s="4"/>
    </row>
    <row r="492" spans="1:16" ht="25.5" x14ac:dyDescent="0.2">
      <c r="A492" s="7" t="s">
        <v>31</v>
      </c>
      <c r="B492" s="4" t="s">
        <v>48</v>
      </c>
      <c r="C492" s="4" t="s">
        <v>2511</v>
      </c>
      <c r="D492" s="8" t="s">
        <v>2288</v>
      </c>
      <c r="E492" s="4" t="s">
        <v>2512</v>
      </c>
      <c r="F492" s="4" t="s">
        <v>2283</v>
      </c>
      <c r="G492" s="4"/>
      <c r="H492" s="4" t="s">
        <v>2513</v>
      </c>
      <c r="I492" s="4">
        <v>46798072</v>
      </c>
      <c r="J492" s="41">
        <v>42564</v>
      </c>
      <c r="K492" s="11">
        <v>42566</v>
      </c>
      <c r="L492" s="11">
        <v>42627</v>
      </c>
      <c r="M492" s="5">
        <v>600</v>
      </c>
      <c r="N492" s="4"/>
      <c r="O492" s="4"/>
      <c r="P492" s="4"/>
    </row>
    <row r="493" spans="1:16" x14ac:dyDescent="0.2">
      <c r="A493" s="7" t="s">
        <v>31</v>
      </c>
      <c r="B493" s="4" t="s">
        <v>48</v>
      </c>
      <c r="C493" s="4" t="s">
        <v>2294</v>
      </c>
      <c r="D493" s="8" t="s">
        <v>742</v>
      </c>
      <c r="E493" s="4" t="s">
        <v>2514</v>
      </c>
      <c r="F493" s="4" t="s">
        <v>2283</v>
      </c>
      <c r="G493" s="4"/>
      <c r="H493" s="4" t="s">
        <v>2515</v>
      </c>
      <c r="I493" s="4">
        <v>45942269</v>
      </c>
      <c r="J493" s="41">
        <v>42554</v>
      </c>
      <c r="K493" s="11">
        <v>42571</v>
      </c>
      <c r="L493" s="11">
        <v>42612</v>
      </c>
      <c r="M493" s="5">
        <v>8140</v>
      </c>
      <c r="N493" s="4"/>
      <c r="O493" s="4"/>
      <c r="P493" s="4"/>
    </row>
    <row r="494" spans="1:16" x14ac:dyDescent="0.2">
      <c r="A494" s="7" t="s">
        <v>31</v>
      </c>
      <c r="B494" s="4" t="s">
        <v>48</v>
      </c>
      <c r="C494" s="4" t="s">
        <v>2516</v>
      </c>
      <c r="D494" s="8" t="s">
        <v>742</v>
      </c>
      <c r="E494" s="4" t="s">
        <v>2517</v>
      </c>
      <c r="F494" s="4" t="s">
        <v>2283</v>
      </c>
      <c r="G494" s="4"/>
      <c r="H494" s="4" t="s">
        <v>2518</v>
      </c>
      <c r="I494" s="4">
        <v>35846909</v>
      </c>
      <c r="J494" s="41">
        <v>42518</v>
      </c>
      <c r="K494" s="11">
        <v>42527</v>
      </c>
      <c r="L494" s="11">
        <v>42581</v>
      </c>
      <c r="M494" s="5">
        <v>14760</v>
      </c>
      <c r="N494" s="4"/>
      <c r="O494" s="4"/>
      <c r="P494" s="4"/>
    </row>
    <row r="495" spans="1:16" x14ac:dyDescent="0.2">
      <c r="A495" s="7" t="s">
        <v>31</v>
      </c>
      <c r="B495" s="4" t="s">
        <v>48</v>
      </c>
      <c r="C495" s="4" t="s">
        <v>2519</v>
      </c>
      <c r="D495" s="8" t="s">
        <v>976</v>
      </c>
      <c r="E495" s="4" t="s">
        <v>977</v>
      </c>
      <c r="F495" s="4" t="s">
        <v>2283</v>
      </c>
      <c r="G495" s="4"/>
      <c r="H495" s="4" t="s">
        <v>978</v>
      </c>
      <c r="I495" s="4">
        <v>36259233</v>
      </c>
      <c r="J495" s="41">
        <v>42671</v>
      </c>
      <c r="K495" s="11">
        <v>42683</v>
      </c>
      <c r="L495" s="11">
        <v>42735</v>
      </c>
      <c r="M495" s="5">
        <v>7200</v>
      </c>
      <c r="N495" s="4"/>
      <c r="O495" s="4"/>
      <c r="P495" s="4"/>
    </row>
    <row r="496" spans="1:16" x14ac:dyDescent="0.2">
      <c r="A496" s="7" t="s">
        <v>31</v>
      </c>
      <c r="B496" s="4" t="s">
        <v>48</v>
      </c>
      <c r="C496" s="4" t="s">
        <v>2520</v>
      </c>
      <c r="D496" s="8" t="s">
        <v>2301</v>
      </c>
      <c r="E496" s="4" t="s">
        <v>2521</v>
      </c>
      <c r="F496" s="4" t="s">
        <v>2283</v>
      </c>
      <c r="G496" s="4"/>
      <c r="H496" s="4" t="s">
        <v>2522</v>
      </c>
      <c r="I496" s="4">
        <v>42267439</v>
      </c>
      <c r="J496" s="41">
        <v>42684</v>
      </c>
      <c r="K496" s="11">
        <v>42702</v>
      </c>
      <c r="L496" s="11">
        <v>42734</v>
      </c>
      <c r="M496" s="5">
        <v>2040</v>
      </c>
      <c r="N496" s="4"/>
      <c r="O496" s="4"/>
      <c r="P496" s="4"/>
    </row>
    <row r="497" spans="1:16" ht="38.25" x14ac:dyDescent="0.2">
      <c r="A497" s="7" t="s">
        <v>31</v>
      </c>
      <c r="B497" s="4" t="s">
        <v>48</v>
      </c>
      <c r="C497" s="4" t="s">
        <v>2523</v>
      </c>
      <c r="D497" s="8" t="s">
        <v>2281</v>
      </c>
      <c r="E497" s="4" t="s">
        <v>2524</v>
      </c>
      <c r="F497" s="4" t="s">
        <v>2283</v>
      </c>
      <c r="G497" s="4"/>
      <c r="H497" s="4" t="s">
        <v>2525</v>
      </c>
      <c r="I497" s="4">
        <v>44635231</v>
      </c>
      <c r="J497" s="41">
        <v>42668</v>
      </c>
      <c r="K497" s="11">
        <v>42677</v>
      </c>
      <c r="L497" s="11">
        <v>42730</v>
      </c>
      <c r="M497" s="5">
        <v>780</v>
      </c>
      <c r="N497" s="4" t="s">
        <v>2526</v>
      </c>
      <c r="O497" s="4"/>
      <c r="P497" s="4"/>
    </row>
    <row r="498" spans="1:16" x14ac:dyDescent="0.2">
      <c r="A498" s="7" t="s">
        <v>31</v>
      </c>
      <c r="B498" s="4" t="s">
        <v>48</v>
      </c>
      <c r="C498" s="4" t="s">
        <v>2527</v>
      </c>
      <c r="D498" s="8" t="s">
        <v>2528</v>
      </c>
      <c r="E498" s="4" t="s">
        <v>2529</v>
      </c>
      <c r="F498" s="4" t="s">
        <v>2283</v>
      </c>
      <c r="G498" s="4"/>
      <c r="H498" s="4" t="s">
        <v>2530</v>
      </c>
      <c r="I498" s="4">
        <v>397768</v>
      </c>
      <c r="J498" s="41">
        <v>42646</v>
      </c>
      <c r="K498" s="11">
        <v>42663</v>
      </c>
      <c r="L498" s="11">
        <v>42664</v>
      </c>
      <c r="M498" s="5">
        <v>5000</v>
      </c>
      <c r="N498" s="4"/>
      <c r="O498" s="4"/>
      <c r="P498" s="4"/>
    </row>
    <row r="499" spans="1:16" x14ac:dyDescent="0.2">
      <c r="A499" s="7" t="s">
        <v>31</v>
      </c>
      <c r="B499" s="4" t="s">
        <v>48</v>
      </c>
      <c r="C499" s="4" t="s">
        <v>2531</v>
      </c>
      <c r="D499" s="8" t="s">
        <v>2386</v>
      </c>
      <c r="E499" s="4" t="s">
        <v>2532</v>
      </c>
      <c r="F499" s="4" t="s">
        <v>2283</v>
      </c>
      <c r="G499" s="4"/>
      <c r="H499" s="4" t="s">
        <v>2533</v>
      </c>
      <c r="I499" s="4">
        <v>35830883</v>
      </c>
      <c r="J499" s="41">
        <v>42391</v>
      </c>
      <c r="K499" s="11">
        <v>42416</v>
      </c>
      <c r="L499" s="11">
        <v>42445</v>
      </c>
      <c r="M499" s="5">
        <v>2020</v>
      </c>
      <c r="N499" s="4"/>
      <c r="O499" s="4"/>
      <c r="P499" s="4"/>
    </row>
    <row r="500" spans="1:16" x14ac:dyDescent="0.2">
      <c r="A500" s="7" t="s">
        <v>31</v>
      </c>
      <c r="B500" s="4" t="s">
        <v>48</v>
      </c>
      <c r="C500" s="4" t="s">
        <v>2534</v>
      </c>
      <c r="D500" s="8" t="s">
        <v>2386</v>
      </c>
      <c r="E500" s="4" t="s">
        <v>2535</v>
      </c>
      <c r="F500" s="4" t="s">
        <v>2283</v>
      </c>
      <c r="G500" s="4"/>
      <c r="H500" s="4" t="s">
        <v>2388</v>
      </c>
      <c r="I500" s="4">
        <v>35927887</v>
      </c>
      <c r="J500" s="41">
        <v>42410</v>
      </c>
      <c r="K500" s="11">
        <v>42429</v>
      </c>
      <c r="L500" s="11">
        <v>42475</v>
      </c>
      <c r="M500" s="5">
        <v>180</v>
      </c>
      <c r="N500" s="4"/>
      <c r="O500" s="4"/>
      <c r="P500" s="4"/>
    </row>
    <row r="501" spans="1:16" x14ac:dyDescent="0.2">
      <c r="A501" s="7" t="s">
        <v>31</v>
      </c>
      <c r="B501" s="4" t="s">
        <v>48</v>
      </c>
      <c r="C501" s="4" t="s">
        <v>2534</v>
      </c>
      <c r="D501" s="8" t="s">
        <v>2386</v>
      </c>
      <c r="E501" s="4" t="s">
        <v>2536</v>
      </c>
      <c r="F501" s="4" t="s">
        <v>2283</v>
      </c>
      <c r="G501" s="4"/>
      <c r="H501" s="4" t="s">
        <v>2388</v>
      </c>
      <c r="I501" s="4">
        <v>35927887</v>
      </c>
      <c r="J501" s="41">
        <v>42410</v>
      </c>
      <c r="K501" s="11">
        <v>42429</v>
      </c>
      <c r="L501" s="11">
        <v>42506</v>
      </c>
      <c r="M501" s="5">
        <v>330</v>
      </c>
      <c r="N501" s="4"/>
      <c r="O501" s="4"/>
      <c r="P501" s="4"/>
    </row>
    <row r="502" spans="1:16" ht="25.5" x14ac:dyDescent="0.2">
      <c r="A502" s="7" t="s">
        <v>31</v>
      </c>
      <c r="B502" s="4" t="s">
        <v>48</v>
      </c>
      <c r="C502" s="4" t="s">
        <v>2537</v>
      </c>
      <c r="D502" s="8" t="s">
        <v>971</v>
      </c>
      <c r="E502" s="4" t="s">
        <v>2538</v>
      </c>
      <c r="F502" s="4" t="s">
        <v>2283</v>
      </c>
      <c r="G502" s="4"/>
      <c r="H502" s="4" t="s">
        <v>2417</v>
      </c>
      <c r="I502" s="4">
        <v>35910712</v>
      </c>
      <c r="J502" s="41">
        <v>42463</v>
      </c>
      <c r="K502" s="11">
        <v>42479</v>
      </c>
      <c r="L502" s="11">
        <v>42735</v>
      </c>
      <c r="M502" s="5">
        <v>42290</v>
      </c>
      <c r="N502" s="4"/>
      <c r="O502" s="4"/>
      <c r="P502" s="4"/>
    </row>
    <row r="503" spans="1:16" x14ac:dyDescent="0.2">
      <c r="A503" s="7" t="s">
        <v>31</v>
      </c>
      <c r="B503" s="4" t="s">
        <v>48</v>
      </c>
      <c r="C503" s="4" t="s">
        <v>2539</v>
      </c>
      <c r="D503" s="8" t="s">
        <v>2422</v>
      </c>
      <c r="E503" s="4" t="s">
        <v>965</v>
      </c>
      <c r="F503" s="4" t="s">
        <v>2283</v>
      </c>
      <c r="G503" s="4"/>
      <c r="H503" s="4" t="s">
        <v>2540</v>
      </c>
      <c r="I503" s="4">
        <v>35729023</v>
      </c>
      <c r="J503" s="41">
        <v>42648</v>
      </c>
      <c r="K503" s="11">
        <v>42669</v>
      </c>
      <c r="L503" s="11">
        <v>42735</v>
      </c>
      <c r="M503" s="5">
        <v>23450</v>
      </c>
      <c r="N503" s="4"/>
      <c r="O503" s="4"/>
      <c r="P503" s="4"/>
    </row>
    <row r="504" spans="1:16" x14ac:dyDescent="0.2">
      <c r="A504" s="7" t="s">
        <v>31</v>
      </c>
      <c r="B504" s="4" t="s">
        <v>48</v>
      </c>
      <c r="C504" s="4" t="s">
        <v>2541</v>
      </c>
      <c r="D504" s="8" t="s">
        <v>2386</v>
      </c>
      <c r="E504" s="4" t="s">
        <v>2542</v>
      </c>
      <c r="F504" s="4" t="s">
        <v>2283</v>
      </c>
      <c r="G504" s="4"/>
      <c r="H504" s="4" t="s">
        <v>2533</v>
      </c>
      <c r="I504" s="4">
        <v>35830883</v>
      </c>
      <c r="J504" s="41">
        <v>42439</v>
      </c>
      <c r="K504" s="11">
        <v>42451</v>
      </c>
      <c r="L504" s="11">
        <v>42509</v>
      </c>
      <c r="M504" s="5">
        <v>1020</v>
      </c>
      <c r="N504" s="4"/>
      <c r="O504" s="4"/>
      <c r="P504" s="4"/>
    </row>
    <row r="505" spans="1:16" x14ac:dyDescent="0.2">
      <c r="A505" s="7" t="s">
        <v>31</v>
      </c>
      <c r="B505" s="4" t="s">
        <v>48</v>
      </c>
      <c r="C505" s="4" t="s">
        <v>2543</v>
      </c>
      <c r="D505" s="8" t="s">
        <v>2544</v>
      </c>
      <c r="E505" s="4" t="s">
        <v>2545</v>
      </c>
      <c r="F505" s="4" t="s">
        <v>2283</v>
      </c>
      <c r="G505" s="4"/>
      <c r="H505" s="4" t="s">
        <v>2361</v>
      </c>
      <c r="I505" s="4">
        <v>397687</v>
      </c>
      <c r="J505" s="41">
        <v>42358</v>
      </c>
      <c r="K505" s="11">
        <v>42371</v>
      </c>
      <c r="L505" s="11">
        <v>42735</v>
      </c>
      <c r="M505" s="5">
        <v>12000</v>
      </c>
      <c r="N505" s="4"/>
      <c r="O505" s="4"/>
      <c r="P505" s="4"/>
    </row>
    <row r="506" spans="1:16" ht="25.5" x14ac:dyDescent="0.2">
      <c r="A506" s="7" t="s">
        <v>31</v>
      </c>
      <c r="B506" s="4" t="s">
        <v>48</v>
      </c>
      <c r="C506" s="4" t="s">
        <v>2546</v>
      </c>
      <c r="D506" s="8" t="s">
        <v>2288</v>
      </c>
      <c r="E506" s="4" t="s">
        <v>2547</v>
      </c>
      <c r="F506" s="4" t="s">
        <v>2283</v>
      </c>
      <c r="G506" s="4"/>
      <c r="H506" s="4" t="s">
        <v>13</v>
      </c>
      <c r="I506" s="4">
        <v>397440</v>
      </c>
      <c r="J506" s="41">
        <v>42684</v>
      </c>
      <c r="K506" s="11">
        <v>42706</v>
      </c>
      <c r="L506" s="11">
        <v>42734</v>
      </c>
      <c r="M506" s="5">
        <v>530</v>
      </c>
      <c r="N506" s="4"/>
      <c r="O506" s="4"/>
      <c r="P506" s="4"/>
    </row>
    <row r="507" spans="1:16" ht="25.5" x14ac:dyDescent="0.2">
      <c r="A507" s="7" t="s">
        <v>31</v>
      </c>
      <c r="B507" s="4" t="s">
        <v>48</v>
      </c>
      <c r="C507" s="4" t="s">
        <v>2548</v>
      </c>
      <c r="D507" s="8" t="s">
        <v>742</v>
      </c>
      <c r="E507" s="4" t="s">
        <v>2549</v>
      </c>
      <c r="F507" s="4" t="s">
        <v>2283</v>
      </c>
      <c r="G507" s="4"/>
      <c r="H507" s="4" t="s">
        <v>2550</v>
      </c>
      <c r="I507" s="4">
        <v>151866</v>
      </c>
      <c r="J507" s="41">
        <v>42656</v>
      </c>
      <c r="K507" s="11">
        <v>42671</v>
      </c>
      <c r="L507" s="11">
        <v>42735</v>
      </c>
      <c r="M507" s="5">
        <v>1670</v>
      </c>
      <c r="N507" s="4"/>
      <c r="O507" s="4"/>
      <c r="P507" s="4"/>
    </row>
    <row r="508" spans="1:16" ht="25.5" x14ac:dyDescent="0.2">
      <c r="A508" s="7" t="s">
        <v>31</v>
      </c>
      <c r="B508" s="4" t="s">
        <v>48</v>
      </c>
      <c r="C508" s="4" t="s">
        <v>2551</v>
      </c>
      <c r="D508" s="8" t="s">
        <v>2288</v>
      </c>
      <c r="E508" s="4" t="s">
        <v>2552</v>
      </c>
      <c r="F508" s="4" t="s">
        <v>2283</v>
      </c>
      <c r="G508" s="4"/>
      <c r="H508" s="4" t="s">
        <v>2553</v>
      </c>
      <c r="I508" s="4">
        <v>13967240</v>
      </c>
      <c r="J508" s="41">
        <v>42708</v>
      </c>
      <c r="K508" s="11">
        <v>42723</v>
      </c>
      <c r="L508" s="11">
        <v>42735</v>
      </c>
      <c r="M508" s="5">
        <v>1600</v>
      </c>
      <c r="N508" s="4"/>
      <c r="O508" s="4"/>
      <c r="P508" s="4"/>
    </row>
    <row r="509" spans="1:16" ht="25.5" x14ac:dyDescent="0.2">
      <c r="A509" s="7" t="s">
        <v>31</v>
      </c>
      <c r="B509" s="4" t="s">
        <v>48</v>
      </c>
      <c r="C509" s="4" t="s">
        <v>2554</v>
      </c>
      <c r="D509" s="8" t="s">
        <v>2288</v>
      </c>
      <c r="E509" s="4" t="s">
        <v>2555</v>
      </c>
      <c r="F509" s="4" t="s">
        <v>2283</v>
      </c>
      <c r="G509" s="4"/>
      <c r="H509" s="4" t="s">
        <v>2556</v>
      </c>
      <c r="I509" s="4">
        <v>35744022</v>
      </c>
      <c r="J509" s="41">
        <v>42704</v>
      </c>
      <c r="K509" s="11">
        <v>42682</v>
      </c>
      <c r="L509" s="11">
        <v>42735</v>
      </c>
      <c r="M509" s="5">
        <v>1310</v>
      </c>
      <c r="N509" s="4"/>
      <c r="O509" s="4"/>
      <c r="P509" s="4"/>
    </row>
    <row r="510" spans="1:16" ht="25.5" x14ac:dyDescent="0.2">
      <c r="A510" s="7" t="s">
        <v>31</v>
      </c>
      <c r="B510" s="4" t="s">
        <v>48</v>
      </c>
      <c r="C510" s="4" t="s">
        <v>2557</v>
      </c>
      <c r="D510" s="8" t="s">
        <v>961</v>
      </c>
      <c r="E510" s="4" t="s">
        <v>2558</v>
      </c>
      <c r="F510" s="4" t="s">
        <v>2283</v>
      </c>
      <c r="G510" s="4"/>
      <c r="H510" s="4" t="s">
        <v>2559</v>
      </c>
      <c r="I510" s="4">
        <v>397768</v>
      </c>
      <c r="J510" s="41">
        <v>42667</v>
      </c>
      <c r="K510" s="11">
        <v>42699</v>
      </c>
      <c r="L510" s="11">
        <v>42886</v>
      </c>
      <c r="M510" s="5">
        <v>22080</v>
      </c>
      <c r="N510" s="4"/>
      <c r="O510" s="4"/>
      <c r="P510" s="4"/>
    </row>
    <row r="511" spans="1:16" ht="25.5" x14ac:dyDescent="0.2">
      <c r="A511" s="7" t="s">
        <v>31</v>
      </c>
      <c r="B511" s="4" t="s">
        <v>48</v>
      </c>
      <c r="C511" s="4" t="s">
        <v>2560</v>
      </c>
      <c r="D511" s="8" t="s">
        <v>2561</v>
      </c>
      <c r="E511" s="4" t="s">
        <v>2562</v>
      </c>
      <c r="F511" s="4" t="s">
        <v>2283</v>
      </c>
      <c r="G511" s="4"/>
      <c r="H511" s="4" t="s">
        <v>2563</v>
      </c>
      <c r="I511" s="4">
        <v>44065795</v>
      </c>
      <c r="J511" s="41">
        <v>42686</v>
      </c>
      <c r="K511" s="11">
        <v>42697</v>
      </c>
      <c r="L511" s="11">
        <v>42735</v>
      </c>
      <c r="M511" s="5">
        <v>360</v>
      </c>
      <c r="N511" s="4"/>
      <c r="O511" s="4"/>
      <c r="P511" s="4"/>
    </row>
    <row r="512" spans="1:16" ht="25.5" x14ac:dyDescent="0.2">
      <c r="A512" s="7" t="s">
        <v>31</v>
      </c>
      <c r="B512" s="4" t="s">
        <v>48</v>
      </c>
      <c r="C512" s="4" t="s">
        <v>2445</v>
      </c>
      <c r="D512" s="8" t="s">
        <v>2301</v>
      </c>
      <c r="E512" s="4" t="s">
        <v>2564</v>
      </c>
      <c r="F512" s="4" t="s">
        <v>2283</v>
      </c>
      <c r="G512" s="4"/>
      <c r="H512" s="4" t="s">
        <v>2565</v>
      </c>
      <c r="I512" s="4">
        <v>46751378</v>
      </c>
      <c r="J512" s="41">
        <v>42551</v>
      </c>
      <c r="K512" s="11">
        <v>42565</v>
      </c>
      <c r="L512" s="11">
        <v>42674</v>
      </c>
      <c r="M512" s="5">
        <v>1920</v>
      </c>
      <c r="N512" s="4"/>
      <c r="O512" s="4"/>
      <c r="P512" s="4"/>
    </row>
    <row r="513" spans="1:16" ht="25.5" x14ac:dyDescent="0.2">
      <c r="A513" s="7" t="s">
        <v>31</v>
      </c>
      <c r="B513" s="4" t="s">
        <v>48</v>
      </c>
      <c r="C513" s="4" t="s">
        <v>2566</v>
      </c>
      <c r="D513" s="8" t="s">
        <v>2288</v>
      </c>
      <c r="E513" s="4" t="s">
        <v>2567</v>
      </c>
      <c r="F513" s="4" t="s">
        <v>2283</v>
      </c>
      <c r="G513" s="4"/>
      <c r="H513" s="4" t="s">
        <v>2568</v>
      </c>
      <c r="I513" s="4">
        <v>312703</v>
      </c>
      <c r="J513" s="41">
        <v>42687</v>
      </c>
      <c r="K513" s="11">
        <v>42702</v>
      </c>
      <c r="L513" s="11">
        <v>42735</v>
      </c>
      <c r="M513" s="5">
        <v>2680</v>
      </c>
      <c r="N513" s="4"/>
      <c r="O513" s="4"/>
      <c r="P513" s="4"/>
    </row>
    <row r="514" spans="1:16" ht="25.5" x14ac:dyDescent="0.2">
      <c r="A514" s="7" t="s">
        <v>31</v>
      </c>
      <c r="B514" s="4" t="s">
        <v>48</v>
      </c>
      <c r="C514" s="4" t="s">
        <v>2569</v>
      </c>
      <c r="D514" s="8" t="s">
        <v>2288</v>
      </c>
      <c r="E514" s="4" t="s">
        <v>2570</v>
      </c>
      <c r="F514" s="4" t="s">
        <v>2283</v>
      </c>
      <c r="G514" s="4"/>
      <c r="H514" s="4" t="s">
        <v>2571</v>
      </c>
      <c r="I514" s="4">
        <v>45676542</v>
      </c>
      <c r="J514" s="41">
        <v>42675</v>
      </c>
      <c r="K514" s="11">
        <v>42682</v>
      </c>
      <c r="L514" s="11">
        <v>42735</v>
      </c>
      <c r="M514" s="5">
        <v>760</v>
      </c>
      <c r="N514" s="4"/>
      <c r="O514" s="4"/>
      <c r="P514" s="4"/>
    </row>
    <row r="515" spans="1:16" ht="25.5" x14ac:dyDescent="0.2">
      <c r="A515" s="7" t="s">
        <v>31</v>
      </c>
      <c r="B515" s="4" t="s">
        <v>44</v>
      </c>
      <c r="C515" s="4" t="s">
        <v>2572</v>
      </c>
      <c r="D515" s="8" t="s">
        <v>2573</v>
      </c>
      <c r="E515" s="4" t="s">
        <v>2574</v>
      </c>
      <c r="F515" s="4"/>
      <c r="G515" s="4"/>
      <c r="H515" s="4" t="s">
        <v>805</v>
      </c>
      <c r="I515" s="4" t="s">
        <v>806</v>
      </c>
      <c r="J515" s="41">
        <v>42186</v>
      </c>
      <c r="K515" s="11">
        <v>2015</v>
      </c>
      <c r="L515" s="11">
        <v>2015</v>
      </c>
      <c r="M515" s="5">
        <v>4312</v>
      </c>
      <c r="N515" s="4"/>
      <c r="O515" s="4"/>
      <c r="P515" s="4"/>
    </row>
    <row r="516" spans="1:16" x14ac:dyDescent="0.2">
      <c r="A516" s="7" t="s">
        <v>31</v>
      </c>
      <c r="B516" s="4" t="s">
        <v>44</v>
      </c>
      <c r="C516" s="4" t="s">
        <v>2575</v>
      </c>
      <c r="D516" s="8" t="s">
        <v>2576</v>
      </c>
      <c r="E516" s="4" t="s">
        <v>2577</v>
      </c>
      <c r="F516" s="4"/>
      <c r="G516" s="4"/>
      <c r="H516" s="4" t="s">
        <v>2578</v>
      </c>
      <c r="I516" s="4" t="s">
        <v>2579</v>
      </c>
      <c r="J516" s="41"/>
      <c r="K516" s="11">
        <v>2015</v>
      </c>
      <c r="L516" s="11">
        <v>2015</v>
      </c>
      <c r="M516" s="5">
        <v>311.04000000000002</v>
      </c>
      <c r="N516" s="4"/>
      <c r="O516" s="4"/>
      <c r="P516" s="4"/>
    </row>
    <row r="517" spans="1:16" x14ac:dyDescent="0.2">
      <c r="A517" s="7" t="s">
        <v>31</v>
      </c>
      <c r="B517" s="4" t="s">
        <v>44</v>
      </c>
      <c r="C517" s="4" t="s">
        <v>2580</v>
      </c>
      <c r="D517" s="8" t="s">
        <v>2581</v>
      </c>
      <c r="E517" s="4" t="s">
        <v>2582</v>
      </c>
      <c r="F517" s="4"/>
      <c r="G517" s="4"/>
      <c r="H517" s="4" t="s">
        <v>2583</v>
      </c>
      <c r="I517" s="4"/>
      <c r="J517" s="41"/>
      <c r="K517" s="11">
        <v>2015</v>
      </c>
      <c r="L517" s="11">
        <v>2016</v>
      </c>
      <c r="M517" s="5">
        <v>16369</v>
      </c>
      <c r="N517" s="4"/>
      <c r="O517" s="4"/>
      <c r="P517" s="4"/>
    </row>
    <row r="518" spans="1:16" ht="25.5" x14ac:dyDescent="0.2">
      <c r="A518" s="7" t="s">
        <v>31</v>
      </c>
      <c r="B518" s="4" t="s">
        <v>44</v>
      </c>
      <c r="C518" s="4" t="s">
        <v>2584</v>
      </c>
      <c r="D518" s="8" t="s">
        <v>2585</v>
      </c>
      <c r="E518" s="4" t="s">
        <v>2586</v>
      </c>
      <c r="F518" s="4"/>
      <c r="G518" s="4"/>
      <c r="H518" s="4" t="s">
        <v>2587</v>
      </c>
      <c r="I518" s="4">
        <v>35966289</v>
      </c>
      <c r="J518" s="41"/>
      <c r="K518" s="11">
        <v>2015</v>
      </c>
      <c r="L518" s="11">
        <v>2015</v>
      </c>
      <c r="M518" s="5">
        <v>31200</v>
      </c>
      <c r="N518" s="4"/>
      <c r="O518" s="4"/>
      <c r="P518" s="4"/>
    </row>
    <row r="519" spans="1:16" x14ac:dyDescent="0.2">
      <c r="A519" s="7" t="s">
        <v>31</v>
      </c>
      <c r="B519" s="4" t="s">
        <v>44</v>
      </c>
      <c r="C519" s="4" t="s">
        <v>2588</v>
      </c>
      <c r="D519" s="8" t="s">
        <v>2589</v>
      </c>
      <c r="E519" s="4" t="s">
        <v>2590</v>
      </c>
      <c r="F519" s="4"/>
      <c r="G519" s="4"/>
      <c r="H519" s="4" t="s">
        <v>2591</v>
      </c>
      <c r="I519" s="4">
        <v>35770911</v>
      </c>
      <c r="J519" s="41"/>
      <c r="K519" s="11">
        <v>2015</v>
      </c>
      <c r="L519" s="11">
        <v>2015</v>
      </c>
      <c r="M519" s="5">
        <v>257.76</v>
      </c>
      <c r="N519" s="4"/>
      <c r="O519" s="4"/>
      <c r="P519" s="4"/>
    </row>
    <row r="520" spans="1:16" ht="25.5" x14ac:dyDescent="0.2">
      <c r="A520" s="7" t="s">
        <v>31</v>
      </c>
      <c r="B520" s="4" t="s">
        <v>44</v>
      </c>
      <c r="C520" s="4" t="s">
        <v>2592</v>
      </c>
      <c r="D520" s="8" t="s">
        <v>800</v>
      </c>
      <c r="E520" s="4" t="s">
        <v>2593</v>
      </c>
      <c r="F520" s="4"/>
      <c r="G520" s="4"/>
      <c r="H520" s="4" t="s">
        <v>2594</v>
      </c>
      <c r="I520" s="4">
        <v>35962623</v>
      </c>
      <c r="J520" s="41"/>
      <c r="K520" s="11">
        <v>2015</v>
      </c>
      <c r="L520" s="11">
        <v>2015</v>
      </c>
      <c r="M520" s="5">
        <v>1932</v>
      </c>
      <c r="N520" s="4"/>
      <c r="O520" s="4"/>
      <c r="P520" s="4"/>
    </row>
    <row r="521" spans="1:16" x14ac:dyDescent="0.2">
      <c r="A521" s="7" t="s">
        <v>31</v>
      </c>
      <c r="B521" s="4" t="s">
        <v>44</v>
      </c>
      <c r="C521" s="4" t="s">
        <v>2595</v>
      </c>
      <c r="D521" s="8" t="s">
        <v>2576</v>
      </c>
      <c r="E521" s="4" t="s">
        <v>2596</v>
      </c>
      <c r="F521" s="4"/>
      <c r="G521" s="4"/>
      <c r="H521" s="4" t="s">
        <v>2597</v>
      </c>
      <c r="I521" s="4">
        <v>43817602</v>
      </c>
      <c r="J521" s="41"/>
      <c r="K521" s="11">
        <v>2015</v>
      </c>
      <c r="L521" s="11">
        <v>2015</v>
      </c>
      <c r="M521" s="5">
        <v>158.4</v>
      </c>
      <c r="N521" s="4"/>
      <c r="O521" s="4"/>
      <c r="P521" s="4"/>
    </row>
    <row r="522" spans="1:16" x14ac:dyDescent="0.2">
      <c r="A522" s="7" t="s">
        <v>31</v>
      </c>
      <c r="B522" s="4" t="s">
        <v>44</v>
      </c>
      <c r="C522" s="4" t="s">
        <v>2598</v>
      </c>
      <c r="D522" s="8" t="s">
        <v>2589</v>
      </c>
      <c r="E522" s="4" t="s">
        <v>2599</v>
      </c>
      <c r="F522" s="4"/>
      <c r="G522" s="4"/>
      <c r="H522" s="4" t="s">
        <v>2600</v>
      </c>
      <c r="I522" s="4">
        <v>35953373</v>
      </c>
      <c r="J522" s="41"/>
      <c r="K522" s="11">
        <v>2015</v>
      </c>
      <c r="L522" s="11">
        <v>2015</v>
      </c>
      <c r="M522" s="5">
        <v>129.6</v>
      </c>
      <c r="N522" s="4"/>
      <c r="O522" s="4"/>
      <c r="P522" s="4"/>
    </row>
    <row r="523" spans="1:16" ht="25.5" x14ac:dyDescent="0.2">
      <c r="A523" s="7" t="s">
        <v>31</v>
      </c>
      <c r="B523" s="4" t="s">
        <v>44</v>
      </c>
      <c r="C523" s="4" t="s">
        <v>2601</v>
      </c>
      <c r="D523" s="8" t="s">
        <v>2602</v>
      </c>
      <c r="E523" s="4" t="s">
        <v>2603</v>
      </c>
      <c r="F523" s="4"/>
      <c r="G523" s="4"/>
      <c r="H523" s="4" t="s">
        <v>2604</v>
      </c>
      <c r="I523" s="4">
        <v>46153110</v>
      </c>
      <c r="J523" s="41"/>
      <c r="K523" s="11">
        <v>2015</v>
      </c>
      <c r="L523" s="11">
        <v>2015</v>
      </c>
      <c r="M523" s="5">
        <v>1140</v>
      </c>
      <c r="N523" s="4"/>
      <c r="O523" s="4"/>
      <c r="P523" s="4"/>
    </row>
    <row r="524" spans="1:16" ht="38.25" x14ac:dyDescent="0.2">
      <c r="A524" s="7" t="s">
        <v>31</v>
      </c>
      <c r="B524" s="4" t="s">
        <v>44</v>
      </c>
      <c r="C524" s="4" t="s">
        <v>2605</v>
      </c>
      <c r="D524" s="8" t="s">
        <v>1009</v>
      </c>
      <c r="E524" s="4" t="s">
        <v>2606</v>
      </c>
      <c r="F524" s="4"/>
      <c r="G524" s="4"/>
      <c r="H524" s="4" t="s">
        <v>1026</v>
      </c>
      <c r="I524" s="4" t="s">
        <v>1027</v>
      </c>
      <c r="J524" s="41"/>
      <c r="K524" s="11">
        <v>2015</v>
      </c>
      <c r="L524" s="11">
        <v>2015</v>
      </c>
      <c r="M524" s="5">
        <v>3120</v>
      </c>
      <c r="N524" s="4"/>
      <c r="O524" s="4"/>
      <c r="P524" s="4"/>
    </row>
    <row r="525" spans="1:16" ht="25.5" x14ac:dyDescent="0.2">
      <c r="A525" s="7" t="s">
        <v>31</v>
      </c>
      <c r="B525" s="4" t="s">
        <v>44</v>
      </c>
      <c r="C525" s="4" t="s">
        <v>2607</v>
      </c>
      <c r="D525" s="8" t="s">
        <v>1014</v>
      </c>
      <c r="E525" s="4" t="s">
        <v>1203</v>
      </c>
      <c r="F525" s="4"/>
      <c r="G525" s="4"/>
      <c r="H525" s="4" t="s">
        <v>2608</v>
      </c>
      <c r="I525" s="4" t="s">
        <v>2609</v>
      </c>
      <c r="J525" s="41"/>
      <c r="K525" s="11">
        <v>2016</v>
      </c>
      <c r="L525" s="11">
        <v>2016</v>
      </c>
      <c r="M525" s="5">
        <v>504.9</v>
      </c>
      <c r="N525" s="4"/>
      <c r="O525" s="4"/>
      <c r="P525" s="4"/>
    </row>
    <row r="526" spans="1:16" x14ac:dyDescent="0.2">
      <c r="A526" s="7" t="s">
        <v>31</v>
      </c>
      <c r="B526" s="4" t="s">
        <v>44</v>
      </c>
      <c r="C526" s="4"/>
      <c r="D526" s="8" t="s">
        <v>2576</v>
      </c>
      <c r="E526" s="4" t="s">
        <v>1208</v>
      </c>
      <c r="F526" s="4"/>
      <c r="G526" s="4"/>
      <c r="H526" s="4" t="s">
        <v>2578</v>
      </c>
      <c r="I526" s="4" t="s">
        <v>2579</v>
      </c>
      <c r="J526" s="41"/>
      <c r="K526" s="11">
        <v>2016</v>
      </c>
      <c r="L526" s="11">
        <v>2016</v>
      </c>
      <c r="M526" s="5">
        <v>599.04</v>
      </c>
      <c r="N526" s="4"/>
      <c r="O526" s="4"/>
      <c r="P526" s="4"/>
    </row>
    <row r="527" spans="1:16" ht="25.5" x14ac:dyDescent="0.2">
      <c r="A527" s="7" t="s">
        <v>31</v>
      </c>
      <c r="B527" s="4" t="s">
        <v>44</v>
      </c>
      <c r="C527" s="4" t="s">
        <v>2610</v>
      </c>
      <c r="D527" s="8" t="s">
        <v>2611</v>
      </c>
      <c r="E527" s="4" t="s">
        <v>1215</v>
      </c>
      <c r="F527" s="4"/>
      <c r="G527" s="4"/>
      <c r="H527" s="4" t="s">
        <v>2612</v>
      </c>
      <c r="I527" s="4" t="s">
        <v>2613</v>
      </c>
      <c r="J527" s="41"/>
      <c r="K527" s="11">
        <v>2016</v>
      </c>
      <c r="L527" s="11">
        <v>2016</v>
      </c>
      <c r="M527" s="5">
        <v>5760</v>
      </c>
      <c r="N527" s="4"/>
      <c r="O527" s="4"/>
      <c r="P527" s="4"/>
    </row>
    <row r="528" spans="1:16" ht="25.5" x14ac:dyDescent="0.2">
      <c r="A528" s="7" t="s">
        <v>31</v>
      </c>
      <c r="B528" s="4" t="s">
        <v>44</v>
      </c>
      <c r="C528" s="4" t="s">
        <v>2614</v>
      </c>
      <c r="D528" s="8" t="s">
        <v>2576</v>
      </c>
      <c r="E528" s="4" t="s">
        <v>1222</v>
      </c>
      <c r="F528" s="4"/>
      <c r="G528" s="4"/>
      <c r="H528" s="4" t="s">
        <v>2615</v>
      </c>
      <c r="I528" s="4" t="s">
        <v>2616</v>
      </c>
      <c r="J528" s="41"/>
      <c r="K528" s="11">
        <v>2016</v>
      </c>
      <c r="L528" s="11">
        <v>2016</v>
      </c>
      <c r="M528" s="5">
        <v>225</v>
      </c>
      <c r="N528" s="4"/>
      <c r="O528" s="4"/>
      <c r="P528" s="4"/>
    </row>
    <row r="529" spans="1:16" x14ac:dyDescent="0.2">
      <c r="A529" s="7" t="s">
        <v>31</v>
      </c>
      <c r="B529" s="4" t="s">
        <v>44</v>
      </c>
      <c r="C529" s="4" t="s">
        <v>2617</v>
      </c>
      <c r="D529" s="8" t="s">
        <v>2576</v>
      </c>
      <c r="E529" s="4" t="s">
        <v>1226</v>
      </c>
      <c r="F529" s="4"/>
      <c r="G529" s="4"/>
      <c r="H529" s="4" t="s">
        <v>2618</v>
      </c>
      <c r="I529" s="4" t="s">
        <v>2619</v>
      </c>
      <c r="J529" s="41"/>
      <c r="K529" s="11">
        <v>2016</v>
      </c>
      <c r="L529" s="11">
        <v>2016</v>
      </c>
      <c r="M529" s="5">
        <v>380</v>
      </c>
      <c r="N529" s="4"/>
      <c r="O529" s="4"/>
      <c r="P529" s="4"/>
    </row>
    <row r="530" spans="1:16" ht="25.5" x14ac:dyDescent="0.2">
      <c r="A530" s="7" t="s">
        <v>31</v>
      </c>
      <c r="B530" s="4" t="s">
        <v>44</v>
      </c>
      <c r="C530" s="4" t="s">
        <v>2610</v>
      </c>
      <c r="D530" s="8" t="s">
        <v>2620</v>
      </c>
      <c r="E530" s="4" t="s">
        <v>1230</v>
      </c>
      <c r="F530" s="4"/>
      <c r="G530" s="4"/>
      <c r="H530" s="4" t="s">
        <v>2621</v>
      </c>
      <c r="I530" s="4" t="s">
        <v>1648</v>
      </c>
      <c r="J530" s="41"/>
      <c r="K530" s="11">
        <v>2016</v>
      </c>
      <c r="L530" s="11">
        <v>2016</v>
      </c>
      <c r="M530" s="5">
        <v>7920</v>
      </c>
      <c r="N530" s="4"/>
      <c r="O530" s="4"/>
      <c r="P530" s="4"/>
    </row>
    <row r="531" spans="1:16" ht="25.5" x14ac:dyDescent="0.2">
      <c r="A531" s="7" t="s">
        <v>31</v>
      </c>
      <c r="B531" s="4" t="s">
        <v>44</v>
      </c>
      <c r="C531" s="4" t="s">
        <v>2622</v>
      </c>
      <c r="D531" s="8" t="s">
        <v>800</v>
      </c>
      <c r="E531" s="4" t="s">
        <v>1234</v>
      </c>
      <c r="F531" s="4"/>
      <c r="G531" s="4"/>
      <c r="H531" s="4" t="s">
        <v>2623</v>
      </c>
      <c r="I531" s="4" t="s">
        <v>2624</v>
      </c>
      <c r="J531" s="41"/>
      <c r="K531" s="11">
        <v>2016</v>
      </c>
      <c r="L531" s="11">
        <v>2016</v>
      </c>
      <c r="M531" s="5">
        <v>2988</v>
      </c>
      <c r="N531" s="4"/>
      <c r="O531" s="4"/>
      <c r="P531" s="4"/>
    </row>
    <row r="532" spans="1:16" ht="25.5" x14ac:dyDescent="0.2">
      <c r="A532" s="7" t="s">
        <v>31</v>
      </c>
      <c r="B532" s="4" t="s">
        <v>44</v>
      </c>
      <c r="C532" s="4" t="s">
        <v>2625</v>
      </c>
      <c r="D532" s="8" t="s">
        <v>1014</v>
      </c>
      <c r="E532" s="4" t="s">
        <v>1237</v>
      </c>
      <c r="F532" s="4"/>
      <c r="G532" s="4"/>
      <c r="H532" s="4" t="s">
        <v>2626</v>
      </c>
      <c r="I532" s="4" t="s">
        <v>2627</v>
      </c>
      <c r="J532" s="41"/>
      <c r="K532" s="11">
        <v>2016</v>
      </c>
      <c r="L532" s="11">
        <v>2016</v>
      </c>
      <c r="M532" s="5">
        <v>508.8</v>
      </c>
      <c r="N532" s="4"/>
      <c r="O532" s="4"/>
      <c r="P532" s="4"/>
    </row>
    <row r="533" spans="1:16" x14ac:dyDescent="0.2">
      <c r="A533" s="7" t="s">
        <v>31</v>
      </c>
      <c r="B533" s="4" t="s">
        <v>44</v>
      </c>
      <c r="C533" s="4" t="s">
        <v>2628</v>
      </c>
      <c r="D533" s="8" t="s">
        <v>2576</v>
      </c>
      <c r="E533" s="4" t="s">
        <v>1240</v>
      </c>
      <c r="F533" s="4"/>
      <c r="G533" s="4"/>
      <c r="H533" s="4" t="s">
        <v>2578</v>
      </c>
      <c r="I533" s="4" t="s">
        <v>2579</v>
      </c>
      <c r="J533" s="41"/>
      <c r="K533" s="11">
        <v>2016</v>
      </c>
      <c r="L533" s="11">
        <v>2016</v>
      </c>
      <c r="M533" s="5">
        <v>599.04</v>
      </c>
      <c r="N533" s="4"/>
      <c r="O533" s="4"/>
      <c r="P533" s="4"/>
    </row>
    <row r="534" spans="1:16" ht="25.5" x14ac:dyDescent="0.2">
      <c r="A534" s="7" t="s">
        <v>31</v>
      </c>
      <c r="B534" s="4" t="s">
        <v>44</v>
      </c>
      <c r="C534" s="4" t="s">
        <v>2629</v>
      </c>
      <c r="D534" s="8" t="s">
        <v>2576</v>
      </c>
      <c r="E534" s="4" t="s">
        <v>1242</v>
      </c>
      <c r="F534" s="4"/>
      <c r="G534" s="4"/>
      <c r="H534" s="4" t="s">
        <v>2618</v>
      </c>
      <c r="I534" s="4" t="s">
        <v>2619</v>
      </c>
      <c r="J534" s="41"/>
      <c r="K534" s="11">
        <v>2016</v>
      </c>
      <c r="L534" s="11">
        <v>2016</v>
      </c>
      <c r="M534" s="5">
        <v>980</v>
      </c>
      <c r="N534" s="4"/>
      <c r="O534" s="4"/>
      <c r="P534" s="4"/>
    </row>
    <row r="535" spans="1:16" ht="25.5" x14ac:dyDescent="0.2">
      <c r="A535" s="7" t="s">
        <v>31</v>
      </c>
      <c r="B535" s="4" t="s">
        <v>44</v>
      </c>
      <c r="C535" s="4" t="s">
        <v>2630</v>
      </c>
      <c r="D535" s="8" t="s">
        <v>2576</v>
      </c>
      <c r="E535" s="4" t="s">
        <v>1245</v>
      </c>
      <c r="F535" s="4"/>
      <c r="G535" s="4"/>
      <c r="H535" s="4" t="s">
        <v>2631</v>
      </c>
      <c r="I535" s="4" t="s">
        <v>2632</v>
      </c>
      <c r="J535" s="41"/>
      <c r="K535" s="11">
        <v>2016</v>
      </c>
      <c r="L535" s="11">
        <v>2016</v>
      </c>
      <c r="M535" s="5">
        <v>4480.8</v>
      </c>
      <c r="N535" s="4"/>
      <c r="O535" s="4"/>
      <c r="P535" s="4"/>
    </row>
    <row r="536" spans="1:16" x14ac:dyDescent="0.2">
      <c r="A536" s="7" t="s">
        <v>31</v>
      </c>
      <c r="B536" s="4" t="s">
        <v>44</v>
      </c>
      <c r="C536" s="4" t="s">
        <v>2633</v>
      </c>
      <c r="D536" s="8" t="s">
        <v>2589</v>
      </c>
      <c r="E536" s="4" t="s">
        <v>2634</v>
      </c>
      <c r="F536" s="4"/>
      <c r="G536" s="4"/>
      <c r="H536" s="4" t="s">
        <v>2635</v>
      </c>
      <c r="I536" s="4" t="s">
        <v>2636</v>
      </c>
      <c r="J536" s="41"/>
      <c r="K536" s="11">
        <v>2016</v>
      </c>
      <c r="L536" s="11">
        <v>2016</v>
      </c>
      <c r="M536" s="5">
        <v>1871.96</v>
      </c>
      <c r="N536" s="4"/>
      <c r="O536" s="4"/>
      <c r="P536" s="4"/>
    </row>
    <row r="537" spans="1:16" x14ac:dyDescent="0.2">
      <c r="A537" s="7" t="s">
        <v>31</v>
      </c>
      <c r="B537" s="4" t="s">
        <v>44</v>
      </c>
      <c r="C537" s="4" t="s">
        <v>2637</v>
      </c>
      <c r="D537" s="8" t="s">
        <v>2576</v>
      </c>
      <c r="E537" s="4" t="s">
        <v>1258</v>
      </c>
      <c r="F537" s="4"/>
      <c r="G537" s="4"/>
      <c r="H537" s="4" t="s">
        <v>2638</v>
      </c>
      <c r="I537" s="4" t="s">
        <v>2619</v>
      </c>
      <c r="J537" s="41"/>
      <c r="K537" s="11">
        <v>2016</v>
      </c>
      <c r="L537" s="11">
        <v>2016</v>
      </c>
      <c r="M537" s="5">
        <v>15</v>
      </c>
      <c r="N537" s="4"/>
      <c r="O537" s="4"/>
      <c r="P537" s="4"/>
    </row>
    <row r="538" spans="1:16" x14ac:dyDescent="0.2">
      <c r="A538" s="7" t="s">
        <v>31</v>
      </c>
      <c r="B538" s="4" t="s">
        <v>44</v>
      </c>
      <c r="C538" s="4" t="s">
        <v>2628</v>
      </c>
      <c r="D538" s="8" t="s">
        <v>2576</v>
      </c>
      <c r="E538" s="4" t="s">
        <v>1262</v>
      </c>
      <c r="F538" s="4"/>
      <c r="G538" s="4"/>
      <c r="H538" s="4" t="s">
        <v>2578</v>
      </c>
      <c r="I538" s="4" t="s">
        <v>2579</v>
      </c>
      <c r="J538" s="41"/>
      <c r="K538" s="11">
        <v>2016</v>
      </c>
      <c r="L538" s="11">
        <v>2016</v>
      </c>
      <c r="M538" s="5">
        <v>587.52</v>
      </c>
      <c r="N538" s="4"/>
      <c r="O538" s="4"/>
      <c r="P538" s="4"/>
    </row>
    <row r="539" spans="1:16" x14ac:dyDescent="0.2">
      <c r="A539" s="7" t="s">
        <v>31</v>
      </c>
      <c r="B539" s="4" t="s">
        <v>44</v>
      </c>
      <c r="C539" s="4" t="s">
        <v>2637</v>
      </c>
      <c r="D539" s="8" t="s">
        <v>2576</v>
      </c>
      <c r="E539" s="4" t="s">
        <v>1265</v>
      </c>
      <c r="F539" s="4"/>
      <c r="G539" s="4"/>
      <c r="H539" s="4" t="s">
        <v>2638</v>
      </c>
      <c r="I539" s="4" t="s">
        <v>2619</v>
      </c>
      <c r="J539" s="41"/>
      <c r="K539" s="11">
        <v>2016</v>
      </c>
      <c r="L539" s="11">
        <v>2016</v>
      </c>
      <c r="M539" s="5">
        <v>15</v>
      </c>
      <c r="N539" s="4"/>
      <c r="O539" s="4"/>
      <c r="P539" s="4"/>
    </row>
    <row r="540" spans="1:16" ht="25.5" x14ac:dyDescent="0.2">
      <c r="A540" s="7" t="s">
        <v>31</v>
      </c>
      <c r="B540" s="4" t="s">
        <v>44</v>
      </c>
      <c r="C540" s="4" t="s">
        <v>2639</v>
      </c>
      <c r="D540" s="8" t="s">
        <v>2640</v>
      </c>
      <c r="E540" s="4" t="s">
        <v>2641</v>
      </c>
      <c r="F540" s="4"/>
      <c r="G540" s="4"/>
      <c r="H540" s="4" t="s">
        <v>2642</v>
      </c>
      <c r="I540" s="4" t="s">
        <v>2643</v>
      </c>
      <c r="J540" s="41"/>
      <c r="K540" s="11">
        <v>2016</v>
      </c>
      <c r="L540" s="11">
        <v>2016</v>
      </c>
      <c r="M540" s="5">
        <v>1195.2</v>
      </c>
      <c r="N540" s="4"/>
      <c r="O540" s="4"/>
      <c r="P540" s="4"/>
    </row>
    <row r="541" spans="1:16" x14ac:dyDescent="0.2">
      <c r="A541" s="7" t="s">
        <v>31</v>
      </c>
      <c r="B541" s="4" t="s">
        <v>44</v>
      </c>
      <c r="C541" s="4" t="s">
        <v>2644</v>
      </c>
      <c r="D541" s="8" t="s">
        <v>2589</v>
      </c>
      <c r="E541" s="4" t="s">
        <v>2645</v>
      </c>
      <c r="F541" s="4"/>
      <c r="G541" s="4"/>
      <c r="H541" s="4" t="s">
        <v>2635</v>
      </c>
      <c r="I541" s="4" t="s">
        <v>2636</v>
      </c>
      <c r="J541" s="41"/>
      <c r="K541" s="11">
        <v>2016</v>
      </c>
      <c r="L541" s="11">
        <v>2016</v>
      </c>
      <c r="M541" s="5">
        <v>1296</v>
      </c>
      <c r="N541" s="4"/>
      <c r="O541" s="4"/>
      <c r="P541" s="4"/>
    </row>
    <row r="542" spans="1:16" x14ac:dyDescent="0.2">
      <c r="A542" s="7" t="s">
        <v>31</v>
      </c>
      <c r="B542" s="4" t="s">
        <v>44</v>
      </c>
      <c r="C542" s="4" t="s">
        <v>2646</v>
      </c>
      <c r="D542" s="8" t="s">
        <v>2576</v>
      </c>
      <c r="E542" s="4" t="s">
        <v>1025</v>
      </c>
      <c r="F542" s="4"/>
      <c r="G542" s="4"/>
      <c r="H542" s="4" t="s">
        <v>2638</v>
      </c>
      <c r="I542" s="4" t="s">
        <v>2619</v>
      </c>
      <c r="J542" s="41"/>
      <c r="K542" s="11">
        <v>2016</v>
      </c>
      <c r="L542" s="11">
        <v>2016</v>
      </c>
      <c r="M542" s="5">
        <v>68</v>
      </c>
      <c r="N542" s="4"/>
      <c r="O542" s="4"/>
      <c r="P542" s="4"/>
    </row>
    <row r="543" spans="1:16" x14ac:dyDescent="0.2">
      <c r="A543" s="7" t="s">
        <v>31</v>
      </c>
      <c r="B543" s="4" t="s">
        <v>44</v>
      </c>
      <c r="C543" s="4" t="s">
        <v>2647</v>
      </c>
      <c r="D543" s="8" t="s">
        <v>2576</v>
      </c>
      <c r="E543" s="4" t="s">
        <v>1255</v>
      </c>
      <c r="F543" s="4"/>
      <c r="G543" s="4"/>
      <c r="H543" s="4" t="s">
        <v>2638</v>
      </c>
      <c r="I543" s="4" t="s">
        <v>2619</v>
      </c>
      <c r="J543" s="41"/>
      <c r="K543" s="11">
        <v>2016</v>
      </c>
      <c r="L543" s="11">
        <v>2016</v>
      </c>
      <c r="M543" s="5">
        <v>1680</v>
      </c>
      <c r="N543" s="4"/>
      <c r="O543" s="4"/>
      <c r="P543" s="4"/>
    </row>
    <row r="544" spans="1:16" x14ac:dyDescent="0.2">
      <c r="A544" s="7" t="s">
        <v>31</v>
      </c>
      <c r="B544" s="4" t="s">
        <v>44</v>
      </c>
      <c r="C544" s="4" t="s">
        <v>2628</v>
      </c>
      <c r="D544" s="8" t="s">
        <v>2576</v>
      </c>
      <c r="E544" s="4" t="s">
        <v>1285</v>
      </c>
      <c r="F544" s="4"/>
      <c r="G544" s="4"/>
      <c r="H544" s="4" t="s">
        <v>2578</v>
      </c>
      <c r="I544" s="4" t="s">
        <v>2579</v>
      </c>
      <c r="J544" s="41"/>
      <c r="K544" s="11">
        <v>2016</v>
      </c>
      <c r="L544" s="11">
        <v>2016</v>
      </c>
      <c r="M544" s="5">
        <v>587.52</v>
      </c>
      <c r="N544" s="4"/>
      <c r="O544" s="4"/>
      <c r="P544" s="4"/>
    </row>
    <row r="545" spans="1:16" x14ac:dyDescent="0.2">
      <c r="A545" s="7" t="s">
        <v>31</v>
      </c>
      <c r="B545" s="4" t="s">
        <v>44</v>
      </c>
      <c r="C545" s="4" t="s">
        <v>2637</v>
      </c>
      <c r="D545" s="8" t="s">
        <v>2576</v>
      </c>
      <c r="E545" s="4" t="s">
        <v>1301</v>
      </c>
      <c r="F545" s="4"/>
      <c r="G545" s="4"/>
      <c r="H545" s="4" t="s">
        <v>2638</v>
      </c>
      <c r="I545" s="4" t="s">
        <v>2619</v>
      </c>
      <c r="J545" s="41"/>
      <c r="K545" s="11">
        <v>2016</v>
      </c>
      <c r="L545" s="11">
        <v>2016</v>
      </c>
      <c r="M545" s="5">
        <v>15</v>
      </c>
      <c r="N545" s="4"/>
      <c r="O545" s="4"/>
      <c r="P545" s="4"/>
    </row>
    <row r="546" spans="1:16" x14ac:dyDescent="0.2">
      <c r="A546" s="7" t="s">
        <v>31</v>
      </c>
      <c r="B546" s="4" t="s">
        <v>44</v>
      </c>
      <c r="C546" s="4" t="s">
        <v>2648</v>
      </c>
      <c r="D546" s="8" t="s">
        <v>2576</v>
      </c>
      <c r="E546" s="4" t="s">
        <v>1312</v>
      </c>
      <c r="F546" s="4"/>
      <c r="G546" s="4"/>
      <c r="H546" s="4" t="s">
        <v>2618</v>
      </c>
      <c r="I546" s="4" t="s">
        <v>2619</v>
      </c>
      <c r="J546" s="41"/>
      <c r="K546" s="11">
        <v>2016</v>
      </c>
      <c r="L546" s="11">
        <v>2016</v>
      </c>
      <c r="M546" s="5">
        <v>220</v>
      </c>
      <c r="N546" s="4"/>
      <c r="O546" s="4"/>
      <c r="P546" s="4"/>
    </row>
    <row r="547" spans="1:16" ht="25.5" x14ac:dyDescent="0.2">
      <c r="A547" s="7" t="s">
        <v>31</v>
      </c>
      <c r="B547" s="4" t="s">
        <v>44</v>
      </c>
      <c r="C547" s="4" t="s">
        <v>2649</v>
      </c>
      <c r="D547" s="8" t="s">
        <v>1005</v>
      </c>
      <c r="E547" s="4" t="s">
        <v>1295</v>
      </c>
      <c r="F547" s="4"/>
      <c r="G547" s="4"/>
      <c r="H547" s="4" t="s">
        <v>2631</v>
      </c>
      <c r="I547" s="4" t="s">
        <v>2632</v>
      </c>
      <c r="J547" s="41"/>
      <c r="K547" s="11">
        <v>2016</v>
      </c>
      <c r="L547" s="11">
        <v>2016</v>
      </c>
      <c r="M547" s="5">
        <v>1080</v>
      </c>
      <c r="N547" s="4"/>
      <c r="O547" s="4"/>
      <c r="P547" s="4"/>
    </row>
    <row r="548" spans="1:16" x14ac:dyDescent="0.2">
      <c r="A548" s="7" t="s">
        <v>31</v>
      </c>
      <c r="B548" s="4" t="s">
        <v>44</v>
      </c>
      <c r="C548" s="4" t="s">
        <v>2628</v>
      </c>
      <c r="D548" s="8" t="s">
        <v>2576</v>
      </c>
      <c r="E548" s="4" t="s">
        <v>1298</v>
      </c>
      <c r="F548" s="4"/>
      <c r="G548" s="4"/>
      <c r="H548" s="4" t="s">
        <v>2578</v>
      </c>
      <c r="I548" s="4" t="s">
        <v>2579</v>
      </c>
      <c r="J548" s="41"/>
      <c r="K548" s="11">
        <v>2016</v>
      </c>
      <c r="L548" s="11">
        <v>2016</v>
      </c>
      <c r="M548" s="5">
        <v>2511.36</v>
      </c>
      <c r="N548" s="4"/>
      <c r="O548" s="4"/>
      <c r="P548" s="4"/>
    </row>
    <row r="549" spans="1:16" ht="25.5" x14ac:dyDescent="0.2">
      <c r="A549" s="7" t="s">
        <v>31</v>
      </c>
      <c r="B549" s="4" t="s">
        <v>44</v>
      </c>
      <c r="C549" s="4" t="s">
        <v>2650</v>
      </c>
      <c r="D549" s="8" t="s">
        <v>1014</v>
      </c>
      <c r="E549" s="4" t="s">
        <v>2651</v>
      </c>
      <c r="F549" s="4"/>
      <c r="G549" s="4"/>
      <c r="H549" s="4" t="s">
        <v>2652</v>
      </c>
      <c r="I549" s="4" t="s">
        <v>2653</v>
      </c>
      <c r="J549" s="41"/>
      <c r="K549" s="11">
        <v>2016</v>
      </c>
      <c r="L549" s="11">
        <v>2016</v>
      </c>
      <c r="M549" s="5">
        <v>4800</v>
      </c>
      <c r="N549" s="4"/>
      <c r="O549" s="4"/>
      <c r="P549" s="4"/>
    </row>
    <row r="550" spans="1:16" x14ac:dyDescent="0.2">
      <c r="A550" s="7" t="s">
        <v>31</v>
      </c>
      <c r="B550" s="4" t="s">
        <v>44</v>
      </c>
      <c r="C550" s="4" t="s">
        <v>2654</v>
      </c>
      <c r="D550" s="8" t="s">
        <v>2589</v>
      </c>
      <c r="E550" s="4" t="s">
        <v>1279</v>
      </c>
      <c r="F550" s="4"/>
      <c r="G550" s="4"/>
      <c r="H550" s="4" t="s">
        <v>2655</v>
      </c>
      <c r="I550" s="4" t="s">
        <v>2656</v>
      </c>
      <c r="J550" s="41"/>
      <c r="K550" s="11">
        <v>2016</v>
      </c>
      <c r="L550" s="11">
        <v>2016</v>
      </c>
      <c r="M550" s="5">
        <v>324.27999999999997</v>
      </c>
      <c r="N550" s="4"/>
      <c r="O550" s="4"/>
      <c r="P550" s="4"/>
    </row>
    <row r="551" spans="1:16" x14ac:dyDescent="0.2">
      <c r="A551" s="7" t="s">
        <v>31</v>
      </c>
      <c r="B551" s="4" t="s">
        <v>44</v>
      </c>
      <c r="C551" s="4" t="s">
        <v>2657</v>
      </c>
      <c r="D551" s="8" t="s">
        <v>2658</v>
      </c>
      <c r="E551" s="4" t="s">
        <v>1305</v>
      </c>
      <c r="F551" s="4"/>
      <c r="G551" s="4"/>
      <c r="H551" s="4" t="s">
        <v>2659</v>
      </c>
      <c r="I551" s="4" t="s">
        <v>2660</v>
      </c>
      <c r="J551" s="41"/>
      <c r="K551" s="11">
        <v>2016</v>
      </c>
      <c r="L551" s="11">
        <v>2016</v>
      </c>
      <c r="M551" s="5">
        <v>612</v>
      </c>
      <c r="N551" s="4"/>
      <c r="O551" s="4"/>
      <c r="P551" s="4"/>
    </row>
    <row r="552" spans="1:16" ht="25.5" x14ac:dyDescent="0.2">
      <c r="A552" s="7" t="s">
        <v>31</v>
      </c>
      <c r="B552" s="4" t="s">
        <v>44</v>
      </c>
      <c r="C552" s="4" t="s">
        <v>2661</v>
      </c>
      <c r="D552" s="8" t="s">
        <v>2658</v>
      </c>
      <c r="E552" s="4" t="s">
        <v>1309</v>
      </c>
      <c r="F552" s="4"/>
      <c r="G552" s="4"/>
      <c r="H552" s="4" t="s">
        <v>2662</v>
      </c>
      <c r="I552" s="4" t="s">
        <v>2663</v>
      </c>
      <c r="J552" s="41"/>
      <c r="K552" s="11">
        <v>2016</v>
      </c>
      <c r="L552" s="11">
        <v>2016</v>
      </c>
      <c r="M552" s="5">
        <v>252</v>
      </c>
      <c r="N552" s="4"/>
      <c r="O552" s="4"/>
      <c r="P552" s="4"/>
    </row>
    <row r="553" spans="1:16" ht="25.5" x14ac:dyDescent="0.2">
      <c r="A553" s="7" t="s">
        <v>31</v>
      </c>
      <c r="B553" s="4" t="s">
        <v>44</v>
      </c>
      <c r="C553" s="4" t="s">
        <v>2664</v>
      </c>
      <c r="D553" s="8" t="s">
        <v>1038</v>
      </c>
      <c r="E553" s="4" t="s">
        <v>1315</v>
      </c>
      <c r="F553" s="4"/>
      <c r="G553" s="4"/>
      <c r="H553" s="4" t="s">
        <v>1040</v>
      </c>
      <c r="I553" s="4" t="s">
        <v>1041</v>
      </c>
      <c r="J553" s="41"/>
      <c r="K553" s="11">
        <v>2016</v>
      </c>
      <c r="L553" s="11">
        <v>2016</v>
      </c>
      <c r="M553" s="5">
        <v>2503.1999999999998</v>
      </c>
      <c r="N553" s="4"/>
      <c r="O553" s="4"/>
      <c r="P553" s="4"/>
    </row>
    <row r="554" spans="1:16" ht="25.5" x14ac:dyDescent="0.2">
      <c r="A554" s="7" t="s">
        <v>31</v>
      </c>
      <c r="B554" s="4" t="s">
        <v>44</v>
      </c>
      <c r="C554" s="4" t="s">
        <v>2665</v>
      </c>
      <c r="D554" s="8" t="s">
        <v>800</v>
      </c>
      <c r="E554" s="4" t="s">
        <v>1329</v>
      </c>
      <c r="F554" s="4"/>
      <c r="G554" s="4"/>
      <c r="H554" s="4" t="s">
        <v>2666</v>
      </c>
      <c r="I554" s="4" t="s">
        <v>999</v>
      </c>
      <c r="J554" s="41"/>
      <c r="K554" s="11">
        <v>2016</v>
      </c>
      <c r="L554" s="11">
        <v>2016</v>
      </c>
      <c r="M554" s="5">
        <v>360</v>
      </c>
      <c r="N554" s="4"/>
      <c r="O554" s="4"/>
      <c r="P554" s="4"/>
    </row>
    <row r="555" spans="1:16" ht="25.5" x14ac:dyDescent="0.2">
      <c r="A555" s="7" t="s">
        <v>31</v>
      </c>
      <c r="B555" s="4" t="s">
        <v>44</v>
      </c>
      <c r="C555" s="4" t="s">
        <v>2667</v>
      </c>
      <c r="D555" s="8" t="s">
        <v>1005</v>
      </c>
      <c r="E555" s="4" t="s">
        <v>1282</v>
      </c>
      <c r="F555" s="4"/>
      <c r="G555" s="4"/>
      <c r="H555" s="4" t="s">
        <v>2668</v>
      </c>
      <c r="I555" s="4" t="s">
        <v>999</v>
      </c>
      <c r="J555" s="41"/>
      <c r="K555" s="11">
        <v>2016</v>
      </c>
      <c r="L555" s="11">
        <v>2016</v>
      </c>
      <c r="M555" s="5">
        <v>6744</v>
      </c>
      <c r="N555" s="4"/>
      <c r="O555" s="4"/>
      <c r="P555" s="4"/>
    </row>
    <row r="556" spans="1:16" ht="51" x14ac:dyDescent="0.2">
      <c r="A556" s="7" t="s">
        <v>31</v>
      </c>
      <c r="B556" s="4" t="s">
        <v>117</v>
      </c>
      <c r="C556" s="4" t="s">
        <v>3373</v>
      </c>
      <c r="D556" s="8" t="s">
        <v>3374</v>
      </c>
      <c r="E556" s="4" t="s">
        <v>3375</v>
      </c>
      <c r="F556" s="4"/>
      <c r="G556" s="4"/>
      <c r="H556" s="4" t="s">
        <v>3376</v>
      </c>
      <c r="I556" s="4"/>
      <c r="J556" s="41">
        <v>42480</v>
      </c>
      <c r="K556" s="11">
        <v>2016</v>
      </c>
      <c r="L556" s="11">
        <v>2016</v>
      </c>
      <c r="M556" s="5">
        <v>500</v>
      </c>
      <c r="N556" s="4"/>
      <c r="O556" s="4"/>
      <c r="P556" s="4"/>
    </row>
    <row r="557" spans="1:16" ht="25.5" x14ac:dyDescent="0.2">
      <c r="A557" s="7" t="s">
        <v>31</v>
      </c>
      <c r="B557" s="4" t="s">
        <v>117</v>
      </c>
      <c r="C557" s="4" t="s">
        <v>3377</v>
      </c>
      <c r="D557" s="8" t="s">
        <v>3374</v>
      </c>
      <c r="E557" s="4" t="s">
        <v>3378</v>
      </c>
      <c r="F557" s="4"/>
      <c r="G557" s="4"/>
      <c r="H557" s="4" t="s">
        <v>3379</v>
      </c>
      <c r="I557" s="4"/>
      <c r="J557" s="41">
        <v>42699</v>
      </c>
      <c r="K557" s="11">
        <v>2016</v>
      </c>
      <c r="L557" s="11">
        <v>2017</v>
      </c>
      <c r="M557" s="5">
        <v>5000</v>
      </c>
      <c r="N557" s="4"/>
      <c r="O557" s="4"/>
      <c r="P557" s="4"/>
    </row>
    <row r="558" spans="1:16" ht="25.5" x14ac:dyDescent="0.2">
      <c r="A558" s="7" t="s">
        <v>31</v>
      </c>
      <c r="B558" s="4" t="s">
        <v>117</v>
      </c>
      <c r="C558" s="4" t="s">
        <v>3377</v>
      </c>
      <c r="D558" s="8" t="s">
        <v>3374</v>
      </c>
      <c r="E558" s="4" t="s">
        <v>3378</v>
      </c>
      <c r="F558" s="4"/>
      <c r="G558" s="4"/>
      <c r="H558" s="4" t="s">
        <v>3380</v>
      </c>
      <c r="I558" s="4"/>
      <c r="J558" s="41">
        <v>42699</v>
      </c>
      <c r="K558" s="11">
        <v>2016</v>
      </c>
      <c r="L558" s="11">
        <v>2017</v>
      </c>
      <c r="M558" s="5">
        <v>1000</v>
      </c>
      <c r="N558" s="4"/>
      <c r="O558" s="4"/>
      <c r="P558" s="4"/>
    </row>
    <row r="559" spans="1:16" ht="25.5" x14ac:dyDescent="0.2">
      <c r="A559" s="7" t="s">
        <v>31</v>
      </c>
      <c r="B559" s="4" t="s">
        <v>117</v>
      </c>
      <c r="C559" s="4" t="s">
        <v>3377</v>
      </c>
      <c r="D559" s="8" t="s">
        <v>3374</v>
      </c>
      <c r="E559" s="4" t="s">
        <v>3378</v>
      </c>
      <c r="F559" s="4"/>
      <c r="G559" s="4"/>
      <c r="H559" s="4" t="s">
        <v>3381</v>
      </c>
      <c r="I559" s="4"/>
      <c r="J559" s="41">
        <v>42705</v>
      </c>
      <c r="K559" s="11">
        <v>2016</v>
      </c>
      <c r="L559" s="11">
        <v>2017</v>
      </c>
      <c r="M559" s="5">
        <v>3000</v>
      </c>
      <c r="N559" s="4"/>
      <c r="O559" s="4"/>
      <c r="P559" s="4"/>
    </row>
    <row r="560" spans="1:16" ht="51" x14ac:dyDescent="0.2">
      <c r="A560" s="7" t="s">
        <v>31</v>
      </c>
      <c r="B560" s="4" t="s">
        <v>117</v>
      </c>
      <c r="C560" s="4" t="s">
        <v>3382</v>
      </c>
      <c r="D560" s="8" t="s">
        <v>3383</v>
      </c>
      <c r="E560" s="4" t="s">
        <v>3384</v>
      </c>
      <c r="F560" s="4"/>
      <c r="G560" s="4"/>
      <c r="H560" s="4" t="s">
        <v>3385</v>
      </c>
      <c r="I560" s="4"/>
      <c r="J560" s="41">
        <v>42654</v>
      </c>
      <c r="K560" s="11">
        <v>2016</v>
      </c>
      <c r="L560" s="11">
        <v>2017</v>
      </c>
      <c r="M560" s="5">
        <v>3675</v>
      </c>
      <c r="N560" s="4"/>
      <c r="O560" s="4"/>
      <c r="P560" s="4"/>
    </row>
    <row r="561" spans="1:16" ht="38.25" x14ac:dyDescent="0.2">
      <c r="A561" s="7" t="s">
        <v>8</v>
      </c>
      <c r="B561" s="4" t="s">
        <v>84</v>
      </c>
      <c r="C561" s="4" t="s">
        <v>4390</v>
      </c>
      <c r="D561" s="8" t="s">
        <v>4391</v>
      </c>
      <c r="E561" s="4" t="s">
        <v>4392</v>
      </c>
      <c r="F561" s="4" t="s">
        <v>4393</v>
      </c>
      <c r="G561" s="4" t="s">
        <v>4394</v>
      </c>
      <c r="H561" s="4" t="s">
        <v>4395</v>
      </c>
      <c r="I561" s="4" t="s">
        <v>4396</v>
      </c>
      <c r="J561" s="41"/>
      <c r="K561" s="11">
        <v>2016</v>
      </c>
      <c r="L561" s="11">
        <v>2016</v>
      </c>
      <c r="M561" s="5">
        <v>2934</v>
      </c>
      <c r="N561" s="4"/>
      <c r="O561" s="4"/>
      <c r="P561" s="4"/>
    </row>
    <row r="562" spans="1:16" ht="38.25" x14ac:dyDescent="0.2">
      <c r="A562" s="7" t="s">
        <v>8</v>
      </c>
      <c r="B562" s="4" t="s">
        <v>51</v>
      </c>
      <c r="C562" s="4" t="s">
        <v>3872</v>
      </c>
      <c r="D562" s="8" t="s">
        <v>3866</v>
      </c>
      <c r="E562" s="4" t="s">
        <v>3873</v>
      </c>
      <c r="F562" s="4" t="s">
        <v>1085</v>
      </c>
      <c r="G562" s="4"/>
      <c r="H562" s="4" t="s">
        <v>3874</v>
      </c>
      <c r="I562" s="4">
        <v>34139761</v>
      </c>
      <c r="J562" s="41">
        <v>42558</v>
      </c>
      <c r="K562" s="11">
        <v>2016</v>
      </c>
      <c r="L562" s="11">
        <v>2016</v>
      </c>
      <c r="M562" s="5">
        <v>10000</v>
      </c>
      <c r="N562" s="4"/>
      <c r="O562" s="4"/>
      <c r="P562" s="4" t="s">
        <v>10506</v>
      </c>
    </row>
    <row r="563" spans="1:16" ht="38.25" x14ac:dyDescent="0.2">
      <c r="A563" s="7" t="s">
        <v>8</v>
      </c>
      <c r="B563" s="4" t="s">
        <v>51</v>
      </c>
      <c r="C563" s="4" t="s">
        <v>3893</v>
      </c>
      <c r="D563" s="8" t="s">
        <v>3894</v>
      </c>
      <c r="E563" s="4" t="s">
        <v>3895</v>
      </c>
      <c r="F563" s="4" t="s">
        <v>1085</v>
      </c>
      <c r="G563" s="4"/>
      <c r="H563" s="4" t="s">
        <v>3896</v>
      </c>
      <c r="I563" s="4">
        <v>40186351</v>
      </c>
      <c r="J563" s="41">
        <v>42383</v>
      </c>
      <c r="K563" s="11">
        <v>2016</v>
      </c>
      <c r="L563" s="11">
        <v>2016</v>
      </c>
      <c r="M563" s="5">
        <v>500</v>
      </c>
      <c r="N563" s="4"/>
      <c r="O563" s="4"/>
      <c r="P563" s="4" t="s">
        <v>10506</v>
      </c>
    </row>
    <row r="564" spans="1:16" ht="38.25" x14ac:dyDescent="0.2">
      <c r="A564" s="7" t="s">
        <v>8</v>
      </c>
      <c r="B564" s="4" t="s">
        <v>51</v>
      </c>
      <c r="C564" s="4" t="s">
        <v>3897</v>
      </c>
      <c r="D564" s="8" t="s">
        <v>3898</v>
      </c>
      <c r="E564" s="4" t="s">
        <v>3899</v>
      </c>
      <c r="F564" s="4" t="s">
        <v>1085</v>
      </c>
      <c r="G564" s="4"/>
      <c r="H564" s="4" t="s">
        <v>3900</v>
      </c>
      <c r="I564" s="4">
        <v>31685340</v>
      </c>
      <c r="J564" s="41">
        <v>42646</v>
      </c>
      <c r="K564" s="11">
        <v>2016</v>
      </c>
      <c r="L564" s="11">
        <v>2016</v>
      </c>
      <c r="M564" s="5">
        <v>4500</v>
      </c>
      <c r="N564" s="4"/>
      <c r="O564" s="4"/>
      <c r="P564" s="4" t="s">
        <v>10506</v>
      </c>
    </row>
    <row r="565" spans="1:16" ht="38.25" x14ac:dyDescent="0.2">
      <c r="A565" s="7" t="s">
        <v>8</v>
      </c>
      <c r="B565" s="4" t="s">
        <v>51</v>
      </c>
      <c r="C565" s="4" t="s">
        <v>3920</v>
      </c>
      <c r="D565" s="8" t="s">
        <v>3921</v>
      </c>
      <c r="E565" s="4" t="s">
        <v>3922</v>
      </c>
      <c r="F565" s="4" t="s">
        <v>1085</v>
      </c>
      <c r="G565" s="4"/>
      <c r="H565" s="4" t="s">
        <v>3923</v>
      </c>
      <c r="I565" s="4">
        <v>36198749</v>
      </c>
      <c r="J565" s="41">
        <v>42625</v>
      </c>
      <c r="K565" s="11">
        <v>2016</v>
      </c>
      <c r="L565" s="11">
        <v>2016</v>
      </c>
      <c r="M565" s="5">
        <v>2070</v>
      </c>
      <c r="N565" s="4"/>
      <c r="O565" s="4"/>
      <c r="P565" s="4" t="s">
        <v>10506</v>
      </c>
    </row>
    <row r="566" spans="1:16" ht="38.25" x14ac:dyDescent="0.2">
      <c r="A566" s="7" t="s">
        <v>8</v>
      </c>
      <c r="B566" s="4" t="s">
        <v>51</v>
      </c>
      <c r="C566" s="4" t="s">
        <v>3924</v>
      </c>
      <c r="D566" s="8" t="s">
        <v>3925</v>
      </c>
      <c r="E566" s="4" t="s">
        <v>3926</v>
      </c>
      <c r="F566" s="4" t="s">
        <v>1085</v>
      </c>
      <c r="G566" s="4"/>
      <c r="H566" s="4" t="s">
        <v>3927</v>
      </c>
      <c r="I566" s="4">
        <v>36709557</v>
      </c>
      <c r="J566" s="41">
        <v>42390</v>
      </c>
      <c r="K566" s="11">
        <v>2016</v>
      </c>
      <c r="L566" s="11">
        <v>2016</v>
      </c>
      <c r="M566" s="5">
        <v>750</v>
      </c>
      <c r="N566" s="4"/>
      <c r="O566" s="4"/>
      <c r="P566" s="4" t="s">
        <v>10506</v>
      </c>
    </row>
    <row r="567" spans="1:16" ht="38.25" x14ac:dyDescent="0.2">
      <c r="A567" s="7" t="s">
        <v>8</v>
      </c>
      <c r="B567" s="4" t="s">
        <v>51</v>
      </c>
      <c r="C567" s="4" t="s">
        <v>3928</v>
      </c>
      <c r="D567" s="8" t="s">
        <v>3929</v>
      </c>
      <c r="E567" s="4" t="s">
        <v>3930</v>
      </c>
      <c r="F567" s="4" t="s">
        <v>1085</v>
      </c>
      <c r="G567" s="4"/>
      <c r="H567" s="4" t="s">
        <v>1026</v>
      </c>
      <c r="I567" s="4">
        <v>36286192</v>
      </c>
      <c r="J567" s="41">
        <v>42395</v>
      </c>
      <c r="K567" s="11">
        <v>2016</v>
      </c>
      <c r="L567" s="11">
        <v>2016</v>
      </c>
      <c r="M567" s="5">
        <v>585</v>
      </c>
      <c r="N567" s="4"/>
      <c r="O567" s="4"/>
      <c r="P567" s="4" t="s">
        <v>10506</v>
      </c>
    </row>
    <row r="568" spans="1:16" ht="38.25" x14ac:dyDescent="0.2">
      <c r="A568" s="7" t="s">
        <v>8</v>
      </c>
      <c r="B568" s="4" t="s">
        <v>51</v>
      </c>
      <c r="C568" s="4" t="s">
        <v>3931</v>
      </c>
      <c r="D568" s="8" t="s">
        <v>3929</v>
      </c>
      <c r="E568" s="4" t="s">
        <v>3932</v>
      </c>
      <c r="F568" s="4" t="s">
        <v>1085</v>
      </c>
      <c r="G568" s="4"/>
      <c r="H568" s="4" t="s">
        <v>3933</v>
      </c>
      <c r="I568" s="4">
        <v>36604623</v>
      </c>
      <c r="J568" s="41">
        <v>42417</v>
      </c>
      <c r="K568" s="11">
        <v>2016</v>
      </c>
      <c r="L568" s="11">
        <v>2016</v>
      </c>
      <c r="M568" s="5">
        <v>660</v>
      </c>
      <c r="N568" s="4"/>
      <c r="O568" s="4"/>
      <c r="P568" s="4" t="s">
        <v>10506</v>
      </c>
    </row>
    <row r="569" spans="1:16" ht="38.25" x14ac:dyDescent="0.2">
      <c r="A569" s="7" t="s">
        <v>8</v>
      </c>
      <c r="B569" s="4" t="s">
        <v>51</v>
      </c>
      <c r="C569" s="4" t="s">
        <v>3934</v>
      </c>
      <c r="D569" s="8" t="s">
        <v>3929</v>
      </c>
      <c r="E569" s="4" t="s">
        <v>3935</v>
      </c>
      <c r="F569" s="4" t="s">
        <v>1085</v>
      </c>
      <c r="G569" s="4"/>
      <c r="H569" s="4" t="s">
        <v>3936</v>
      </c>
      <c r="I569" s="4">
        <v>31371485</v>
      </c>
      <c r="J569" s="41">
        <v>42417</v>
      </c>
      <c r="K569" s="11">
        <v>2016</v>
      </c>
      <c r="L569" s="11">
        <v>2016</v>
      </c>
      <c r="M569" s="5">
        <v>1300</v>
      </c>
      <c r="N569" s="4"/>
      <c r="O569" s="4"/>
      <c r="P569" s="4" t="s">
        <v>10506</v>
      </c>
    </row>
    <row r="570" spans="1:16" ht="38.25" x14ac:dyDescent="0.2">
      <c r="A570" s="7" t="s">
        <v>8</v>
      </c>
      <c r="B570" s="4" t="s">
        <v>51</v>
      </c>
      <c r="C570" s="4" t="s">
        <v>3937</v>
      </c>
      <c r="D570" s="8" t="s">
        <v>3929</v>
      </c>
      <c r="E570" s="4" t="s">
        <v>3938</v>
      </c>
      <c r="F570" s="4" t="s">
        <v>1085</v>
      </c>
      <c r="G570" s="4"/>
      <c r="H570" s="4" t="s">
        <v>3939</v>
      </c>
      <c r="I570" s="4">
        <v>36005622</v>
      </c>
      <c r="J570" s="41">
        <v>42459</v>
      </c>
      <c r="K570" s="11">
        <v>2016</v>
      </c>
      <c r="L570" s="11">
        <v>2016</v>
      </c>
      <c r="M570" s="5">
        <v>2412</v>
      </c>
      <c r="N570" s="4"/>
      <c r="O570" s="4"/>
      <c r="P570" s="4" t="s">
        <v>10506</v>
      </c>
    </row>
    <row r="571" spans="1:16" ht="38.25" x14ac:dyDescent="0.2">
      <c r="A571" s="7" t="s">
        <v>8</v>
      </c>
      <c r="B571" s="4" t="s">
        <v>51</v>
      </c>
      <c r="C571" s="4" t="s">
        <v>3928</v>
      </c>
      <c r="D571" s="8" t="s">
        <v>3929</v>
      </c>
      <c r="E571" s="4" t="s">
        <v>3940</v>
      </c>
      <c r="F571" s="4" t="s">
        <v>1085</v>
      </c>
      <c r="G571" s="4"/>
      <c r="H571" s="4" t="s">
        <v>1026</v>
      </c>
      <c r="I571" s="4">
        <v>36286192</v>
      </c>
      <c r="J571" s="41">
        <v>42459</v>
      </c>
      <c r="K571" s="11">
        <v>2016</v>
      </c>
      <c r="L571" s="11">
        <v>2016</v>
      </c>
      <c r="M571" s="5">
        <v>583</v>
      </c>
      <c r="N571" s="4"/>
      <c r="O571" s="4"/>
      <c r="P571" s="4" t="s">
        <v>10506</v>
      </c>
    </row>
    <row r="572" spans="1:16" ht="38.25" x14ac:dyDescent="0.2">
      <c r="A572" s="7" t="s">
        <v>8</v>
      </c>
      <c r="B572" s="4" t="s">
        <v>51</v>
      </c>
      <c r="C572" s="4" t="s">
        <v>3941</v>
      </c>
      <c r="D572" s="8" t="s">
        <v>3929</v>
      </c>
      <c r="E572" s="4" t="s">
        <v>3942</v>
      </c>
      <c r="F572" s="4" t="s">
        <v>1085</v>
      </c>
      <c r="G572" s="4"/>
      <c r="H572" s="4" t="s">
        <v>3943</v>
      </c>
      <c r="I572" s="4">
        <v>35926163</v>
      </c>
      <c r="J572" s="41">
        <v>42459</v>
      </c>
      <c r="K572" s="11">
        <v>2016</v>
      </c>
      <c r="L572" s="11">
        <v>2016</v>
      </c>
      <c r="M572" s="5">
        <v>1118</v>
      </c>
      <c r="N572" s="4"/>
      <c r="O572" s="4"/>
      <c r="P572" s="4" t="s">
        <v>10506</v>
      </c>
    </row>
    <row r="573" spans="1:16" ht="38.25" x14ac:dyDescent="0.2">
      <c r="A573" s="7" t="s">
        <v>8</v>
      </c>
      <c r="B573" s="4" t="s">
        <v>51</v>
      </c>
      <c r="C573" s="4" t="s">
        <v>3944</v>
      </c>
      <c r="D573" s="8" t="s">
        <v>3929</v>
      </c>
      <c r="E573" s="4" t="s">
        <v>3945</v>
      </c>
      <c r="F573" s="4" t="s">
        <v>1085</v>
      </c>
      <c r="G573" s="4"/>
      <c r="H573" s="4" t="s">
        <v>3939</v>
      </c>
      <c r="I573" s="4">
        <v>36005622</v>
      </c>
      <c r="J573" s="41">
        <v>42458</v>
      </c>
      <c r="K573" s="11">
        <v>2016</v>
      </c>
      <c r="L573" s="11">
        <v>2016</v>
      </c>
      <c r="M573" s="5">
        <v>723</v>
      </c>
      <c r="N573" s="4"/>
      <c r="O573" s="4"/>
      <c r="P573" s="4" t="s">
        <v>10506</v>
      </c>
    </row>
    <row r="574" spans="1:16" ht="38.25" x14ac:dyDescent="0.2">
      <c r="A574" s="7" t="s">
        <v>8</v>
      </c>
      <c r="B574" s="4" t="s">
        <v>51</v>
      </c>
      <c r="C574" s="4" t="s">
        <v>3946</v>
      </c>
      <c r="D574" s="8" t="s">
        <v>3925</v>
      </c>
      <c r="E574" s="4" t="s">
        <v>3947</v>
      </c>
      <c r="F574" s="4" t="s">
        <v>1085</v>
      </c>
      <c r="G574" s="4"/>
      <c r="H574" s="4" t="s">
        <v>3927</v>
      </c>
      <c r="I574" s="4">
        <v>36709557</v>
      </c>
      <c r="J574" s="41">
        <v>42506</v>
      </c>
      <c r="K574" s="11">
        <v>2016</v>
      </c>
      <c r="L574" s="11">
        <v>2016</v>
      </c>
      <c r="M574" s="5">
        <v>750</v>
      </c>
      <c r="N574" s="4"/>
      <c r="O574" s="4"/>
      <c r="P574" s="4" t="s">
        <v>10506</v>
      </c>
    </row>
    <row r="575" spans="1:16" ht="38.25" x14ac:dyDescent="0.2">
      <c r="A575" s="7" t="s">
        <v>8</v>
      </c>
      <c r="B575" s="4" t="s">
        <v>51</v>
      </c>
      <c r="C575" s="4" t="s">
        <v>3948</v>
      </c>
      <c r="D575" s="8" t="s">
        <v>3929</v>
      </c>
      <c r="E575" s="4" t="s">
        <v>3949</v>
      </c>
      <c r="F575" s="4" t="s">
        <v>1085</v>
      </c>
      <c r="G575" s="4"/>
      <c r="H575" s="4" t="s">
        <v>3950</v>
      </c>
      <c r="I575" s="4">
        <v>43892418</v>
      </c>
      <c r="J575" s="41">
        <v>42544</v>
      </c>
      <c r="K575" s="11">
        <v>2016</v>
      </c>
      <c r="L575" s="11">
        <v>2016</v>
      </c>
      <c r="M575" s="5">
        <v>575</v>
      </c>
      <c r="N575" s="4"/>
      <c r="O575" s="4"/>
      <c r="P575" s="4" t="s">
        <v>10506</v>
      </c>
    </row>
    <row r="576" spans="1:16" ht="38.25" x14ac:dyDescent="0.2">
      <c r="A576" s="7" t="s">
        <v>8</v>
      </c>
      <c r="B576" s="4" t="s">
        <v>51</v>
      </c>
      <c r="C576" s="4" t="s">
        <v>3951</v>
      </c>
      <c r="D576" s="8" t="s">
        <v>3925</v>
      </c>
      <c r="E576" s="4" t="s">
        <v>3952</v>
      </c>
      <c r="F576" s="4" t="s">
        <v>1085</v>
      </c>
      <c r="G576" s="4"/>
      <c r="H576" s="4" t="s">
        <v>3927</v>
      </c>
      <c r="I576" s="4">
        <v>36709557</v>
      </c>
      <c r="J576" s="41">
        <v>42579</v>
      </c>
      <c r="K576" s="11">
        <v>2016</v>
      </c>
      <c r="L576" s="11">
        <v>2016</v>
      </c>
      <c r="M576" s="5">
        <v>750</v>
      </c>
      <c r="N576" s="4"/>
      <c r="O576" s="4"/>
      <c r="P576" s="4" t="s">
        <v>10506</v>
      </c>
    </row>
    <row r="577" spans="1:16" ht="38.25" x14ac:dyDescent="0.2">
      <c r="A577" s="7" t="s">
        <v>8</v>
      </c>
      <c r="B577" s="4" t="s">
        <v>51</v>
      </c>
      <c r="C577" s="4" t="s">
        <v>3941</v>
      </c>
      <c r="D577" s="8" t="s">
        <v>3929</v>
      </c>
      <c r="E577" s="4" t="s">
        <v>3953</v>
      </c>
      <c r="F577" s="4" t="s">
        <v>1085</v>
      </c>
      <c r="G577" s="4"/>
      <c r="H577" s="4" t="s">
        <v>3943</v>
      </c>
      <c r="I577" s="4">
        <v>35926163</v>
      </c>
      <c r="J577" s="41">
        <v>42642</v>
      </c>
      <c r="K577" s="11">
        <v>2016</v>
      </c>
      <c r="L577" s="11">
        <v>2016</v>
      </c>
      <c r="M577" s="5">
        <v>1118</v>
      </c>
      <c r="N577" s="4"/>
      <c r="O577" s="4"/>
      <c r="P577" s="4" t="s">
        <v>10506</v>
      </c>
    </row>
    <row r="578" spans="1:16" ht="38.25" x14ac:dyDescent="0.2">
      <c r="A578" s="7" t="s">
        <v>8</v>
      </c>
      <c r="B578" s="4" t="s">
        <v>51</v>
      </c>
      <c r="C578" s="4" t="s">
        <v>3954</v>
      </c>
      <c r="D578" s="8" t="s">
        <v>3929</v>
      </c>
      <c r="E578" s="4" t="s">
        <v>3955</v>
      </c>
      <c r="F578" s="4" t="s">
        <v>1085</v>
      </c>
      <c r="G578" s="4"/>
      <c r="H578" s="4" t="s">
        <v>2354</v>
      </c>
      <c r="I578" s="4">
        <v>35705671</v>
      </c>
      <c r="J578" s="41">
        <v>42664</v>
      </c>
      <c r="K578" s="11">
        <v>2016</v>
      </c>
      <c r="L578" s="11">
        <v>2016</v>
      </c>
      <c r="M578" s="5">
        <v>998</v>
      </c>
      <c r="N578" s="4"/>
      <c r="O578" s="4"/>
      <c r="P578" s="4" t="s">
        <v>10506</v>
      </c>
    </row>
    <row r="579" spans="1:16" ht="38.25" x14ac:dyDescent="0.2">
      <c r="A579" s="7" t="s">
        <v>8</v>
      </c>
      <c r="B579" s="4" t="s">
        <v>51</v>
      </c>
      <c r="C579" s="4" t="s">
        <v>3956</v>
      </c>
      <c r="D579" s="8" t="s">
        <v>3929</v>
      </c>
      <c r="E579" s="4" t="s">
        <v>3957</v>
      </c>
      <c r="F579" s="4" t="s">
        <v>1085</v>
      </c>
      <c r="G579" s="4"/>
      <c r="H579" s="4" t="s">
        <v>3939</v>
      </c>
      <c r="I579" s="4">
        <v>36005622</v>
      </c>
      <c r="J579" s="41">
        <v>42647</v>
      </c>
      <c r="K579" s="11">
        <v>2016</v>
      </c>
      <c r="L579" s="11">
        <v>2016</v>
      </c>
      <c r="M579" s="5">
        <v>723</v>
      </c>
      <c r="N579" s="4"/>
      <c r="O579" s="4"/>
      <c r="P579" s="4" t="s">
        <v>10506</v>
      </c>
    </row>
    <row r="580" spans="1:16" ht="38.25" x14ac:dyDescent="0.2">
      <c r="A580" s="7" t="s">
        <v>8</v>
      </c>
      <c r="B580" s="4" t="s">
        <v>51</v>
      </c>
      <c r="C580" s="4" t="s">
        <v>3928</v>
      </c>
      <c r="D580" s="8" t="s">
        <v>3929</v>
      </c>
      <c r="E580" s="4" t="s">
        <v>3958</v>
      </c>
      <c r="F580" s="4" t="s">
        <v>1085</v>
      </c>
      <c r="G580" s="4"/>
      <c r="H580" s="4" t="s">
        <v>1026</v>
      </c>
      <c r="I580" s="4">
        <v>36286192</v>
      </c>
      <c r="J580" s="41">
        <v>42660</v>
      </c>
      <c r="K580" s="11">
        <v>2016</v>
      </c>
      <c r="L580" s="11">
        <v>2016</v>
      </c>
      <c r="M580" s="5">
        <v>583</v>
      </c>
      <c r="N580" s="4"/>
      <c r="O580" s="4"/>
      <c r="P580" s="4" t="s">
        <v>10506</v>
      </c>
    </row>
    <row r="581" spans="1:16" ht="25.5" x14ac:dyDescent="0.2">
      <c r="A581" s="7" t="s">
        <v>8</v>
      </c>
      <c r="B581" s="4" t="s">
        <v>112</v>
      </c>
      <c r="C581" s="4" t="s">
        <v>4523</v>
      </c>
      <c r="D581" s="8" t="s">
        <v>4524</v>
      </c>
      <c r="E581" s="4" t="s">
        <v>4525</v>
      </c>
      <c r="F581" s="4" t="s">
        <v>228</v>
      </c>
      <c r="G581" s="4"/>
      <c r="H581" s="4" t="s">
        <v>4526</v>
      </c>
      <c r="I581" s="4">
        <v>36211222</v>
      </c>
      <c r="J581" s="41">
        <v>42384</v>
      </c>
      <c r="K581" s="11">
        <v>2016</v>
      </c>
      <c r="L581" s="11">
        <v>2016</v>
      </c>
      <c r="M581" s="5">
        <v>7044</v>
      </c>
      <c r="N581" s="4"/>
      <c r="O581" s="4"/>
      <c r="P581" s="4"/>
    </row>
    <row r="582" spans="1:16" ht="25.5" x14ac:dyDescent="0.2">
      <c r="A582" s="7" t="s">
        <v>8</v>
      </c>
      <c r="B582" s="4" t="s">
        <v>112</v>
      </c>
      <c r="C582" s="4" t="s">
        <v>4527</v>
      </c>
      <c r="D582" s="8" t="s">
        <v>4528</v>
      </c>
      <c r="E582" s="4" t="s">
        <v>4529</v>
      </c>
      <c r="F582" s="4" t="s">
        <v>228</v>
      </c>
      <c r="G582" s="4"/>
      <c r="H582" s="4" t="s">
        <v>4530</v>
      </c>
      <c r="I582" s="4">
        <v>31337147</v>
      </c>
      <c r="J582" s="41">
        <v>42541</v>
      </c>
      <c r="K582" s="11">
        <v>2016</v>
      </c>
      <c r="L582" s="11">
        <v>2016</v>
      </c>
      <c r="M582" s="5">
        <v>5000</v>
      </c>
      <c r="N582" s="4"/>
      <c r="O582" s="4"/>
      <c r="P582" s="4"/>
    </row>
    <row r="583" spans="1:16" ht="25.5" x14ac:dyDescent="0.2">
      <c r="A583" s="7" t="s">
        <v>8</v>
      </c>
      <c r="B583" s="4" t="s">
        <v>112</v>
      </c>
      <c r="C583" s="4" t="s">
        <v>4531</v>
      </c>
      <c r="D583" s="8" t="s">
        <v>4532</v>
      </c>
      <c r="E583" s="4" t="s">
        <v>4533</v>
      </c>
      <c r="F583" s="4" t="s">
        <v>228</v>
      </c>
      <c r="G583" s="4"/>
      <c r="H583" s="4" t="s">
        <v>4534</v>
      </c>
      <c r="I583" s="4">
        <v>35976721</v>
      </c>
      <c r="J583" s="41">
        <v>42377</v>
      </c>
      <c r="K583" s="11">
        <v>2016</v>
      </c>
      <c r="L583" s="11">
        <v>2017</v>
      </c>
      <c r="M583" s="5">
        <v>55479</v>
      </c>
      <c r="N583" s="4"/>
      <c r="O583" s="4"/>
      <c r="P583" s="4"/>
    </row>
    <row r="584" spans="1:16" ht="25.5" x14ac:dyDescent="0.2">
      <c r="A584" s="7" t="s">
        <v>8</v>
      </c>
      <c r="B584" s="4" t="s">
        <v>112</v>
      </c>
      <c r="C584" s="4" t="s">
        <v>4535</v>
      </c>
      <c r="D584" s="8" t="s">
        <v>4218</v>
      </c>
      <c r="E584" s="4" t="s">
        <v>4536</v>
      </c>
      <c r="F584" s="4" t="s">
        <v>4537</v>
      </c>
      <c r="G584" s="4"/>
      <c r="H584" s="4" t="s">
        <v>4538</v>
      </c>
      <c r="I584" s="4"/>
      <c r="J584" s="41">
        <v>42381</v>
      </c>
      <c r="K584" s="11">
        <v>2016</v>
      </c>
      <c r="L584" s="11">
        <v>2016</v>
      </c>
      <c r="M584" s="5">
        <v>6050</v>
      </c>
      <c r="N584" s="4"/>
      <c r="O584" s="4"/>
      <c r="P584" s="4"/>
    </row>
    <row r="585" spans="1:16" ht="25.5" x14ac:dyDescent="0.2">
      <c r="A585" s="7" t="s">
        <v>8</v>
      </c>
      <c r="B585" s="4" t="s">
        <v>112</v>
      </c>
      <c r="C585" s="4" t="s">
        <v>4206</v>
      </c>
      <c r="D585" s="8" t="s">
        <v>4207</v>
      </c>
      <c r="E585" s="4" t="s">
        <v>4208</v>
      </c>
      <c r="F585" s="4" t="s">
        <v>228</v>
      </c>
      <c r="G585" s="4"/>
      <c r="H585" s="4" t="s">
        <v>4209</v>
      </c>
      <c r="I585" s="4" t="s">
        <v>4210</v>
      </c>
      <c r="J585" s="41">
        <v>42531</v>
      </c>
      <c r="K585" s="11">
        <v>2016</v>
      </c>
      <c r="L585" s="11">
        <v>2016</v>
      </c>
      <c r="M585" s="5">
        <v>19000</v>
      </c>
      <c r="N585" s="4"/>
      <c r="O585" s="4"/>
      <c r="P585" s="4" t="s">
        <v>10506</v>
      </c>
    </row>
    <row r="586" spans="1:16" ht="25.5" x14ac:dyDescent="0.2">
      <c r="A586" s="7" t="s">
        <v>8</v>
      </c>
      <c r="B586" s="4" t="s">
        <v>112</v>
      </c>
      <c r="C586" s="4" t="s">
        <v>4202</v>
      </c>
      <c r="D586" s="8" t="s">
        <v>4203</v>
      </c>
      <c r="E586" s="4" t="s">
        <v>4204</v>
      </c>
      <c r="F586" s="4" t="s">
        <v>554</v>
      </c>
      <c r="G586" s="4" t="s">
        <v>3328</v>
      </c>
      <c r="H586" s="4" t="s">
        <v>4205</v>
      </c>
      <c r="I586" s="4">
        <v>42163641</v>
      </c>
      <c r="J586" s="41">
        <v>42493</v>
      </c>
      <c r="K586" s="11">
        <v>2016</v>
      </c>
      <c r="L586" s="11">
        <v>2016</v>
      </c>
      <c r="M586" s="5">
        <v>9000</v>
      </c>
      <c r="N586" s="4"/>
      <c r="O586" s="4"/>
      <c r="P586" s="4" t="s">
        <v>10506</v>
      </c>
    </row>
    <row r="587" spans="1:16" ht="25.5" x14ac:dyDescent="0.2">
      <c r="A587" s="7" t="s">
        <v>8</v>
      </c>
      <c r="B587" s="4" t="s">
        <v>112</v>
      </c>
      <c r="C587" s="4" t="s">
        <v>4211</v>
      </c>
      <c r="D587" s="8" t="s">
        <v>4212</v>
      </c>
      <c r="E587" s="4" t="s">
        <v>4213</v>
      </c>
      <c r="F587" s="4" t="s">
        <v>228</v>
      </c>
      <c r="G587" s="4"/>
      <c r="H587" s="4" t="s">
        <v>4214</v>
      </c>
      <c r="I587" s="4">
        <v>36599361</v>
      </c>
      <c r="J587" s="41">
        <v>42523</v>
      </c>
      <c r="K587" s="11">
        <v>2016</v>
      </c>
      <c r="L587" s="11">
        <v>2016</v>
      </c>
      <c r="M587" s="5">
        <v>13080</v>
      </c>
      <c r="N587" s="4"/>
      <c r="O587" s="4"/>
      <c r="P587" s="4" t="s">
        <v>10506</v>
      </c>
    </row>
    <row r="588" spans="1:16" ht="25.5" x14ac:dyDescent="0.2">
      <c r="A588" s="7" t="s">
        <v>8</v>
      </c>
      <c r="B588" s="4" t="s">
        <v>112</v>
      </c>
      <c r="C588" s="4" t="s">
        <v>4220</v>
      </c>
      <c r="D588" s="8" t="s">
        <v>4212</v>
      </c>
      <c r="E588" s="4" t="s">
        <v>4221</v>
      </c>
      <c r="F588" s="4" t="s">
        <v>228</v>
      </c>
      <c r="G588" s="4"/>
      <c r="H588" s="4" t="s">
        <v>4222</v>
      </c>
      <c r="I588" s="4">
        <v>35829141</v>
      </c>
      <c r="J588" s="41">
        <v>42635</v>
      </c>
      <c r="K588" s="11">
        <v>2016</v>
      </c>
      <c r="L588" s="11">
        <v>2016</v>
      </c>
      <c r="M588" s="5">
        <v>24600</v>
      </c>
      <c r="N588" s="4"/>
      <c r="O588" s="4"/>
      <c r="P588" s="4" t="s">
        <v>10506</v>
      </c>
    </row>
    <row r="589" spans="1:16" ht="25.5" x14ac:dyDescent="0.2">
      <c r="A589" s="7" t="s">
        <v>8</v>
      </c>
      <c r="B589" s="4" t="s">
        <v>17</v>
      </c>
      <c r="C589" s="4" t="s">
        <v>4397</v>
      </c>
      <c r="D589" s="8" t="s">
        <v>4398</v>
      </c>
      <c r="E589" s="4" t="s">
        <v>4399</v>
      </c>
      <c r="F589" s="4"/>
      <c r="G589" s="4" t="s">
        <v>274</v>
      </c>
      <c r="H589" s="4" t="s">
        <v>324</v>
      </c>
      <c r="I589" s="4"/>
      <c r="J589" s="41">
        <v>41402</v>
      </c>
      <c r="K589" s="11">
        <v>2016</v>
      </c>
      <c r="L589" s="11">
        <v>2016</v>
      </c>
      <c r="M589" s="5">
        <v>0</v>
      </c>
      <c r="N589" s="18" t="s">
        <v>10589</v>
      </c>
      <c r="O589" s="18" t="s">
        <v>10078</v>
      </c>
      <c r="P589" s="18" t="s">
        <v>10633</v>
      </c>
    </row>
    <row r="590" spans="1:16" ht="38.25" x14ac:dyDescent="0.2">
      <c r="A590" s="7" t="s">
        <v>8</v>
      </c>
      <c r="B590" s="4" t="s">
        <v>17</v>
      </c>
      <c r="C590" s="4" t="s">
        <v>4400</v>
      </c>
      <c r="D590" s="8" t="s">
        <v>4401</v>
      </c>
      <c r="E590" s="4" t="s">
        <v>4402</v>
      </c>
      <c r="F590" s="4"/>
      <c r="G590" s="4" t="s">
        <v>274</v>
      </c>
      <c r="H590" s="4" t="s">
        <v>324</v>
      </c>
      <c r="I590" s="4"/>
      <c r="J590" s="41">
        <v>41402</v>
      </c>
      <c r="K590" s="11">
        <v>2016</v>
      </c>
      <c r="L590" s="11">
        <v>2016</v>
      </c>
      <c r="M590" s="5">
        <v>1410</v>
      </c>
      <c r="N590" s="4"/>
      <c r="O590" s="4"/>
      <c r="P590" s="18" t="s">
        <v>10658</v>
      </c>
    </row>
    <row r="591" spans="1:16" ht="38.25" x14ac:dyDescent="0.2">
      <c r="A591" s="7" t="s">
        <v>8</v>
      </c>
      <c r="B591" s="4" t="s">
        <v>17</v>
      </c>
      <c r="C591" s="4" t="s">
        <v>4403</v>
      </c>
      <c r="D591" s="8" t="s">
        <v>4404</v>
      </c>
      <c r="E591" s="4" t="s">
        <v>4405</v>
      </c>
      <c r="F591" s="4"/>
      <c r="G591" s="4" t="s">
        <v>274</v>
      </c>
      <c r="H591" s="4" t="s">
        <v>324</v>
      </c>
      <c r="I591" s="4"/>
      <c r="J591" s="41">
        <v>41767</v>
      </c>
      <c r="K591" s="11">
        <v>2016</v>
      </c>
      <c r="L591" s="11">
        <v>2016</v>
      </c>
      <c r="M591" s="5">
        <v>5640</v>
      </c>
      <c r="N591" s="4"/>
      <c r="O591" s="4"/>
      <c r="P591" s="18" t="s">
        <v>10658</v>
      </c>
    </row>
    <row r="592" spans="1:16" ht="51" x14ac:dyDescent="0.2">
      <c r="A592" s="7" t="s">
        <v>8</v>
      </c>
      <c r="B592" s="4" t="s">
        <v>17</v>
      </c>
      <c r="C592" s="4" t="s">
        <v>4406</v>
      </c>
      <c r="D592" s="8" t="s">
        <v>4407</v>
      </c>
      <c r="E592" s="4" t="s">
        <v>4408</v>
      </c>
      <c r="F592" s="4"/>
      <c r="G592" s="4" t="s">
        <v>274</v>
      </c>
      <c r="H592" s="4" t="s">
        <v>324</v>
      </c>
      <c r="I592" s="4"/>
      <c r="J592" s="41">
        <v>41767</v>
      </c>
      <c r="K592" s="11">
        <v>2016</v>
      </c>
      <c r="L592" s="11">
        <v>2016</v>
      </c>
      <c r="M592" s="5">
        <v>2820</v>
      </c>
      <c r="N592" s="4"/>
      <c r="O592" s="4"/>
      <c r="P592" s="18" t="s">
        <v>10658</v>
      </c>
    </row>
    <row r="593" spans="1:16" ht="51" x14ac:dyDescent="0.2">
      <c r="A593" s="7" t="s">
        <v>8</v>
      </c>
      <c r="B593" s="4" t="s">
        <v>17</v>
      </c>
      <c r="C593" s="4" t="s">
        <v>4409</v>
      </c>
      <c r="D593" s="8" t="s">
        <v>4410</v>
      </c>
      <c r="E593" s="4" t="s">
        <v>4411</v>
      </c>
      <c r="F593" s="4"/>
      <c r="G593" s="4" t="s">
        <v>274</v>
      </c>
      <c r="H593" s="4" t="s">
        <v>324</v>
      </c>
      <c r="I593" s="4"/>
      <c r="J593" s="41">
        <v>41767</v>
      </c>
      <c r="K593" s="11">
        <v>2016</v>
      </c>
      <c r="L593" s="11">
        <v>2016</v>
      </c>
      <c r="M593" s="5">
        <v>470</v>
      </c>
      <c r="N593" s="4"/>
      <c r="O593" s="4"/>
      <c r="P593" s="18" t="s">
        <v>10658</v>
      </c>
    </row>
    <row r="594" spans="1:16" ht="38.25" x14ac:dyDescent="0.2">
      <c r="A594" s="7" t="s">
        <v>8</v>
      </c>
      <c r="B594" s="4" t="s">
        <v>17</v>
      </c>
      <c r="C594" s="4" t="s">
        <v>4412</v>
      </c>
      <c r="D594" s="8" t="s">
        <v>4413</v>
      </c>
      <c r="E594" s="4" t="s">
        <v>4414</v>
      </c>
      <c r="F594" s="4"/>
      <c r="G594" s="4" t="s">
        <v>274</v>
      </c>
      <c r="H594" s="4" t="s">
        <v>324</v>
      </c>
      <c r="I594" s="4"/>
      <c r="J594" s="41">
        <v>41767</v>
      </c>
      <c r="K594" s="11">
        <v>2016</v>
      </c>
      <c r="L594" s="11">
        <v>2016</v>
      </c>
      <c r="M594" s="5">
        <v>1410</v>
      </c>
      <c r="N594" s="4"/>
      <c r="O594" s="4"/>
      <c r="P594" s="18" t="s">
        <v>10658</v>
      </c>
    </row>
    <row r="595" spans="1:16" ht="25.5" x14ac:dyDescent="0.2">
      <c r="A595" s="7" t="s">
        <v>8</v>
      </c>
      <c r="B595" s="4" t="s">
        <v>17</v>
      </c>
      <c r="C595" s="4" t="s">
        <v>4415</v>
      </c>
      <c r="D595" s="8" t="s">
        <v>4407</v>
      </c>
      <c r="E595" s="4" t="s">
        <v>4416</v>
      </c>
      <c r="F595" s="4"/>
      <c r="G595" s="4" t="s">
        <v>274</v>
      </c>
      <c r="H595" s="4" t="s">
        <v>324</v>
      </c>
      <c r="I595" s="4"/>
      <c r="J595" s="41">
        <v>41767</v>
      </c>
      <c r="K595" s="11">
        <v>2016</v>
      </c>
      <c r="L595" s="11">
        <v>2016</v>
      </c>
      <c r="M595" s="5">
        <v>0</v>
      </c>
      <c r="N595" s="18" t="s">
        <v>10589</v>
      </c>
      <c r="O595" s="18" t="s">
        <v>10078</v>
      </c>
      <c r="P595" s="18" t="s">
        <v>10633</v>
      </c>
    </row>
    <row r="596" spans="1:16" ht="25.5" x14ac:dyDescent="0.2">
      <c r="A596" s="7" t="s">
        <v>8</v>
      </c>
      <c r="B596" s="4" t="s">
        <v>17</v>
      </c>
      <c r="C596" s="4" t="s">
        <v>4417</v>
      </c>
      <c r="D596" s="8" t="s">
        <v>4398</v>
      </c>
      <c r="E596" s="4" t="s">
        <v>4418</v>
      </c>
      <c r="F596" s="4"/>
      <c r="G596" s="4" t="s">
        <v>4419</v>
      </c>
      <c r="H596" s="4" t="s">
        <v>4420</v>
      </c>
      <c r="I596" s="4"/>
      <c r="J596" s="41">
        <v>40438</v>
      </c>
      <c r="K596" s="11">
        <v>2015</v>
      </c>
      <c r="L596" s="11">
        <v>2016</v>
      </c>
      <c r="M596" s="5">
        <v>3556.66</v>
      </c>
      <c r="N596" s="4"/>
      <c r="O596" s="4"/>
      <c r="P596" s="4"/>
    </row>
    <row r="597" spans="1:16" ht="25.5" x14ac:dyDescent="0.2">
      <c r="A597" s="7" t="s">
        <v>8</v>
      </c>
      <c r="B597" s="4" t="s">
        <v>17</v>
      </c>
      <c r="C597" s="4" t="s">
        <v>3504</v>
      </c>
      <c r="D597" s="8" t="s">
        <v>3505</v>
      </c>
      <c r="E597" s="4" t="s">
        <v>3506</v>
      </c>
      <c r="F597" s="4" t="s">
        <v>3507</v>
      </c>
      <c r="G597" s="4"/>
      <c r="H597" s="4" t="s">
        <v>3508</v>
      </c>
      <c r="I597" s="4">
        <v>332607</v>
      </c>
      <c r="J597" s="41">
        <v>42668</v>
      </c>
      <c r="K597" s="11">
        <v>2016</v>
      </c>
      <c r="L597" s="11">
        <v>2016</v>
      </c>
      <c r="M597" s="5">
        <v>833</v>
      </c>
      <c r="N597" s="4"/>
      <c r="O597" s="4"/>
      <c r="P597" s="4" t="s">
        <v>10506</v>
      </c>
    </row>
    <row r="598" spans="1:16" ht="25.5" x14ac:dyDescent="0.2">
      <c r="A598" s="7" t="s">
        <v>8</v>
      </c>
      <c r="B598" s="4" t="s">
        <v>17</v>
      </c>
      <c r="C598" s="4" t="s">
        <v>3509</v>
      </c>
      <c r="D598" s="8" t="s">
        <v>3510</v>
      </c>
      <c r="E598" s="4" t="s">
        <v>3511</v>
      </c>
      <c r="F598" s="4" t="s">
        <v>3507</v>
      </c>
      <c r="G598" s="4"/>
      <c r="H598" s="4" t="s">
        <v>3512</v>
      </c>
      <c r="I598" s="4">
        <v>323811</v>
      </c>
      <c r="J598" s="41">
        <v>42468</v>
      </c>
      <c r="K598" s="11">
        <v>2016</v>
      </c>
      <c r="L598" s="11">
        <v>2016</v>
      </c>
      <c r="M598" s="5">
        <v>1000</v>
      </c>
      <c r="N598" s="4"/>
      <c r="O598" s="4"/>
      <c r="P598" s="4" t="s">
        <v>10506</v>
      </c>
    </row>
    <row r="599" spans="1:16" ht="25.5" x14ac:dyDescent="0.2">
      <c r="A599" s="7" t="s">
        <v>8</v>
      </c>
      <c r="B599" s="4" t="s">
        <v>17</v>
      </c>
      <c r="C599" s="4" t="s">
        <v>3513</v>
      </c>
      <c r="D599" s="8" t="s">
        <v>3514</v>
      </c>
      <c r="E599" s="4" t="s">
        <v>3515</v>
      </c>
      <c r="F599" s="4" t="s">
        <v>3507</v>
      </c>
      <c r="G599" s="4"/>
      <c r="H599" s="4" t="s">
        <v>3516</v>
      </c>
      <c r="I599" s="4">
        <v>397610</v>
      </c>
      <c r="J599" s="41">
        <v>42683</v>
      </c>
      <c r="K599" s="11">
        <v>2016</v>
      </c>
      <c r="L599" s="11">
        <v>2016</v>
      </c>
      <c r="M599" s="5">
        <v>1915</v>
      </c>
      <c r="N599" s="4"/>
      <c r="O599" s="4"/>
      <c r="P599" s="4" t="s">
        <v>10506</v>
      </c>
    </row>
    <row r="600" spans="1:16" ht="25.5" x14ac:dyDescent="0.2">
      <c r="A600" s="7" t="s">
        <v>8</v>
      </c>
      <c r="B600" s="4" t="s">
        <v>17</v>
      </c>
      <c r="C600" s="4" t="s">
        <v>3521</v>
      </c>
      <c r="D600" s="8" t="s">
        <v>3505</v>
      </c>
      <c r="E600" s="4" t="s">
        <v>3522</v>
      </c>
      <c r="F600" s="4" t="s">
        <v>3507</v>
      </c>
      <c r="G600" s="4"/>
      <c r="H600" s="4" t="s">
        <v>3523</v>
      </c>
      <c r="I600" s="4">
        <v>329223</v>
      </c>
      <c r="J600" s="41">
        <v>42656</v>
      </c>
      <c r="K600" s="11">
        <v>2016</v>
      </c>
      <c r="L600" s="11">
        <v>2016</v>
      </c>
      <c r="M600" s="5">
        <v>1000</v>
      </c>
      <c r="N600" s="4"/>
      <c r="O600" s="4"/>
      <c r="P600" s="4" t="s">
        <v>10506</v>
      </c>
    </row>
    <row r="601" spans="1:16" ht="38.25" x14ac:dyDescent="0.2">
      <c r="A601" s="7" t="s">
        <v>8</v>
      </c>
      <c r="B601" s="4" t="s">
        <v>17</v>
      </c>
      <c r="C601" s="4" t="s">
        <v>3531</v>
      </c>
      <c r="D601" s="8" t="s">
        <v>3532</v>
      </c>
      <c r="E601" s="4" t="s">
        <v>3533</v>
      </c>
      <c r="F601" s="4" t="s">
        <v>3507</v>
      </c>
      <c r="G601" s="4"/>
      <c r="H601" s="4" t="s">
        <v>3534</v>
      </c>
      <c r="I601" s="4">
        <v>44294476</v>
      </c>
      <c r="J601" s="41">
        <v>42384</v>
      </c>
      <c r="K601" s="11">
        <v>2016</v>
      </c>
      <c r="L601" s="11">
        <v>2016</v>
      </c>
      <c r="M601" s="5">
        <v>200</v>
      </c>
      <c r="N601" s="4" t="s">
        <v>4235</v>
      </c>
      <c r="O601" s="4"/>
      <c r="P601" s="4" t="s">
        <v>10506</v>
      </c>
    </row>
    <row r="602" spans="1:16" ht="38.25" x14ac:dyDescent="0.2">
      <c r="A602" s="7" t="s">
        <v>8</v>
      </c>
      <c r="B602" s="4" t="s">
        <v>17</v>
      </c>
      <c r="C602" s="4" t="s">
        <v>3535</v>
      </c>
      <c r="D602" s="8" t="s">
        <v>3532</v>
      </c>
      <c r="E602" s="4" t="s">
        <v>3536</v>
      </c>
      <c r="F602" s="4" t="s">
        <v>3507</v>
      </c>
      <c r="G602" s="4"/>
      <c r="H602" s="4" t="s">
        <v>3537</v>
      </c>
      <c r="I602" s="4">
        <v>36167819</v>
      </c>
      <c r="J602" s="41">
        <v>42396</v>
      </c>
      <c r="K602" s="11">
        <v>2016</v>
      </c>
      <c r="L602" s="11">
        <v>2016</v>
      </c>
      <c r="M602" s="5">
        <v>200</v>
      </c>
      <c r="N602" s="4"/>
      <c r="O602" s="4"/>
      <c r="P602" s="4" t="s">
        <v>10506</v>
      </c>
    </row>
    <row r="603" spans="1:16" ht="25.5" x14ac:dyDescent="0.2">
      <c r="A603" s="7" t="s">
        <v>8</v>
      </c>
      <c r="B603" s="4" t="s">
        <v>17</v>
      </c>
      <c r="C603" s="4" t="s">
        <v>3538</v>
      </c>
      <c r="D603" s="8" t="s">
        <v>3539</v>
      </c>
      <c r="E603" s="4" t="s">
        <v>3540</v>
      </c>
      <c r="F603" s="4" t="s">
        <v>3507</v>
      </c>
      <c r="G603" s="4"/>
      <c r="H603" s="4" t="s">
        <v>3541</v>
      </c>
      <c r="I603" s="4">
        <v>31710115</v>
      </c>
      <c r="J603" s="41">
        <v>42410</v>
      </c>
      <c r="K603" s="11">
        <v>2016</v>
      </c>
      <c r="L603" s="11">
        <v>2016</v>
      </c>
      <c r="M603" s="5">
        <v>180</v>
      </c>
      <c r="N603" s="4"/>
      <c r="O603" s="4"/>
      <c r="P603" s="4" t="s">
        <v>10506</v>
      </c>
    </row>
    <row r="604" spans="1:16" ht="25.5" x14ac:dyDescent="0.2">
      <c r="A604" s="7" t="s">
        <v>8</v>
      </c>
      <c r="B604" s="4" t="s">
        <v>17</v>
      </c>
      <c r="C604" s="4" t="s">
        <v>3542</v>
      </c>
      <c r="D604" s="8" t="s">
        <v>3532</v>
      </c>
      <c r="E604" s="4" t="s">
        <v>3543</v>
      </c>
      <c r="F604" s="4" t="s">
        <v>3507</v>
      </c>
      <c r="G604" s="4"/>
      <c r="H604" s="4" t="s">
        <v>3544</v>
      </c>
      <c r="I604" s="4">
        <v>31310711</v>
      </c>
      <c r="J604" s="41">
        <v>42412</v>
      </c>
      <c r="K604" s="11">
        <v>2016</v>
      </c>
      <c r="L604" s="11">
        <v>2016</v>
      </c>
      <c r="M604" s="5">
        <v>150</v>
      </c>
      <c r="N604" s="4"/>
      <c r="O604" s="4"/>
      <c r="P604" s="4" t="s">
        <v>10506</v>
      </c>
    </row>
    <row r="605" spans="1:16" ht="25.5" x14ac:dyDescent="0.2">
      <c r="A605" s="7" t="s">
        <v>8</v>
      </c>
      <c r="B605" s="4" t="s">
        <v>17</v>
      </c>
      <c r="C605" s="4" t="s">
        <v>3545</v>
      </c>
      <c r="D605" s="8" t="s">
        <v>3514</v>
      </c>
      <c r="E605" s="4" t="s">
        <v>3546</v>
      </c>
      <c r="F605" s="4" t="s">
        <v>3507</v>
      </c>
      <c r="G605" s="4"/>
      <c r="H605" s="4" t="s">
        <v>3547</v>
      </c>
      <c r="I605" s="4">
        <v>36453633</v>
      </c>
      <c r="J605" s="41">
        <v>42430</v>
      </c>
      <c r="K605" s="11">
        <v>2016</v>
      </c>
      <c r="L605" s="11">
        <v>2016</v>
      </c>
      <c r="M605" s="5">
        <v>180</v>
      </c>
      <c r="N605" s="4"/>
      <c r="O605" s="4"/>
      <c r="P605" s="4" t="s">
        <v>10506</v>
      </c>
    </row>
    <row r="606" spans="1:16" ht="25.5" x14ac:dyDescent="0.2">
      <c r="A606" s="7" t="s">
        <v>8</v>
      </c>
      <c r="B606" s="4" t="s">
        <v>17</v>
      </c>
      <c r="C606" s="4" t="s">
        <v>3548</v>
      </c>
      <c r="D606" s="8" t="s">
        <v>3549</v>
      </c>
      <c r="E606" s="4" t="s">
        <v>3550</v>
      </c>
      <c r="F606" s="4" t="s">
        <v>3507</v>
      </c>
      <c r="G606" s="4"/>
      <c r="H606" s="4" t="s">
        <v>3551</v>
      </c>
      <c r="I606" s="4">
        <v>46931431</v>
      </c>
      <c r="J606" s="41">
        <v>42430</v>
      </c>
      <c r="K606" s="11">
        <v>2016</v>
      </c>
      <c r="L606" s="11">
        <v>2016</v>
      </c>
      <c r="M606" s="5">
        <v>436</v>
      </c>
      <c r="N606" s="4"/>
      <c r="O606" s="4"/>
      <c r="P606" s="4" t="s">
        <v>10506</v>
      </c>
    </row>
    <row r="607" spans="1:16" ht="38.25" x14ac:dyDescent="0.2">
      <c r="A607" s="7" t="s">
        <v>8</v>
      </c>
      <c r="B607" s="4" t="s">
        <v>17</v>
      </c>
      <c r="C607" s="4" t="s">
        <v>3552</v>
      </c>
      <c r="D607" s="8" t="s">
        <v>3532</v>
      </c>
      <c r="E607" s="4" t="s">
        <v>3553</v>
      </c>
      <c r="F607" s="4" t="s">
        <v>3507</v>
      </c>
      <c r="G607" s="4"/>
      <c r="H607" s="4" t="s">
        <v>3554</v>
      </c>
      <c r="I607" s="4">
        <v>45243956</v>
      </c>
      <c r="J607" s="41">
        <v>42583</v>
      </c>
      <c r="K607" s="11">
        <v>2016</v>
      </c>
      <c r="L607" s="11">
        <v>2016</v>
      </c>
      <c r="M607" s="5">
        <v>250</v>
      </c>
      <c r="N607" s="4"/>
      <c r="O607" s="4"/>
      <c r="P607" s="4" t="s">
        <v>10506</v>
      </c>
    </row>
    <row r="608" spans="1:16" ht="25.5" x14ac:dyDescent="0.2">
      <c r="A608" s="7" t="s">
        <v>8</v>
      </c>
      <c r="B608" s="4" t="s">
        <v>17</v>
      </c>
      <c r="C608" s="4" t="s">
        <v>3555</v>
      </c>
      <c r="D608" s="8" t="s">
        <v>3514</v>
      </c>
      <c r="E608" s="4" t="s">
        <v>3556</v>
      </c>
      <c r="F608" s="4" t="s">
        <v>3507</v>
      </c>
      <c r="G608" s="4"/>
      <c r="H608" s="4" t="s">
        <v>3557</v>
      </c>
      <c r="I608" s="4">
        <v>17077389</v>
      </c>
      <c r="J608" s="41">
        <v>42557</v>
      </c>
      <c r="K608" s="11">
        <v>2016</v>
      </c>
      <c r="L608" s="11">
        <v>2016</v>
      </c>
      <c r="M608" s="5">
        <v>325</v>
      </c>
      <c r="N608" s="4"/>
      <c r="O608" s="4"/>
      <c r="P608" s="4" t="s">
        <v>10506</v>
      </c>
    </row>
    <row r="609" spans="1:16" ht="25.5" x14ac:dyDescent="0.2">
      <c r="A609" s="7" t="s">
        <v>8</v>
      </c>
      <c r="B609" s="4" t="s">
        <v>17</v>
      </c>
      <c r="C609" s="4" t="s">
        <v>3558</v>
      </c>
      <c r="D609" s="8" t="s">
        <v>3529</v>
      </c>
      <c r="E609" s="4" t="s">
        <v>3559</v>
      </c>
      <c r="F609" s="4" t="s">
        <v>3507</v>
      </c>
      <c r="G609" s="4"/>
      <c r="H609" s="4" t="s">
        <v>3560</v>
      </c>
      <c r="I609" s="4">
        <v>36482889</v>
      </c>
      <c r="J609" s="41">
        <v>42606</v>
      </c>
      <c r="K609" s="11">
        <v>2016</v>
      </c>
      <c r="L609" s="11">
        <v>2016</v>
      </c>
      <c r="M609" s="5">
        <v>400</v>
      </c>
      <c r="N609" s="4"/>
      <c r="O609" s="4"/>
      <c r="P609" s="4" t="s">
        <v>10506</v>
      </c>
    </row>
    <row r="610" spans="1:16" ht="25.5" x14ac:dyDescent="0.2">
      <c r="A610" s="7" t="s">
        <v>8</v>
      </c>
      <c r="B610" s="4" t="s">
        <v>17</v>
      </c>
      <c r="C610" s="4" t="s">
        <v>3565</v>
      </c>
      <c r="D610" s="8" t="s">
        <v>3532</v>
      </c>
      <c r="E610" s="4" t="s">
        <v>3566</v>
      </c>
      <c r="F610" s="4" t="s">
        <v>3507</v>
      </c>
      <c r="G610" s="4"/>
      <c r="H610" s="4" t="s">
        <v>3567</v>
      </c>
      <c r="I610" s="4">
        <v>3649054</v>
      </c>
      <c r="J610" s="41">
        <v>42632</v>
      </c>
      <c r="K610" s="11">
        <v>2016</v>
      </c>
      <c r="L610" s="11">
        <v>2016</v>
      </c>
      <c r="M610" s="5">
        <v>200</v>
      </c>
      <c r="N610" s="4"/>
      <c r="O610" s="4"/>
      <c r="P610" s="4" t="s">
        <v>10506</v>
      </c>
    </row>
    <row r="611" spans="1:16" ht="25.5" x14ac:dyDescent="0.2">
      <c r="A611" s="7" t="s">
        <v>8</v>
      </c>
      <c r="B611" s="4" t="s">
        <v>17</v>
      </c>
      <c r="C611" s="4" t="s">
        <v>3568</v>
      </c>
      <c r="D611" s="8" t="s">
        <v>3529</v>
      </c>
      <c r="E611" s="4" t="s">
        <v>3569</v>
      </c>
      <c r="F611" s="4" t="s">
        <v>3507</v>
      </c>
      <c r="G611" s="4"/>
      <c r="H611" s="4" t="s">
        <v>3570</v>
      </c>
      <c r="I611" s="4">
        <v>43801234</v>
      </c>
      <c r="J611" s="41">
        <v>42632</v>
      </c>
      <c r="K611" s="11">
        <v>2016</v>
      </c>
      <c r="L611" s="11">
        <v>2016</v>
      </c>
      <c r="M611" s="5">
        <v>78</v>
      </c>
      <c r="N611" s="4" t="s">
        <v>4236</v>
      </c>
      <c r="O611" s="4"/>
      <c r="P611" s="4" t="s">
        <v>10506</v>
      </c>
    </row>
    <row r="612" spans="1:16" ht="25.5" x14ac:dyDescent="0.2">
      <c r="A612" s="7" t="s">
        <v>8</v>
      </c>
      <c r="B612" s="4" t="s">
        <v>17</v>
      </c>
      <c r="C612" s="4" t="s">
        <v>3571</v>
      </c>
      <c r="D612" s="8" t="s">
        <v>3529</v>
      </c>
      <c r="E612" s="4" t="s">
        <v>3572</v>
      </c>
      <c r="F612" s="4" t="s">
        <v>3507</v>
      </c>
      <c r="G612" s="4"/>
      <c r="H612" s="4" t="s">
        <v>3573</v>
      </c>
      <c r="I612" s="4">
        <v>46814817</v>
      </c>
      <c r="J612" s="41">
        <v>42633</v>
      </c>
      <c r="K612" s="11">
        <v>2016</v>
      </c>
      <c r="L612" s="11">
        <v>2016</v>
      </c>
      <c r="M612" s="5">
        <v>60</v>
      </c>
      <c r="N612" s="4" t="s">
        <v>4236</v>
      </c>
      <c r="O612" s="4"/>
      <c r="P612" s="4" t="s">
        <v>10506</v>
      </c>
    </row>
    <row r="613" spans="1:16" ht="25.5" x14ac:dyDescent="0.2">
      <c r="A613" s="7" t="s">
        <v>8</v>
      </c>
      <c r="B613" s="4" t="s">
        <v>17</v>
      </c>
      <c r="C613" s="4" t="s">
        <v>3574</v>
      </c>
      <c r="D613" s="8" t="s">
        <v>3532</v>
      </c>
      <c r="E613" s="4" t="s">
        <v>3575</v>
      </c>
      <c r="F613" s="4" t="s">
        <v>3507</v>
      </c>
      <c r="G613" s="4"/>
      <c r="H613" s="4" t="s">
        <v>3576</v>
      </c>
      <c r="I613" s="4"/>
      <c r="J613" s="41">
        <v>42669</v>
      </c>
      <c r="K613" s="11">
        <v>2016</v>
      </c>
      <c r="L613" s="11">
        <v>2016</v>
      </c>
      <c r="M613" s="5">
        <v>150</v>
      </c>
      <c r="N613" s="4"/>
      <c r="O613" s="4"/>
      <c r="P613" s="4" t="s">
        <v>10506</v>
      </c>
    </row>
    <row r="614" spans="1:16" ht="25.5" x14ac:dyDescent="0.2">
      <c r="A614" s="7" t="s">
        <v>8</v>
      </c>
      <c r="B614" s="4" t="s">
        <v>22</v>
      </c>
      <c r="C614" s="4" t="s">
        <v>4453</v>
      </c>
      <c r="D614" s="8" t="s">
        <v>3788</v>
      </c>
      <c r="E614" s="4" t="s">
        <v>4454</v>
      </c>
      <c r="F614" s="4"/>
      <c r="G614" s="4"/>
      <c r="H614" s="4" t="s">
        <v>4455</v>
      </c>
      <c r="I614" s="4"/>
      <c r="J614" s="41"/>
      <c r="K614" s="11">
        <v>2015</v>
      </c>
      <c r="L614" s="11">
        <v>2016</v>
      </c>
      <c r="M614" s="5">
        <v>300</v>
      </c>
      <c r="N614" s="4"/>
      <c r="O614" s="4"/>
      <c r="P614" s="4"/>
    </row>
    <row r="615" spans="1:16" ht="25.5" x14ac:dyDescent="0.2">
      <c r="A615" s="7" t="s">
        <v>8</v>
      </c>
      <c r="B615" s="4" t="s">
        <v>22</v>
      </c>
      <c r="C615" s="4" t="s">
        <v>4456</v>
      </c>
      <c r="D615" s="8" t="s">
        <v>3772</v>
      </c>
      <c r="E615" s="4" t="s">
        <v>4457</v>
      </c>
      <c r="F615" s="4"/>
      <c r="G615" s="4"/>
      <c r="H615" s="4" t="s">
        <v>3790</v>
      </c>
      <c r="I615" s="4"/>
      <c r="J615" s="41"/>
      <c r="K615" s="11">
        <v>2015</v>
      </c>
      <c r="L615" s="11">
        <v>2016</v>
      </c>
      <c r="M615" s="5">
        <v>2640</v>
      </c>
      <c r="N615" s="4"/>
      <c r="O615" s="4"/>
      <c r="P615" s="4"/>
    </row>
    <row r="616" spans="1:16" ht="25.5" x14ac:dyDescent="0.2">
      <c r="A616" s="7" t="s">
        <v>8</v>
      </c>
      <c r="B616" s="4" t="s">
        <v>22</v>
      </c>
      <c r="C616" s="4" t="s">
        <v>4458</v>
      </c>
      <c r="D616" s="8" t="s">
        <v>3788</v>
      </c>
      <c r="E616" s="4" t="s">
        <v>4459</v>
      </c>
      <c r="F616" s="4"/>
      <c r="G616" s="4"/>
      <c r="H616" s="4" t="s">
        <v>4460</v>
      </c>
      <c r="I616" s="4"/>
      <c r="J616" s="41"/>
      <c r="K616" s="11">
        <v>2015</v>
      </c>
      <c r="L616" s="11">
        <v>2016</v>
      </c>
      <c r="M616" s="5">
        <v>2334</v>
      </c>
      <c r="N616" s="4"/>
      <c r="O616" s="4"/>
      <c r="P616" s="4"/>
    </row>
    <row r="617" spans="1:16" x14ac:dyDescent="0.2">
      <c r="A617" s="7" t="s">
        <v>8</v>
      </c>
      <c r="B617" s="4" t="s">
        <v>22</v>
      </c>
      <c r="C617" s="4" t="s">
        <v>4458</v>
      </c>
      <c r="D617" s="8" t="s">
        <v>3788</v>
      </c>
      <c r="E617" s="4" t="s">
        <v>4461</v>
      </c>
      <c r="F617" s="4"/>
      <c r="G617" s="4"/>
      <c r="H617" s="4" t="s">
        <v>4462</v>
      </c>
      <c r="I617" s="4"/>
      <c r="J617" s="41"/>
      <c r="K617" s="11">
        <v>2015</v>
      </c>
      <c r="L617" s="11">
        <v>2016</v>
      </c>
      <c r="M617" s="5">
        <v>210</v>
      </c>
      <c r="N617" s="4"/>
      <c r="O617" s="4"/>
      <c r="P617" s="4"/>
    </row>
    <row r="618" spans="1:16" x14ac:dyDescent="0.2">
      <c r="A618" s="7" t="s">
        <v>8</v>
      </c>
      <c r="B618" s="4" t="s">
        <v>22</v>
      </c>
      <c r="C618" s="4" t="s">
        <v>4463</v>
      </c>
      <c r="D618" s="8" t="s">
        <v>4464</v>
      </c>
      <c r="E618" s="4" t="s">
        <v>4465</v>
      </c>
      <c r="F618" s="4"/>
      <c r="G618" s="4"/>
      <c r="H618" s="4" t="s">
        <v>4466</v>
      </c>
      <c r="I618" s="4"/>
      <c r="J618" s="41"/>
      <c r="K618" s="11">
        <v>2015</v>
      </c>
      <c r="L618" s="11">
        <v>2016</v>
      </c>
      <c r="M618" s="5">
        <v>240</v>
      </c>
      <c r="N618" s="4"/>
      <c r="O618" s="4"/>
      <c r="P618" s="4"/>
    </row>
    <row r="619" spans="1:16" ht="25.5" x14ac:dyDescent="0.2">
      <c r="A619" s="7" t="s">
        <v>8</v>
      </c>
      <c r="B619" s="4" t="s">
        <v>22</v>
      </c>
      <c r="C619" s="4" t="s">
        <v>4467</v>
      </c>
      <c r="D619" s="8" t="s">
        <v>4468</v>
      </c>
      <c r="E619" s="4" t="s">
        <v>4469</v>
      </c>
      <c r="F619" s="4"/>
      <c r="G619" s="4"/>
      <c r="H619" s="4" t="s">
        <v>4470</v>
      </c>
      <c r="I619" s="4"/>
      <c r="J619" s="41"/>
      <c r="K619" s="11">
        <v>2015</v>
      </c>
      <c r="L619" s="11">
        <v>2016</v>
      </c>
      <c r="M619" s="5">
        <v>210</v>
      </c>
      <c r="N619" s="4"/>
      <c r="O619" s="4"/>
      <c r="P619" s="4"/>
    </row>
    <row r="620" spans="1:16" x14ac:dyDescent="0.2">
      <c r="A620" s="7" t="s">
        <v>8</v>
      </c>
      <c r="B620" s="4" t="s">
        <v>22</v>
      </c>
      <c r="C620" s="4" t="s">
        <v>4471</v>
      </c>
      <c r="D620" s="8" t="s">
        <v>3792</v>
      </c>
      <c r="E620" s="4" t="s">
        <v>4472</v>
      </c>
      <c r="F620" s="4"/>
      <c r="G620" s="4"/>
      <c r="H620" s="4" t="s">
        <v>4473</v>
      </c>
      <c r="I620" s="4"/>
      <c r="J620" s="41"/>
      <c r="K620" s="11">
        <v>2015</v>
      </c>
      <c r="L620" s="11">
        <v>2016</v>
      </c>
      <c r="M620" s="5">
        <v>300</v>
      </c>
      <c r="N620" s="4"/>
      <c r="O620" s="4"/>
      <c r="P620" s="4"/>
    </row>
    <row r="621" spans="1:16" x14ac:dyDescent="0.2">
      <c r="A621" s="7" t="s">
        <v>8</v>
      </c>
      <c r="B621" s="4" t="s">
        <v>22</v>
      </c>
      <c r="C621" s="4" t="s">
        <v>4474</v>
      </c>
      <c r="D621" s="8" t="s">
        <v>3788</v>
      </c>
      <c r="E621" s="4" t="s">
        <v>4475</v>
      </c>
      <c r="F621" s="4"/>
      <c r="G621" s="4"/>
      <c r="H621" s="4" t="s">
        <v>4476</v>
      </c>
      <c r="I621" s="4"/>
      <c r="J621" s="41"/>
      <c r="K621" s="11">
        <v>2016</v>
      </c>
      <c r="L621" s="11">
        <v>2016</v>
      </c>
      <c r="M621" s="5">
        <v>100</v>
      </c>
      <c r="N621" s="4"/>
      <c r="O621" s="4"/>
      <c r="P621" s="4"/>
    </row>
    <row r="622" spans="1:16" ht="25.5" x14ac:dyDescent="0.2">
      <c r="A622" s="7" t="s">
        <v>8</v>
      </c>
      <c r="B622" s="4" t="s">
        <v>22</v>
      </c>
      <c r="C622" s="4" t="s">
        <v>4477</v>
      </c>
      <c r="D622" s="8" t="s">
        <v>3788</v>
      </c>
      <c r="E622" s="4" t="s">
        <v>4478</v>
      </c>
      <c r="F622" s="4"/>
      <c r="G622" s="4"/>
      <c r="H622" s="4" t="s">
        <v>4479</v>
      </c>
      <c r="I622" s="4"/>
      <c r="J622" s="41"/>
      <c r="K622" s="11">
        <v>2016</v>
      </c>
      <c r="L622" s="11">
        <v>2016</v>
      </c>
      <c r="M622" s="5">
        <v>825</v>
      </c>
      <c r="N622" s="4"/>
      <c r="O622" s="4"/>
      <c r="P622" s="4"/>
    </row>
    <row r="623" spans="1:16" ht="25.5" x14ac:dyDescent="0.2">
      <c r="A623" s="7" t="s">
        <v>8</v>
      </c>
      <c r="B623" s="4" t="s">
        <v>22</v>
      </c>
      <c r="C623" s="4" t="s">
        <v>4480</v>
      </c>
      <c r="D623" s="8" t="s">
        <v>3788</v>
      </c>
      <c r="E623" s="4" t="s">
        <v>4481</v>
      </c>
      <c r="F623" s="4"/>
      <c r="G623" s="4"/>
      <c r="H623" s="4" t="s">
        <v>4460</v>
      </c>
      <c r="I623" s="4"/>
      <c r="J623" s="41"/>
      <c r="K623" s="11">
        <v>2016</v>
      </c>
      <c r="L623" s="11">
        <v>2016</v>
      </c>
      <c r="M623" s="5">
        <v>2922</v>
      </c>
      <c r="N623" s="4"/>
      <c r="O623" s="4"/>
      <c r="P623" s="4"/>
    </row>
    <row r="624" spans="1:16" ht="25.5" x14ac:dyDescent="0.2">
      <c r="A624" s="7" t="s">
        <v>8</v>
      </c>
      <c r="B624" s="4" t="s">
        <v>22</v>
      </c>
      <c r="C624" s="4" t="s">
        <v>4482</v>
      </c>
      <c r="D624" s="8" t="s">
        <v>3788</v>
      </c>
      <c r="E624" s="4" t="s">
        <v>4483</v>
      </c>
      <c r="F624" s="4"/>
      <c r="G624" s="4"/>
      <c r="H624" s="4" t="s">
        <v>4484</v>
      </c>
      <c r="I624" s="4"/>
      <c r="J624" s="41"/>
      <c r="K624" s="11">
        <v>2016</v>
      </c>
      <c r="L624" s="11">
        <v>2016</v>
      </c>
      <c r="M624" s="5">
        <v>665</v>
      </c>
      <c r="N624" s="4"/>
      <c r="O624" s="4"/>
      <c r="P624" s="4"/>
    </row>
    <row r="625" spans="1:16" x14ac:dyDescent="0.2">
      <c r="A625" s="7" t="s">
        <v>8</v>
      </c>
      <c r="B625" s="4" t="s">
        <v>22</v>
      </c>
      <c r="C625" s="4" t="s">
        <v>3391</v>
      </c>
      <c r="D625" s="8" t="s">
        <v>4485</v>
      </c>
      <c r="E625" s="4" t="s">
        <v>4486</v>
      </c>
      <c r="F625" s="4"/>
      <c r="G625" s="4"/>
      <c r="H625" s="4" t="s">
        <v>4487</v>
      </c>
      <c r="I625" s="4"/>
      <c r="J625" s="41"/>
      <c r="K625" s="11">
        <v>2016</v>
      </c>
      <c r="L625" s="11">
        <v>2016</v>
      </c>
      <c r="M625" s="5">
        <v>780</v>
      </c>
      <c r="N625" s="4"/>
      <c r="O625" s="4"/>
      <c r="P625" s="4"/>
    </row>
    <row r="626" spans="1:16" x14ac:dyDescent="0.2">
      <c r="A626" s="7" t="s">
        <v>8</v>
      </c>
      <c r="B626" s="4" t="s">
        <v>22</v>
      </c>
      <c r="C626" s="4" t="s">
        <v>4488</v>
      </c>
      <c r="D626" s="8" t="s">
        <v>4489</v>
      </c>
      <c r="E626" s="4" t="s">
        <v>4490</v>
      </c>
      <c r="F626" s="4"/>
      <c r="G626" s="4"/>
      <c r="H626" s="4" t="s">
        <v>4491</v>
      </c>
      <c r="I626" s="4"/>
      <c r="J626" s="41"/>
      <c r="K626" s="11">
        <v>2016</v>
      </c>
      <c r="L626" s="11">
        <v>2016</v>
      </c>
      <c r="M626" s="5">
        <v>300</v>
      </c>
      <c r="N626" s="4"/>
      <c r="O626" s="4"/>
      <c r="P626" s="4"/>
    </row>
    <row r="627" spans="1:16" x14ac:dyDescent="0.2">
      <c r="A627" s="7" t="s">
        <v>8</v>
      </c>
      <c r="B627" s="4" t="s">
        <v>22</v>
      </c>
      <c r="C627" s="4" t="s">
        <v>4492</v>
      </c>
      <c r="D627" s="8" t="s">
        <v>4493</v>
      </c>
      <c r="E627" s="4" t="s">
        <v>4494</v>
      </c>
      <c r="F627" s="4"/>
      <c r="G627" s="4"/>
      <c r="H627" s="4" t="s">
        <v>4495</v>
      </c>
      <c r="I627" s="4">
        <v>36577707</v>
      </c>
      <c r="J627" s="41"/>
      <c r="K627" s="11">
        <v>2016</v>
      </c>
      <c r="L627" s="11">
        <v>2016</v>
      </c>
      <c r="M627" s="5">
        <v>750</v>
      </c>
      <c r="N627" s="4"/>
      <c r="O627" s="4"/>
      <c r="P627" s="4"/>
    </row>
    <row r="628" spans="1:16" ht="25.5" x14ac:dyDescent="0.2">
      <c r="A628" s="7" t="s">
        <v>8</v>
      </c>
      <c r="B628" s="4" t="s">
        <v>22</v>
      </c>
      <c r="C628" s="4" t="s">
        <v>4496</v>
      </c>
      <c r="D628" s="8" t="s">
        <v>3817</v>
      </c>
      <c r="E628" s="4" t="s">
        <v>4497</v>
      </c>
      <c r="F628" s="4"/>
      <c r="G628" s="4"/>
      <c r="H628" s="4" t="s">
        <v>4498</v>
      </c>
      <c r="I628" s="4"/>
      <c r="J628" s="41"/>
      <c r="K628" s="11">
        <v>2016</v>
      </c>
      <c r="L628" s="11">
        <v>2016</v>
      </c>
      <c r="M628" s="5">
        <v>320</v>
      </c>
      <c r="N628" s="4"/>
      <c r="O628" s="4"/>
      <c r="P628" s="4"/>
    </row>
    <row r="629" spans="1:16" x14ac:dyDescent="0.2">
      <c r="A629" s="7" t="s">
        <v>8</v>
      </c>
      <c r="B629" s="4" t="s">
        <v>22</v>
      </c>
      <c r="C629" s="4" t="s">
        <v>4499</v>
      </c>
      <c r="D629" s="8" t="s">
        <v>4485</v>
      </c>
      <c r="E629" s="4" t="s">
        <v>4500</v>
      </c>
      <c r="F629" s="4"/>
      <c r="G629" s="4"/>
      <c r="H629" s="4" t="s">
        <v>4501</v>
      </c>
      <c r="I629" s="4">
        <v>31633803</v>
      </c>
      <c r="J629" s="41"/>
      <c r="K629" s="11">
        <v>2016</v>
      </c>
      <c r="L629" s="11">
        <v>2016</v>
      </c>
      <c r="M629" s="5">
        <v>391</v>
      </c>
      <c r="N629" s="4"/>
      <c r="O629" s="4"/>
      <c r="P629" s="4"/>
    </row>
    <row r="630" spans="1:16" x14ac:dyDescent="0.2">
      <c r="A630" s="7" t="s">
        <v>8</v>
      </c>
      <c r="B630" s="4" t="s">
        <v>22</v>
      </c>
      <c r="C630" s="4" t="s">
        <v>4502</v>
      </c>
      <c r="D630" s="8" t="s">
        <v>4489</v>
      </c>
      <c r="E630" s="4" t="s">
        <v>4503</v>
      </c>
      <c r="F630" s="4"/>
      <c r="G630" s="4"/>
      <c r="H630" s="4" t="s">
        <v>4491</v>
      </c>
      <c r="I630" s="4"/>
      <c r="J630" s="41"/>
      <c r="K630" s="11">
        <v>2016</v>
      </c>
      <c r="L630" s="11">
        <v>2016</v>
      </c>
      <c r="M630" s="5">
        <v>610</v>
      </c>
      <c r="N630" s="4"/>
      <c r="O630" s="4"/>
      <c r="P630" s="4"/>
    </row>
    <row r="631" spans="1:16" x14ac:dyDescent="0.2">
      <c r="A631" s="7" t="s">
        <v>8</v>
      </c>
      <c r="B631" s="4" t="s">
        <v>22</v>
      </c>
      <c r="C631" s="4" t="s">
        <v>4504</v>
      </c>
      <c r="D631" s="8" t="s">
        <v>4505</v>
      </c>
      <c r="E631" s="4" t="s">
        <v>4506</v>
      </c>
      <c r="F631" s="4"/>
      <c r="G631" s="4"/>
      <c r="H631" s="4" t="s">
        <v>4507</v>
      </c>
      <c r="I631" s="4">
        <v>31650015</v>
      </c>
      <c r="J631" s="41"/>
      <c r="K631" s="11">
        <v>2016</v>
      </c>
      <c r="L631" s="11">
        <v>2016</v>
      </c>
      <c r="M631" s="5">
        <v>430</v>
      </c>
      <c r="N631" s="4"/>
      <c r="O631" s="4"/>
      <c r="P631" s="4"/>
    </row>
    <row r="632" spans="1:16" x14ac:dyDescent="0.2">
      <c r="A632" s="7" t="s">
        <v>8</v>
      </c>
      <c r="B632" s="4" t="s">
        <v>22</v>
      </c>
      <c r="C632" s="4" t="s">
        <v>4508</v>
      </c>
      <c r="D632" s="8" t="s">
        <v>4489</v>
      </c>
      <c r="E632" s="4" t="s">
        <v>4509</v>
      </c>
      <c r="F632" s="4"/>
      <c r="G632" s="4"/>
      <c r="H632" s="4" t="s">
        <v>4491</v>
      </c>
      <c r="I632" s="4"/>
      <c r="J632" s="41"/>
      <c r="K632" s="11">
        <v>2016</v>
      </c>
      <c r="L632" s="11">
        <v>2016</v>
      </c>
      <c r="M632" s="5">
        <v>457</v>
      </c>
      <c r="N632" s="4"/>
      <c r="O632" s="4"/>
      <c r="P632" s="4"/>
    </row>
    <row r="633" spans="1:16" x14ac:dyDescent="0.2">
      <c r="A633" s="7" t="s">
        <v>8</v>
      </c>
      <c r="B633" s="4" t="s">
        <v>22</v>
      </c>
      <c r="C633" s="4" t="s">
        <v>4510</v>
      </c>
      <c r="D633" s="8" t="s">
        <v>3800</v>
      </c>
      <c r="E633" s="4" t="s">
        <v>4511</v>
      </c>
      <c r="F633" s="4"/>
      <c r="G633" s="4"/>
      <c r="H633" s="4" t="s">
        <v>4512</v>
      </c>
      <c r="I633" s="4">
        <v>36379221</v>
      </c>
      <c r="J633" s="41"/>
      <c r="K633" s="11">
        <v>2016</v>
      </c>
      <c r="L633" s="11">
        <v>2016</v>
      </c>
      <c r="M633" s="5">
        <v>450</v>
      </c>
      <c r="N633" s="4"/>
      <c r="O633" s="4"/>
      <c r="P633" s="4"/>
    </row>
    <row r="634" spans="1:16" x14ac:dyDescent="0.2">
      <c r="A634" s="7" t="s">
        <v>8</v>
      </c>
      <c r="B634" s="4" t="s">
        <v>22</v>
      </c>
      <c r="C634" s="4" t="s">
        <v>4513</v>
      </c>
      <c r="D634" s="8" t="s">
        <v>3834</v>
      </c>
      <c r="E634" s="4" t="s">
        <v>4514</v>
      </c>
      <c r="F634" s="4"/>
      <c r="G634" s="4"/>
      <c r="H634" s="4" t="s">
        <v>4491</v>
      </c>
      <c r="I634" s="4"/>
      <c r="J634" s="41"/>
      <c r="K634" s="11">
        <v>2016</v>
      </c>
      <c r="L634" s="11">
        <v>2016</v>
      </c>
      <c r="M634" s="5">
        <v>212</v>
      </c>
      <c r="N634" s="4"/>
      <c r="O634" s="4"/>
      <c r="P634" s="4"/>
    </row>
    <row r="635" spans="1:16" x14ac:dyDescent="0.2">
      <c r="A635" s="7" t="s">
        <v>8</v>
      </c>
      <c r="B635" s="4" t="s">
        <v>22</v>
      </c>
      <c r="C635" s="4" t="s">
        <v>4515</v>
      </c>
      <c r="D635" s="8" t="s">
        <v>4493</v>
      </c>
      <c r="E635" s="4" t="s">
        <v>4516</v>
      </c>
      <c r="F635" s="4"/>
      <c r="G635" s="4"/>
      <c r="H635" s="4" t="s">
        <v>4517</v>
      </c>
      <c r="I635" s="4">
        <v>36199222</v>
      </c>
      <c r="J635" s="41"/>
      <c r="K635" s="11">
        <v>2016</v>
      </c>
      <c r="L635" s="11">
        <v>2016</v>
      </c>
      <c r="M635" s="5">
        <v>2700</v>
      </c>
      <c r="N635" s="4"/>
      <c r="O635" s="4"/>
      <c r="P635" s="4"/>
    </row>
    <row r="636" spans="1:16" x14ac:dyDescent="0.2">
      <c r="A636" s="7" t="s">
        <v>8</v>
      </c>
      <c r="B636" s="4" t="s">
        <v>22</v>
      </c>
      <c r="C636" s="4" t="s">
        <v>4515</v>
      </c>
      <c r="D636" s="8" t="s">
        <v>4493</v>
      </c>
      <c r="E636" s="4" t="s">
        <v>4518</v>
      </c>
      <c r="F636" s="4"/>
      <c r="G636" s="4"/>
      <c r="H636" s="4" t="s">
        <v>4519</v>
      </c>
      <c r="I636" s="4">
        <v>36045047</v>
      </c>
      <c r="J636" s="41"/>
      <c r="K636" s="11">
        <v>2016</v>
      </c>
      <c r="L636" s="11">
        <v>2016</v>
      </c>
      <c r="M636" s="5">
        <v>700</v>
      </c>
      <c r="N636" s="4"/>
      <c r="O636" s="4"/>
      <c r="P636" s="4"/>
    </row>
    <row r="637" spans="1:16" ht="25.5" x14ac:dyDescent="0.2">
      <c r="A637" s="7" t="s">
        <v>8</v>
      </c>
      <c r="B637" s="4" t="s">
        <v>22</v>
      </c>
      <c r="C637" s="4" t="s">
        <v>4520</v>
      </c>
      <c r="D637" s="8" t="s">
        <v>4521</v>
      </c>
      <c r="E637" s="4" t="s">
        <v>4522</v>
      </c>
      <c r="F637" s="4"/>
      <c r="G637" s="4"/>
      <c r="H637" s="4" t="s">
        <v>4491</v>
      </c>
      <c r="I637" s="4"/>
      <c r="J637" s="41"/>
      <c r="K637" s="11">
        <v>2016</v>
      </c>
      <c r="L637" s="11">
        <v>2016</v>
      </c>
      <c r="M637" s="5">
        <v>200</v>
      </c>
      <c r="N637" s="4"/>
      <c r="O637" s="4"/>
      <c r="P637" s="4"/>
    </row>
    <row r="638" spans="1:16" ht="25.5" x14ac:dyDescent="0.2">
      <c r="A638" s="7" t="s">
        <v>8</v>
      </c>
      <c r="B638" s="4" t="s">
        <v>22</v>
      </c>
      <c r="C638" s="4" t="s">
        <v>3791</v>
      </c>
      <c r="D638" s="8" t="s">
        <v>3792</v>
      </c>
      <c r="E638" s="4" t="s">
        <v>3793</v>
      </c>
      <c r="F638" s="4" t="s">
        <v>228</v>
      </c>
      <c r="G638" s="4"/>
      <c r="H638" s="4" t="s">
        <v>3794</v>
      </c>
      <c r="I638" s="4">
        <v>36293113</v>
      </c>
      <c r="J638" s="41"/>
      <c r="K638" s="11">
        <v>2016</v>
      </c>
      <c r="L638" s="11">
        <v>2016</v>
      </c>
      <c r="M638" s="5">
        <v>1000</v>
      </c>
      <c r="N638" s="4"/>
      <c r="O638" s="4"/>
      <c r="P638" s="4" t="s">
        <v>10506</v>
      </c>
    </row>
    <row r="639" spans="1:16" ht="25.5" x14ac:dyDescent="0.2">
      <c r="A639" s="7" t="s">
        <v>8</v>
      </c>
      <c r="B639" s="4" t="s">
        <v>22</v>
      </c>
      <c r="C639" s="4" t="s">
        <v>3799</v>
      </c>
      <c r="D639" s="8" t="s">
        <v>3800</v>
      </c>
      <c r="E639" s="4" t="s">
        <v>3801</v>
      </c>
      <c r="F639" s="4" t="s">
        <v>228</v>
      </c>
      <c r="G639" s="4"/>
      <c r="H639" s="4" t="s">
        <v>3802</v>
      </c>
      <c r="I639" s="4"/>
      <c r="J639" s="41"/>
      <c r="K639" s="11">
        <v>2016</v>
      </c>
      <c r="L639" s="11">
        <v>2016</v>
      </c>
      <c r="M639" s="5">
        <v>2250</v>
      </c>
      <c r="N639" s="4"/>
      <c r="O639" s="4"/>
      <c r="P639" s="4" t="s">
        <v>10506</v>
      </c>
    </row>
    <row r="640" spans="1:16" ht="25.5" x14ac:dyDescent="0.2">
      <c r="A640" s="7" t="s">
        <v>8</v>
      </c>
      <c r="B640" s="4" t="s">
        <v>22</v>
      </c>
      <c r="C640" s="4" t="s">
        <v>3799</v>
      </c>
      <c r="D640" s="8" t="s">
        <v>3800</v>
      </c>
      <c r="E640" s="4" t="s">
        <v>3803</v>
      </c>
      <c r="F640" s="4" t="s">
        <v>228</v>
      </c>
      <c r="G640" s="4"/>
      <c r="H640" s="4" t="s">
        <v>3802</v>
      </c>
      <c r="I640" s="4"/>
      <c r="J640" s="41"/>
      <c r="K640" s="11">
        <v>2016</v>
      </c>
      <c r="L640" s="11">
        <v>2016</v>
      </c>
      <c r="M640" s="5">
        <v>1500</v>
      </c>
      <c r="N640" s="4"/>
      <c r="O640" s="4"/>
      <c r="P640" s="4" t="s">
        <v>10506</v>
      </c>
    </row>
    <row r="641" spans="1:16" ht="25.5" x14ac:dyDescent="0.2">
      <c r="A641" s="7" t="s">
        <v>8</v>
      </c>
      <c r="B641" s="4" t="s">
        <v>22</v>
      </c>
      <c r="C641" s="4" t="s">
        <v>3811</v>
      </c>
      <c r="D641" s="8" t="s">
        <v>3812</v>
      </c>
      <c r="E641" s="4" t="s">
        <v>3813</v>
      </c>
      <c r="F641" s="4" t="s">
        <v>228</v>
      </c>
      <c r="G641" s="4"/>
      <c r="H641" s="4" t="s">
        <v>3786</v>
      </c>
      <c r="I641" s="4">
        <v>36389030</v>
      </c>
      <c r="J641" s="41"/>
      <c r="K641" s="11">
        <v>2016</v>
      </c>
      <c r="L641" s="11">
        <v>2016</v>
      </c>
      <c r="M641" s="5">
        <v>2000</v>
      </c>
      <c r="N641" s="4"/>
      <c r="O641" s="4"/>
      <c r="P641" s="4" t="s">
        <v>10506</v>
      </c>
    </row>
    <row r="642" spans="1:16" ht="25.5" x14ac:dyDescent="0.2">
      <c r="A642" s="7" t="s">
        <v>8</v>
      </c>
      <c r="B642" s="4" t="s">
        <v>22</v>
      </c>
      <c r="C642" s="4" t="s">
        <v>3799</v>
      </c>
      <c r="D642" s="8" t="s">
        <v>3800</v>
      </c>
      <c r="E642" s="4" t="s">
        <v>3814</v>
      </c>
      <c r="F642" s="4" t="s">
        <v>228</v>
      </c>
      <c r="G642" s="4"/>
      <c r="H642" s="4" t="s">
        <v>3815</v>
      </c>
      <c r="I642" s="4"/>
      <c r="J642" s="41"/>
      <c r="K642" s="11">
        <v>2016</v>
      </c>
      <c r="L642" s="11">
        <v>2016</v>
      </c>
      <c r="M642" s="5">
        <v>1250</v>
      </c>
      <c r="N642" s="4"/>
      <c r="O642" s="4"/>
      <c r="P642" s="4" t="s">
        <v>10506</v>
      </c>
    </row>
    <row r="643" spans="1:16" ht="25.5" x14ac:dyDescent="0.2">
      <c r="A643" s="7" t="s">
        <v>8</v>
      </c>
      <c r="B643" s="4" t="s">
        <v>22</v>
      </c>
      <c r="C643" s="4" t="s">
        <v>3816</v>
      </c>
      <c r="D643" s="8" t="s">
        <v>3817</v>
      </c>
      <c r="E643" s="4" t="s">
        <v>3818</v>
      </c>
      <c r="F643" s="4" t="s">
        <v>228</v>
      </c>
      <c r="G643" s="4"/>
      <c r="H643" s="4" t="s">
        <v>3819</v>
      </c>
      <c r="I643" s="4">
        <v>36854433</v>
      </c>
      <c r="J643" s="41"/>
      <c r="K643" s="11">
        <v>2016</v>
      </c>
      <c r="L643" s="11">
        <v>2016</v>
      </c>
      <c r="M643" s="5">
        <v>370</v>
      </c>
      <c r="N643" s="4"/>
      <c r="O643" s="4"/>
      <c r="P643" s="4" t="s">
        <v>10506</v>
      </c>
    </row>
    <row r="644" spans="1:16" ht="25.5" x14ac:dyDescent="0.2">
      <c r="A644" s="7" t="s">
        <v>8</v>
      </c>
      <c r="B644" s="4" t="s">
        <v>22</v>
      </c>
      <c r="C644" s="4" t="s">
        <v>3823</v>
      </c>
      <c r="D644" s="8" t="s">
        <v>3824</v>
      </c>
      <c r="E644" s="4" t="s">
        <v>3825</v>
      </c>
      <c r="F644" s="4" t="s">
        <v>228</v>
      </c>
      <c r="G644" s="4"/>
      <c r="H644" s="4" t="s">
        <v>3826</v>
      </c>
      <c r="I644" s="4">
        <v>36386561</v>
      </c>
      <c r="J644" s="41"/>
      <c r="K644" s="11">
        <v>2016</v>
      </c>
      <c r="L644" s="11">
        <v>2016</v>
      </c>
      <c r="M644" s="5">
        <v>1720</v>
      </c>
      <c r="N644" s="4"/>
      <c r="O644" s="4"/>
      <c r="P644" s="4" t="s">
        <v>10506</v>
      </c>
    </row>
    <row r="645" spans="1:16" ht="25.5" x14ac:dyDescent="0.2">
      <c r="A645" s="7" t="s">
        <v>8</v>
      </c>
      <c r="B645" s="4" t="s">
        <v>22</v>
      </c>
      <c r="C645" s="4" t="s">
        <v>3830</v>
      </c>
      <c r="D645" s="8" t="s">
        <v>3817</v>
      </c>
      <c r="E645" s="4" t="s">
        <v>3831</v>
      </c>
      <c r="F645" s="4" t="s">
        <v>228</v>
      </c>
      <c r="G645" s="4"/>
      <c r="H645" s="4" t="s">
        <v>3832</v>
      </c>
      <c r="I645" s="4">
        <v>36498441</v>
      </c>
      <c r="J645" s="41"/>
      <c r="K645" s="11">
        <v>2016</v>
      </c>
      <c r="L645" s="11">
        <v>2016</v>
      </c>
      <c r="M645" s="5">
        <v>1050</v>
      </c>
      <c r="N645" s="4"/>
      <c r="O645" s="4"/>
      <c r="P645" s="4" t="s">
        <v>10506</v>
      </c>
    </row>
    <row r="646" spans="1:16" ht="25.5" x14ac:dyDescent="0.2">
      <c r="A646" s="7" t="s">
        <v>8</v>
      </c>
      <c r="B646" s="4" t="s">
        <v>22</v>
      </c>
      <c r="C646" s="4" t="s">
        <v>3837</v>
      </c>
      <c r="D646" s="8" t="s">
        <v>3800</v>
      </c>
      <c r="E646" s="4" t="s">
        <v>3838</v>
      </c>
      <c r="F646" s="4" t="s">
        <v>228</v>
      </c>
      <c r="G646" s="4"/>
      <c r="H646" s="4" t="s">
        <v>3839</v>
      </c>
      <c r="I646" s="4">
        <v>35910739</v>
      </c>
      <c r="J646" s="41"/>
      <c r="K646" s="11">
        <v>2016</v>
      </c>
      <c r="L646" s="11">
        <v>2016</v>
      </c>
      <c r="M646" s="5">
        <v>630</v>
      </c>
      <c r="N646" s="4"/>
      <c r="O646" s="4"/>
      <c r="P646" s="4" t="s">
        <v>10506</v>
      </c>
    </row>
    <row r="647" spans="1:16" ht="25.5" x14ac:dyDescent="0.2">
      <c r="A647" s="7" t="s">
        <v>8</v>
      </c>
      <c r="B647" s="4" t="s">
        <v>22</v>
      </c>
      <c r="C647" s="4" t="s">
        <v>3843</v>
      </c>
      <c r="D647" s="8" t="s">
        <v>3817</v>
      </c>
      <c r="E647" s="4" t="s">
        <v>3844</v>
      </c>
      <c r="F647" s="4" t="s">
        <v>228</v>
      </c>
      <c r="G647" s="4"/>
      <c r="H647" s="4" t="s">
        <v>3782</v>
      </c>
      <c r="I647" s="4">
        <v>36042773</v>
      </c>
      <c r="J647" s="41"/>
      <c r="K647" s="11">
        <v>2016</v>
      </c>
      <c r="L647" s="11">
        <v>2016</v>
      </c>
      <c r="M647" s="5">
        <v>600</v>
      </c>
      <c r="N647" s="4"/>
      <c r="O647" s="4"/>
      <c r="P647" s="4" t="s">
        <v>10506</v>
      </c>
    </row>
    <row r="648" spans="1:16" ht="25.5" x14ac:dyDescent="0.2">
      <c r="A648" s="7" t="s">
        <v>8</v>
      </c>
      <c r="B648" s="4" t="s">
        <v>22</v>
      </c>
      <c r="C648" s="4" t="s">
        <v>3845</v>
      </c>
      <c r="D648" s="8" t="s">
        <v>3846</v>
      </c>
      <c r="E648" s="4" t="s">
        <v>3847</v>
      </c>
      <c r="F648" s="4" t="s">
        <v>228</v>
      </c>
      <c r="G648" s="4"/>
      <c r="H648" s="4" t="s">
        <v>3848</v>
      </c>
      <c r="I648" s="4">
        <v>43844103</v>
      </c>
      <c r="J648" s="41"/>
      <c r="K648" s="11">
        <v>2016</v>
      </c>
      <c r="L648" s="11">
        <v>2016</v>
      </c>
      <c r="M648" s="5">
        <v>1580</v>
      </c>
      <c r="N648" s="4"/>
      <c r="O648" s="4"/>
      <c r="P648" s="4" t="s">
        <v>10506</v>
      </c>
    </row>
    <row r="649" spans="1:16" ht="25.5" x14ac:dyDescent="0.2">
      <c r="A649" s="7" t="s">
        <v>8</v>
      </c>
      <c r="B649" s="4" t="s">
        <v>22</v>
      </c>
      <c r="C649" s="4" t="s">
        <v>3849</v>
      </c>
      <c r="D649" s="8" t="s">
        <v>3846</v>
      </c>
      <c r="E649" s="4" t="s">
        <v>3850</v>
      </c>
      <c r="F649" s="4" t="s">
        <v>228</v>
      </c>
      <c r="G649" s="4"/>
      <c r="H649" s="4" t="s">
        <v>3851</v>
      </c>
      <c r="I649" s="4">
        <v>36663662</v>
      </c>
      <c r="J649" s="41"/>
      <c r="K649" s="11">
        <v>2016</v>
      </c>
      <c r="L649" s="11">
        <v>2016</v>
      </c>
      <c r="M649" s="5">
        <v>1145</v>
      </c>
      <c r="N649" s="4"/>
      <c r="O649" s="4"/>
      <c r="P649" s="4" t="s">
        <v>10506</v>
      </c>
    </row>
    <row r="650" spans="1:16" ht="25.5" x14ac:dyDescent="0.2">
      <c r="A650" s="7" t="s">
        <v>8</v>
      </c>
      <c r="B650" s="4" t="s">
        <v>50</v>
      </c>
      <c r="C650" s="4" t="s">
        <v>4082</v>
      </c>
      <c r="D650" s="8" t="s">
        <v>4083</v>
      </c>
      <c r="E650" s="4" t="s">
        <v>4084</v>
      </c>
      <c r="F650" s="4" t="s">
        <v>1085</v>
      </c>
      <c r="G650" s="4"/>
      <c r="H650" s="4" t="s">
        <v>4085</v>
      </c>
      <c r="I650" s="4">
        <v>31944515</v>
      </c>
      <c r="J650" s="41"/>
      <c r="K650" s="11">
        <v>2016</v>
      </c>
      <c r="L650" s="11">
        <v>2016</v>
      </c>
      <c r="M650" s="5">
        <v>154.80000000000001</v>
      </c>
      <c r="N650" s="4"/>
      <c r="O650" s="4"/>
      <c r="P650" s="4" t="s">
        <v>10506</v>
      </c>
    </row>
    <row r="651" spans="1:16" ht="25.5" x14ac:dyDescent="0.2">
      <c r="A651" s="7" t="s">
        <v>8</v>
      </c>
      <c r="B651" s="4" t="s">
        <v>50</v>
      </c>
      <c r="C651" s="4" t="s">
        <v>4086</v>
      </c>
      <c r="D651" s="8" t="s">
        <v>4087</v>
      </c>
      <c r="E651" s="4" t="s">
        <v>4088</v>
      </c>
      <c r="F651" s="4" t="s">
        <v>1085</v>
      </c>
      <c r="G651" s="4"/>
      <c r="H651" s="4" t="s">
        <v>4089</v>
      </c>
      <c r="I651" s="4">
        <v>31944523</v>
      </c>
      <c r="J651" s="41"/>
      <c r="K651" s="11">
        <v>2016</v>
      </c>
      <c r="L651" s="11">
        <v>2016</v>
      </c>
      <c r="M651" s="5">
        <v>494.97</v>
      </c>
      <c r="N651" s="4"/>
      <c r="O651" s="4"/>
      <c r="P651" s="4" t="s">
        <v>10506</v>
      </c>
    </row>
    <row r="652" spans="1:16" ht="25.5" x14ac:dyDescent="0.2">
      <c r="A652" s="7" t="s">
        <v>8</v>
      </c>
      <c r="B652" s="4" t="s">
        <v>50</v>
      </c>
      <c r="C652" s="4" t="s">
        <v>4095</v>
      </c>
      <c r="D652" s="8" t="s">
        <v>4096</v>
      </c>
      <c r="E652" s="4" t="s">
        <v>4097</v>
      </c>
      <c r="F652" s="4" t="s">
        <v>1085</v>
      </c>
      <c r="G652" s="4"/>
      <c r="H652" s="4" t="s">
        <v>4098</v>
      </c>
      <c r="I652" s="4">
        <v>165948</v>
      </c>
      <c r="J652" s="41"/>
      <c r="K652" s="11">
        <v>2016</v>
      </c>
      <c r="L652" s="11">
        <v>2016</v>
      </c>
      <c r="M652" s="5">
        <v>1123</v>
      </c>
      <c r="N652" s="4"/>
      <c r="O652" s="4"/>
      <c r="P652" s="4" t="s">
        <v>10506</v>
      </c>
    </row>
    <row r="653" spans="1:16" ht="25.5" x14ac:dyDescent="0.2">
      <c r="A653" s="7" t="s">
        <v>8</v>
      </c>
      <c r="B653" s="4" t="s">
        <v>50</v>
      </c>
      <c r="C653" s="4" t="s">
        <v>4099</v>
      </c>
      <c r="D653" s="8" t="s">
        <v>4100</v>
      </c>
      <c r="E653" s="4" t="s">
        <v>4101</v>
      </c>
      <c r="F653" s="4" t="s">
        <v>1085</v>
      </c>
      <c r="G653" s="4"/>
      <c r="H653" s="4" t="s">
        <v>4098</v>
      </c>
      <c r="I653" s="4">
        <v>165948</v>
      </c>
      <c r="J653" s="41"/>
      <c r="K653" s="11">
        <v>2016</v>
      </c>
      <c r="L653" s="11">
        <v>2016</v>
      </c>
      <c r="M653" s="5">
        <v>2135.5300000000002</v>
      </c>
      <c r="N653" s="4"/>
      <c r="O653" s="4"/>
      <c r="P653" s="4" t="s">
        <v>10506</v>
      </c>
    </row>
    <row r="654" spans="1:16" ht="25.5" x14ac:dyDescent="0.2">
      <c r="A654" s="7" t="s">
        <v>8</v>
      </c>
      <c r="B654" s="4" t="s">
        <v>50</v>
      </c>
      <c r="C654" s="4" t="s">
        <v>4137</v>
      </c>
      <c r="D654" s="8" t="s">
        <v>4096</v>
      </c>
      <c r="E654" s="4" t="s">
        <v>4138</v>
      </c>
      <c r="F654" s="4" t="s">
        <v>1085</v>
      </c>
      <c r="G654" s="4"/>
      <c r="H654" s="4" t="s">
        <v>4139</v>
      </c>
      <c r="I654" s="4">
        <v>31944523</v>
      </c>
      <c r="J654" s="41"/>
      <c r="K654" s="11">
        <v>2016</v>
      </c>
      <c r="L654" s="11">
        <v>2016</v>
      </c>
      <c r="M654" s="5">
        <v>336.64</v>
      </c>
      <c r="N654" s="4"/>
      <c r="O654" s="4"/>
      <c r="P654" s="4" t="s">
        <v>10506</v>
      </c>
    </row>
    <row r="655" spans="1:16" ht="25.5" x14ac:dyDescent="0.2">
      <c r="A655" s="7" t="s">
        <v>8</v>
      </c>
      <c r="B655" s="4" t="s">
        <v>50</v>
      </c>
      <c r="C655" s="4" t="s">
        <v>4148</v>
      </c>
      <c r="D655" s="8" t="s">
        <v>4149</v>
      </c>
      <c r="E655" s="4" t="s">
        <v>4150</v>
      </c>
      <c r="F655" s="4" t="s">
        <v>1085</v>
      </c>
      <c r="G655" s="4"/>
      <c r="H655" s="4" t="s">
        <v>4151</v>
      </c>
      <c r="I655" s="4">
        <v>42128226</v>
      </c>
      <c r="J655" s="41"/>
      <c r="K655" s="11">
        <v>2016</v>
      </c>
      <c r="L655" s="11">
        <v>2016</v>
      </c>
      <c r="M655" s="5">
        <v>2651.8</v>
      </c>
      <c r="N655" s="4"/>
      <c r="O655" s="4"/>
      <c r="P655" s="4" t="s">
        <v>10506</v>
      </c>
    </row>
    <row r="656" spans="1:16" ht="25.5" x14ac:dyDescent="0.2">
      <c r="A656" s="7" t="s">
        <v>8</v>
      </c>
      <c r="B656" s="4" t="s">
        <v>50</v>
      </c>
      <c r="C656" s="4" t="s">
        <v>4152</v>
      </c>
      <c r="D656" s="8" t="s">
        <v>4153</v>
      </c>
      <c r="E656" s="4" t="s">
        <v>4154</v>
      </c>
      <c r="F656" s="4" t="s">
        <v>1085</v>
      </c>
      <c r="G656" s="4"/>
      <c r="H656" s="4" t="s">
        <v>4155</v>
      </c>
      <c r="I656" s="4">
        <v>510157</v>
      </c>
      <c r="J656" s="41"/>
      <c r="K656" s="11">
        <v>2016</v>
      </c>
      <c r="L656" s="11">
        <v>2016</v>
      </c>
      <c r="M656" s="5">
        <v>666.67</v>
      </c>
      <c r="N656" s="4"/>
      <c r="O656" s="4"/>
      <c r="P656" s="4" t="s">
        <v>10506</v>
      </c>
    </row>
    <row r="657" spans="1:16" ht="25.5" x14ac:dyDescent="0.2">
      <c r="A657" s="7" t="s">
        <v>8</v>
      </c>
      <c r="B657" s="4" t="s">
        <v>50</v>
      </c>
      <c r="C657" s="4" t="s">
        <v>4156</v>
      </c>
      <c r="D657" s="8" t="s">
        <v>4157</v>
      </c>
      <c r="E657" s="4" t="s">
        <v>4138</v>
      </c>
      <c r="F657" s="4" t="s">
        <v>1085</v>
      </c>
      <c r="G657" s="4"/>
      <c r="H657" s="4" t="s">
        <v>4158</v>
      </c>
      <c r="I657" s="4">
        <v>31944515</v>
      </c>
      <c r="J657" s="41"/>
      <c r="K657" s="11">
        <v>2016</v>
      </c>
      <c r="L657" s="11">
        <v>2016</v>
      </c>
      <c r="M657" s="5">
        <v>480</v>
      </c>
      <c r="N657" s="4"/>
      <c r="O657" s="4"/>
      <c r="P657" s="4" t="s">
        <v>10506</v>
      </c>
    </row>
    <row r="658" spans="1:16" ht="25.5" x14ac:dyDescent="0.2">
      <c r="A658" s="7" t="s">
        <v>8</v>
      </c>
      <c r="B658" s="4" t="s">
        <v>50</v>
      </c>
      <c r="C658" s="4" t="s">
        <v>4159</v>
      </c>
      <c r="D658" s="8" t="s">
        <v>4157</v>
      </c>
      <c r="E658" s="4" t="s">
        <v>4160</v>
      </c>
      <c r="F658" s="4" t="s">
        <v>1085</v>
      </c>
      <c r="G658" s="4"/>
      <c r="H658" s="4" t="s">
        <v>4161</v>
      </c>
      <c r="I658" s="4">
        <v>31944515</v>
      </c>
      <c r="J658" s="41"/>
      <c r="K658" s="11">
        <v>2016</v>
      </c>
      <c r="L658" s="11">
        <v>2016</v>
      </c>
      <c r="M658" s="5">
        <v>550</v>
      </c>
      <c r="N658" s="4"/>
      <c r="O658" s="4"/>
      <c r="P658" s="4" t="s">
        <v>10506</v>
      </c>
    </row>
    <row r="659" spans="1:16" ht="25.5" x14ac:dyDescent="0.2">
      <c r="A659" s="7" t="s">
        <v>8</v>
      </c>
      <c r="B659" s="4" t="s">
        <v>50</v>
      </c>
      <c r="C659" s="4" t="s">
        <v>4162</v>
      </c>
      <c r="D659" s="8" t="s">
        <v>4163</v>
      </c>
      <c r="E659" s="4" t="s">
        <v>4164</v>
      </c>
      <c r="F659" s="4" t="s">
        <v>1085</v>
      </c>
      <c r="G659" s="4"/>
      <c r="H659" s="4" t="s">
        <v>4165</v>
      </c>
      <c r="I659" s="4">
        <v>31944515</v>
      </c>
      <c r="J659" s="41"/>
      <c r="K659" s="11">
        <v>2016</v>
      </c>
      <c r="L659" s="11">
        <v>2016</v>
      </c>
      <c r="M659" s="5">
        <v>250</v>
      </c>
      <c r="N659" s="4"/>
      <c r="O659" s="4"/>
      <c r="P659" s="4" t="s">
        <v>10506</v>
      </c>
    </row>
    <row r="660" spans="1:16" ht="25.5" x14ac:dyDescent="0.2">
      <c r="A660" s="7" t="s">
        <v>8</v>
      </c>
      <c r="B660" s="4" t="s">
        <v>50</v>
      </c>
      <c r="C660" s="4" t="s">
        <v>4166</v>
      </c>
      <c r="D660" s="8" t="s">
        <v>4100</v>
      </c>
      <c r="E660" s="4" t="s">
        <v>4145</v>
      </c>
      <c r="F660" s="4" t="s">
        <v>1085</v>
      </c>
      <c r="G660" s="4"/>
      <c r="H660" s="4" t="s">
        <v>4167</v>
      </c>
      <c r="I660" s="4">
        <v>165921</v>
      </c>
      <c r="J660" s="41"/>
      <c r="K660" s="11">
        <v>2016</v>
      </c>
      <c r="L660" s="11">
        <v>2016</v>
      </c>
      <c r="M660" s="5">
        <v>583.33000000000004</v>
      </c>
      <c r="N660" s="4"/>
      <c r="O660" s="4"/>
      <c r="P660" s="4" t="s">
        <v>10506</v>
      </c>
    </row>
    <row r="661" spans="1:16" ht="25.5" x14ac:dyDescent="0.2">
      <c r="A661" s="7" t="s">
        <v>8</v>
      </c>
      <c r="B661" s="4" t="s">
        <v>50</v>
      </c>
      <c r="C661" s="4" t="s">
        <v>4169</v>
      </c>
      <c r="D661" s="8" t="s">
        <v>4100</v>
      </c>
      <c r="E661" s="4" t="s">
        <v>4170</v>
      </c>
      <c r="F661" s="4" t="s">
        <v>1085</v>
      </c>
      <c r="G661" s="4"/>
      <c r="H661" s="4" t="s">
        <v>4171</v>
      </c>
      <c r="I661" s="4">
        <v>320439</v>
      </c>
      <c r="J661" s="41"/>
      <c r="K661" s="11">
        <v>2016</v>
      </c>
      <c r="L661" s="11">
        <v>2016</v>
      </c>
      <c r="M661" s="5">
        <v>787.95</v>
      </c>
      <c r="N661" s="4"/>
      <c r="O661" s="4"/>
      <c r="P661" s="4" t="s">
        <v>10506</v>
      </c>
    </row>
    <row r="662" spans="1:16" ht="25.5" x14ac:dyDescent="0.2">
      <c r="A662" s="7" t="s">
        <v>8</v>
      </c>
      <c r="B662" s="4" t="s">
        <v>50</v>
      </c>
      <c r="C662" s="4" t="s">
        <v>4179</v>
      </c>
      <c r="D662" s="8" t="s">
        <v>4180</v>
      </c>
      <c r="E662" s="4" t="s">
        <v>4181</v>
      </c>
      <c r="F662" s="4" t="s">
        <v>1085</v>
      </c>
      <c r="G662" s="4"/>
      <c r="H662" s="4" t="s">
        <v>4182</v>
      </c>
      <c r="I662" s="4">
        <v>165808</v>
      </c>
      <c r="J662" s="41"/>
      <c r="K662" s="11">
        <v>2015</v>
      </c>
      <c r="L662" s="11">
        <v>2016</v>
      </c>
      <c r="M662" s="5">
        <v>321.48</v>
      </c>
      <c r="N662" s="4"/>
      <c r="O662" s="4"/>
      <c r="P662" s="4" t="s">
        <v>10506</v>
      </c>
    </row>
    <row r="663" spans="1:16" ht="25.5" x14ac:dyDescent="0.2">
      <c r="A663" s="7" t="s">
        <v>8</v>
      </c>
      <c r="B663" s="4" t="s">
        <v>50</v>
      </c>
      <c r="C663" s="4" t="s">
        <v>4199</v>
      </c>
      <c r="D663" s="8" t="s">
        <v>4195</v>
      </c>
      <c r="E663" s="4" t="s">
        <v>4200</v>
      </c>
      <c r="F663" s="4" t="s">
        <v>1085</v>
      </c>
      <c r="G663" s="4"/>
      <c r="H663" s="4" t="s">
        <v>4201</v>
      </c>
      <c r="I663" s="4">
        <v>165921</v>
      </c>
      <c r="J663" s="41"/>
      <c r="K663" s="11">
        <v>2016</v>
      </c>
      <c r="L663" s="11">
        <v>2016</v>
      </c>
      <c r="M663" s="5">
        <v>1047.9000000000001</v>
      </c>
      <c r="N663" s="4"/>
      <c r="O663" s="4"/>
      <c r="P663" s="4" t="s">
        <v>10506</v>
      </c>
    </row>
    <row r="664" spans="1:16" ht="25.5" x14ac:dyDescent="0.2">
      <c r="A664" s="7" t="s">
        <v>8</v>
      </c>
      <c r="B664" s="4" t="s">
        <v>50</v>
      </c>
      <c r="C664" s="4" t="s">
        <v>3967</v>
      </c>
      <c r="D664" s="8" t="s">
        <v>3968</v>
      </c>
      <c r="E664" s="4" t="s">
        <v>3969</v>
      </c>
      <c r="F664" s="4" t="s">
        <v>1085</v>
      </c>
      <c r="G664" s="4"/>
      <c r="H664" s="4" t="s">
        <v>3970</v>
      </c>
      <c r="I664" s="4">
        <v>36516180</v>
      </c>
      <c r="J664" s="41"/>
      <c r="K664" s="11">
        <v>2016</v>
      </c>
      <c r="L664" s="11">
        <v>2016</v>
      </c>
      <c r="M664" s="5">
        <v>1500</v>
      </c>
      <c r="N664" s="4"/>
      <c r="O664" s="4"/>
      <c r="P664" s="4" t="s">
        <v>10506</v>
      </c>
    </row>
    <row r="665" spans="1:16" ht="25.5" x14ac:dyDescent="0.2">
      <c r="A665" s="7" t="s">
        <v>8</v>
      </c>
      <c r="B665" s="4" t="s">
        <v>50</v>
      </c>
      <c r="C665" s="4" t="s">
        <v>3971</v>
      </c>
      <c r="D665" s="8" t="s">
        <v>3968</v>
      </c>
      <c r="E665" s="4" t="s">
        <v>3972</v>
      </c>
      <c r="F665" s="4" t="s">
        <v>1085</v>
      </c>
      <c r="G665" s="4"/>
      <c r="H665" s="4" t="s">
        <v>3970</v>
      </c>
      <c r="I665" s="4">
        <v>36516180</v>
      </c>
      <c r="J665" s="41"/>
      <c r="K665" s="11">
        <v>2016</v>
      </c>
      <c r="L665" s="11">
        <v>2016</v>
      </c>
      <c r="M665" s="5">
        <v>800</v>
      </c>
      <c r="N665" s="4"/>
      <c r="O665" s="4"/>
      <c r="P665" s="4" t="s">
        <v>10506</v>
      </c>
    </row>
    <row r="666" spans="1:16" ht="25.5" x14ac:dyDescent="0.2">
      <c r="A666" s="7" t="s">
        <v>8</v>
      </c>
      <c r="B666" s="4" t="s">
        <v>50</v>
      </c>
      <c r="C666" s="4" t="s">
        <v>3977</v>
      </c>
      <c r="D666" s="8" t="s">
        <v>3974</v>
      </c>
      <c r="E666" s="4" t="s">
        <v>3978</v>
      </c>
      <c r="F666" s="4" t="s">
        <v>1085</v>
      </c>
      <c r="G666" s="4"/>
      <c r="H666" s="4" t="s">
        <v>3979</v>
      </c>
      <c r="I666" s="4">
        <v>36360881</v>
      </c>
      <c r="J666" s="41"/>
      <c r="K666" s="11">
        <v>2015</v>
      </c>
      <c r="L666" s="11">
        <v>2016</v>
      </c>
      <c r="M666" s="5">
        <v>7150</v>
      </c>
      <c r="N666" s="4" t="s">
        <v>3980</v>
      </c>
      <c r="O666" s="4"/>
      <c r="P666" s="4" t="s">
        <v>10506</v>
      </c>
    </row>
    <row r="667" spans="1:16" ht="25.5" x14ac:dyDescent="0.2">
      <c r="A667" s="7" t="s">
        <v>8</v>
      </c>
      <c r="B667" s="4" t="s">
        <v>50</v>
      </c>
      <c r="C667" s="4" t="s">
        <v>3981</v>
      </c>
      <c r="D667" s="8" t="s">
        <v>3974</v>
      </c>
      <c r="E667" s="4" t="s">
        <v>3978</v>
      </c>
      <c r="F667" s="4" t="s">
        <v>1085</v>
      </c>
      <c r="G667" s="4"/>
      <c r="H667" s="4" t="s">
        <v>3982</v>
      </c>
      <c r="I667" s="4">
        <v>36360881</v>
      </c>
      <c r="J667" s="41"/>
      <c r="K667" s="11">
        <v>2016</v>
      </c>
      <c r="L667" s="11">
        <v>2016</v>
      </c>
      <c r="M667" s="5">
        <v>1800</v>
      </c>
      <c r="N667" s="4"/>
      <c r="O667" s="4"/>
      <c r="P667" s="4" t="s">
        <v>10506</v>
      </c>
    </row>
    <row r="668" spans="1:16" ht="25.5" x14ac:dyDescent="0.2">
      <c r="A668" s="7" t="s">
        <v>8</v>
      </c>
      <c r="B668" s="4" t="s">
        <v>50</v>
      </c>
      <c r="C668" s="4" t="s">
        <v>3983</v>
      </c>
      <c r="D668" s="8" t="s">
        <v>3974</v>
      </c>
      <c r="E668" s="4" t="s">
        <v>3984</v>
      </c>
      <c r="F668" s="4" t="s">
        <v>1085</v>
      </c>
      <c r="G668" s="4"/>
      <c r="H668" s="4" t="s">
        <v>3979</v>
      </c>
      <c r="I668" s="4">
        <v>36360881</v>
      </c>
      <c r="J668" s="41"/>
      <c r="K668" s="11">
        <v>2016</v>
      </c>
      <c r="L668" s="11">
        <v>2016</v>
      </c>
      <c r="M668" s="5">
        <v>600</v>
      </c>
      <c r="N668" s="4"/>
      <c r="O668" s="4"/>
      <c r="P668" s="4" t="s">
        <v>10506</v>
      </c>
    </row>
    <row r="669" spans="1:16" ht="25.5" x14ac:dyDescent="0.2">
      <c r="A669" s="7" t="s">
        <v>8</v>
      </c>
      <c r="B669" s="4" t="s">
        <v>50</v>
      </c>
      <c r="C669" s="4" t="s">
        <v>3985</v>
      </c>
      <c r="D669" s="8" t="s">
        <v>3974</v>
      </c>
      <c r="E669" s="4" t="s">
        <v>3986</v>
      </c>
      <c r="F669" s="4" t="s">
        <v>1085</v>
      </c>
      <c r="G669" s="4"/>
      <c r="H669" s="4" t="s">
        <v>3987</v>
      </c>
      <c r="I669" s="4">
        <v>36191892</v>
      </c>
      <c r="J669" s="41"/>
      <c r="K669" s="11">
        <v>2016</v>
      </c>
      <c r="L669" s="11">
        <v>2016</v>
      </c>
      <c r="M669" s="5">
        <v>650</v>
      </c>
      <c r="N669" s="4"/>
      <c r="O669" s="4"/>
      <c r="P669" s="4" t="s">
        <v>10506</v>
      </c>
    </row>
    <row r="670" spans="1:16" ht="25.5" x14ac:dyDescent="0.2">
      <c r="A670" s="7" t="s">
        <v>8</v>
      </c>
      <c r="B670" s="4" t="s">
        <v>50</v>
      </c>
      <c r="C670" s="4" t="s">
        <v>3988</v>
      </c>
      <c r="D670" s="8" t="s">
        <v>3989</v>
      </c>
      <c r="E670" s="4" t="s">
        <v>3990</v>
      </c>
      <c r="F670" s="4" t="s">
        <v>1085</v>
      </c>
      <c r="G670" s="4"/>
      <c r="H670" s="4" t="s">
        <v>3991</v>
      </c>
      <c r="I670" s="4">
        <v>35796570</v>
      </c>
      <c r="J670" s="41"/>
      <c r="K670" s="11">
        <v>2016</v>
      </c>
      <c r="L670" s="11">
        <v>2016</v>
      </c>
      <c r="M670" s="5">
        <v>5200</v>
      </c>
      <c r="N670" s="4"/>
      <c r="O670" s="4"/>
      <c r="P670" s="4" t="s">
        <v>10506</v>
      </c>
    </row>
    <row r="671" spans="1:16" ht="25.5" x14ac:dyDescent="0.2">
      <c r="A671" s="7" t="s">
        <v>8</v>
      </c>
      <c r="B671" s="4" t="s">
        <v>50</v>
      </c>
      <c r="C671" s="4" t="s">
        <v>3992</v>
      </c>
      <c r="D671" s="8" t="s">
        <v>3993</v>
      </c>
      <c r="E671" s="4" t="s">
        <v>3994</v>
      </c>
      <c r="F671" s="4" t="s">
        <v>1085</v>
      </c>
      <c r="G671" s="4"/>
      <c r="H671" s="4" t="s">
        <v>3995</v>
      </c>
      <c r="I671" s="4">
        <v>36598569</v>
      </c>
      <c r="J671" s="41"/>
      <c r="K671" s="11">
        <v>2016</v>
      </c>
      <c r="L671" s="11">
        <v>2016</v>
      </c>
      <c r="M671" s="5">
        <v>41.67</v>
      </c>
      <c r="N671" s="4"/>
      <c r="O671" s="4"/>
      <c r="P671" s="4" t="s">
        <v>10506</v>
      </c>
    </row>
    <row r="672" spans="1:16" ht="25.5" x14ac:dyDescent="0.2">
      <c r="A672" s="7" t="s">
        <v>8</v>
      </c>
      <c r="B672" s="4" t="s">
        <v>50</v>
      </c>
      <c r="C672" s="4" t="s">
        <v>3996</v>
      </c>
      <c r="D672" s="8" t="s">
        <v>3993</v>
      </c>
      <c r="E672" s="4" t="s">
        <v>3997</v>
      </c>
      <c r="F672" s="4" t="s">
        <v>1085</v>
      </c>
      <c r="G672" s="4"/>
      <c r="H672" s="4" t="s">
        <v>3998</v>
      </c>
      <c r="I672" s="4">
        <v>43941079</v>
      </c>
      <c r="J672" s="41"/>
      <c r="K672" s="11">
        <v>2016</v>
      </c>
      <c r="L672" s="11">
        <v>2016</v>
      </c>
      <c r="M672" s="5">
        <v>41.67</v>
      </c>
      <c r="N672" s="4"/>
      <c r="O672" s="4"/>
      <c r="P672" s="4" t="s">
        <v>10506</v>
      </c>
    </row>
    <row r="673" spans="1:16" ht="25.5" x14ac:dyDescent="0.2">
      <c r="A673" s="7" t="s">
        <v>8</v>
      </c>
      <c r="B673" s="4" t="s">
        <v>50</v>
      </c>
      <c r="C673" s="4" t="s">
        <v>3999</v>
      </c>
      <c r="D673" s="8" t="s">
        <v>3993</v>
      </c>
      <c r="E673" s="4" t="s">
        <v>4000</v>
      </c>
      <c r="F673" s="4" t="s">
        <v>1085</v>
      </c>
      <c r="G673" s="4"/>
      <c r="H673" s="4" t="s">
        <v>4001</v>
      </c>
      <c r="I673" s="4" t="s">
        <v>4002</v>
      </c>
      <c r="J673" s="41"/>
      <c r="K673" s="11">
        <v>2016</v>
      </c>
      <c r="L673" s="11">
        <v>2016</v>
      </c>
      <c r="M673" s="5">
        <v>20.83</v>
      </c>
      <c r="N673" s="4"/>
      <c r="O673" s="4"/>
      <c r="P673" s="4" t="s">
        <v>10506</v>
      </c>
    </row>
    <row r="674" spans="1:16" ht="25.5" x14ac:dyDescent="0.2">
      <c r="A674" s="7" t="s">
        <v>8</v>
      </c>
      <c r="B674" s="4" t="s">
        <v>50</v>
      </c>
      <c r="C674" s="4" t="s">
        <v>4003</v>
      </c>
      <c r="D674" s="8" t="s">
        <v>3993</v>
      </c>
      <c r="E674" s="4" t="s">
        <v>4004</v>
      </c>
      <c r="F674" s="4" t="s">
        <v>1085</v>
      </c>
      <c r="G674" s="4"/>
      <c r="H674" s="4" t="s">
        <v>4005</v>
      </c>
      <c r="I674" s="4" t="s">
        <v>4002</v>
      </c>
      <c r="J674" s="41"/>
      <c r="K674" s="11">
        <v>2016</v>
      </c>
      <c r="L674" s="11">
        <v>2016</v>
      </c>
      <c r="M674" s="5">
        <v>41.67</v>
      </c>
      <c r="N674" s="4"/>
      <c r="O674" s="4"/>
      <c r="P674" s="4" t="s">
        <v>10506</v>
      </c>
    </row>
    <row r="675" spans="1:16" ht="25.5" x14ac:dyDescent="0.2">
      <c r="A675" s="7" t="s">
        <v>8</v>
      </c>
      <c r="B675" s="4" t="s">
        <v>50</v>
      </c>
      <c r="C675" s="4" t="s">
        <v>4006</v>
      </c>
      <c r="D675" s="8" t="s">
        <v>4007</v>
      </c>
      <c r="E675" s="4" t="s">
        <v>4008</v>
      </c>
      <c r="F675" s="4" t="s">
        <v>1085</v>
      </c>
      <c r="G675" s="4"/>
      <c r="H675" s="4" t="s">
        <v>4009</v>
      </c>
      <c r="I675" s="4" t="s">
        <v>4002</v>
      </c>
      <c r="J675" s="41"/>
      <c r="K675" s="11">
        <v>2016</v>
      </c>
      <c r="L675" s="11">
        <v>2016</v>
      </c>
      <c r="M675" s="5">
        <v>450</v>
      </c>
      <c r="N675" s="4"/>
      <c r="O675" s="4"/>
      <c r="P675" s="4" t="s">
        <v>10506</v>
      </c>
    </row>
    <row r="676" spans="1:16" ht="25.5" x14ac:dyDescent="0.2">
      <c r="A676" s="7" t="s">
        <v>8</v>
      </c>
      <c r="B676" s="4" t="s">
        <v>50</v>
      </c>
      <c r="C676" s="4" t="s">
        <v>4010</v>
      </c>
      <c r="D676" s="8" t="s">
        <v>4011</v>
      </c>
      <c r="E676" s="4" t="s">
        <v>4012</v>
      </c>
      <c r="F676" s="4" t="s">
        <v>1085</v>
      </c>
      <c r="G676" s="4"/>
      <c r="H676" s="4" t="s">
        <v>4013</v>
      </c>
      <c r="I676" s="4">
        <v>47612819</v>
      </c>
      <c r="J676" s="41"/>
      <c r="K676" s="11">
        <v>2016</v>
      </c>
      <c r="L676" s="11">
        <v>2016</v>
      </c>
      <c r="M676" s="5">
        <v>900</v>
      </c>
      <c r="N676" s="4"/>
      <c r="O676" s="4"/>
      <c r="P676" s="4" t="s">
        <v>10506</v>
      </c>
    </row>
    <row r="677" spans="1:16" ht="25.5" x14ac:dyDescent="0.2">
      <c r="A677" s="7" t="s">
        <v>8</v>
      </c>
      <c r="B677" s="4" t="s">
        <v>50</v>
      </c>
      <c r="C677" s="4" t="s">
        <v>4014</v>
      </c>
      <c r="D677" s="8" t="s">
        <v>4015</v>
      </c>
      <c r="E677" s="4" t="s">
        <v>4016</v>
      </c>
      <c r="F677" s="4" t="s">
        <v>1085</v>
      </c>
      <c r="G677" s="4"/>
      <c r="H677" s="4" t="s">
        <v>4017</v>
      </c>
      <c r="I677" s="4">
        <v>31678777</v>
      </c>
      <c r="J677" s="41"/>
      <c r="K677" s="11">
        <v>2016</v>
      </c>
      <c r="L677" s="11">
        <v>2016</v>
      </c>
      <c r="M677" s="5">
        <v>300</v>
      </c>
      <c r="N677" s="4"/>
      <c r="O677" s="4"/>
      <c r="P677" s="4" t="s">
        <v>10506</v>
      </c>
    </row>
    <row r="678" spans="1:16" ht="25.5" x14ac:dyDescent="0.2">
      <c r="A678" s="7" t="s">
        <v>8</v>
      </c>
      <c r="B678" s="4" t="s">
        <v>50</v>
      </c>
      <c r="C678" s="4" t="s">
        <v>4018</v>
      </c>
      <c r="D678" s="8" t="s">
        <v>4015</v>
      </c>
      <c r="E678" s="4" t="s">
        <v>4019</v>
      </c>
      <c r="F678" s="4" t="s">
        <v>1085</v>
      </c>
      <c r="G678" s="4"/>
      <c r="H678" s="4" t="s">
        <v>4020</v>
      </c>
      <c r="I678" s="4">
        <v>36598569</v>
      </c>
      <c r="J678" s="41"/>
      <c r="K678" s="11">
        <v>2016</v>
      </c>
      <c r="L678" s="11">
        <v>2016</v>
      </c>
      <c r="M678" s="5">
        <v>300</v>
      </c>
      <c r="N678" s="4"/>
      <c r="O678" s="4"/>
      <c r="P678" s="4" t="s">
        <v>10506</v>
      </c>
    </row>
    <row r="679" spans="1:16" ht="25.5" x14ac:dyDescent="0.2">
      <c r="A679" s="7" t="s">
        <v>8</v>
      </c>
      <c r="B679" s="4" t="s">
        <v>50</v>
      </c>
      <c r="C679" s="4" t="s">
        <v>4021</v>
      </c>
      <c r="D679" s="8" t="s">
        <v>4015</v>
      </c>
      <c r="E679" s="4" t="s">
        <v>4022</v>
      </c>
      <c r="F679" s="4" t="s">
        <v>1085</v>
      </c>
      <c r="G679" s="4"/>
      <c r="H679" s="4" t="s">
        <v>4023</v>
      </c>
      <c r="I679" s="4" t="s">
        <v>4024</v>
      </c>
      <c r="J679" s="41"/>
      <c r="K679" s="11">
        <v>2016</v>
      </c>
      <c r="L679" s="11">
        <v>2016</v>
      </c>
      <c r="M679" s="5">
        <v>55</v>
      </c>
      <c r="N679" s="4"/>
      <c r="O679" s="4"/>
      <c r="P679" s="4" t="s">
        <v>10506</v>
      </c>
    </row>
    <row r="680" spans="1:16" ht="25.5" x14ac:dyDescent="0.2">
      <c r="A680" s="7" t="s">
        <v>8</v>
      </c>
      <c r="B680" s="4" t="s">
        <v>50</v>
      </c>
      <c r="C680" s="4" t="s">
        <v>4025</v>
      </c>
      <c r="D680" s="8" t="s">
        <v>4026</v>
      </c>
      <c r="E680" s="4" t="s">
        <v>4027</v>
      </c>
      <c r="F680" s="4" t="s">
        <v>1085</v>
      </c>
      <c r="G680" s="4"/>
      <c r="H680" s="4" t="s">
        <v>4028</v>
      </c>
      <c r="I680" s="4" t="s">
        <v>4029</v>
      </c>
      <c r="J680" s="41"/>
      <c r="K680" s="11">
        <v>2015</v>
      </c>
      <c r="L680" s="11">
        <v>2016</v>
      </c>
      <c r="M680" s="5">
        <v>500</v>
      </c>
      <c r="N680" s="4" t="s">
        <v>3980</v>
      </c>
      <c r="O680" s="4"/>
      <c r="P680" s="4" t="s">
        <v>10506</v>
      </c>
    </row>
    <row r="681" spans="1:16" ht="25.5" x14ac:dyDescent="0.2">
      <c r="A681" s="7" t="s">
        <v>8</v>
      </c>
      <c r="B681" s="4" t="s">
        <v>50</v>
      </c>
      <c r="C681" s="4" t="s">
        <v>4030</v>
      </c>
      <c r="D681" s="8" t="s">
        <v>4026</v>
      </c>
      <c r="E681" s="4" t="s">
        <v>4031</v>
      </c>
      <c r="F681" s="4" t="s">
        <v>1085</v>
      </c>
      <c r="G681" s="4"/>
      <c r="H681" s="4" t="s">
        <v>4017</v>
      </c>
      <c r="I681" s="4">
        <v>31678777</v>
      </c>
      <c r="J681" s="41"/>
      <c r="K681" s="11">
        <v>2016</v>
      </c>
      <c r="L681" s="11">
        <v>2016</v>
      </c>
      <c r="M681" s="5">
        <v>1100</v>
      </c>
      <c r="N681" s="4"/>
      <c r="O681" s="4"/>
      <c r="P681" s="4" t="s">
        <v>10506</v>
      </c>
    </row>
    <row r="682" spans="1:16" ht="25.5" x14ac:dyDescent="0.2">
      <c r="A682" s="7" t="s">
        <v>8</v>
      </c>
      <c r="B682" s="4" t="s">
        <v>50</v>
      </c>
      <c r="C682" s="4" t="s">
        <v>4032</v>
      </c>
      <c r="D682" s="8" t="s">
        <v>3989</v>
      </c>
      <c r="E682" s="4" t="s">
        <v>4033</v>
      </c>
      <c r="F682" s="4" t="s">
        <v>1085</v>
      </c>
      <c r="G682" s="4"/>
      <c r="H682" s="4" t="s">
        <v>4034</v>
      </c>
      <c r="I682" s="4" t="s">
        <v>4035</v>
      </c>
      <c r="J682" s="41"/>
      <c r="K682" s="11">
        <v>2016</v>
      </c>
      <c r="L682" s="11">
        <v>2016</v>
      </c>
      <c r="M682" s="5">
        <v>1083.33</v>
      </c>
      <c r="N682" s="4"/>
      <c r="O682" s="4"/>
      <c r="P682" s="4" t="s">
        <v>10506</v>
      </c>
    </row>
    <row r="683" spans="1:16" ht="25.5" x14ac:dyDescent="0.2">
      <c r="A683" s="7" t="s">
        <v>8</v>
      </c>
      <c r="B683" s="4" t="s">
        <v>50</v>
      </c>
      <c r="C683" s="4" t="s">
        <v>4036</v>
      </c>
      <c r="D683" s="8" t="s">
        <v>3989</v>
      </c>
      <c r="E683" s="4" t="s">
        <v>4037</v>
      </c>
      <c r="F683" s="4" t="s">
        <v>1085</v>
      </c>
      <c r="G683" s="4"/>
      <c r="H683" s="4" t="s">
        <v>4038</v>
      </c>
      <c r="I683" s="4" t="s">
        <v>4039</v>
      </c>
      <c r="J683" s="41"/>
      <c r="K683" s="11">
        <v>2016</v>
      </c>
      <c r="L683" s="11">
        <v>2016</v>
      </c>
      <c r="M683" s="5">
        <v>4900</v>
      </c>
      <c r="N683" s="4"/>
      <c r="O683" s="4"/>
      <c r="P683" s="4" t="s">
        <v>10506</v>
      </c>
    </row>
    <row r="684" spans="1:16" ht="25.5" x14ac:dyDescent="0.2">
      <c r="A684" s="7" t="s">
        <v>8</v>
      </c>
      <c r="B684" s="4" t="s">
        <v>50</v>
      </c>
      <c r="C684" s="4" t="s">
        <v>4040</v>
      </c>
      <c r="D684" s="8" t="s">
        <v>3989</v>
      </c>
      <c r="E684" s="4" t="s">
        <v>4041</v>
      </c>
      <c r="F684" s="4" t="s">
        <v>1085</v>
      </c>
      <c r="G684" s="4"/>
      <c r="H684" s="4" t="s">
        <v>4042</v>
      </c>
      <c r="I684" s="4" t="s">
        <v>4043</v>
      </c>
      <c r="J684" s="41"/>
      <c r="K684" s="11">
        <v>2016</v>
      </c>
      <c r="L684" s="11">
        <v>2016</v>
      </c>
      <c r="M684" s="5">
        <v>2200</v>
      </c>
      <c r="N684" s="4"/>
      <c r="O684" s="4"/>
      <c r="P684" s="4" t="s">
        <v>10506</v>
      </c>
    </row>
    <row r="685" spans="1:16" ht="25.5" x14ac:dyDescent="0.2">
      <c r="A685" s="7" t="s">
        <v>8</v>
      </c>
      <c r="B685" s="4" t="s">
        <v>50</v>
      </c>
      <c r="C685" s="4" t="s">
        <v>4044</v>
      </c>
      <c r="D685" s="8" t="s">
        <v>3989</v>
      </c>
      <c r="E685" s="4" t="s">
        <v>4045</v>
      </c>
      <c r="F685" s="4" t="s">
        <v>1085</v>
      </c>
      <c r="G685" s="4"/>
      <c r="H685" s="4" t="s">
        <v>4038</v>
      </c>
      <c r="I685" s="4" t="s">
        <v>4039</v>
      </c>
      <c r="J685" s="41"/>
      <c r="K685" s="11">
        <v>2016</v>
      </c>
      <c r="L685" s="11">
        <v>2016</v>
      </c>
      <c r="M685" s="5">
        <v>7900</v>
      </c>
      <c r="N685" s="4"/>
      <c r="O685" s="4"/>
      <c r="P685" s="4" t="s">
        <v>10506</v>
      </c>
    </row>
    <row r="686" spans="1:16" ht="25.5" x14ac:dyDescent="0.2">
      <c r="A686" s="7" t="s">
        <v>8</v>
      </c>
      <c r="B686" s="4" t="s">
        <v>50</v>
      </c>
      <c r="C686" s="4" t="s">
        <v>4046</v>
      </c>
      <c r="D686" s="8" t="s">
        <v>4047</v>
      </c>
      <c r="E686" s="4" t="s">
        <v>4048</v>
      </c>
      <c r="F686" s="4" t="s">
        <v>1085</v>
      </c>
      <c r="G686" s="4"/>
      <c r="H686" s="4" t="s">
        <v>4049</v>
      </c>
      <c r="I686" s="4">
        <v>31653847</v>
      </c>
      <c r="J686" s="41"/>
      <c r="K686" s="11">
        <v>2016</v>
      </c>
      <c r="L686" s="11">
        <v>2016</v>
      </c>
      <c r="M686" s="5">
        <v>2400</v>
      </c>
      <c r="N686" s="4"/>
      <c r="O686" s="4"/>
      <c r="P686" s="4" t="s">
        <v>10506</v>
      </c>
    </row>
    <row r="687" spans="1:16" ht="25.5" x14ac:dyDescent="0.2">
      <c r="A687" s="7" t="s">
        <v>8</v>
      </c>
      <c r="B687" s="4" t="s">
        <v>50</v>
      </c>
      <c r="C687" s="4" t="s">
        <v>4050</v>
      </c>
      <c r="D687" s="8" t="s">
        <v>4051</v>
      </c>
      <c r="E687" s="4" t="s">
        <v>4052</v>
      </c>
      <c r="F687" s="4" t="s">
        <v>1085</v>
      </c>
      <c r="G687" s="4"/>
      <c r="H687" s="4" t="s">
        <v>4053</v>
      </c>
      <c r="I687" s="4">
        <v>31624189</v>
      </c>
      <c r="J687" s="41"/>
      <c r="K687" s="11">
        <v>2016</v>
      </c>
      <c r="L687" s="11">
        <v>2016</v>
      </c>
      <c r="M687" s="5">
        <v>1995</v>
      </c>
      <c r="N687" s="4"/>
      <c r="O687" s="4"/>
      <c r="P687" s="4" t="s">
        <v>10506</v>
      </c>
    </row>
    <row r="688" spans="1:16" ht="25.5" x14ac:dyDescent="0.2">
      <c r="A688" s="7" t="s">
        <v>8</v>
      </c>
      <c r="B688" s="4" t="s">
        <v>50</v>
      </c>
      <c r="C688" s="4" t="s">
        <v>4050</v>
      </c>
      <c r="D688" s="8" t="s">
        <v>4051</v>
      </c>
      <c r="E688" s="4" t="s">
        <v>4054</v>
      </c>
      <c r="F688" s="4" t="s">
        <v>1085</v>
      </c>
      <c r="G688" s="4"/>
      <c r="H688" s="4" t="s">
        <v>4053</v>
      </c>
      <c r="I688" s="4">
        <v>31624189</v>
      </c>
      <c r="J688" s="41"/>
      <c r="K688" s="11">
        <v>2016</v>
      </c>
      <c r="L688" s="11">
        <v>2016</v>
      </c>
      <c r="M688" s="5">
        <v>1169</v>
      </c>
      <c r="N688" s="4"/>
      <c r="O688" s="4"/>
      <c r="P688" s="4" t="s">
        <v>10506</v>
      </c>
    </row>
    <row r="689" spans="1:16" ht="25.5" x14ac:dyDescent="0.2">
      <c r="A689" s="7" t="s">
        <v>8</v>
      </c>
      <c r="B689" s="4" t="s">
        <v>50</v>
      </c>
      <c r="C689" s="4" t="s">
        <v>4055</v>
      </c>
      <c r="D689" s="8" t="s">
        <v>4056</v>
      </c>
      <c r="E689" s="4" t="s">
        <v>4057</v>
      </c>
      <c r="F689" s="4" t="s">
        <v>1085</v>
      </c>
      <c r="G689" s="4"/>
      <c r="H689" s="4" t="s">
        <v>4058</v>
      </c>
      <c r="I689" s="4">
        <v>36396222</v>
      </c>
      <c r="J689" s="41"/>
      <c r="K689" s="11">
        <v>2016</v>
      </c>
      <c r="L689" s="11">
        <v>2016</v>
      </c>
      <c r="M689" s="5">
        <v>250</v>
      </c>
      <c r="N689" s="4"/>
      <c r="O689" s="4"/>
      <c r="P689" s="4" t="s">
        <v>10506</v>
      </c>
    </row>
    <row r="690" spans="1:16" ht="25.5" x14ac:dyDescent="0.2">
      <c r="A690" s="7" t="s">
        <v>8</v>
      </c>
      <c r="B690" s="4" t="s">
        <v>50</v>
      </c>
      <c r="C690" s="4" t="s">
        <v>4059</v>
      </c>
      <c r="D690" s="8" t="s">
        <v>4060</v>
      </c>
      <c r="E690" s="4" t="s">
        <v>4061</v>
      </c>
      <c r="F690" s="4" t="s">
        <v>1085</v>
      </c>
      <c r="G690" s="4"/>
      <c r="H690" s="4" t="s">
        <v>4062</v>
      </c>
      <c r="I690" s="4">
        <v>36514241</v>
      </c>
      <c r="J690" s="41"/>
      <c r="K690" s="11">
        <v>2016</v>
      </c>
      <c r="L690" s="11">
        <v>2016</v>
      </c>
      <c r="M690" s="5">
        <v>700</v>
      </c>
      <c r="N690" s="4"/>
      <c r="O690" s="4"/>
      <c r="P690" s="4" t="s">
        <v>10506</v>
      </c>
    </row>
    <row r="691" spans="1:16" ht="25.5" x14ac:dyDescent="0.2">
      <c r="A691" s="7" t="s">
        <v>8</v>
      </c>
      <c r="B691" s="4" t="s">
        <v>50</v>
      </c>
      <c r="C691" s="4" t="s">
        <v>4063</v>
      </c>
      <c r="D691" s="8" t="s">
        <v>4064</v>
      </c>
      <c r="E691" s="4" t="s">
        <v>4065</v>
      </c>
      <c r="F691" s="4" t="s">
        <v>1085</v>
      </c>
      <c r="G691" s="4"/>
      <c r="H691" s="4" t="s">
        <v>4066</v>
      </c>
      <c r="I691" s="4">
        <v>31615716</v>
      </c>
      <c r="J691" s="41"/>
      <c r="K691" s="11">
        <v>2016</v>
      </c>
      <c r="L691" s="11">
        <v>2016</v>
      </c>
      <c r="M691" s="5">
        <v>1200</v>
      </c>
      <c r="N691" s="4"/>
      <c r="O691" s="4"/>
      <c r="P691" s="4" t="s">
        <v>10506</v>
      </c>
    </row>
    <row r="692" spans="1:16" ht="25.5" x14ac:dyDescent="0.2">
      <c r="A692" s="7" t="s">
        <v>8</v>
      </c>
      <c r="B692" s="4" t="s">
        <v>50</v>
      </c>
      <c r="C692" s="4" t="s">
        <v>4063</v>
      </c>
      <c r="D692" s="8" t="s">
        <v>4064</v>
      </c>
      <c r="E692" s="4" t="s">
        <v>4067</v>
      </c>
      <c r="F692" s="4" t="s">
        <v>1085</v>
      </c>
      <c r="G692" s="4"/>
      <c r="H692" s="4" t="s">
        <v>4066</v>
      </c>
      <c r="I692" s="4">
        <v>31615716</v>
      </c>
      <c r="J692" s="41"/>
      <c r="K692" s="11">
        <v>2016</v>
      </c>
      <c r="L692" s="11">
        <v>2016</v>
      </c>
      <c r="M692" s="5">
        <v>1100</v>
      </c>
      <c r="N692" s="4"/>
      <c r="O692" s="4"/>
      <c r="P692" s="4" t="s">
        <v>10506</v>
      </c>
    </row>
    <row r="693" spans="1:16" ht="25.5" x14ac:dyDescent="0.2">
      <c r="A693" s="7" t="s">
        <v>8</v>
      </c>
      <c r="B693" s="4" t="s">
        <v>50</v>
      </c>
      <c r="C693" s="4" t="s">
        <v>4063</v>
      </c>
      <c r="D693" s="8" t="s">
        <v>4064</v>
      </c>
      <c r="E693" s="4" t="s">
        <v>4068</v>
      </c>
      <c r="F693" s="4" t="s">
        <v>1085</v>
      </c>
      <c r="G693" s="4"/>
      <c r="H693" s="4" t="s">
        <v>4066</v>
      </c>
      <c r="I693" s="4">
        <v>31615716</v>
      </c>
      <c r="J693" s="41"/>
      <c r="K693" s="11">
        <v>2016</v>
      </c>
      <c r="L693" s="11">
        <v>2016</v>
      </c>
      <c r="M693" s="5">
        <v>1000</v>
      </c>
      <c r="N693" s="4"/>
      <c r="O693" s="4"/>
      <c r="P693" s="4" t="s">
        <v>10506</v>
      </c>
    </row>
    <row r="694" spans="1:16" ht="25.5" x14ac:dyDescent="0.2">
      <c r="A694" s="7" t="s">
        <v>8</v>
      </c>
      <c r="B694" s="4" t="s">
        <v>50</v>
      </c>
      <c r="C694" s="4" t="s">
        <v>4069</v>
      </c>
      <c r="D694" s="8" t="s">
        <v>4070</v>
      </c>
      <c r="E694" s="4" t="s">
        <v>4071</v>
      </c>
      <c r="F694" s="4" t="s">
        <v>1085</v>
      </c>
      <c r="G694" s="4"/>
      <c r="H694" s="4" t="s">
        <v>4072</v>
      </c>
      <c r="I694" s="4">
        <v>31821987</v>
      </c>
      <c r="J694" s="41"/>
      <c r="K694" s="11">
        <v>2016</v>
      </c>
      <c r="L694" s="11">
        <v>2016</v>
      </c>
      <c r="M694" s="5">
        <v>40</v>
      </c>
      <c r="N694" s="4"/>
      <c r="O694" s="4"/>
      <c r="P694" s="4" t="s">
        <v>10506</v>
      </c>
    </row>
    <row r="695" spans="1:16" ht="25.5" x14ac:dyDescent="0.2">
      <c r="A695" s="7" t="s">
        <v>8</v>
      </c>
      <c r="B695" s="4" t="s">
        <v>50</v>
      </c>
      <c r="C695" s="4" t="s">
        <v>4073</v>
      </c>
      <c r="D695" s="8" t="s">
        <v>4074</v>
      </c>
      <c r="E695" s="4" t="s">
        <v>4075</v>
      </c>
      <c r="F695" s="4" t="s">
        <v>1085</v>
      </c>
      <c r="G695" s="4"/>
      <c r="H695" s="4" t="s">
        <v>4076</v>
      </c>
      <c r="I695" s="4">
        <v>36478181</v>
      </c>
      <c r="J695" s="41"/>
      <c r="K695" s="11">
        <v>2016</v>
      </c>
      <c r="L695" s="11">
        <v>2016</v>
      </c>
      <c r="M695" s="5">
        <v>791.67</v>
      </c>
      <c r="N695" s="4"/>
      <c r="O695" s="4"/>
      <c r="P695" s="4" t="s">
        <v>10506</v>
      </c>
    </row>
    <row r="696" spans="1:16" ht="25.5" x14ac:dyDescent="0.2">
      <c r="A696" s="7" t="s">
        <v>8</v>
      </c>
      <c r="B696" s="4" t="s">
        <v>50</v>
      </c>
      <c r="C696" s="4" t="s">
        <v>4077</v>
      </c>
      <c r="D696" s="8" t="s">
        <v>4078</v>
      </c>
      <c r="E696" s="4" t="s">
        <v>4079</v>
      </c>
      <c r="F696" s="4" t="s">
        <v>1085</v>
      </c>
      <c r="G696" s="4"/>
      <c r="H696" s="4" t="s">
        <v>4080</v>
      </c>
      <c r="I696" s="4" t="s">
        <v>4081</v>
      </c>
      <c r="J696" s="41"/>
      <c r="K696" s="11">
        <v>2016</v>
      </c>
      <c r="L696" s="11">
        <v>2016</v>
      </c>
      <c r="M696" s="5">
        <v>140.91999999999999</v>
      </c>
      <c r="N696" s="4"/>
      <c r="O696" s="4"/>
      <c r="P696" s="4" t="s">
        <v>10506</v>
      </c>
    </row>
    <row r="697" spans="1:16" ht="25.5" x14ac:dyDescent="0.2">
      <c r="A697" s="7" t="s">
        <v>8</v>
      </c>
      <c r="B697" s="4" t="s">
        <v>50</v>
      </c>
      <c r="C697" s="4" t="s">
        <v>4090</v>
      </c>
      <c r="D697" s="8" t="s">
        <v>4091</v>
      </c>
      <c r="E697" s="4" t="s">
        <v>4092</v>
      </c>
      <c r="F697" s="4" t="s">
        <v>1085</v>
      </c>
      <c r="G697" s="4"/>
      <c r="H697" s="4" t="s">
        <v>4093</v>
      </c>
      <c r="I697" s="4" t="s">
        <v>4094</v>
      </c>
      <c r="J697" s="41"/>
      <c r="K697" s="11">
        <v>2016</v>
      </c>
      <c r="L697" s="11">
        <v>2016</v>
      </c>
      <c r="M697" s="5">
        <v>518.73</v>
      </c>
      <c r="N697" s="4"/>
      <c r="O697" s="4"/>
      <c r="P697" s="4" t="s">
        <v>10506</v>
      </c>
    </row>
    <row r="698" spans="1:16" ht="25.5" x14ac:dyDescent="0.2">
      <c r="A698" s="7" t="s">
        <v>8</v>
      </c>
      <c r="B698" s="4" t="s">
        <v>50</v>
      </c>
      <c r="C698" s="4" t="s">
        <v>4102</v>
      </c>
      <c r="D698" s="8" t="s">
        <v>4103</v>
      </c>
      <c r="E698" s="4" t="s">
        <v>4104</v>
      </c>
      <c r="F698" s="4" t="s">
        <v>1085</v>
      </c>
      <c r="G698" s="4"/>
      <c r="H698" s="4" t="s">
        <v>4105</v>
      </c>
      <c r="I698" s="4" t="s">
        <v>4106</v>
      </c>
      <c r="J698" s="41"/>
      <c r="K698" s="11">
        <v>2016</v>
      </c>
      <c r="L698" s="11">
        <v>2016</v>
      </c>
      <c r="M698" s="5">
        <v>4534</v>
      </c>
      <c r="N698" s="4"/>
      <c r="O698" s="4"/>
      <c r="P698" s="4" t="s">
        <v>10506</v>
      </c>
    </row>
    <row r="699" spans="1:16" ht="25.5" x14ac:dyDescent="0.2">
      <c r="A699" s="7" t="s">
        <v>8</v>
      </c>
      <c r="B699" s="4" t="s">
        <v>50</v>
      </c>
      <c r="C699" s="4" t="s">
        <v>4107</v>
      </c>
      <c r="D699" s="8" t="s">
        <v>4108</v>
      </c>
      <c r="E699" s="4" t="s">
        <v>4109</v>
      </c>
      <c r="F699" s="4" t="s">
        <v>1085</v>
      </c>
      <c r="G699" s="4"/>
      <c r="H699" s="4" t="s">
        <v>4110</v>
      </c>
      <c r="I699" s="4" t="s">
        <v>4111</v>
      </c>
      <c r="J699" s="41"/>
      <c r="K699" s="11">
        <v>2016</v>
      </c>
      <c r="L699" s="11">
        <v>2016</v>
      </c>
      <c r="M699" s="5">
        <v>800</v>
      </c>
      <c r="N699" s="4"/>
      <c r="O699" s="4"/>
      <c r="P699" s="4" t="s">
        <v>10506</v>
      </c>
    </row>
    <row r="700" spans="1:16" ht="25.5" x14ac:dyDescent="0.2">
      <c r="A700" s="7" t="s">
        <v>8</v>
      </c>
      <c r="B700" s="4" t="s">
        <v>50</v>
      </c>
      <c r="C700" s="4" t="s">
        <v>4112</v>
      </c>
      <c r="D700" s="8" t="s">
        <v>4108</v>
      </c>
      <c r="E700" s="4" t="s">
        <v>4113</v>
      </c>
      <c r="F700" s="4" t="s">
        <v>1085</v>
      </c>
      <c r="G700" s="4"/>
      <c r="H700" s="4" t="s">
        <v>4114</v>
      </c>
      <c r="I700" s="4">
        <v>17316260</v>
      </c>
      <c r="J700" s="41"/>
      <c r="K700" s="11">
        <v>2016</v>
      </c>
      <c r="L700" s="11">
        <v>2016</v>
      </c>
      <c r="M700" s="5">
        <v>1000</v>
      </c>
      <c r="N700" s="4"/>
      <c r="O700" s="4"/>
      <c r="P700" s="4" t="s">
        <v>10506</v>
      </c>
    </row>
    <row r="701" spans="1:16" ht="25.5" x14ac:dyDescent="0.2">
      <c r="A701" s="7" t="s">
        <v>8</v>
      </c>
      <c r="B701" s="4" t="s">
        <v>50</v>
      </c>
      <c r="C701" s="4" t="s">
        <v>4115</v>
      </c>
      <c r="D701" s="8" t="s">
        <v>4116</v>
      </c>
      <c r="E701" s="4" t="s">
        <v>4117</v>
      </c>
      <c r="F701" s="4" t="s">
        <v>1085</v>
      </c>
      <c r="G701" s="4"/>
      <c r="H701" s="4" t="s">
        <v>4118</v>
      </c>
      <c r="I701" s="4" t="s">
        <v>4024</v>
      </c>
      <c r="J701" s="41"/>
      <c r="K701" s="11">
        <v>2016</v>
      </c>
      <c r="L701" s="11">
        <v>2016</v>
      </c>
      <c r="M701" s="5">
        <v>166.67</v>
      </c>
      <c r="N701" s="4"/>
      <c r="O701" s="4"/>
      <c r="P701" s="4" t="s">
        <v>10506</v>
      </c>
    </row>
    <row r="702" spans="1:16" ht="25.5" x14ac:dyDescent="0.2">
      <c r="A702" s="7" t="s">
        <v>8</v>
      </c>
      <c r="B702" s="4" t="s">
        <v>50</v>
      </c>
      <c r="C702" s="4" t="s">
        <v>4119</v>
      </c>
      <c r="D702" s="8" t="s">
        <v>4078</v>
      </c>
      <c r="E702" s="4" t="s">
        <v>4120</v>
      </c>
      <c r="F702" s="4" t="s">
        <v>1085</v>
      </c>
      <c r="G702" s="4"/>
      <c r="H702" s="4" t="s">
        <v>4121</v>
      </c>
      <c r="I702" s="4" t="s">
        <v>4122</v>
      </c>
      <c r="J702" s="41"/>
      <c r="K702" s="11">
        <v>2016</v>
      </c>
      <c r="L702" s="11">
        <v>2016</v>
      </c>
      <c r="M702" s="5">
        <v>1646.64</v>
      </c>
      <c r="N702" s="4"/>
      <c r="O702" s="4"/>
      <c r="P702" s="4" t="s">
        <v>10506</v>
      </c>
    </row>
    <row r="703" spans="1:16" ht="25.5" x14ac:dyDescent="0.2">
      <c r="A703" s="7" t="s">
        <v>8</v>
      </c>
      <c r="B703" s="4" t="s">
        <v>50</v>
      </c>
      <c r="C703" s="4" t="s">
        <v>4123</v>
      </c>
      <c r="D703" s="8" t="s">
        <v>4096</v>
      </c>
      <c r="E703" s="4" t="s">
        <v>4124</v>
      </c>
      <c r="F703" s="4" t="s">
        <v>1085</v>
      </c>
      <c r="G703" s="4"/>
      <c r="H703" s="4" t="s">
        <v>4125</v>
      </c>
      <c r="I703" s="4">
        <v>36164666</v>
      </c>
      <c r="J703" s="41"/>
      <c r="K703" s="11">
        <v>2016</v>
      </c>
      <c r="L703" s="11">
        <v>2016</v>
      </c>
      <c r="M703" s="5">
        <v>665</v>
      </c>
      <c r="N703" s="4"/>
      <c r="O703" s="4"/>
      <c r="P703" s="4" t="s">
        <v>10506</v>
      </c>
    </row>
    <row r="704" spans="1:16" ht="25.5" x14ac:dyDescent="0.2">
      <c r="A704" s="7" t="s">
        <v>8</v>
      </c>
      <c r="B704" s="4" t="s">
        <v>50</v>
      </c>
      <c r="C704" s="4" t="s">
        <v>4126</v>
      </c>
      <c r="D704" s="8" t="s">
        <v>4096</v>
      </c>
      <c r="E704" s="4" t="s">
        <v>4127</v>
      </c>
      <c r="F704" s="4" t="s">
        <v>1085</v>
      </c>
      <c r="G704" s="4"/>
      <c r="H704" s="4" t="s">
        <v>4128</v>
      </c>
      <c r="I704" s="4">
        <v>36707996</v>
      </c>
      <c r="J704" s="41"/>
      <c r="K704" s="11">
        <v>2016</v>
      </c>
      <c r="L704" s="11">
        <v>2016</v>
      </c>
      <c r="M704" s="5">
        <v>382.54</v>
      </c>
      <c r="N704" s="4"/>
      <c r="O704" s="4"/>
      <c r="P704" s="4" t="s">
        <v>10506</v>
      </c>
    </row>
    <row r="705" spans="1:16" ht="25.5" x14ac:dyDescent="0.2">
      <c r="A705" s="7" t="s">
        <v>8</v>
      </c>
      <c r="B705" s="4" t="s">
        <v>50</v>
      </c>
      <c r="C705" s="4" t="s">
        <v>4129</v>
      </c>
      <c r="D705" s="8" t="s">
        <v>4096</v>
      </c>
      <c r="E705" s="4" t="s">
        <v>4130</v>
      </c>
      <c r="F705" s="4" t="s">
        <v>1085</v>
      </c>
      <c r="G705" s="4"/>
      <c r="H705" s="4" t="s">
        <v>4131</v>
      </c>
      <c r="I705" s="4">
        <v>37941623</v>
      </c>
      <c r="J705" s="41"/>
      <c r="K705" s="11">
        <v>2016</v>
      </c>
      <c r="L705" s="11">
        <v>2016</v>
      </c>
      <c r="M705" s="5">
        <v>400.64</v>
      </c>
      <c r="N705" s="4"/>
      <c r="O705" s="4"/>
      <c r="P705" s="4" t="s">
        <v>10506</v>
      </c>
    </row>
    <row r="706" spans="1:16" ht="25.5" x14ac:dyDescent="0.2">
      <c r="A706" s="7" t="s">
        <v>8</v>
      </c>
      <c r="B706" s="4" t="s">
        <v>50</v>
      </c>
      <c r="C706" s="4" t="s">
        <v>4132</v>
      </c>
      <c r="D706" s="8" t="s">
        <v>4096</v>
      </c>
      <c r="E706" s="4" t="s">
        <v>4133</v>
      </c>
      <c r="F706" s="4" t="s">
        <v>1085</v>
      </c>
      <c r="G706" s="4"/>
      <c r="H706" s="4" t="s">
        <v>4134</v>
      </c>
      <c r="I706" s="4">
        <v>32925042</v>
      </c>
      <c r="J706" s="41"/>
      <c r="K706" s="11">
        <v>2016</v>
      </c>
      <c r="L706" s="11">
        <v>2016</v>
      </c>
      <c r="M706" s="5">
        <v>266.77</v>
      </c>
      <c r="N706" s="4"/>
      <c r="O706" s="4"/>
      <c r="P706" s="4" t="s">
        <v>10506</v>
      </c>
    </row>
    <row r="707" spans="1:16" ht="25.5" x14ac:dyDescent="0.2">
      <c r="A707" s="7" t="s">
        <v>8</v>
      </c>
      <c r="B707" s="4" t="s">
        <v>50</v>
      </c>
      <c r="C707" s="4" t="s">
        <v>4135</v>
      </c>
      <c r="D707" s="8" t="s">
        <v>4096</v>
      </c>
      <c r="E707" s="4" t="s">
        <v>4136</v>
      </c>
      <c r="F707" s="4" t="s">
        <v>1085</v>
      </c>
      <c r="G707" s="4"/>
      <c r="H707" s="4" t="s">
        <v>4134</v>
      </c>
      <c r="I707" s="4">
        <v>32925042</v>
      </c>
      <c r="J707" s="41"/>
      <c r="K707" s="11">
        <v>2016</v>
      </c>
      <c r="L707" s="11">
        <v>2016</v>
      </c>
      <c r="M707" s="5">
        <v>992.82</v>
      </c>
      <c r="N707" s="4"/>
      <c r="O707" s="4"/>
      <c r="P707" s="4" t="s">
        <v>10506</v>
      </c>
    </row>
    <row r="708" spans="1:16" ht="25.5" x14ac:dyDescent="0.2">
      <c r="A708" s="7" t="s">
        <v>8</v>
      </c>
      <c r="B708" s="4" t="s">
        <v>50</v>
      </c>
      <c r="C708" s="4" t="s">
        <v>4140</v>
      </c>
      <c r="D708" s="8" t="s">
        <v>4141</v>
      </c>
      <c r="E708" s="4" t="s">
        <v>4142</v>
      </c>
      <c r="F708" s="4" t="s">
        <v>1085</v>
      </c>
      <c r="G708" s="4"/>
      <c r="H708" s="4" t="s">
        <v>4143</v>
      </c>
      <c r="I708" s="4">
        <v>36607398</v>
      </c>
      <c r="J708" s="41"/>
      <c r="K708" s="11">
        <v>2016</v>
      </c>
      <c r="L708" s="11">
        <v>2016</v>
      </c>
      <c r="M708" s="5">
        <v>434.8</v>
      </c>
      <c r="N708" s="4"/>
      <c r="O708" s="4"/>
      <c r="P708" s="4" t="s">
        <v>10506</v>
      </c>
    </row>
    <row r="709" spans="1:16" ht="25.5" x14ac:dyDescent="0.2">
      <c r="A709" s="7" t="s">
        <v>8</v>
      </c>
      <c r="B709" s="4" t="s">
        <v>50</v>
      </c>
      <c r="C709" s="4" t="s">
        <v>4144</v>
      </c>
      <c r="D709" s="8" t="s">
        <v>4103</v>
      </c>
      <c r="E709" s="4" t="s">
        <v>4145</v>
      </c>
      <c r="F709" s="4" t="s">
        <v>1085</v>
      </c>
      <c r="G709" s="4"/>
      <c r="H709" s="4" t="s">
        <v>4146</v>
      </c>
      <c r="I709" s="4" t="s">
        <v>4147</v>
      </c>
      <c r="J709" s="41"/>
      <c r="K709" s="11">
        <v>2016</v>
      </c>
      <c r="L709" s="11">
        <v>2016</v>
      </c>
      <c r="M709" s="5">
        <v>287.58</v>
      </c>
      <c r="N709" s="4"/>
      <c r="O709" s="4"/>
      <c r="P709" s="4" t="s">
        <v>10506</v>
      </c>
    </row>
    <row r="710" spans="1:16" ht="25.5" x14ac:dyDescent="0.2">
      <c r="A710" s="7" t="s">
        <v>8</v>
      </c>
      <c r="B710" s="4" t="s">
        <v>50</v>
      </c>
      <c r="C710" s="4" t="s">
        <v>4172</v>
      </c>
      <c r="D710" s="8" t="s">
        <v>4173</v>
      </c>
      <c r="E710" s="4" t="s">
        <v>4174</v>
      </c>
      <c r="F710" s="4" t="s">
        <v>1085</v>
      </c>
      <c r="G710" s="4"/>
      <c r="H710" s="4" t="s">
        <v>4175</v>
      </c>
      <c r="I710" s="4" t="s">
        <v>4024</v>
      </c>
      <c r="J710" s="41"/>
      <c r="K710" s="11">
        <v>2016</v>
      </c>
      <c r="L710" s="11">
        <v>2016</v>
      </c>
      <c r="M710" s="5">
        <v>419.52</v>
      </c>
      <c r="N710" s="4"/>
      <c r="O710" s="4"/>
      <c r="P710" s="4" t="s">
        <v>10506</v>
      </c>
    </row>
    <row r="711" spans="1:16" ht="25.5" x14ac:dyDescent="0.2">
      <c r="A711" s="7" t="s">
        <v>8</v>
      </c>
      <c r="B711" s="4" t="s">
        <v>50</v>
      </c>
      <c r="C711" s="4" t="s">
        <v>4176</v>
      </c>
      <c r="D711" s="8" t="s">
        <v>4173</v>
      </c>
      <c r="E711" s="4" t="s">
        <v>4177</v>
      </c>
      <c r="F711" s="4" t="s">
        <v>1085</v>
      </c>
      <c r="G711" s="4"/>
      <c r="H711" s="4" t="s">
        <v>4178</v>
      </c>
      <c r="I711" s="4">
        <v>31684343</v>
      </c>
      <c r="J711" s="41"/>
      <c r="K711" s="11">
        <v>2016</v>
      </c>
      <c r="L711" s="11">
        <v>2016</v>
      </c>
      <c r="M711" s="5">
        <v>826.18</v>
      </c>
      <c r="N711" s="4"/>
      <c r="O711" s="4"/>
      <c r="P711" s="4" t="s">
        <v>10506</v>
      </c>
    </row>
    <row r="712" spans="1:16" ht="25.5" x14ac:dyDescent="0.2">
      <c r="A712" s="7" t="s">
        <v>8</v>
      </c>
      <c r="B712" s="4" t="s">
        <v>50</v>
      </c>
      <c r="C712" s="4" t="s">
        <v>4183</v>
      </c>
      <c r="D712" s="8" t="s">
        <v>4184</v>
      </c>
      <c r="E712" s="4" t="s">
        <v>4185</v>
      </c>
      <c r="F712" s="4" t="s">
        <v>1085</v>
      </c>
      <c r="G712" s="4"/>
      <c r="H712" s="4" t="s">
        <v>4186</v>
      </c>
      <c r="I712" s="4" t="s">
        <v>4187</v>
      </c>
      <c r="J712" s="41"/>
      <c r="K712" s="11">
        <v>2016</v>
      </c>
      <c r="L712" s="11">
        <v>2016</v>
      </c>
      <c r="M712" s="5">
        <v>500</v>
      </c>
      <c r="N712" s="4"/>
      <c r="O712" s="4"/>
      <c r="P712" s="4" t="s">
        <v>10506</v>
      </c>
    </row>
    <row r="713" spans="1:16" ht="25.5" x14ac:dyDescent="0.2">
      <c r="A713" s="7" t="s">
        <v>8</v>
      </c>
      <c r="B713" s="4" t="s">
        <v>50</v>
      </c>
      <c r="C713" s="4" t="s">
        <v>4188</v>
      </c>
      <c r="D713" s="8" t="s">
        <v>4103</v>
      </c>
      <c r="E713" s="4" t="s">
        <v>4189</v>
      </c>
      <c r="F713" s="4" t="s">
        <v>1085</v>
      </c>
      <c r="G713" s="4"/>
      <c r="H713" s="4" t="s">
        <v>4190</v>
      </c>
      <c r="I713" s="4">
        <v>45320055</v>
      </c>
      <c r="J713" s="41"/>
      <c r="K713" s="11">
        <v>2016</v>
      </c>
      <c r="L713" s="11">
        <v>2016</v>
      </c>
      <c r="M713" s="5">
        <v>425</v>
      </c>
      <c r="N713" s="4"/>
      <c r="O713" s="4"/>
      <c r="P713" s="4" t="s">
        <v>10506</v>
      </c>
    </row>
    <row r="714" spans="1:16" ht="25.5" x14ac:dyDescent="0.2">
      <c r="A714" s="7" t="s">
        <v>8</v>
      </c>
      <c r="B714" s="4" t="s">
        <v>50</v>
      </c>
      <c r="C714" s="4" t="s">
        <v>4191</v>
      </c>
      <c r="D714" s="8" t="s">
        <v>4011</v>
      </c>
      <c r="E714" s="4" t="s">
        <v>4192</v>
      </c>
      <c r="F714" s="4" t="s">
        <v>1085</v>
      </c>
      <c r="G714" s="4"/>
      <c r="H714" s="4" t="s">
        <v>4193</v>
      </c>
      <c r="I714" s="4">
        <v>46417877</v>
      </c>
      <c r="J714" s="41"/>
      <c r="K714" s="11">
        <v>2016</v>
      </c>
      <c r="L714" s="11">
        <v>2016</v>
      </c>
      <c r="M714" s="5">
        <v>1583.3</v>
      </c>
      <c r="N714" s="4"/>
      <c r="O714" s="4"/>
      <c r="P714" s="4" t="s">
        <v>10506</v>
      </c>
    </row>
    <row r="715" spans="1:16" ht="25.5" x14ac:dyDescent="0.2">
      <c r="A715" s="7" t="s">
        <v>8</v>
      </c>
      <c r="B715" s="4" t="s">
        <v>50</v>
      </c>
      <c r="C715" s="4" t="s">
        <v>4194</v>
      </c>
      <c r="D715" s="8" t="s">
        <v>4195</v>
      </c>
      <c r="E715" s="4" t="s">
        <v>4196</v>
      </c>
      <c r="F715" s="4" t="s">
        <v>1085</v>
      </c>
      <c r="G715" s="4"/>
      <c r="H715" s="4" t="s">
        <v>4197</v>
      </c>
      <c r="I715" s="4" t="s">
        <v>4198</v>
      </c>
      <c r="J715" s="41"/>
      <c r="K715" s="11">
        <v>2016</v>
      </c>
      <c r="L715" s="11">
        <v>2016</v>
      </c>
      <c r="M715" s="5">
        <v>421.67</v>
      </c>
      <c r="N715" s="4"/>
      <c r="O715" s="4"/>
      <c r="P715" s="4" t="s">
        <v>10506</v>
      </c>
    </row>
    <row r="716" spans="1:16" ht="25.5" x14ac:dyDescent="0.2">
      <c r="A716" s="7" t="s">
        <v>8</v>
      </c>
      <c r="B716" s="4" t="s">
        <v>35</v>
      </c>
      <c r="C716" s="4" t="s">
        <v>4421</v>
      </c>
      <c r="D716" s="8" t="s">
        <v>3695</v>
      </c>
      <c r="E716" s="4" t="s">
        <v>4422</v>
      </c>
      <c r="F716" s="4" t="s">
        <v>4423</v>
      </c>
      <c r="G716" s="4"/>
      <c r="H716" s="4" t="s">
        <v>3698</v>
      </c>
      <c r="I716" s="4">
        <v>35910739</v>
      </c>
      <c r="J716" s="41">
        <v>42494</v>
      </c>
      <c r="K716" s="11">
        <v>2016</v>
      </c>
      <c r="L716" s="11">
        <v>2016</v>
      </c>
      <c r="M716" s="5">
        <v>348</v>
      </c>
      <c r="N716" s="4"/>
      <c r="O716" s="4"/>
      <c r="P716" s="4"/>
    </row>
    <row r="717" spans="1:16" ht="25.5" x14ac:dyDescent="0.2">
      <c r="A717" s="7" t="s">
        <v>8</v>
      </c>
      <c r="B717" s="4" t="s">
        <v>35</v>
      </c>
      <c r="C717" s="4" t="s">
        <v>4424</v>
      </c>
      <c r="D717" s="8" t="s">
        <v>3623</v>
      </c>
      <c r="E717" s="4" t="s">
        <v>4425</v>
      </c>
      <c r="F717" s="4" t="s">
        <v>4426</v>
      </c>
      <c r="G717" s="4"/>
      <c r="H717" s="4" t="s">
        <v>4427</v>
      </c>
      <c r="I717" s="4">
        <v>45470383</v>
      </c>
      <c r="J717" s="41">
        <v>42495</v>
      </c>
      <c r="K717" s="11">
        <v>2016</v>
      </c>
      <c r="L717" s="11">
        <v>2016</v>
      </c>
      <c r="M717" s="5">
        <v>12751.2</v>
      </c>
      <c r="N717" s="4"/>
      <c r="O717" s="4"/>
      <c r="P717" s="4"/>
    </row>
    <row r="718" spans="1:16" ht="25.5" x14ac:dyDescent="0.2">
      <c r="A718" s="7" t="s">
        <v>8</v>
      </c>
      <c r="B718" s="4" t="s">
        <v>35</v>
      </c>
      <c r="C718" s="4" t="s">
        <v>4428</v>
      </c>
      <c r="D718" s="8" t="s">
        <v>4429</v>
      </c>
      <c r="E718" s="4" t="s">
        <v>4430</v>
      </c>
      <c r="F718" s="4" t="s">
        <v>4431</v>
      </c>
      <c r="G718" s="4"/>
      <c r="H718" s="4" t="s">
        <v>3597</v>
      </c>
      <c r="I718" s="4">
        <v>36589012</v>
      </c>
      <c r="J718" s="41">
        <v>42535</v>
      </c>
      <c r="K718" s="11">
        <v>2016</v>
      </c>
      <c r="L718" s="11">
        <v>2016</v>
      </c>
      <c r="M718" s="5">
        <v>1500</v>
      </c>
      <c r="N718" s="4"/>
      <c r="O718" s="4"/>
      <c r="P718" s="4"/>
    </row>
    <row r="719" spans="1:16" ht="25.5" x14ac:dyDescent="0.2">
      <c r="A719" s="7" t="s">
        <v>8</v>
      </c>
      <c r="B719" s="4" t="s">
        <v>35</v>
      </c>
      <c r="C719" s="4" t="s">
        <v>4432</v>
      </c>
      <c r="D719" s="8" t="s">
        <v>3695</v>
      </c>
      <c r="E719" s="4" t="s">
        <v>4433</v>
      </c>
      <c r="F719" s="4" t="s">
        <v>4434</v>
      </c>
      <c r="G719" s="4"/>
      <c r="H719" s="4" t="s">
        <v>3748</v>
      </c>
      <c r="I719" s="4" t="s">
        <v>3749</v>
      </c>
      <c r="J719" s="41">
        <v>42157</v>
      </c>
      <c r="K719" s="11">
        <v>2015</v>
      </c>
      <c r="L719" s="11">
        <v>2015</v>
      </c>
      <c r="M719" s="5">
        <v>696</v>
      </c>
      <c r="N719" s="4" t="s">
        <v>4236</v>
      </c>
      <c r="O719" s="4"/>
      <c r="P719" s="4"/>
    </row>
    <row r="720" spans="1:16" ht="25.5" x14ac:dyDescent="0.2">
      <c r="A720" s="7" t="s">
        <v>8</v>
      </c>
      <c r="B720" s="4" t="s">
        <v>35</v>
      </c>
      <c r="C720" s="4" t="s">
        <v>4435</v>
      </c>
      <c r="D720" s="8" t="s">
        <v>4436</v>
      </c>
      <c r="E720" s="4" t="s">
        <v>4437</v>
      </c>
      <c r="F720" s="4" t="s">
        <v>4438</v>
      </c>
      <c r="G720" s="4"/>
      <c r="H720" s="4" t="s">
        <v>4439</v>
      </c>
      <c r="I720" s="4">
        <v>31650309</v>
      </c>
      <c r="J720" s="41">
        <v>42290</v>
      </c>
      <c r="K720" s="11">
        <v>2015</v>
      </c>
      <c r="L720" s="11">
        <v>2016</v>
      </c>
      <c r="M720" s="5">
        <v>180</v>
      </c>
      <c r="N720" s="4" t="s">
        <v>4236</v>
      </c>
      <c r="O720" s="4"/>
      <c r="P720" s="4"/>
    </row>
    <row r="721" spans="1:16" ht="25.5" x14ac:dyDescent="0.2">
      <c r="A721" s="7" t="s">
        <v>8</v>
      </c>
      <c r="B721" s="4" t="s">
        <v>35</v>
      </c>
      <c r="C721" s="4" t="s">
        <v>4440</v>
      </c>
      <c r="D721" s="8" t="s">
        <v>3631</v>
      </c>
      <c r="E721" s="4" t="s">
        <v>4441</v>
      </c>
      <c r="F721" s="4" t="s">
        <v>4442</v>
      </c>
      <c r="G721" s="4"/>
      <c r="H721" s="4" t="s">
        <v>4443</v>
      </c>
      <c r="I721" s="4">
        <v>36175200</v>
      </c>
      <c r="J721" s="41">
        <v>42339</v>
      </c>
      <c r="K721" s="11">
        <v>2015</v>
      </c>
      <c r="L721" s="11">
        <v>2015</v>
      </c>
      <c r="M721" s="5">
        <v>264</v>
      </c>
      <c r="N721" s="4" t="s">
        <v>4236</v>
      </c>
      <c r="O721" s="4"/>
      <c r="P721" s="4"/>
    </row>
    <row r="722" spans="1:16" ht="25.5" x14ac:dyDescent="0.2">
      <c r="A722" s="7" t="s">
        <v>8</v>
      </c>
      <c r="B722" s="4" t="s">
        <v>35</v>
      </c>
      <c r="C722" s="4" t="s">
        <v>4444</v>
      </c>
      <c r="D722" s="8" t="s">
        <v>4445</v>
      </c>
      <c r="E722" s="4" t="s">
        <v>4446</v>
      </c>
      <c r="F722" s="4" t="s">
        <v>4446</v>
      </c>
      <c r="G722" s="4"/>
      <c r="H722" s="4"/>
      <c r="I722" s="4"/>
      <c r="J722" s="41">
        <v>42473</v>
      </c>
      <c r="K722" s="11">
        <v>2016</v>
      </c>
      <c r="L722" s="11">
        <v>2016</v>
      </c>
      <c r="M722" s="5">
        <v>3200</v>
      </c>
      <c r="N722" s="4"/>
      <c r="O722" s="4"/>
      <c r="P722" s="4"/>
    </row>
    <row r="723" spans="1:16" ht="25.5" x14ac:dyDescent="0.2">
      <c r="A723" s="7" t="s">
        <v>8</v>
      </c>
      <c r="B723" s="4" t="s">
        <v>35</v>
      </c>
      <c r="C723" s="4" t="s">
        <v>4447</v>
      </c>
      <c r="D723" s="8" t="s">
        <v>4445</v>
      </c>
      <c r="E723" s="4" t="s">
        <v>4448</v>
      </c>
      <c r="F723" s="4" t="s">
        <v>4448</v>
      </c>
      <c r="G723" s="4"/>
      <c r="H723" s="4"/>
      <c r="I723" s="4"/>
      <c r="J723" s="41">
        <v>42473</v>
      </c>
      <c r="K723" s="11">
        <v>2016</v>
      </c>
      <c r="L723" s="11">
        <v>2016</v>
      </c>
      <c r="M723" s="5">
        <v>280</v>
      </c>
      <c r="N723" s="4"/>
      <c r="O723" s="4"/>
      <c r="P723" s="4"/>
    </row>
    <row r="724" spans="1:16" ht="25.5" x14ac:dyDescent="0.2">
      <c r="A724" s="7" t="s">
        <v>8</v>
      </c>
      <c r="B724" s="4" t="s">
        <v>35</v>
      </c>
      <c r="C724" s="4" t="s">
        <v>4449</v>
      </c>
      <c r="D724" s="8" t="s">
        <v>4445</v>
      </c>
      <c r="E724" s="4" t="s">
        <v>4450</v>
      </c>
      <c r="F724" s="4" t="s">
        <v>4450</v>
      </c>
      <c r="G724" s="4"/>
      <c r="H724" s="4"/>
      <c r="I724" s="4"/>
      <c r="J724" s="41">
        <v>42473</v>
      </c>
      <c r="K724" s="11">
        <v>2016</v>
      </c>
      <c r="L724" s="11">
        <v>2016</v>
      </c>
      <c r="M724" s="5">
        <v>1560</v>
      </c>
      <c r="N724" s="4"/>
      <c r="O724" s="4"/>
      <c r="P724" s="4"/>
    </row>
    <row r="725" spans="1:16" ht="25.5" x14ac:dyDescent="0.2">
      <c r="A725" s="7" t="s">
        <v>8</v>
      </c>
      <c r="B725" s="4" t="s">
        <v>35</v>
      </c>
      <c r="C725" s="4" t="s">
        <v>4451</v>
      </c>
      <c r="D725" s="8" t="s">
        <v>3695</v>
      </c>
      <c r="E725" s="4" t="s">
        <v>4452</v>
      </c>
      <c r="F725" s="4" t="s">
        <v>4452</v>
      </c>
      <c r="G725" s="4"/>
      <c r="H725" s="4"/>
      <c r="I725" s="4"/>
      <c r="J725" s="41">
        <v>42396</v>
      </c>
      <c r="K725" s="11">
        <v>2016</v>
      </c>
      <c r="L725" s="11">
        <v>2016</v>
      </c>
      <c r="M725" s="5">
        <v>5100</v>
      </c>
      <c r="N725" s="4"/>
      <c r="O725" s="4"/>
      <c r="P725" s="4"/>
    </row>
    <row r="726" spans="1:16" ht="25.5" x14ac:dyDescent="0.2">
      <c r="A726" s="7" t="s">
        <v>8</v>
      </c>
      <c r="B726" s="4" t="s">
        <v>35</v>
      </c>
      <c r="C726" s="4" t="s">
        <v>3618</v>
      </c>
      <c r="D726" s="8" t="s">
        <v>3589</v>
      </c>
      <c r="E726" s="4" t="s">
        <v>3619</v>
      </c>
      <c r="F726" s="4" t="s">
        <v>3620</v>
      </c>
      <c r="G726" s="4"/>
      <c r="H726" s="4" t="s">
        <v>3621</v>
      </c>
      <c r="I726" s="4">
        <v>690261</v>
      </c>
      <c r="J726" s="41">
        <v>42644</v>
      </c>
      <c r="K726" s="11">
        <v>2016</v>
      </c>
      <c r="L726" s="11">
        <v>2016</v>
      </c>
      <c r="M726" s="5">
        <v>600</v>
      </c>
      <c r="N726" s="4"/>
      <c r="O726" s="4"/>
      <c r="P726" s="4" t="s">
        <v>10506</v>
      </c>
    </row>
    <row r="727" spans="1:16" ht="25.5" x14ac:dyDescent="0.2">
      <c r="A727" s="7" t="s">
        <v>8</v>
      </c>
      <c r="B727" s="4" t="s">
        <v>35</v>
      </c>
      <c r="C727" s="4" t="s">
        <v>3588</v>
      </c>
      <c r="D727" s="8" t="s">
        <v>3589</v>
      </c>
      <c r="E727" s="4" t="s">
        <v>3590</v>
      </c>
      <c r="F727" s="4" t="s">
        <v>3591</v>
      </c>
      <c r="G727" s="4"/>
      <c r="H727" s="4" t="s">
        <v>3592</v>
      </c>
      <c r="I727" s="4">
        <v>31637051</v>
      </c>
      <c r="J727" s="41">
        <v>42376</v>
      </c>
      <c r="K727" s="11">
        <v>2016</v>
      </c>
      <c r="L727" s="11">
        <v>2016</v>
      </c>
      <c r="M727" s="5">
        <v>4800</v>
      </c>
      <c r="N727" s="4"/>
      <c r="O727" s="4"/>
      <c r="P727" s="4" t="s">
        <v>10506</v>
      </c>
    </row>
    <row r="728" spans="1:16" ht="25.5" x14ac:dyDescent="0.2">
      <c r="A728" s="7" t="s">
        <v>8</v>
      </c>
      <c r="B728" s="4" t="s">
        <v>35</v>
      </c>
      <c r="C728" s="4" t="s">
        <v>3615</v>
      </c>
      <c r="D728" s="8" t="s">
        <v>3599</v>
      </c>
      <c r="E728" s="4" t="s">
        <v>3616</v>
      </c>
      <c r="F728" s="4" t="s">
        <v>3617</v>
      </c>
      <c r="G728" s="4"/>
      <c r="H728" s="4" t="s">
        <v>3602</v>
      </c>
      <c r="I728" s="4">
        <v>151700</v>
      </c>
      <c r="J728" s="41">
        <v>42600</v>
      </c>
      <c r="K728" s="11">
        <v>2016</v>
      </c>
      <c r="L728" s="11">
        <v>2016</v>
      </c>
      <c r="M728" s="5">
        <v>5880</v>
      </c>
      <c r="N728" s="4"/>
      <c r="O728" s="4"/>
      <c r="P728" s="4" t="s">
        <v>10506</v>
      </c>
    </row>
    <row r="729" spans="1:16" ht="25.5" x14ac:dyDescent="0.2">
      <c r="A729" s="7" t="s">
        <v>8</v>
      </c>
      <c r="B729" s="4" t="s">
        <v>35</v>
      </c>
      <c r="C729" s="4" t="s">
        <v>3640</v>
      </c>
      <c r="D729" s="8" t="s">
        <v>3589</v>
      </c>
      <c r="E729" s="4" t="s">
        <v>3641</v>
      </c>
      <c r="F729" s="4" t="s">
        <v>3642</v>
      </c>
      <c r="G729" s="4"/>
      <c r="H729" s="4" t="s">
        <v>3643</v>
      </c>
      <c r="I729" s="4">
        <v>48038661</v>
      </c>
      <c r="J729" s="41">
        <v>42438</v>
      </c>
      <c r="K729" s="11">
        <v>2016</v>
      </c>
      <c r="L729" s="11">
        <v>2016</v>
      </c>
      <c r="M729" s="5">
        <v>240</v>
      </c>
      <c r="N729" s="4"/>
      <c r="O729" s="4"/>
      <c r="P729" s="4" t="s">
        <v>10506</v>
      </c>
    </row>
    <row r="730" spans="1:16" ht="25.5" x14ac:dyDescent="0.2">
      <c r="A730" s="7" t="s">
        <v>8</v>
      </c>
      <c r="B730" s="4" t="s">
        <v>35</v>
      </c>
      <c r="C730" s="4" t="s">
        <v>3665</v>
      </c>
      <c r="D730" s="8" t="s">
        <v>3666</v>
      </c>
      <c r="E730" s="4" t="s">
        <v>3667</v>
      </c>
      <c r="F730" s="4" t="s">
        <v>3668</v>
      </c>
      <c r="G730" s="4"/>
      <c r="H730" s="4" t="s">
        <v>3597</v>
      </c>
      <c r="I730" s="4">
        <v>36589012</v>
      </c>
      <c r="J730" s="41">
        <v>42209</v>
      </c>
      <c r="K730" s="11">
        <v>2015</v>
      </c>
      <c r="L730" s="11">
        <v>2015</v>
      </c>
      <c r="M730" s="5">
        <v>2550</v>
      </c>
      <c r="N730" s="4"/>
      <c r="O730" s="4"/>
      <c r="P730" s="4" t="s">
        <v>10506</v>
      </c>
    </row>
    <row r="731" spans="1:16" ht="25.5" x14ac:dyDescent="0.2">
      <c r="A731" s="7" t="s">
        <v>8</v>
      </c>
      <c r="B731" s="4" t="s">
        <v>35</v>
      </c>
      <c r="C731" s="4" t="s">
        <v>3721</v>
      </c>
      <c r="D731" s="8" t="s">
        <v>3722</v>
      </c>
      <c r="E731" s="4" t="s">
        <v>3723</v>
      </c>
      <c r="F731" s="4" t="s">
        <v>3724</v>
      </c>
      <c r="G731" s="4"/>
      <c r="H731" s="4" t="s">
        <v>3725</v>
      </c>
      <c r="I731" s="4">
        <v>31656935</v>
      </c>
      <c r="J731" s="41">
        <v>42626</v>
      </c>
      <c r="K731" s="11">
        <v>2016</v>
      </c>
      <c r="L731" s="11">
        <v>2016</v>
      </c>
      <c r="M731" s="5">
        <v>720</v>
      </c>
      <c r="N731" s="4"/>
      <c r="O731" s="4"/>
      <c r="P731" s="4" t="s">
        <v>10506</v>
      </c>
    </row>
    <row r="732" spans="1:16" x14ac:dyDescent="0.2">
      <c r="A732" s="7" t="s">
        <v>9</v>
      </c>
      <c r="B732" s="4" t="s">
        <v>86</v>
      </c>
      <c r="C732" s="4" t="s">
        <v>7334</v>
      </c>
      <c r="D732" s="8" t="s">
        <v>7335</v>
      </c>
      <c r="E732" s="4" t="s">
        <v>7336</v>
      </c>
      <c r="F732" s="4"/>
      <c r="G732" s="4"/>
      <c r="H732" s="4" t="s">
        <v>7337</v>
      </c>
      <c r="I732" s="4"/>
      <c r="J732" s="41"/>
      <c r="K732" s="11">
        <v>2016</v>
      </c>
      <c r="L732" s="11">
        <v>2016</v>
      </c>
      <c r="M732" s="5">
        <v>432</v>
      </c>
      <c r="N732" s="4"/>
      <c r="O732" s="4"/>
      <c r="P732" s="4"/>
    </row>
    <row r="733" spans="1:16" x14ac:dyDescent="0.2">
      <c r="A733" s="7" t="s">
        <v>9</v>
      </c>
      <c r="B733" s="4" t="s">
        <v>86</v>
      </c>
      <c r="C733" s="4" t="s">
        <v>7338</v>
      </c>
      <c r="D733" s="8" t="s">
        <v>7339</v>
      </c>
      <c r="E733" s="4" t="s">
        <v>7340</v>
      </c>
      <c r="F733" s="4"/>
      <c r="G733" s="4"/>
      <c r="H733" s="4" t="s">
        <v>3255</v>
      </c>
      <c r="I733" s="4"/>
      <c r="J733" s="41"/>
      <c r="K733" s="11">
        <v>2016</v>
      </c>
      <c r="L733" s="11">
        <v>2017</v>
      </c>
      <c r="M733" s="5">
        <v>900</v>
      </c>
      <c r="N733" s="4"/>
      <c r="O733" s="4"/>
      <c r="P733" s="4"/>
    </row>
    <row r="734" spans="1:16" ht="76.5" x14ac:dyDescent="0.2">
      <c r="A734" s="7" t="s">
        <v>9</v>
      </c>
      <c r="B734" s="4" t="s">
        <v>118</v>
      </c>
      <c r="C734" s="4" t="s">
        <v>7353</v>
      </c>
      <c r="D734" s="8" t="s">
        <v>7354</v>
      </c>
      <c r="E734" s="4" t="s">
        <v>7355</v>
      </c>
      <c r="F734" s="4" t="s">
        <v>7356</v>
      </c>
      <c r="G734" s="4" t="s">
        <v>7357</v>
      </c>
      <c r="H734" s="4" t="s">
        <v>6287</v>
      </c>
      <c r="I734" s="4">
        <v>321796</v>
      </c>
      <c r="J734" s="41">
        <v>42531</v>
      </c>
      <c r="K734" s="11">
        <v>2016</v>
      </c>
      <c r="L734" s="11">
        <v>2016</v>
      </c>
      <c r="M734" s="5">
        <v>500</v>
      </c>
      <c r="N734" s="4"/>
      <c r="O734" s="4"/>
      <c r="P734" s="4"/>
    </row>
    <row r="735" spans="1:16" ht="25.5" x14ac:dyDescent="0.2">
      <c r="A735" s="7" t="s">
        <v>9</v>
      </c>
      <c r="B735" s="4" t="s">
        <v>0</v>
      </c>
      <c r="C735" s="4" t="s">
        <v>7341</v>
      </c>
      <c r="D735" s="8" t="s">
        <v>7342</v>
      </c>
      <c r="E735" s="4" t="s">
        <v>7343</v>
      </c>
      <c r="F735" s="4"/>
      <c r="G735" s="4"/>
      <c r="H735" s="4" t="s">
        <v>7344</v>
      </c>
      <c r="I735" s="4"/>
      <c r="J735" s="41"/>
      <c r="K735" s="11">
        <v>2016</v>
      </c>
      <c r="L735" s="11"/>
      <c r="M735" s="5">
        <v>1540</v>
      </c>
      <c r="N735" s="4"/>
      <c r="O735" s="4"/>
      <c r="P735" s="4"/>
    </row>
    <row r="736" spans="1:16" ht="25.5" x14ac:dyDescent="0.2">
      <c r="A736" s="7" t="s">
        <v>9</v>
      </c>
      <c r="B736" s="4" t="s">
        <v>0</v>
      </c>
      <c r="C736" s="4" t="s">
        <v>7345</v>
      </c>
      <c r="D736" s="8" t="s">
        <v>6878</v>
      </c>
      <c r="E736" s="4" t="s">
        <v>7346</v>
      </c>
      <c r="F736" s="4"/>
      <c r="G736" s="4"/>
      <c r="H736" s="4" t="s">
        <v>7347</v>
      </c>
      <c r="I736" s="4"/>
      <c r="J736" s="41"/>
      <c r="K736" s="11">
        <v>1996</v>
      </c>
      <c r="L736" s="11"/>
      <c r="M736" s="5">
        <v>750</v>
      </c>
      <c r="N736" s="4"/>
      <c r="O736" s="4"/>
      <c r="P736" s="4"/>
    </row>
    <row r="737" spans="1:16" ht="25.5" x14ac:dyDescent="0.2">
      <c r="A737" s="7" t="s">
        <v>9</v>
      </c>
      <c r="B737" s="4" t="s">
        <v>0</v>
      </c>
      <c r="C737" s="4" t="s">
        <v>7348</v>
      </c>
      <c r="D737" s="8" t="s">
        <v>6878</v>
      </c>
      <c r="E737" s="4" t="s">
        <v>7349</v>
      </c>
      <c r="F737" s="4"/>
      <c r="G737" s="4"/>
      <c r="H737" s="4" t="s">
        <v>7347</v>
      </c>
      <c r="I737" s="4"/>
      <c r="J737" s="41"/>
      <c r="K737" s="11">
        <v>2016</v>
      </c>
      <c r="L737" s="11">
        <v>2016</v>
      </c>
      <c r="M737" s="5">
        <v>5300.9400000000005</v>
      </c>
      <c r="N737" s="4"/>
      <c r="O737" s="4"/>
      <c r="P737" s="4"/>
    </row>
    <row r="738" spans="1:16" ht="25.5" x14ac:dyDescent="0.2">
      <c r="A738" s="7" t="s">
        <v>9</v>
      </c>
      <c r="B738" s="4" t="s">
        <v>0</v>
      </c>
      <c r="C738" s="4" t="s">
        <v>7350</v>
      </c>
      <c r="D738" s="8" t="s">
        <v>6878</v>
      </c>
      <c r="E738" s="4" t="s">
        <v>7351</v>
      </c>
      <c r="F738" s="4"/>
      <c r="G738" s="4"/>
      <c r="H738" s="4" t="s">
        <v>7352</v>
      </c>
      <c r="I738" s="4"/>
      <c r="J738" s="41"/>
      <c r="K738" s="11">
        <v>2016</v>
      </c>
      <c r="L738" s="11"/>
      <c r="M738" s="5">
        <v>600</v>
      </c>
      <c r="N738" s="4"/>
      <c r="O738" s="4"/>
      <c r="P738" s="4"/>
    </row>
    <row r="739" spans="1:16" x14ac:dyDescent="0.2">
      <c r="A739" s="7" t="s">
        <v>9</v>
      </c>
      <c r="B739" s="4" t="s">
        <v>7155</v>
      </c>
      <c r="C739" s="4" t="s">
        <v>7156</v>
      </c>
      <c r="D739" s="8" t="s">
        <v>7157</v>
      </c>
      <c r="E739" s="4" t="s">
        <v>7158</v>
      </c>
      <c r="F739" s="4"/>
      <c r="G739" s="4"/>
      <c r="H739" s="4" t="s">
        <v>7240</v>
      </c>
      <c r="I739" s="4"/>
      <c r="J739" s="41"/>
      <c r="K739" s="11">
        <v>2014</v>
      </c>
      <c r="L739" s="11">
        <v>2020</v>
      </c>
      <c r="M739" s="5">
        <v>49846</v>
      </c>
      <c r="N739" s="4"/>
      <c r="O739" s="4"/>
      <c r="P739" s="4"/>
    </row>
    <row r="740" spans="1:16" ht="25.5" x14ac:dyDescent="0.2">
      <c r="A740" s="7" t="s">
        <v>9</v>
      </c>
      <c r="B740" s="4" t="s">
        <v>2</v>
      </c>
      <c r="C740" s="4" t="s">
        <v>7241</v>
      </c>
      <c r="D740" s="8" t="s">
        <v>7242</v>
      </c>
      <c r="E740" s="4" t="s">
        <v>7243</v>
      </c>
      <c r="F740" s="4"/>
      <c r="G740" s="4"/>
      <c r="H740" s="4" t="s">
        <v>7244</v>
      </c>
      <c r="I740" s="4"/>
      <c r="J740" s="41"/>
      <c r="K740" s="11">
        <v>2015</v>
      </c>
      <c r="L740" s="11">
        <v>2016</v>
      </c>
      <c r="M740" s="5">
        <v>25.8</v>
      </c>
      <c r="N740" s="4"/>
      <c r="O740" s="4"/>
      <c r="P740" s="4"/>
    </row>
    <row r="741" spans="1:16" ht="25.5" x14ac:dyDescent="0.2">
      <c r="A741" s="7" t="s">
        <v>9</v>
      </c>
      <c r="B741" s="4" t="s">
        <v>2</v>
      </c>
      <c r="C741" s="4" t="s">
        <v>7241</v>
      </c>
      <c r="D741" s="8" t="s">
        <v>7242</v>
      </c>
      <c r="E741" s="4" t="s">
        <v>7243</v>
      </c>
      <c r="F741" s="4"/>
      <c r="G741" s="4"/>
      <c r="H741" s="4" t="s">
        <v>7244</v>
      </c>
      <c r="I741" s="4"/>
      <c r="J741" s="41"/>
      <c r="K741" s="11">
        <v>2016</v>
      </c>
      <c r="L741" s="11">
        <v>2016</v>
      </c>
      <c r="M741" s="5">
        <v>1648.8</v>
      </c>
      <c r="N741" s="4"/>
      <c r="O741" s="4"/>
      <c r="P741" s="4"/>
    </row>
    <row r="742" spans="1:16" ht="25.5" x14ac:dyDescent="0.2">
      <c r="A742" s="7" t="s">
        <v>9</v>
      </c>
      <c r="B742" s="4" t="s">
        <v>2</v>
      </c>
      <c r="C742" s="4" t="s">
        <v>7241</v>
      </c>
      <c r="D742" s="8" t="s">
        <v>7242</v>
      </c>
      <c r="E742" s="4" t="s">
        <v>7243</v>
      </c>
      <c r="F742" s="4"/>
      <c r="G742" s="4"/>
      <c r="H742" s="4" t="s">
        <v>7244</v>
      </c>
      <c r="I742" s="4"/>
      <c r="J742" s="41"/>
      <c r="K742" s="11">
        <v>2015</v>
      </c>
      <c r="L742" s="11">
        <v>2016</v>
      </c>
      <c r="M742" s="5">
        <v>1031.4000000000001</v>
      </c>
      <c r="N742" s="4"/>
      <c r="O742" s="4"/>
      <c r="P742" s="4"/>
    </row>
    <row r="743" spans="1:16" ht="25.5" x14ac:dyDescent="0.2">
      <c r="A743" s="7" t="s">
        <v>9</v>
      </c>
      <c r="B743" s="4" t="s">
        <v>2</v>
      </c>
      <c r="C743" s="4" t="s">
        <v>7188</v>
      </c>
      <c r="D743" s="8" t="s">
        <v>6270</v>
      </c>
      <c r="E743" s="4" t="s">
        <v>7189</v>
      </c>
      <c r="F743" s="4"/>
      <c r="G743" s="4"/>
      <c r="H743" s="4" t="s">
        <v>7190</v>
      </c>
      <c r="I743" s="4"/>
      <c r="J743" s="41"/>
      <c r="K743" s="11" t="s">
        <v>5096</v>
      </c>
      <c r="L743" s="11"/>
      <c r="M743" s="5">
        <v>173.76000000000002</v>
      </c>
      <c r="N743" s="4"/>
      <c r="O743" s="4"/>
      <c r="P743" s="4"/>
    </row>
    <row r="744" spans="1:16" ht="25.5" x14ac:dyDescent="0.2">
      <c r="A744" s="7" t="s">
        <v>9</v>
      </c>
      <c r="B744" s="4" t="s">
        <v>2</v>
      </c>
      <c r="C744" s="4" t="s">
        <v>7241</v>
      </c>
      <c r="D744" s="8" t="s">
        <v>7242</v>
      </c>
      <c r="E744" s="4" t="s">
        <v>3789</v>
      </c>
      <c r="F744" s="4"/>
      <c r="G744" s="4"/>
      <c r="H744" s="4" t="s">
        <v>7244</v>
      </c>
      <c r="I744" s="4"/>
      <c r="J744" s="41"/>
      <c r="K744" s="11">
        <v>2016</v>
      </c>
      <c r="L744" s="11">
        <v>2016</v>
      </c>
      <c r="M744" s="5">
        <v>77.759999999999991</v>
      </c>
      <c r="N744" s="4"/>
      <c r="O744" s="4"/>
      <c r="P744" s="4"/>
    </row>
    <row r="745" spans="1:16" ht="25.5" x14ac:dyDescent="0.2">
      <c r="A745" s="7" t="s">
        <v>9</v>
      </c>
      <c r="B745" s="4" t="s">
        <v>2</v>
      </c>
      <c r="C745" s="4" t="s">
        <v>7245</v>
      </c>
      <c r="D745" s="8" t="s">
        <v>7242</v>
      </c>
      <c r="E745" s="4" t="s">
        <v>3789</v>
      </c>
      <c r="F745" s="4"/>
      <c r="G745" s="4"/>
      <c r="H745" s="4" t="s">
        <v>7244</v>
      </c>
      <c r="I745" s="4"/>
      <c r="J745" s="41"/>
      <c r="K745" s="11">
        <v>2016</v>
      </c>
      <c r="L745" s="11">
        <v>2016</v>
      </c>
      <c r="M745" s="5">
        <v>1740</v>
      </c>
      <c r="N745" s="4"/>
      <c r="O745" s="4"/>
      <c r="P745" s="4"/>
    </row>
    <row r="746" spans="1:16" ht="25.5" x14ac:dyDescent="0.2">
      <c r="A746" s="7" t="s">
        <v>9</v>
      </c>
      <c r="B746" s="4" t="s">
        <v>2</v>
      </c>
      <c r="C746" s="4" t="s">
        <v>7188</v>
      </c>
      <c r="D746" s="8" t="s">
        <v>6270</v>
      </c>
      <c r="E746" s="4" t="s">
        <v>7189</v>
      </c>
      <c r="F746" s="4"/>
      <c r="G746" s="4"/>
      <c r="H746" s="4" t="s">
        <v>7246</v>
      </c>
      <c r="I746" s="4"/>
      <c r="J746" s="41"/>
      <c r="K746" s="11" t="s">
        <v>5096</v>
      </c>
      <c r="L746" s="11"/>
      <c r="M746" s="5">
        <v>56.4</v>
      </c>
      <c r="N746" s="4"/>
      <c r="O746" s="4"/>
      <c r="P746" s="4"/>
    </row>
    <row r="747" spans="1:16" ht="25.5" x14ac:dyDescent="0.2">
      <c r="A747" s="7" t="s">
        <v>9</v>
      </c>
      <c r="B747" s="4" t="s">
        <v>2</v>
      </c>
      <c r="C747" s="4" t="s">
        <v>7241</v>
      </c>
      <c r="D747" s="8" t="s">
        <v>7242</v>
      </c>
      <c r="E747" s="4" t="s">
        <v>4478</v>
      </c>
      <c r="F747" s="4"/>
      <c r="G747" s="4"/>
      <c r="H747" s="4" t="s">
        <v>7247</v>
      </c>
      <c r="I747" s="4"/>
      <c r="J747" s="41"/>
      <c r="K747" s="11">
        <v>2016</v>
      </c>
      <c r="L747" s="11">
        <v>2016</v>
      </c>
      <c r="M747" s="5">
        <v>3318.2</v>
      </c>
      <c r="N747" s="4"/>
      <c r="O747" s="4"/>
      <c r="P747" s="4"/>
    </row>
    <row r="748" spans="1:16" ht="25.5" x14ac:dyDescent="0.2">
      <c r="A748" s="7" t="s">
        <v>9</v>
      </c>
      <c r="B748" s="4" t="s">
        <v>2</v>
      </c>
      <c r="C748" s="4" t="s">
        <v>7241</v>
      </c>
      <c r="D748" s="8" t="s">
        <v>7242</v>
      </c>
      <c r="E748" s="4" t="s">
        <v>3793</v>
      </c>
      <c r="F748" s="4"/>
      <c r="G748" s="4"/>
      <c r="H748" s="4" t="s">
        <v>7244</v>
      </c>
      <c r="I748" s="4"/>
      <c r="J748" s="41"/>
      <c r="K748" s="11">
        <v>2016</v>
      </c>
      <c r="L748" s="11">
        <v>2016</v>
      </c>
      <c r="M748" s="5">
        <v>106.8</v>
      </c>
      <c r="N748" s="4"/>
      <c r="O748" s="4"/>
      <c r="P748" s="4"/>
    </row>
    <row r="749" spans="1:16" ht="25.5" x14ac:dyDescent="0.2">
      <c r="A749" s="7" t="s">
        <v>9</v>
      </c>
      <c r="B749" s="4" t="s">
        <v>2</v>
      </c>
      <c r="C749" s="4" t="s">
        <v>7241</v>
      </c>
      <c r="D749" s="8" t="s">
        <v>7242</v>
      </c>
      <c r="E749" s="4" t="s">
        <v>3793</v>
      </c>
      <c r="F749" s="4"/>
      <c r="G749" s="4"/>
      <c r="H749" s="4" t="s">
        <v>7244</v>
      </c>
      <c r="I749" s="4"/>
      <c r="J749" s="41"/>
      <c r="K749" s="11">
        <v>2016</v>
      </c>
      <c r="L749" s="11">
        <v>2016</v>
      </c>
      <c r="M749" s="5">
        <v>27</v>
      </c>
      <c r="N749" s="4"/>
      <c r="O749" s="4"/>
      <c r="P749" s="4"/>
    </row>
    <row r="750" spans="1:16" ht="25.5" x14ac:dyDescent="0.2">
      <c r="A750" s="7" t="s">
        <v>9</v>
      </c>
      <c r="B750" s="4" t="s">
        <v>2</v>
      </c>
      <c r="C750" s="4" t="s">
        <v>7241</v>
      </c>
      <c r="D750" s="8" t="s">
        <v>7242</v>
      </c>
      <c r="E750" s="4" t="s">
        <v>3793</v>
      </c>
      <c r="F750" s="4"/>
      <c r="G750" s="4"/>
      <c r="H750" s="4" t="s">
        <v>7244</v>
      </c>
      <c r="I750" s="4"/>
      <c r="J750" s="41"/>
      <c r="K750" s="11">
        <v>2016</v>
      </c>
      <c r="L750" s="11">
        <v>2016</v>
      </c>
      <c r="M750" s="5">
        <v>43.2</v>
      </c>
      <c r="N750" s="4"/>
      <c r="O750" s="4"/>
      <c r="P750" s="4"/>
    </row>
    <row r="751" spans="1:16" ht="25.5" x14ac:dyDescent="0.2">
      <c r="A751" s="7" t="s">
        <v>9</v>
      </c>
      <c r="B751" s="4" t="s">
        <v>2</v>
      </c>
      <c r="C751" s="4" t="s">
        <v>7241</v>
      </c>
      <c r="D751" s="8" t="s">
        <v>7242</v>
      </c>
      <c r="E751" s="4" t="s">
        <v>3793</v>
      </c>
      <c r="F751" s="4"/>
      <c r="G751" s="4"/>
      <c r="H751" s="4" t="s">
        <v>7244</v>
      </c>
      <c r="I751" s="4"/>
      <c r="J751" s="41"/>
      <c r="K751" s="11">
        <v>2016</v>
      </c>
      <c r="L751" s="11">
        <v>2016</v>
      </c>
      <c r="M751" s="5">
        <v>954</v>
      </c>
      <c r="N751" s="4"/>
      <c r="O751" s="4"/>
      <c r="P751" s="4"/>
    </row>
    <row r="752" spans="1:16" ht="25.5" x14ac:dyDescent="0.2">
      <c r="A752" s="7" t="s">
        <v>9</v>
      </c>
      <c r="B752" s="4" t="s">
        <v>2</v>
      </c>
      <c r="C752" s="4" t="s">
        <v>7241</v>
      </c>
      <c r="D752" s="8" t="s">
        <v>7242</v>
      </c>
      <c r="E752" s="4" t="s">
        <v>3793</v>
      </c>
      <c r="F752" s="4"/>
      <c r="G752" s="4"/>
      <c r="H752" s="4" t="s">
        <v>7244</v>
      </c>
      <c r="I752" s="4"/>
      <c r="J752" s="41"/>
      <c r="K752" s="11">
        <v>2016</v>
      </c>
      <c r="L752" s="11">
        <v>2016</v>
      </c>
      <c r="M752" s="5">
        <v>1128</v>
      </c>
      <c r="N752" s="4"/>
      <c r="O752" s="4"/>
      <c r="P752" s="4"/>
    </row>
    <row r="753" spans="1:16" ht="25.5" x14ac:dyDescent="0.2">
      <c r="A753" s="7" t="s">
        <v>9</v>
      </c>
      <c r="B753" s="4" t="s">
        <v>2</v>
      </c>
      <c r="C753" s="4" t="s">
        <v>7241</v>
      </c>
      <c r="D753" s="8" t="s">
        <v>7242</v>
      </c>
      <c r="E753" s="4" t="s">
        <v>7248</v>
      </c>
      <c r="F753" s="4"/>
      <c r="G753" s="4"/>
      <c r="H753" s="4" t="s">
        <v>7244</v>
      </c>
      <c r="I753" s="4"/>
      <c r="J753" s="41"/>
      <c r="K753" s="11">
        <v>2015</v>
      </c>
      <c r="L753" s="11">
        <v>2016</v>
      </c>
      <c r="M753" s="5">
        <v>4680</v>
      </c>
      <c r="N753" s="4"/>
      <c r="O753" s="4"/>
      <c r="P753" s="4"/>
    </row>
    <row r="754" spans="1:16" ht="25.5" x14ac:dyDescent="0.2">
      <c r="A754" s="7" t="s">
        <v>9</v>
      </c>
      <c r="B754" s="4" t="s">
        <v>2</v>
      </c>
      <c r="C754" s="4" t="s">
        <v>7241</v>
      </c>
      <c r="D754" s="8" t="s">
        <v>7242</v>
      </c>
      <c r="E754" s="4" t="s">
        <v>7248</v>
      </c>
      <c r="F754" s="4"/>
      <c r="G754" s="4"/>
      <c r="H754" s="4" t="s">
        <v>7249</v>
      </c>
      <c r="I754" s="4"/>
      <c r="J754" s="41"/>
      <c r="K754" s="11">
        <v>2016</v>
      </c>
      <c r="L754" s="11">
        <v>2016</v>
      </c>
      <c r="M754" s="5">
        <v>3270.23</v>
      </c>
      <c r="N754" s="4"/>
      <c r="O754" s="4"/>
      <c r="P754" s="4"/>
    </row>
    <row r="755" spans="1:16" ht="25.5" x14ac:dyDescent="0.2">
      <c r="A755" s="7" t="s">
        <v>9</v>
      </c>
      <c r="B755" s="4" t="s">
        <v>2</v>
      </c>
      <c r="C755" s="4" t="s">
        <v>7250</v>
      </c>
      <c r="D755" s="8" t="s">
        <v>7251</v>
      </c>
      <c r="E755" s="4" t="s">
        <v>7252</v>
      </c>
      <c r="F755" s="4"/>
      <c r="G755" s="4"/>
      <c r="H755" s="4" t="s">
        <v>7253</v>
      </c>
      <c r="I755" s="4"/>
      <c r="J755" s="41"/>
      <c r="K755" s="11">
        <v>2016</v>
      </c>
      <c r="L755" s="11">
        <v>2016</v>
      </c>
      <c r="M755" s="5">
        <v>72</v>
      </c>
      <c r="N755" s="4"/>
      <c r="O755" s="4"/>
      <c r="P755" s="4"/>
    </row>
    <row r="756" spans="1:16" ht="25.5" x14ac:dyDescent="0.2">
      <c r="A756" s="7" t="s">
        <v>9</v>
      </c>
      <c r="B756" s="4" t="s">
        <v>2</v>
      </c>
      <c r="C756" s="4" t="s">
        <v>7254</v>
      </c>
      <c r="D756" s="8" t="s">
        <v>7255</v>
      </c>
      <c r="E756" s="4" t="s">
        <v>4483</v>
      </c>
      <c r="F756" s="4"/>
      <c r="G756" s="4"/>
      <c r="H756" s="4" t="s">
        <v>7256</v>
      </c>
      <c r="I756" s="4"/>
      <c r="J756" s="41"/>
      <c r="K756" s="11">
        <v>2016</v>
      </c>
      <c r="L756" s="11">
        <v>2016</v>
      </c>
      <c r="M756" s="5">
        <v>312</v>
      </c>
      <c r="N756" s="4"/>
      <c r="O756" s="4"/>
      <c r="P756" s="4"/>
    </row>
    <row r="757" spans="1:16" ht="25.5" x14ac:dyDescent="0.2">
      <c r="A757" s="7" t="s">
        <v>9</v>
      </c>
      <c r="B757" s="4" t="s">
        <v>2</v>
      </c>
      <c r="C757" s="4" t="s">
        <v>7241</v>
      </c>
      <c r="D757" s="8" t="s">
        <v>7242</v>
      </c>
      <c r="E757" s="4" t="s">
        <v>7257</v>
      </c>
      <c r="F757" s="4"/>
      <c r="G757" s="4"/>
      <c r="H757" s="4" t="s">
        <v>7258</v>
      </c>
      <c r="I757" s="4"/>
      <c r="J757" s="41"/>
      <c r="K757" s="11">
        <v>2016</v>
      </c>
      <c r="L757" s="11">
        <v>2016</v>
      </c>
      <c r="M757" s="5">
        <v>1722</v>
      </c>
      <c r="N757" s="4"/>
      <c r="O757" s="4"/>
      <c r="P757" s="4"/>
    </row>
    <row r="758" spans="1:16" ht="25.5" x14ac:dyDescent="0.2">
      <c r="A758" s="7" t="s">
        <v>9</v>
      </c>
      <c r="B758" s="4" t="s">
        <v>2</v>
      </c>
      <c r="C758" s="4" t="s">
        <v>7241</v>
      </c>
      <c r="D758" s="8" t="s">
        <v>7242</v>
      </c>
      <c r="E758" s="4" t="s">
        <v>7257</v>
      </c>
      <c r="F758" s="4"/>
      <c r="G758" s="4"/>
      <c r="H758" s="4" t="s">
        <v>7249</v>
      </c>
      <c r="I758" s="4"/>
      <c r="J758" s="41"/>
      <c r="K758" s="11">
        <v>2016</v>
      </c>
      <c r="L758" s="11">
        <v>2016</v>
      </c>
      <c r="M758" s="5">
        <v>2050.73</v>
      </c>
      <c r="N758" s="4"/>
      <c r="O758" s="4"/>
      <c r="P758" s="4"/>
    </row>
    <row r="759" spans="1:16" ht="25.5" x14ac:dyDescent="0.2">
      <c r="A759" s="7" t="s">
        <v>9</v>
      </c>
      <c r="B759" s="4" t="s">
        <v>2</v>
      </c>
      <c r="C759" s="4" t="s">
        <v>7241</v>
      </c>
      <c r="D759" s="8" t="s">
        <v>7242</v>
      </c>
      <c r="E759" s="4" t="s">
        <v>3801</v>
      </c>
      <c r="F759" s="4"/>
      <c r="G759" s="4"/>
      <c r="H759" s="4" t="s">
        <v>7259</v>
      </c>
      <c r="I759" s="4"/>
      <c r="J759" s="41"/>
      <c r="K759" s="11">
        <v>2016</v>
      </c>
      <c r="L759" s="11">
        <v>2016</v>
      </c>
      <c r="M759" s="5">
        <v>2357.16</v>
      </c>
      <c r="N759" s="4"/>
      <c r="O759" s="4"/>
      <c r="P759" s="4"/>
    </row>
    <row r="760" spans="1:16" ht="25.5" x14ac:dyDescent="0.2">
      <c r="A760" s="7" t="s">
        <v>9</v>
      </c>
      <c r="B760" s="4" t="s">
        <v>2</v>
      </c>
      <c r="C760" s="4" t="s">
        <v>7241</v>
      </c>
      <c r="D760" s="8" t="s">
        <v>7242</v>
      </c>
      <c r="E760" s="4" t="s">
        <v>3803</v>
      </c>
      <c r="F760" s="4"/>
      <c r="G760" s="4"/>
      <c r="H760" s="4" t="s">
        <v>7244</v>
      </c>
      <c r="I760" s="4"/>
      <c r="J760" s="41"/>
      <c r="K760" s="11">
        <v>2016</v>
      </c>
      <c r="L760" s="11">
        <v>2016</v>
      </c>
      <c r="M760" s="5">
        <v>48.959999999999994</v>
      </c>
      <c r="N760" s="4"/>
      <c r="O760" s="4"/>
      <c r="P760" s="4"/>
    </row>
    <row r="761" spans="1:16" ht="25.5" x14ac:dyDescent="0.2">
      <c r="A761" s="7" t="s">
        <v>9</v>
      </c>
      <c r="B761" s="4" t="s">
        <v>2</v>
      </c>
      <c r="C761" s="4" t="s">
        <v>7241</v>
      </c>
      <c r="D761" s="8" t="s">
        <v>7242</v>
      </c>
      <c r="E761" s="4" t="s">
        <v>3803</v>
      </c>
      <c r="F761" s="4"/>
      <c r="G761" s="4"/>
      <c r="H761" s="4" t="s">
        <v>7244</v>
      </c>
      <c r="I761" s="4"/>
      <c r="J761" s="41"/>
      <c r="K761" s="11">
        <v>2016</v>
      </c>
      <c r="L761" s="11">
        <v>2016</v>
      </c>
      <c r="M761" s="5">
        <v>1794</v>
      </c>
      <c r="N761" s="4"/>
      <c r="O761" s="4"/>
      <c r="P761" s="4"/>
    </row>
    <row r="762" spans="1:16" ht="25.5" x14ac:dyDescent="0.2">
      <c r="A762" s="7" t="s">
        <v>9</v>
      </c>
      <c r="B762" s="4" t="s">
        <v>2</v>
      </c>
      <c r="C762" s="4" t="s">
        <v>7241</v>
      </c>
      <c r="D762" s="8" t="s">
        <v>7242</v>
      </c>
      <c r="E762" s="4" t="s">
        <v>3803</v>
      </c>
      <c r="F762" s="4"/>
      <c r="G762" s="4"/>
      <c r="H762" s="4" t="s">
        <v>7244</v>
      </c>
      <c r="I762" s="4"/>
      <c r="J762" s="41"/>
      <c r="K762" s="11">
        <v>2016</v>
      </c>
      <c r="L762" s="11">
        <v>2016</v>
      </c>
      <c r="M762" s="5">
        <v>144</v>
      </c>
      <c r="N762" s="4"/>
      <c r="O762" s="4"/>
      <c r="P762" s="4"/>
    </row>
    <row r="763" spans="1:16" ht="25.5" x14ac:dyDescent="0.2">
      <c r="A763" s="7" t="s">
        <v>9</v>
      </c>
      <c r="B763" s="4" t="s">
        <v>2</v>
      </c>
      <c r="C763" s="4" t="s">
        <v>7260</v>
      </c>
      <c r="D763" s="8" t="s">
        <v>7261</v>
      </c>
      <c r="E763" s="4" t="s">
        <v>7262</v>
      </c>
      <c r="F763" s="4"/>
      <c r="G763" s="4"/>
      <c r="H763" s="4" t="s">
        <v>7263</v>
      </c>
      <c r="I763" s="4"/>
      <c r="J763" s="41"/>
      <c r="K763" s="11">
        <v>2016</v>
      </c>
      <c r="L763" s="11">
        <v>2016</v>
      </c>
      <c r="M763" s="5">
        <v>672</v>
      </c>
      <c r="N763" s="4"/>
      <c r="O763" s="4"/>
      <c r="P763" s="4"/>
    </row>
    <row r="764" spans="1:16" ht="25.5" x14ac:dyDescent="0.2">
      <c r="A764" s="7" t="s">
        <v>9</v>
      </c>
      <c r="B764" s="4" t="s">
        <v>2</v>
      </c>
      <c r="C764" s="4" t="s">
        <v>7264</v>
      </c>
      <c r="D764" s="8" t="s">
        <v>7265</v>
      </c>
      <c r="E764" s="4" t="s">
        <v>7266</v>
      </c>
      <c r="F764" s="4"/>
      <c r="G764" s="4"/>
      <c r="H764" s="4" t="s">
        <v>7267</v>
      </c>
      <c r="I764" s="4"/>
      <c r="J764" s="41"/>
      <c r="K764" s="11">
        <v>2016</v>
      </c>
      <c r="L764" s="11">
        <v>2016</v>
      </c>
      <c r="M764" s="5">
        <v>300</v>
      </c>
      <c r="N764" s="4"/>
      <c r="O764" s="4"/>
      <c r="P764" s="4"/>
    </row>
    <row r="765" spans="1:16" ht="25.5" x14ac:dyDescent="0.2">
      <c r="A765" s="7" t="s">
        <v>9</v>
      </c>
      <c r="B765" s="4" t="s">
        <v>2</v>
      </c>
      <c r="C765" s="4" t="s">
        <v>7241</v>
      </c>
      <c r="D765" s="8" t="s">
        <v>7242</v>
      </c>
      <c r="E765" s="4" t="s">
        <v>7268</v>
      </c>
      <c r="F765" s="4"/>
      <c r="G765" s="4"/>
      <c r="H765" s="4" t="s">
        <v>7244</v>
      </c>
      <c r="I765" s="4"/>
      <c r="J765" s="41"/>
      <c r="K765" s="11">
        <v>2016</v>
      </c>
      <c r="L765" s="11">
        <v>2016</v>
      </c>
      <c r="M765" s="5">
        <v>24</v>
      </c>
      <c r="N765" s="4"/>
      <c r="O765" s="4"/>
      <c r="P765" s="4"/>
    </row>
    <row r="766" spans="1:16" ht="25.5" x14ac:dyDescent="0.2">
      <c r="A766" s="7" t="s">
        <v>9</v>
      </c>
      <c r="B766" s="4" t="s">
        <v>2</v>
      </c>
      <c r="C766" s="4" t="s">
        <v>7241</v>
      </c>
      <c r="D766" s="8" t="s">
        <v>7242</v>
      </c>
      <c r="E766" s="4" t="s">
        <v>7268</v>
      </c>
      <c r="F766" s="4"/>
      <c r="G766" s="4"/>
      <c r="H766" s="4" t="s">
        <v>7244</v>
      </c>
      <c r="I766" s="4"/>
      <c r="J766" s="41"/>
      <c r="K766" s="11">
        <v>2016</v>
      </c>
      <c r="L766" s="11">
        <v>2016</v>
      </c>
      <c r="M766" s="5">
        <v>11.52</v>
      </c>
      <c r="N766" s="4"/>
      <c r="O766" s="4"/>
      <c r="P766" s="4"/>
    </row>
    <row r="767" spans="1:16" ht="25.5" x14ac:dyDescent="0.2">
      <c r="A767" s="7" t="s">
        <v>9</v>
      </c>
      <c r="B767" s="4" t="s">
        <v>2</v>
      </c>
      <c r="C767" s="4" t="s">
        <v>7241</v>
      </c>
      <c r="D767" s="8" t="s">
        <v>7242</v>
      </c>
      <c r="E767" s="4" t="s">
        <v>7268</v>
      </c>
      <c r="F767" s="4"/>
      <c r="G767" s="4"/>
      <c r="H767" s="4" t="s">
        <v>7244</v>
      </c>
      <c r="I767" s="4"/>
      <c r="J767" s="41"/>
      <c r="K767" s="11">
        <v>2016</v>
      </c>
      <c r="L767" s="11">
        <v>2016</v>
      </c>
      <c r="M767" s="5">
        <v>633.6</v>
      </c>
      <c r="N767" s="4"/>
      <c r="O767" s="4"/>
      <c r="P767" s="4"/>
    </row>
    <row r="768" spans="1:16" ht="25.5" x14ac:dyDescent="0.2">
      <c r="A768" s="7" t="s">
        <v>9</v>
      </c>
      <c r="B768" s="4" t="s">
        <v>2</v>
      </c>
      <c r="C768" s="4" t="s">
        <v>7269</v>
      </c>
      <c r="D768" s="8" t="s">
        <v>6787</v>
      </c>
      <c r="E768" s="4" t="s">
        <v>4481</v>
      </c>
      <c r="F768" s="4"/>
      <c r="G768" s="4"/>
      <c r="H768" s="4" t="s">
        <v>7270</v>
      </c>
      <c r="I768" s="4"/>
      <c r="J768" s="41"/>
      <c r="K768" s="11">
        <v>2016</v>
      </c>
      <c r="L768" s="11">
        <v>2016</v>
      </c>
      <c r="M768" s="5">
        <v>246</v>
      </c>
      <c r="N768" s="4"/>
      <c r="O768" s="4"/>
      <c r="P768" s="4"/>
    </row>
    <row r="769" spans="1:16" ht="25.5" x14ac:dyDescent="0.2">
      <c r="A769" s="7" t="s">
        <v>9</v>
      </c>
      <c r="B769" s="4" t="s">
        <v>2</v>
      </c>
      <c r="C769" s="4" t="s">
        <v>7241</v>
      </c>
      <c r="D769" s="8" t="s">
        <v>7242</v>
      </c>
      <c r="E769" s="4" t="s">
        <v>3810</v>
      </c>
      <c r="F769" s="4"/>
      <c r="G769" s="4"/>
      <c r="H769" s="4" t="s">
        <v>7249</v>
      </c>
      <c r="I769" s="4"/>
      <c r="J769" s="41"/>
      <c r="K769" s="11">
        <v>2016</v>
      </c>
      <c r="L769" s="11">
        <v>2016</v>
      </c>
      <c r="M769" s="5">
        <v>865.83999999999992</v>
      </c>
      <c r="N769" s="4"/>
      <c r="O769" s="4"/>
      <c r="P769" s="4"/>
    </row>
    <row r="770" spans="1:16" ht="25.5" x14ac:dyDescent="0.2">
      <c r="A770" s="7" t="s">
        <v>9</v>
      </c>
      <c r="B770" s="4" t="s">
        <v>2</v>
      </c>
      <c r="C770" s="4" t="s">
        <v>7271</v>
      </c>
      <c r="D770" s="8" t="s">
        <v>7251</v>
      </c>
      <c r="E770" s="4" t="s">
        <v>3813</v>
      </c>
      <c r="F770" s="4"/>
      <c r="G770" s="4"/>
      <c r="H770" s="4" t="s">
        <v>7272</v>
      </c>
      <c r="I770" s="4"/>
      <c r="J770" s="41"/>
      <c r="K770" s="11">
        <v>2016</v>
      </c>
      <c r="L770" s="11">
        <v>2016</v>
      </c>
      <c r="M770" s="5">
        <v>650</v>
      </c>
      <c r="N770" s="4"/>
      <c r="O770" s="4"/>
      <c r="P770" s="4"/>
    </row>
    <row r="771" spans="1:16" ht="25.5" x14ac:dyDescent="0.2">
      <c r="A771" s="7" t="s">
        <v>9</v>
      </c>
      <c r="B771" s="4" t="s">
        <v>2</v>
      </c>
      <c r="C771" s="4" t="s">
        <v>7273</v>
      </c>
      <c r="D771" s="8" t="s">
        <v>6806</v>
      </c>
      <c r="E771" s="4" t="s">
        <v>4486</v>
      </c>
      <c r="F771" s="4"/>
      <c r="G771" s="4"/>
      <c r="H771" s="4" t="s">
        <v>7244</v>
      </c>
      <c r="I771" s="4"/>
      <c r="J771" s="41"/>
      <c r="K771" s="11">
        <v>2016</v>
      </c>
      <c r="L771" s="11">
        <v>2016</v>
      </c>
      <c r="M771" s="5">
        <v>1800</v>
      </c>
      <c r="N771" s="4"/>
      <c r="O771" s="4"/>
      <c r="P771" s="4"/>
    </row>
    <row r="772" spans="1:16" ht="25.5" x14ac:dyDescent="0.2">
      <c r="A772" s="7" t="s">
        <v>9</v>
      </c>
      <c r="B772" s="4" t="s">
        <v>2</v>
      </c>
      <c r="C772" s="4" t="s">
        <v>7274</v>
      </c>
      <c r="D772" s="8" t="s">
        <v>6669</v>
      </c>
      <c r="E772" s="4" t="s">
        <v>4490</v>
      </c>
      <c r="F772" s="4"/>
      <c r="G772" s="4"/>
      <c r="H772" s="4" t="s">
        <v>7275</v>
      </c>
      <c r="I772" s="4"/>
      <c r="J772" s="41"/>
      <c r="K772" s="11">
        <v>2016</v>
      </c>
      <c r="L772" s="11">
        <v>2016</v>
      </c>
      <c r="M772" s="5">
        <v>360</v>
      </c>
      <c r="N772" s="4"/>
      <c r="O772" s="4"/>
      <c r="P772" s="4"/>
    </row>
    <row r="773" spans="1:16" ht="25.5" x14ac:dyDescent="0.2">
      <c r="A773" s="7" t="s">
        <v>9</v>
      </c>
      <c r="B773" s="4" t="s">
        <v>2</v>
      </c>
      <c r="C773" s="4" t="s">
        <v>7276</v>
      </c>
      <c r="D773" s="8" t="s">
        <v>6787</v>
      </c>
      <c r="E773" s="4" t="s">
        <v>4497</v>
      </c>
      <c r="F773" s="4"/>
      <c r="G773" s="4"/>
      <c r="H773" s="4" t="s">
        <v>7277</v>
      </c>
      <c r="I773" s="4"/>
      <c r="J773" s="41"/>
      <c r="K773" s="11">
        <v>2016</v>
      </c>
      <c r="L773" s="11">
        <v>2016</v>
      </c>
      <c r="M773" s="5">
        <v>480</v>
      </c>
      <c r="N773" s="4"/>
      <c r="O773" s="4"/>
      <c r="P773" s="4"/>
    </row>
    <row r="774" spans="1:16" ht="25.5" x14ac:dyDescent="0.2">
      <c r="A774" s="7" t="s">
        <v>9</v>
      </c>
      <c r="B774" s="4" t="s">
        <v>2</v>
      </c>
      <c r="C774" s="4" t="s">
        <v>7241</v>
      </c>
      <c r="D774" s="8" t="s">
        <v>7242</v>
      </c>
      <c r="E774" s="4" t="s">
        <v>4503</v>
      </c>
      <c r="F774" s="4"/>
      <c r="G774" s="4"/>
      <c r="H774" s="4" t="s">
        <v>7244</v>
      </c>
      <c r="I774" s="4"/>
      <c r="J774" s="41"/>
      <c r="K774" s="11">
        <v>2016</v>
      </c>
      <c r="L774" s="11">
        <v>2016</v>
      </c>
      <c r="M774" s="5">
        <v>204</v>
      </c>
      <c r="N774" s="4"/>
      <c r="O774" s="4"/>
      <c r="P774" s="4"/>
    </row>
    <row r="775" spans="1:16" ht="25.5" x14ac:dyDescent="0.2">
      <c r="A775" s="7" t="s">
        <v>9</v>
      </c>
      <c r="B775" s="4" t="s">
        <v>2</v>
      </c>
      <c r="C775" s="4" t="s">
        <v>7241</v>
      </c>
      <c r="D775" s="8" t="s">
        <v>7242</v>
      </c>
      <c r="E775" s="4" t="s">
        <v>4503</v>
      </c>
      <c r="F775" s="4"/>
      <c r="G775" s="4"/>
      <c r="H775" s="4" t="s">
        <v>7244</v>
      </c>
      <c r="I775" s="4"/>
      <c r="J775" s="41"/>
      <c r="K775" s="11">
        <v>2016</v>
      </c>
      <c r="L775" s="11">
        <v>2016</v>
      </c>
      <c r="M775" s="5">
        <v>52.8</v>
      </c>
      <c r="N775" s="4"/>
      <c r="O775" s="4"/>
      <c r="P775" s="4"/>
    </row>
    <row r="776" spans="1:16" ht="25.5" x14ac:dyDescent="0.2">
      <c r="A776" s="7" t="s">
        <v>9</v>
      </c>
      <c r="B776" s="4" t="s">
        <v>2</v>
      </c>
      <c r="C776" s="4" t="s">
        <v>7241</v>
      </c>
      <c r="D776" s="8" t="s">
        <v>7242</v>
      </c>
      <c r="E776" s="4" t="s">
        <v>3854</v>
      </c>
      <c r="F776" s="4"/>
      <c r="G776" s="4"/>
      <c r="H776" s="4" t="s">
        <v>7249</v>
      </c>
      <c r="I776" s="4"/>
      <c r="J776" s="41"/>
      <c r="K776" s="11">
        <v>2016</v>
      </c>
      <c r="L776" s="11">
        <v>2016</v>
      </c>
      <c r="M776" s="5">
        <v>1923.77</v>
      </c>
      <c r="N776" s="4"/>
      <c r="O776" s="4"/>
      <c r="P776" s="4"/>
    </row>
    <row r="777" spans="1:16" ht="25.5" x14ac:dyDescent="0.2">
      <c r="A777" s="7" t="s">
        <v>9</v>
      </c>
      <c r="B777" s="4" t="s">
        <v>2</v>
      </c>
      <c r="C777" s="4" t="s">
        <v>7278</v>
      </c>
      <c r="D777" s="8" t="s">
        <v>6669</v>
      </c>
      <c r="E777" s="4" t="s">
        <v>4500</v>
      </c>
      <c r="F777" s="4"/>
      <c r="G777" s="4"/>
      <c r="H777" s="4" t="s">
        <v>7275</v>
      </c>
      <c r="I777" s="4"/>
      <c r="J777" s="41"/>
      <c r="K777" s="11">
        <v>2016</v>
      </c>
      <c r="L777" s="11">
        <v>2016</v>
      </c>
      <c r="M777" s="5">
        <v>576</v>
      </c>
      <c r="N777" s="4"/>
      <c r="O777" s="4"/>
      <c r="P777" s="4"/>
    </row>
    <row r="778" spans="1:16" ht="25.5" x14ac:dyDescent="0.2">
      <c r="A778" s="7" t="s">
        <v>9</v>
      </c>
      <c r="B778" s="4" t="s">
        <v>2</v>
      </c>
      <c r="C778" s="4" t="s">
        <v>7254</v>
      </c>
      <c r="D778" s="8" t="s">
        <v>7255</v>
      </c>
      <c r="E778" s="4" t="s">
        <v>7279</v>
      </c>
      <c r="F778" s="4"/>
      <c r="G778" s="4"/>
      <c r="H778" s="4" t="s">
        <v>7253</v>
      </c>
      <c r="I778" s="4"/>
      <c r="J778" s="41"/>
      <c r="K778" s="11">
        <v>2016</v>
      </c>
      <c r="L778" s="11">
        <v>2016</v>
      </c>
      <c r="M778" s="5">
        <v>72</v>
      </c>
      <c r="N778" s="4"/>
      <c r="O778" s="4"/>
      <c r="P778" s="4"/>
    </row>
    <row r="779" spans="1:16" ht="25.5" x14ac:dyDescent="0.2">
      <c r="A779" s="7" t="s">
        <v>9</v>
      </c>
      <c r="B779" s="4" t="s">
        <v>2</v>
      </c>
      <c r="C779" s="4" t="s">
        <v>7241</v>
      </c>
      <c r="D779" s="8" t="s">
        <v>7242</v>
      </c>
      <c r="E779" s="4" t="s">
        <v>3822</v>
      </c>
      <c r="F779" s="4"/>
      <c r="G779" s="4"/>
      <c r="H779" s="4" t="s">
        <v>7249</v>
      </c>
      <c r="I779" s="4"/>
      <c r="J779" s="41"/>
      <c r="K779" s="11">
        <v>2016</v>
      </c>
      <c r="L779" s="11">
        <v>2016</v>
      </c>
      <c r="M779" s="5">
        <v>2770.8</v>
      </c>
      <c r="N779" s="4"/>
      <c r="O779" s="4"/>
      <c r="P779" s="4"/>
    </row>
    <row r="780" spans="1:16" ht="25.5" x14ac:dyDescent="0.2">
      <c r="A780" s="7" t="s">
        <v>9</v>
      </c>
      <c r="B780" s="4" t="s">
        <v>2</v>
      </c>
      <c r="C780" s="4" t="s">
        <v>7280</v>
      </c>
      <c r="D780" s="8" t="s">
        <v>6669</v>
      </c>
      <c r="E780" s="4" t="s">
        <v>3857</v>
      </c>
      <c r="F780" s="4"/>
      <c r="G780" s="4"/>
      <c r="H780" s="4" t="s">
        <v>7281</v>
      </c>
      <c r="I780" s="4"/>
      <c r="J780" s="41"/>
      <c r="K780" s="11">
        <v>2016</v>
      </c>
      <c r="L780" s="11">
        <v>2016</v>
      </c>
      <c r="M780" s="5">
        <v>972</v>
      </c>
      <c r="N780" s="4"/>
      <c r="O780" s="4"/>
      <c r="P780" s="4"/>
    </row>
    <row r="781" spans="1:16" ht="25.5" x14ac:dyDescent="0.2">
      <c r="A781" s="7" t="s">
        <v>9</v>
      </c>
      <c r="B781" s="4" t="s">
        <v>2</v>
      </c>
      <c r="C781" s="4" t="s">
        <v>7282</v>
      </c>
      <c r="D781" s="8" t="s">
        <v>6669</v>
      </c>
      <c r="E781" s="4" t="s">
        <v>3825</v>
      </c>
      <c r="F781" s="4"/>
      <c r="G781" s="4"/>
      <c r="H781" s="4" t="s">
        <v>7275</v>
      </c>
      <c r="I781" s="4"/>
      <c r="J781" s="41"/>
      <c r="K781" s="11">
        <v>2016</v>
      </c>
      <c r="L781" s="11">
        <v>2016</v>
      </c>
      <c r="M781" s="5">
        <v>276</v>
      </c>
      <c r="N781" s="4"/>
      <c r="O781" s="4"/>
      <c r="P781" s="4"/>
    </row>
    <row r="782" spans="1:16" ht="25.5" x14ac:dyDescent="0.2">
      <c r="A782" s="7" t="s">
        <v>9</v>
      </c>
      <c r="B782" s="4" t="s">
        <v>2</v>
      </c>
      <c r="C782" s="4" t="s">
        <v>7278</v>
      </c>
      <c r="D782" s="8" t="s">
        <v>6669</v>
      </c>
      <c r="E782" s="4" t="s">
        <v>3828</v>
      </c>
      <c r="F782" s="4"/>
      <c r="G782" s="4"/>
      <c r="H782" s="4" t="s">
        <v>7275</v>
      </c>
      <c r="I782" s="4"/>
      <c r="J782" s="41"/>
      <c r="K782" s="11">
        <v>2016</v>
      </c>
      <c r="L782" s="11">
        <v>2016</v>
      </c>
      <c r="M782" s="5">
        <v>576</v>
      </c>
      <c r="N782" s="4"/>
      <c r="O782" s="4"/>
      <c r="P782" s="4"/>
    </row>
    <row r="783" spans="1:16" ht="25.5" x14ac:dyDescent="0.2">
      <c r="A783" s="7" t="s">
        <v>9</v>
      </c>
      <c r="B783" s="4" t="s">
        <v>2</v>
      </c>
      <c r="C783" s="4" t="s">
        <v>7241</v>
      </c>
      <c r="D783" s="8" t="s">
        <v>7242</v>
      </c>
      <c r="E783" s="4" t="s">
        <v>3835</v>
      </c>
      <c r="F783" s="4"/>
      <c r="G783" s="4"/>
      <c r="H783" s="4" t="s">
        <v>6580</v>
      </c>
      <c r="I783" s="4"/>
      <c r="J783" s="41"/>
      <c r="K783" s="11">
        <v>2016</v>
      </c>
      <c r="L783" s="11">
        <v>2016</v>
      </c>
      <c r="M783" s="5">
        <v>100.8</v>
      </c>
      <c r="N783" s="4"/>
      <c r="O783" s="4"/>
      <c r="P783" s="4"/>
    </row>
    <row r="784" spans="1:16" ht="25.5" x14ac:dyDescent="0.2">
      <c r="A784" s="7" t="s">
        <v>9</v>
      </c>
      <c r="B784" s="4" t="s">
        <v>2</v>
      </c>
      <c r="C784" s="4" t="s">
        <v>7241</v>
      </c>
      <c r="D784" s="8" t="s">
        <v>7242</v>
      </c>
      <c r="E784" s="4" t="s">
        <v>3835</v>
      </c>
      <c r="F784" s="4"/>
      <c r="G784" s="4"/>
      <c r="H784" s="4" t="s">
        <v>7244</v>
      </c>
      <c r="I784" s="4"/>
      <c r="J784" s="41"/>
      <c r="K784" s="11">
        <v>2016</v>
      </c>
      <c r="L784" s="11">
        <v>2016</v>
      </c>
      <c r="M784" s="5">
        <v>73.92</v>
      </c>
      <c r="N784" s="4"/>
      <c r="O784" s="4"/>
      <c r="P784" s="4"/>
    </row>
    <row r="785" spans="1:16" ht="25.5" x14ac:dyDescent="0.2">
      <c r="A785" s="7" t="s">
        <v>9</v>
      </c>
      <c r="B785" s="4" t="s">
        <v>2</v>
      </c>
      <c r="C785" s="4" t="s">
        <v>7241</v>
      </c>
      <c r="D785" s="8" t="s">
        <v>7242</v>
      </c>
      <c r="E785" s="4" t="s">
        <v>3835</v>
      </c>
      <c r="F785" s="4"/>
      <c r="G785" s="4"/>
      <c r="H785" s="4" t="s">
        <v>7244</v>
      </c>
      <c r="I785" s="4"/>
      <c r="J785" s="41"/>
      <c r="K785" s="11">
        <v>2016</v>
      </c>
      <c r="L785" s="11">
        <v>2016</v>
      </c>
      <c r="M785" s="5">
        <v>22.8</v>
      </c>
      <c r="N785" s="4"/>
      <c r="O785" s="4"/>
      <c r="P785" s="4"/>
    </row>
    <row r="786" spans="1:16" ht="25.5" x14ac:dyDescent="0.2">
      <c r="A786" s="7" t="s">
        <v>9</v>
      </c>
      <c r="B786" s="4" t="s">
        <v>2</v>
      </c>
      <c r="C786" s="4" t="s">
        <v>7241</v>
      </c>
      <c r="D786" s="8" t="s">
        <v>7242</v>
      </c>
      <c r="E786" s="4" t="s">
        <v>3835</v>
      </c>
      <c r="F786" s="4"/>
      <c r="G786" s="4"/>
      <c r="H786" s="4" t="s">
        <v>7244</v>
      </c>
      <c r="I786" s="4"/>
      <c r="J786" s="41"/>
      <c r="K786" s="11">
        <v>2016</v>
      </c>
      <c r="L786" s="11">
        <v>2016</v>
      </c>
      <c r="M786" s="5">
        <v>129</v>
      </c>
      <c r="N786" s="4"/>
      <c r="O786" s="4"/>
      <c r="P786" s="4"/>
    </row>
    <row r="787" spans="1:16" ht="25.5" x14ac:dyDescent="0.2">
      <c r="A787" s="7" t="s">
        <v>9</v>
      </c>
      <c r="B787" s="4" t="s">
        <v>2</v>
      </c>
      <c r="C787" s="4" t="s">
        <v>7241</v>
      </c>
      <c r="D787" s="8" t="s">
        <v>7242</v>
      </c>
      <c r="E787" s="4" t="s">
        <v>3835</v>
      </c>
      <c r="F787" s="4"/>
      <c r="G787" s="4"/>
      <c r="H787" s="4" t="s">
        <v>7244</v>
      </c>
      <c r="I787" s="4"/>
      <c r="J787" s="41"/>
      <c r="K787" s="11">
        <v>2016</v>
      </c>
      <c r="L787" s="11">
        <v>2016</v>
      </c>
      <c r="M787" s="5">
        <v>46.8</v>
      </c>
      <c r="N787" s="4"/>
      <c r="O787" s="4"/>
      <c r="P787" s="4"/>
    </row>
    <row r="788" spans="1:16" ht="25.5" x14ac:dyDescent="0.2">
      <c r="A788" s="7" t="s">
        <v>9</v>
      </c>
      <c r="B788" s="4" t="s">
        <v>2</v>
      </c>
      <c r="C788" s="4" t="s">
        <v>7241</v>
      </c>
      <c r="D788" s="8" t="s">
        <v>7242</v>
      </c>
      <c r="E788" s="4" t="s">
        <v>3835</v>
      </c>
      <c r="F788" s="4"/>
      <c r="G788" s="4"/>
      <c r="H788" s="4" t="s">
        <v>7244</v>
      </c>
      <c r="I788" s="4"/>
      <c r="J788" s="41"/>
      <c r="K788" s="11">
        <v>2016</v>
      </c>
      <c r="L788" s="11">
        <v>2016</v>
      </c>
      <c r="M788" s="5">
        <v>48</v>
      </c>
      <c r="N788" s="4"/>
      <c r="O788" s="4"/>
      <c r="P788" s="4"/>
    </row>
    <row r="789" spans="1:16" ht="25.5" x14ac:dyDescent="0.2">
      <c r="A789" s="7" t="s">
        <v>9</v>
      </c>
      <c r="B789" s="4" t="s">
        <v>2</v>
      </c>
      <c r="C789" s="4" t="s">
        <v>7241</v>
      </c>
      <c r="D789" s="8" t="s">
        <v>7242</v>
      </c>
      <c r="E789" s="4" t="s">
        <v>7283</v>
      </c>
      <c r="F789" s="4"/>
      <c r="G789" s="4"/>
      <c r="H789" s="4" t="s">
        <v>7244</v>
      </c>
      <c r="I789" s="4"/>
      <c r="J789" s="41"/>
      <c r="K789" s="11">
        <v>2016</v>
      </c>
      <c r="L789" s="11">
        <v>2016</v>
      </c>
      <c r="M789" s="5">
        <v>1134</v>
      </c>
      <c r="N789" s="4"/>
      <c r="O789" s="4"/>
      <c r="P789" s="4"/>
    </row>
    <row r="790" spans="1:16" ht="25.5" x14ac:dyDescent="0.2">
      <c r="A790" s="7" t="s">
        <v>9</v>
      </c>
      <c r="B790" s="4" t="s">
        <v>2</v>
      </c>
      <c r="C790" s="4" t="s">
        <v>7241</v>
      </c>
      <c r="D790" s="8" t="s">
        <v>7242</v>
      </c>
      <c r="E790" s="4" t="s">
        <v>4511</v>
      </c>
      <c r="F790" s="4"/>
      <c r="G790" s="4"/>
      <c r="H790" s="4" t="s">
        <v>7244</v>
      </c>
      <c r="I790" s="4"/>
      <c r="J790" s="41"/>
      <c r="K790" s="11">
        <v>2016</v>
      </c>
      <c r="L790" s="11">
        <v>2016</v>
      </c>
      <c r="M790" s="5">
        <v>702</v>
      </c>
      <c r="N790" s="4"/>
      <c r="O790" s="4"/>
      <c r="P790" s="4"/>
    </row>
    <row r="791" spans="1:16" ht="25.5" x14ac:dyDescent="0.2">
      <c r="A791" s="7" t="s">
        <v>9</v>
      </c>
      <c r="B791" s="4" t="s">
        <v>2</v>
      </c>
      <c r="C791" s="4" t="s">
        <v>2654</v>
      </c>
      <c r="D791" s="8" t="s">
        <v>7242</v>
      </c>
      <c r="E791" s="4" t="s">
        <v>4511</v>
      </c>
      <c r="F791" s="4"/>
      <c r="G791" s="4"/>
      <c r="H791" s="4" t="s">
        <v>7244</v>
      </c>
      <c r="I791" s="4"/>
      <c r="J791" s="41"/>
      <c r="K791" s="11">
        <v>2016</v>
      </c>
      <c r="L791" s="11">
        <v>2016</v>
      </c>
      <c r="M791" s="5">
        <v>1164</v>
      </c>
      <c r="N791" s="4"/>
      <c r="O791" s="4"/>
      <c r="P791" s="4"/>
    </row>
    <row r="792" spans="1:16" ht="25.5" x14ac:dyDescent="0.2">
      <c r="A792" s="7" t="s">
        <v>9</v>
      </c>
      <c r="B792" s="4" t="s">
        <v>2</v>
      </c>
      <c r="C792" s="4" t="s">
        <v>7241</v>
      </c>
      <c r="D792" s="8" t="s">
        <v>7242</v>
      </c>
      <c r="E792" s="4" t="s">
        <v>4511</v>
      </c>
      <c r="F792" s="4"/>
      <c r="G792" s="4"/>
      <c r="H792" s="4" t="s">
        <v>7284</v>
      </c>
      <c r="I792" s="4"/>
      <c r="J792" s="41"/>
      <c r="K792" s="11">
        <v>2016</v>
      </c>
      <c r="L792" s="11">
        <v>2016</v>
      </c>
      <c r="M792" s="5">
        <v>153.6</v>
      </c>
      <c r="N792" s="4"/>
      <c r="O792" s="4"/>
      <c r="P792" s="4"/>
    </row>
    <row r="793" spans="1:16" ht="25.5" x14ac:dyDescent="0.2">
      <c r="A793" s="7" t="s">
        <v>9</v>
      </c>
      <c r="B793" s="4" t="s">
        <v>2</v>
      </c>
      <c r="C793" s="4" t="s">
        <v>7241</v>
      </c>
      <c r="D793" s="8" t="s">
        <v>7242</v>
      </c>
      <c r="E793" s="4" t="s">
        <v>4511</v>
      </c>
      <c r="F793" s="4"/>
      <c r="G793" s="4"/>
      <c r="H793" s="4" t="s">
        <v>7247</v>
      </c>
      <c r="I793" s="4"/>
      <c r="J793" s="41"/>
      <c r="K793" s="11">
        <v>2016</v>
      </c>
      <c r="L793" s="11">
        <v>2016</v>
      </c>
      <c r="M793" s="5">
        <v>3206.8199999999997</v>
      </c>
      <c r="N793" s="4"/>
      <c r="O793" s="4"/>
      <c r="P793" s="4"/>
    </row>
    <row r="794" spans="1:16" ht="25.5" x14ac:dyDescent="0.2">
      <c r="A794" s="7" t="s">
        <v>9</v>
      </c>
      <c r="B794" s="4" t="s">
        <v>2</v>
      </c>
      <c r="C794" s="4" t="s">
        <v>7285</v>
      </c>
      <c r="D794" s="8" t="s">
        <v>6598</v>
      </c>
      <c r="E794" s="4" t="s">
        <v>3818</v>
      </c>
      <c r="F794" s="4"/>
      <c r="G794" s="4"/>
      <c r="H794" s="4" t="s">
        <v>7286</v>
      </c>
      <c r="I794" s="4"/>
      <c r="J794" s="41"/>
      <c r="K794" s="11">
        <v>2016</v>
      </c>
      <c r="L794" s="11">
        <v>2016</v>
      </c>
      <c r="M794" s="5">
        <v>1512</v>
      </c>
      <c r="N794" s="4"/>
      <c r="O794" s="4"/>
      <c r="P794" s="4"/>
    </row>
    <row r="795" spans="1:16" ht="25.5" x14ac:dyDescent="0.2">
      <c r="A795" s="7" t="s">
        <v>9</v>
      </c>
      <c r="B795" s="4" t="s">
        <v>2</v>
      </c>
      <c r="C795" s="4" t="s">
        <v>7241</v>
      </c>
      <c r="D795" s="8" t="s">
        <v>7242</v>
      </c>
      <c r="E795" s="4" t="s">
        <v>4514</v>
      </c>
      <c r="F795" s="4"/>
      <c r="G795" s="4"/>
      <c r="H795" s="4" t="s">
        <v>7244</v>
      </c>
      <c r="I795" s="4"/>
      <c r="J795" s="41"/>
      <c r="K795" s="11">
        <v>2016</v>
      </c>
      <c r="L795" s="11">
        <v>2016</v>
      </c>
      <c r="M795" s="5">
        <v>1068</v>
      </c>
      <c r="N795" s="4"/>
      <c r="O795" s="4"/>
      <c r="P795" s="4"/>
    </row>
    <row r="796" spans="1:16" ht="25.5" x14ac:dyDescent="0.2">
      <c r="A796" s="7" t="s">
        <v>9</v>
      </c>
      <c r="B796" s="4" t="s">
        <v>2</v>
      </c>
      <c r="C796" s="4" t="s">
        <v>7241</v>
      </c>
      <c r="D796" s="8" t="s">
        <v>7242</v>
      </c>
      <c r="E796" s="4" t="s">
        <v>4514</v>
      </c>
      <c r="F796" s="4"/>
      <c r="G796" s="4"/>
      <c r="H796" s="4" t="s">
        <v>7244</v>
      </c>
      <c r="I796" s="4"/>
      <c r="J796" s="41"/>
      <c r="K796" s="11">
        <v>2016</v>
      </c>
      <c r="L796" s="11">
        <v>2016</v>
      </c>
      <c r="M796" s="5">
        <v>558</v>
      </c>
      <c r="N796" s="4"/>
      <c r="O796" s="4"/>
      <c r="P796" s="4"/>
    </row>
    <row r="797" spans="1:16" ht="25.5" x14ac:dyDescent="0.2">
      <c r="A797" s="7" t="s">
        <v>9</v>
      </c>
      <c r="B797" s="4" t="s">
        <v>2</v>
      </c>
      <c r="C797" s="4" t="s">
        <v>7241</v>
      </c>
      <c r="D797" s="8" t="s">
        <v>7242</v>
      </c>
      <c r="E797" s="4" t="s">
        <v>4514</v>
      </c>
      <c r="F797" s="4"/>
      <c r="G797" s="4"/>
      <c r="H797" s="4" t="s">
        <v>7247</v>
      </c>
      <c r="I797" s="4"/>
      <c r="J797" s="41"/>
      <c r="K797" s="11">
        <v>2016</v>
      </c>
      <c r="L797" s="11">
        <v>2016</v>
      </c>
      <c r="M797" s="5">
        <v>3253.12</v>
      </c>
      <c r="N797" s="4"/>
      <c r="O797" s="4"/>
      <c r="P797" s="4"/>
    </row>
    <row r="798" spans="1:16" ht="25.5" x14ac:dyDescent="0.2">
      <c r="A798" s="7" t="s">
        <v>9</v>
      </c>
      <c r="B798" s="4" t="s">
        <v>2</v>
      </c>
      <c r="C798" s="4" t="s">
        <v>7285</v>
      </c>
      <c r="D798" s="8" t="s">
        <v>6598</v>
      </c>
      <c r="E798" s="4" t="s">
        <v>7287</v>
      </c>
      <c r="F798" s="4"/>
      <c r="G798" s="4"/>
      <c r="H798" s="4" t="s">
        <v>7288</v>
      </c>
      <c r="I798" s="4"/>
      <c r="J798" s="41"/>
      <c r="K798" s="11">
        <v>2016</v>
      </c>
      <c r="L798" s="11">
        <v>2016</v>
      </c>
      <c r="M798" s="5">
        <v>1944</v>
      </c>
      <c r="N798" s="4"/>
      <c r="O798" s="4"/>
      <c r="P798" s="4"/>
    </row>
    <row r="799" spans="1:16" x14ac:dyDescent="0.2">
      <c r="A799" s="7" t="s">
        <v>9</v>
      </c>
      <c r="B799" s="4" t="s">
        <v>2</v>
      </c>
      <c r="C799" s="4" t="s">
        <v>7289</v>
      </c>
      <c r="D799" s="8" t="s">
        <v>6787</v>
      </c>
      <c r="E799" s="4" t="s">
        <v>3838</v>
      </c>
      <c r="F799" s="4"/>
      <c r="G799" s="4"/>
      <c r="H799" s="4" t="s">
        <v>7290</v>
      </c>
      <c r="I799" s="4"/>
      <c r="J799" s="41"/>
      <c r="K799" s="11">
        <v>2016</v>
      </c>
      <c r="L799" s="11">
        <v>2016</v>
      </c>
      <c r="M799" s="5">
        <v>420</v>
      </c>
      <c r="N799" s="4"/>
      <c r="O799" s="4"/>
      <c r="P799" s="4"/>
    </row>
    <row r="800" spans="1:16" ht="25.5" x14ac:dyDescent="0.2">
      <c r="A800" s="7" t="s">
        <v>9</v>
      </c>
      <c r="B800" s="4" t="s">
        <v>2</v>
      </c>
      <c r="C800" s="4" t="s">
        <v>7241</v>
      </c>
      <c r="D800" s="8" t="s">
        <v>7242</v>
      </c>
      <c r="E800" s="4" t="s">
        <v>3861</v>
      </c>
      <c r="F800" s="4"/>
      <c r="G800" s="4"/>
      <c r="H800" s="4" t="s">
        <v>7291</v>
      </c>
      <c r="I800" s="4"/>
      <c r="J800" s="41"/>
      <c r="K800" s="11">
        <v>2016</v>
      </c>
      <c r="L800" s="11">
        <v>2016</v>
      </c>
      <c r="M800" s="5">
        <v>150</v>
      </c>
      <c r="N800" s="4"/>
      <c r="O800" s="4"/>
      <c r="P800" s="4"/>
    </row>
    <row r="801" spans="1:16" ht="25.5" x14ac:dyDescent="0.2">
      <c r="A801" s="7" t="s">
        <v>9</v>
      </c>
      <c r="B801" s="4" t="s">
        <v>2</v>
      </c>
      <c r="C801" s="4" t="s">
        <v>7241</v>
      </c>
      <c r="D801" s="8" t="s">
        <v>7242</v>
      </c>
      <c r="E801" s="4" t="s">
        <v>3861</v>
      </c>
      <c r="F801" s="4"/>
      <c r="G801" s="4"/>
      <c r="H801" s="4" t="s">
        <v>7291</v>
      </c>
      <c r="I801" s="4"/>
      <c r="J801" s="41"/>
      <c r="K801" s="11">
        <v>2016</v>
      </c>
      <c r="L801" s="11">
        <v>2016</v>
      </c>
      <c r="M801" s="5">
        <v>150</v>
      </c>
      <c r="N801" s="4"/>
      <c r="O801" s="4"/>
      <c r="P801" s="4"/>
    </row>
    <row r="802" spans="1:16" ht="25.5" x14ac:dyDescent="0.2">
      <c r="A802" s="7" t="s">
        <v>9</v>
      </c>
      <c r="B802" s="4" t="s">
        <v>2</v>
      </c>
      <c r="C802" s="4" t="s">
        <v>7241</v>
      </c>
      <c r="D802" s="8" t="s">
        <v>7242</v>
      </c>
      <c r="E802" s="4" t="s">
        <v>3861</v>
      </c>
      <c r="F802" s="4"/>
      <c r="G802" s="4"/>
      <c r="H802" s="4" t="s">
        <v>7291</v>
      </c>
      <c r="I802" s="4"/>
      <c r="J802" s="41"/>
      <c r="K802" s="11">
        <v>2016</v>
      </c>
      <c r="L802" s="11">
        <v>2016</v>
      </c>
      <c r="M802" s="5">
        <v>150</v>
      </c>
      <c r="N802" s="4"/>
      <c r="O802" s="4"/>
      <c r="P802" s="4"/>
    </row>
    <row r="803" spans="1:16" ht="25.5" x14ac:dyDescent="0.2">
      <c r="A803" s="7" t="s">
        <v>9</v>
      </c>
      <c r="B803" s="4" t="s">
        <v>2</v>
      </c>
      <c r="C803" s="4" t="s">
        <v>7241</v>
      </c>
      <c r="D803" s="8" t="s">
        <v>7242</v>
      </c>
      <c r="E803" s="4" t="s">
        <v>3861</v>
      </c>
      <c r="F803" s="4"/>
      <c r="G803" s="4"/>
      <c r="H803" s="4" t="s">
        <v>7291</v>
      </c>
      <c r="I803" s="4"/>
      <c r="J803" s="41"/>
      <c r="K803" s="11">
        <v>2016</v>
      </c>
      <c r="L803" s="11">
        <v>2016</v>
      </c>
      <c r="M803" s="5">
        <v>1050</v>
      </c>
      <c r="N803" s="4"/>
      <c r="O803" s="4"/>
      <c r="P803" s="4"/>
    </row>
    <row r="804" spans="1:16" ht="25.5" x14ac:dyDescent="0.2">
      <c r="A804" s="7" t="s">
        <v>9</v>
      </c>
      <c r="B804" s="4" t="s">
        <v>2</v>
      </c>
      <c r="C804" s="4" t="s">
        <v>7241</v>
      </c>
      <c r="D804" s="8" t="s">
        <v>7242</v>
      </c>
      <c r="E804" s="4" t="s">
        <v>3861</v>
      </c>
      <c r="F804" s="4"/>
      <c r="G804" s="4"/>
      <c r="H804" s="4" t="s">
        <v>6725</v>
      </c>
      <c r="I804" s="4"/>
      <c r="J804" s="41"/>
      <c r="K804" s="11">
        <v>2016</v>
      </c>
      <c r="L804" s="11">
        <v>2016</v>
      </c>
      <c r="M804" s="5">
        <v>184.2</v>
      </c>
      <c r="N804" s="4"/>
      <c r="O804" s="4"/>
      <c r="P804" s="4"/>
    </row>
    <row r="805" spans="1:16" ht="25.5" x14ac:dyDescent="0.2">
      <c r="A805" s="7" t="s">
        <v>9</v>
      </c>
      <c r="B805" s="4" t="s">
        <v>2</v>
      </c>
      <c r="C805" s="4" t="s">
        <v>7241</v>
      </c>
      <c r="D805" s="8" t="s">
        <v>7242</v>
      </c>
      <c r="E805" s="4" t="s">
        <v>3844</v>
      </c>
      <c r="F805" s="4"/>
      <c r="G805" s="4"/>
      <c r="H805" s="4" t="s">
        <v>7247</v>
      </c>
      <c r="I805" s="4"/>
      <c r="J805" s="41"/>
      <c r="K805" s="11">
        <v>2016</v>
      </c>
      <c r="L805" s="11">
        <v>2016</v>
      </c>
      <c r="M805" s="5">
        <v>1226.8799999999999</v>
      </c>
      <c r="N805" s="4"/>
      <c r="O805" s="4"/>
      <c r="P805" s="4"/>
    </row>
    <row r="806" spans="1:16" ht="38.25" x14ac:dyDescent="0.2">
      <c r="A806" s="7" t="s">
        <v>9</v>
      </c>
      <c r="B806" s="4" t="s">
        <v>2</v>
      </c>
      <c r="C806" s="4" t="s">
        <v>7292</v>
      </c>
      <c r="D806" s="8" t="s">
        <v>7261</v>
      </c>
      <c r="E806" s="4" t="s">
        <v>4506</v>
      </c>
      <c r="F806" s="4"/>
      <c r="G806" s="4"/>
      <c r="H806" s="4" t="s">
        <v>7263</v>
      </c>
      <c r="I806" s="4"/>
      <c r="J806" s="41"/>
      <c r="K806" s="11">
        <v>2016</v>
      </c>
      <c r="L806" s="11">
        <v>2016</v>
      </c>
      <c r="M806" s="5">
        <v>108</v>
      </c>
      <c r="N806" s="4"/>
      <c r="O806" s="4"/>
      <c r="P806" s="4"/>
    </row>
    <row r="807" spans="1:16" ht="25.5" x14ac:dyDescent="0.2">
      <c r="A807" s="7" t="s">
        <v>9</v>
      </c>
      <c r="B807" s="4" t="s">
        <v>2</v>
      </c>
      <c r="C807" s="4" t="s">
        <v>7293</v>
      </c>
      <c r="D807" s="8" t="s">
        <v>7294</v>
      </c>
      <c r="E807" s="4" t="s">
        <v>7295</v>
      </c>
      <c r="F807" s="4"/>
      <c r="G807" s="4"/>
      <c r="H807" s="4" t="s">
        <v>7296</v>
      </c>
      <c r="I807" s="4"/>
      <c r="J807" s="41"/>
      <c r="K807" s="11">
        <v>2016</v>
      </c>
      <c r="L807" s="11">
        <v>2016</v>
      </c>
      <c r="M807" s="5">
        <v>420</v>
      </c>
      <c r="N807" s="4"/>
      <c r="O807" s="4"/>
      <c r="P807" s="4"/>
    </row>
    <row r="808" spans="1:16" ht="25.5" x14ac:dyDescent="0.2">
      <c r="A808" s="7" t="s">
        <v>9</v>
      </c>
      <c r="B808" s="4" t="s">
        <v>2</v>
      </c>
      <c r="C808" s="4" t="s">
        <v>7297</v>
      </c>
      <c r="D808" s="8" t="s">
        <v>7294</v>
      </c>
      <c r="E808" s="4" t="s">
        <v>7295</v>
      </c>
      <c r="F808" s="4"/>
      <c r="G808" s="4"/>
      <c r="H808" s="4" t="s">
        <v>7258</v>
      </c>
      <c r="I808" s="4"/>
      <c r="J808" s="41"/>
      <c r="K808" s="11">
        <v>2016</v>
      </c>
      <c r="L808" s="11">
        <v>2016</v>
      </c>
      <c r="M808" s="5">
        <v>576</v>
      </c>
      <c r="N808" s="4"/>
      <c r="O808" s="4"/>
      <c r="P808" s="4"/>
    </row>
    <row r="809" spans="1:16" ht="25.5" x14ac:dyDescent="0.2">
      <c r="A809" s="7" t="s">
        <v>9</v>
      </c>
      <c r="B809" s="4" t="s">
        <v>2</v>
      </c>
      <c r="C809" s="4" t="s">
        <v>7298</v>
      </c>
      <c r="D809" s="8" t="s">
        <v>6787</v>
      </c>
      <c r="E809" s="4" t="s">
        <v>7299</v>
      </c>
      <c r="F809" s="4"/>
      <c r="G809" s="4"/>
      <c r="H809" s="4" t="s">
        <v>7300</v>
      </c>
      <c r="I809" s="4"/>
      <c r="J809" s="41"/>
      <c r="K809" s="11">
        <v>2016</v>
      </c>
      <c r="L809" s="11">
        <v>2016</v>
      </c>
      <c r="M809" s="5">
        <v>600</v>
      </c>
      <c r="N809" s="4"/>
      <c r="O809" s="4"/>
      <c r="P809" s="4"/>
    </row>
    <row r="810" spans="1:16" ht="25.5" x14ac:dyDescent="0.2">
      <c r="A810" s="7" t="s">
        <v>9</v>
      </c>
      <c r="B810" s="4" t="s">
        <v>2</v>
      </c>
      <c r="C810" s="4" t="s">
        <v>7301</v>
      </c>
      <c r="D810" s="8" t="s">
        <v>7302</v>
      </c>
      <c r="E810" s="4" t="s">
        <v>3859</v>
      </c>
      <c r="F810" s="4"/>
      <c r="G810" s="4"/>
      <c r="H810" s="4" t="s">
        <v>7303</v>
      </c>
      <c r="I810" s="4"/>
      <c r="J810" s="41"/>
      <c r="K810" s="11">
        <v>2016</v>
      </c>
      <c r="L810" s="11">
        <v>2016</v>
      </c>
      <c r="M810" s="5">
        <v>1740</v>
      </c>
      <c r="N810" s="4"/>
      <c r="O810" s="4"/>
      <c r="P810" s="4"/>
    </row>
    <row r="811" spans="1:16" ht="25.5" x14ac:dyDescent="0.2">
      <c r="A811" s="7" t="s">
        <v>9</v>
      </c>
      <c r="B811" s="4" t="s">
        <v>2</v>
      </c>
      <c r="C811" s="4" t="s">
        <v>7192</v>
      </c>
      <c r="D811" s="8" t="s">
        <v>7251</v>
      </c>
      <c r="E811" s="4" t="s">
        <v>3864</v>
      </c>
      <c r="F811" s="4"/>
      <c r="G811" s="4"/>
      <c r="H811" s="4" t="s">
        <v>7304</v>
      </c>
      <c r="I811" s="4"/>
      <c r="J811" s="41"/>
      <c r="K811" s="11">
        <v>2016</v>
      </c>
      <c r="L811" s="11">
        <v>2016</v>
      </c>
      <c r="M811" s="5">
        <v>190</v>
      </c>
      <c r="N811" s="4"/>
      <c r="O811" s="4"/>
      <c r="P811" s="4"/>
    </row>
    <row r="812" spans="1:16" ht="25.5" x14ac:dyDescent="0.2">
      <c r="A812" s="7" t="s">
        <v>9</v>
      </c>
      <c r="B812" s="4" t="s">
        <v>2</v>
      </c>
      <c r="C812" s="4" t="s">
        <v>7192</v>
      </c>
      <c r="D812" s="8" t="s">
        <v>7251</v>
      </c>
      <c r="E812" s="4" t="s">
        <v>3864</v>
      </c>
      <c r="F812" s="4"/>
      <c r="G812" s="4"/>
      <c r="H812" s="4" t="s">
        <v>7256</v>
      </c>
      <c r="I812" s="4"/>
      <c r="J812" s="41"/>
      <c r="K812" s="11">
        <v>2016</v>
      </c>
      <c r="L812" s="11">
        <v>2016</v>
      </c>
      <c r="M812" s="5">
        <v>95</v>
      </c>
      <c r="N812" s="4"/>
      <c r="O812" s="4"/>
      <c r="P812" s="4"/>
    </row>
    <row r="813" spans="1:16" ht="25.5" x14ac:dyDescent="0.2">
      <c r="A813" s="7" t="s">
        <v>9</v>
      </c>
      <c r="B813" s="4" t="s">
        <v>2</v>
      </c>
      <c r="C813" s="4" t="s">
        <v>7192</v>
      </c>
      <c r="D813" s="8" t="s">
        <v>7251</v>
      </c>
      <c r="E813" s="4" t="s">
        <v>3864</v>
      </c>
      <c r="F813" s="4"/>
      <c r="G813" s="4"/>
      <c r="H813" s="4" t="s">
        <v>7305</v>
      </c>
      <c r="I813" s="4"/>
      <c r="J813" s="41"/>
      <c r="K813" s="11">
        <v>2016</v>
      </c>
      <c r="L813" s="11">
        <v>2016</v>
      </c>
      <c r="M813" s="5">
        <v>190</v>
      </c>
      <c r="N813" s="4"/>
      <c r="O813" s="4"/>
      <c r="P813" s="4"/>
    </row>
    <row r="814" spans="1:16" ht="25.5" x14ac:dyDescent="0.2">
      <c r="A814" s="7" t="s">
        <v>9</v>
      </c>
      <c r="B814" s="4" t="s">
        <v>2</v>
      </c>
      <c r="C814" s="4" t="s">
        <v>7192</v>
      </c>
      <c r="D814" s="8" t="s">
        <v>7251</v>
      </c>
      <c r="E814" s="4" t="s">
        <v>3864</v>
      </c>
      <c r="F814" s="4"/>
      <c r="G814" s="4"/>
      <c r="H814" s="4" t="s">
        <v>7306</v>
      </c>
      <c r="I814" s="4"/>
      <c r="J814" s="41"/>
      <c r="K814" s="11">
        <v>2016</v>
      </c>
      <c r="L814" s="11">
        <v>2016</v>
      </c>
      <c r="M814" s="5">
        <v>95</v>
      </c>
      <c r="N814" s="4"/>
      <c r="O814" s="4"/>
      <c r="P814" s="4"/>
    </row>
    <row r="815" spans="1:16" ht="25.5" x14ac:dyDescent="0.2">
      <c r="A815" s="7" t="s">
        <v>9</v>
      </c>
      <c r="B815" s="4" t="s">
        <v>2</v>
      </c>
      <c r="C815" s="4" t="s">
        <v>7192</v>
      </c>
      <c r="D815" s="8" t="s">
        <v>7251</v>
      </c>
      <c r="E815" s="4" t="s">
        <v>3864</v>
      </c>
      <c r="F815" s="4"/>
      <c r="G815" s="4"/>
      <c r="H815" s="4" t="s">
        <v>7307</v>
      </c>
      <c r="I815" s="4"/>
      <c r="J815" s="41"/>
      <c r="K815" s="11">
        <v>2016</v>
      </c>
      <c r="L815" s="11">
        <v>2016</v>
      </c>
      <c r="M815" s="5">
        <v>285</v>
      </c>
      <c r="N815" s="4"/>
      <c r="O815" s="4"/>
      <c r="P815" s="4"/>
    </row>
    <row r="816" spans="1:16" ht="25.5" x14ac:dyDescent="0.2">
      <c r="A816" s="7" t="s">
        <v>9</v>
      </c>
      <c r="B816" s="4" t="s">
        <v>2</v>
      </c>
      <c r="C816" s="4" t="s">
        <v>7192</v>
      </c>
      <c r="D816" s="8" t="s">
        <v>7251</v>
      </c>
      <c r="E816" s="4" t="s">
        <v>3864</v>
      </c>
      <c r="F816" s="4"/>
      <c r="G816" s="4"/>
      <c r="H816" s="4" t="s">
        <v>7308</v>
      </c>
      <c r="I816" s="4"/>
      <c r="J816" s="41"/>
      <c r="K816" s="11">
        <v>2016</v>
      </c>
      <c r="L816" s="11">
        <v>2016</v>
      </c>
      <c r="M816" s="5">
        <v>190</v>
      </c>
      <c r="N816" s="4"/>
      <c r="O816" s="4"/>
      <c r="P816" s="4"/>
    </row>
    <row r="817" spans="1:16" ht="25.5" x14ac:dyDescent="0.2">
      <c r="A817" s="7" t="s">
        <v>9</v>
      </c>
      <c r="B817" s="4" t="s">
        <v>2</v>
      </c>
      <c r="C817" s="4" t="s">
        <v>7192</v>
      </c>
      <c r="D817" s="8" t="s">
        <v>7251</v>
      </c>
      <c r="E817" s="4" t="s">
        <v>3864</v>
      </c>
      <c r="F817" s="4"/>
      <c r="G817" s="4"/>
      <c r="H817" s="4" t="s">
        <v>7309</v>
      </c>
      <c r="I817" s="4"/>
      <c r="J817" s="41"/>
      <c r="K817" s="11">
        <v>2016</v>
      </c>
      <c r="L817" s="11">
        <v>2016</v>
      </c>
      <c r="M817" s="5">
        <v>190</v>
      </c>
      <c r="N817" s="4"/>
      <c r="O817" s="4"/>
      <c r="P817" s="4"/>
    </row>
    <row r="818" spans="1:16" ht="25.5" x14ac:dyDescent="0.2">
      <c r="A818" s="7" t="s">
        <v>9</v>
      </c>
      <c r="B818" s="4" t="s">
        <v>2</v>
      </c>
      <c r="C818" s="4" t="s">
        <v>7192</v>
      </c>
      <c r="D818" s="8" t="s">
        <v>7251</v>
      </c>
      <c r="E818" s="4" t="s">
        <v>3864</v>
      </c>
      <c r="F818" s="4"/>
      <c r="G818" s="4"/>
      <c r="H818" s="4" t="s">
        <v>7310</v>
      </c>
      <c r="I818" s="4"/>
      <c r="J818" s="41"/>
      <c r="K818" s="11">
        <v>2016</v>
      </c>
      <c r="L818" s="11">
        <v>2016</v>
      </c>
      <c r="M818" s="5">
        <v>380</v>
      </c>
      <c r="N818" s="4"/>
      <c r="O818" s="4"/>
      <c r="P818" s="4"/>
    </row>
    <row r="819" spans="1:16" ht="25.5" x14ac:dyDescent="0.2">
      <c r="A819" s="7" t="s">
        <v>9</v>
      </c>
      <c r="B819" s="4" t="s">
        <v>2</v>
      </c>
      <c r="C819" s="4" t="s">
        <v>7311</v>
      </c>
      <c r="D819" s="8" t="s">
        <v>6783</v>
      </c>
      <c r="E819" s="4" t="s">
        <v>7312</v>
      </c>
      <c r="F819" s="4"/>
      <c r="G819" s="4"/>
      <c r="H819" s="4" t="s">
        <v>7313</v>
      </c>
      <c r="I819" s="4"/>
      <c r="J819" s="41"/>
      <c r="K819" s="11">
        <v>2016</v>
      </c>
      <c r="L819" s="11">
        <v>2016</v>
      </c>
      <c r="M819" s="5">
        <v>600</v>
      </c>
      <c r="N819" s="4"/>
      <c r="O819" s="4"/>
      <c r="P819" s="4"/>
    </row>
    <row r="820" spans="1:16" ht="25.5" x14ac:dyDescent="0.2">
      <c r="A820" s="7" t="s">
        <v>9</v>
      </c>
      <c r="B820" s="4" t="s">
        <v>2</v>
      </c>
      <c r="C820" s="4" t="s">
        <v>7311</v>
      </c>
      <c r="D820" s="8" t="s">
        <v>6783</v>
      </c>
      <c r="E820" s="4" t="s">
        <v>7312</v>
      </c>
      <c r="F820" s="4"/>
      <c r="G820" s="4"/>
      <c r="H820" s="4" t="s">
        <v>7314</v>
      </c>
      <c r="I820" s="4"/>
      <c r="J820" s="41"/>
      <c r="K820" s="11">
        <v>2016</v>
      </c>
      <c r="L820" s="11">
        <v>2016</v>
      </c>
      <c r="M820" s="5">
        <v>600</v>
      </c>
      <c r="N820" s="4"/>
      <c r="O820" s="4"/>
      <c r="P820" s="4"/>
    </row>
    <row r="821" spans="1:16" ht="25.5" x14ac:dyDescent="0.2">
      <c r="A821" s="7" t="s">
        <v>9</v>
      </c>
      <c r="B821" s="4" t="s">
        <v>2</v>
      </c>
      <c r="C821" s="4" t="s">
        <v>7311</v>
      </c>
      <c r="D821" s="8" t="s">
        <v>6783</v>
      </c>
      <c r="E821" s="4" t="s">
        <v>7312</v>
      </c>
      <c r="F821" s="4"/>
      <c r="G821" s="4"/>
      <c r="H821" s="4" t="s">
        <v>7315</v>
      </c>
      <c r="I821" s="4"/>
      <c r="J821" s="41"/>
      <c r="K821" s="11">
        <v>2016</v>
      </c>
      <c r="L821" s="11">
        <v>2016</v>
      </c>
      <c r="M821" s="5">
        <v>600</v>
      </c>
      <c r="N821" s="4"/>
      <c r="O821" s="4"/>
      <c r="P821" s="4"/>
    </row>
    <row r="822" spans="1:16" ht="25.5" x14ac:dyDescent="0.2">
      <c r="A822" s="7" t="s">
        <v>9</v>
      </c>
      <c r="B822" s="4" t="s">
        <v>2</v>
      </c>
      <c r="C822" s="4" t="s">
        <v>7311</v>
      </c>
      <c r="D822" s="8" t="s">
        <v>6783</v>
      </c>
      <c r="E822" s="4" t="s">
        <v>7312</v>
      </c>
      <c r="F822" s="4"/>
      <c r="G822" s="4"/>
      <c r="H822" s="4" t="s">
        <v>7316</v>
      </c>
      <c r="I822" s="4"/>
      <c r="J822" s="41"/>
      <c r="K822" s="11">
        <v>2016</v>
      </c>
      <c r="L822" s="11">
        <v>2016</v>
      </c>
      <c r="M822" s="5">
        <v>600</v>
      </c>
      <c r="N822" s="4"/>
      <c r="O822" s="4"/>
      <c r="P822" s="4"/>
    </row>
    <row r="823" spans="1:16" ht="25.5" x14ac:dyDescent="0.2">
      <c r="A823" s="7" t="s">
        <v>9</v>
      </c>
      <c r="B823" s="4" t="s">
        <v>2</v>
      </c>
      <c r="C823" s="4" t="s">
        <v>7311</v>
      </c>
      <c r="D823" s="8" t="s">
        <v>6783</v>
      </c>
      <c r="E823" s="4" t="s">
        <v>7312</v>
      </c>
      <c r="F823" s="4"/>
      <c r="G823" s="4"/>
      <c r="H823" s="4" t="s">
        <v>7317</v>
      </c>
      <c r="I823" s="4"/>
      <c r="J823" s="41"/>
      <c r="K823" s="11">
        <v>2016</v>
      </c>
      <c r="L823" s="11">
        <v>2016</v>
      </c>
      <c r="M823" s="5">
        <v>600</v>
      </c>
      <c r="N823" s="4"/>
      <c r="O823" s="4"/>
      <c r="P823" s="4"/>
    </row>
    <row r="824" spans="1:16" ht="25.5" x14ac:dyDescent="0.2">
      <c r="A824" s="7" t="s">
        <v>9</v>
      </c>
      <c r="B824" s="4" t="s">
        <v>2</v>
      </c>
      <c r="C824" s="4" t="s">
        <v>7311</v>
      </c>
      <c r="D824" s="8" t="s">
        <v>6783</v>
      </c>
      <c r="E824" s="4" t="s">
        <v>7312</v>
      </c>
      <c r="F824" s="4"/>
      <c r="G824" s="4"/>
      <c r="H824" s="4" t="s">
        <v>7318</v>
      </c>
      <c r="I824" s="4"/>
      <c r="J824" s="41"/>
      <c r="K824" s="11">
        <v>2016</v>
      </c>
      <c r="L824" s="11">
        <v>2016</v>
      </c>
      <c r="M824" s="5">
        <v>600</v>
      </c>
      <c r="N824" s="4"/>
      <c r="O824" s="4"/>
      <c r="P824" s="4"/>
    </row>
    <row r="825" spans="1:16" ht="25.5" x14ac:dyDescent="0.2">
      <c r="A825" s="7" t="s">
        <v>9</v>
      </c>
      <c r="B825" s="4" t="s">
        <v>2</v>
      </c>
      <c r="C825" s="4" t="s">
        <v>7311</v>
      </c>
      <c r="D825" s="8" t="s">
        <v>6783</v>
      </c>
      <c r="E825" s="4" t="s">
        <v>7312</v>
      </c>
      <c r="F825" s="4"/>
      <c r="G825" s="4"/>
      <c r="H825" s="4" t="s">
        <v>7319</v>
      </c>
      <c r="I825" s="4"/>
      <c r="J825" s="41"/>
      <c r="K825" s="11">
        <v>2016</v>
      </c>
      <c r="L825" s="11">
        <v>2016</v>
      </c>
      <c r="M825" s="5">
        <v>600</v>
      </c>
      <c r="N825" s="4"/>
      <c r="O825" s="4"/>
      <c r="P825" s="4"/>
    </row>
    <row r="826" spans="1:16" ht="25.5" x14ac:dyDescent="0.2">
      <c r="A826" s="7" t="s">
        <v>9</v>
      </c>
      <c r="B826" s="4" t="s">
        <v>2</v>
      </c>
      <c r="C826" s="4" t="s">
        <v>7311</v>
      </c>
      <c r="D826" s="8" t="s">
        <v>6783</v>
      </c>
      <c r="E826" s="4" t="s">
        <v>7312</v>
      </c>
      <c r="F826" s="4"/>
      <c r="G826" s="4"/>
      <c r="H826" s="4" t="s">
        <v>7320</v>
      </c>
      <c r="I826" s="4"/>
      <c r="J826" s="41"/>
      <c r="K826" s="11">
        <v>2016</v>
      </c>
      <c r="L826" s="11">
        <v>2016</v>
      </c>
      <c r="M826" s="5">
        <v>600</v>
      </c>
      <c r="N826" s="4"/>
      <c r="O826" s="4"/>
      <c r="P826" s="4"/>
    </row>
    <row r="827" spans="1:16" ht="25.5" x14ac:dyDescent="0.2">
      <c r="A827" s="7" t="s">
        <v>9</v>
      </c>
      <c r="B827" s="4" t="s">
        <v>2</v>
      </c>
      <c r="C827" s="4" t="s">
        <v>7311</v>
      </c>
      <c r="D827" s="8" t="s">
        <v>6783</v>
      </c>
      <c r="E827" s="4" t="s">
        <v>7312</v>
      </c>
      <c r="F827" s="4"/>
      <c r="G827" s="4"/>
      <c r="H827" s="4" t="s">
        <v>7321</v>
      </c>
      <c r="I827" s="4"/>
      <c r="J827" s="41"/>
      <c r="K827" s="11">
        <v>2016</v>
      </c>
      <c r="L827" s="11">
        <v>2016</v>
      </c>
      <c r="M827" s="5">
        <v>600</v>
      </c>
      <c r="N827" s="4"/>
      <c r="O827" s="4"/>
      <c r="P827" s="4"/>
    </row>
    <row r="828" spans="1:16" ht="25.5" x14ac:dyDescent="0.2">
      <c r="A828" s="7" t="s">
        <v>9</v>
      </c>
      <c r="B828" s="4" t="s">
        <v>2</v>
      </c>
      <c r="C828" s="4" t="s">
        <v>7311</v>
      </c>
      <c r="D828" s="8" t="s">
        <v>6783</v>
      </c>
      <c r="E828" s="4" t="s">
        <v>7312</v>
      </c>
      <c r="F828" s="4"/>
      <c r="G828" s="4"/>
      <c r="H828" s="4" t="s">
        <v>7322</v>
      </c>
      <c r="I828" s="4"/>
      <c r="J828" s="41"/>
      <c r="K828" s="11">
        <v>2016</v>
      </c>
      <c r="L828" s="11">
        <v>2016</v>
      </c>
      <c r="M828" s="5">
        <v>600</v>
      </c>
      <c r="N828" s="4"/>
      <c r="O828" s="4"/>
      <c r="P828" s="4"/>
    </row>
    <row r="829" spans="1:16" ht="25.5" x14ac:dyDescent="0.2">
      <c r="A829" s="7" t="s">
        <v>9</v>
      </c>
      <c r="B829" s="4" t="s">
        <v>2</v>
      </c>
      <c r="C829" s="4" t="s">
        <v>7311</v>
      </c>
      <c r="D829" s="8" t="s">
        <v>6783</v>
      </c>
      <c r="E829" s="4" t="s">
        <v>7312</v>
      </c>
      <c r="F829" s="4"/>
      <c r="G829" s="4"/>
      <c r="H829" s="4" t="s">
        <v>7323</v>
      </c>
      <c r="I829" s="4"/>
      <c r="J829" s="41"/>
      <c r="K829" s="11">
        <v>2016</v>
      </c>
      <c r="L829" s="11">
        <v>2016</v>
      </c>
      <c r="M829" s="5">
        <v>600</v>
      </c>
      <c r="N829" s="4"/>
      <c r="O829" s="4"/>
      <c r="P829" s="4"/>
    </row>
    <row r="830" spans="1:16" ht="25.5" x14ac:dyDescent="0.2">
      <c r="A830" s="7" t="s">
        <v>9</v>
      </c>
      <c r="B830" s="4" t="s">
        <v>2</v>
      </c>
      <c r="C830" s="4" t="s">
        <v>7241</v>
      </c>
      <c r="D830" s="8" t="s">
        <v>7242</v>
      </c>
      <c r="E830" s="4" t="s">
        <v>3850</v>
      </c>
      <c r="F830" s="4"/>
      <c r="G830" s="4"/>
      <c r="H830" s="4" t="s">
        <v>7324</v>
      </c>
      <c r="I830" s="4"/>
      <c r="J830" s="41"/>
      <c r="K830" s="11">
        <v>2016</v>
      </c>
      <c r="L830" s="11">
        <v>2016</v>
      </c>
      <c r="M830" s="5">
        <v>288</v>
      </c>
      <c r="N830" s="4"/>
      <c r="O830" s="4"/>
      <c r="P830" s="4"/>
    </row>
    <row r="831" spans="1:16" ht="25.5" x14ac:dyDescent="0.2">
      <c r="A831" s="7" t="s">
        <v>9</v>
      </c>
      <c r="B831" s="4" t="s">
        <v>2</v>
      </c>
      <c r="C831" s="4" t="s">
        <v>7325</v>
      </c>
      <c r="D831" s="8" t="s">
        <v>7261</v>
      </c>
      <c r="E831" s="4" t="s">
        <v>3847</v>
      </c>
      <c r="F831" s="4"/>
      <c r="G831" s="4"/>
      <c r="H831" s="4" t="s">
        <v>7326</v>
      </c>
      <c r="I831" s="4"/>
      <c r="J831" s="41"/>
      <c r="K831" s="11">
        <v>2016</v>
      </c>
      <c r="L831" s="11">
        <v>2016</v>
      </c>
      <c r="M831" s="5">
        <v>660</v>
      </c>
      <c r="N831" s="4"/>
      <c r="O831" s="4"/>
      <c r="P831" s="4"/>
    </row>
    <row r="832" spans="1:16" ht="25.5" x14ac:dyDescent="0.2">
      <c r="A832" s="7" t="s">
        <v>9</v>
      </c>
      <c r="B832" s="4" t="s">
        <v>2</v>
      </c>
      <c r="C832" s="4" t="s">
        <v>7241</v>
      </c>
      <c r="D832" s="8" t="s">
        <v>7242</v>
      </c>
      <c r="E832" s="4" t="s">
        <v>7327</v>
      </c>
      <c r="F832" s="4"/>
      <c r="G832" s="4"/>
      <c r="H832" s="4" t="s">
        <v>7328</v>
      </c>
      <c r="I832" s="4"/>
      <c r="J832" s="41"/>
      <c r="K832" s="11">
        <v>2016</v>
      </c>
      <c r="L832" s="11">
        <v>2016</v>
      </c>
      <c r="M832" s="5">
        <v>1824</v>
      </c>
      <c r="N832" s="4"/>
      <c r="O832" s="4"/>
      <c r="P832" s="4"/>
    </row>
    <row r="833" spans="1:16" x14ac:dyDescent="0.2">
      <c r="A833" s="7" t="s">
        <v>9</v>
      </c>
      <c r="B833" s="4" t="s">
        <v>2</v>
      </c>
      <c r="C833" s="4" t="s">
        <v>7329</v>
      </c>
      <c r="D833" s="8" t="s">
        <v>7330</v>
      </c>
      <c r="E833" s="4" t="s">
        <v>7331</v>
      </c>
      <c r="F833" s="4"/>
      <c r="G833" s="4"/>
      <c r="H833" s="4" t="s">
        <v>7332</v>
      </c>
      <c r="I833" s="4"/>
      <c r="J833" s="41"/>
      <c r="K833" s="11">
        <v>2016</v>
      </c>
      <c r="L833" s="11">
        <v>2016</v>
      </c>
      <c r="M833" s="5">
        <v>1200</v>
      </c>
      <c r="N833" s="4"/>
      <c r="O833" s="4"/>
      <c r="P833" s="4"/>
    </row>
    <row r="834" spans="1:16" x14ac:dyDescent="0.2">
      <c r="A834" s="7" t="s">
        <v>9</v>
      </c>
      <c r="B834" s="4" t="s">
        <v>2</v>
      </c>
      <c r="C834" s="4" t="s">
        <v>7329</v>
      </c>
      <c r="D834" s="8" t="s">
        <v>7330</v>
      </c>
      <c r="E834" s="4" t="s">
        <v>7331</v>
      </c>
      <c r="F834" s="4"/>
      <c r="G834" s="4"/>
      <c r="H834" s="4" t="s">
        <v>7333</v>
      </c>
      <c r="I834" s="4"/>
      <c r="J834" s="41"/>
      <c r="K834" s="11">
        <v>2016</v>
      </c>
      <c r="L834" s="11">
        <v>2016</v>
      </c>
      <c r="M834" s="5">
        <v>3000</v>
      </c>
      <c r="N834" s="4"/>
      <c r="O834" s="4"/>
      <c r="P834" s="4"/>
    </row>
    <row r="835" spans="1:16" ht="63.75" x14ac:dyDescent="0.2">
      <c r="A835" s="7" t="s">
        <v>9</v>
      </c>
      <c r="B835" s="4" t="s">
        <v>7372</v>
      </c>
      <c r="C835" s="4" t="s">
        <v>7373</v>
      </c>
      <c r="D835" s="8" t="s">
        <v>7374</v>
      </c>
      <c r="E835" s="4" t="s">
        <v>7375</v>
      </c>
      <c r="F835" s="4" t="s">
        <v>7376</v>
      </c>
      <c r="G835" s="4" t="s">
        <v>7377</v>
      </c>
      <c r="H835" s="4" t="s">
        <v>7378</v>
      </c>
      <c r="I835" s="4">
        <v>42418933</v>
      </c>
      <c r="J835" s="41">
        <v>42592</v>
      </c>
      <c r="K835" s="11">
        <v>2016</v>
      </c>
      <c r="L835" s="11">
        <v>2017</v>
      </c>
      <c r="M835" s="5">
        <v>3800</v>
      </c>
      <c r="N835" s="4"/>
      <c r="O835" s="4"/>
      <c r="P835" s="4"/>
    </row>
    <row r="836" spans="1:16" ht="25.5" x14ac:dyDescent="0.2">
      <c r="A836" s="7" t="s">
        <v>9</v>
      </c>
      <c r="B836" s="4" t="s">
        <v>7379</v>
      </c>
      <c r="C836" s="4" t="s">
        <v>7380</v>
      </c>
      <c r="D836" s="8" t="s">
        <v>6390</v>
      </c>
      <c r="E836" s="4" t="s">
        <v>7381</v>
      </c>
      <c r="F836" s="4"/>
      <c r="G836" s="4" t="s">
        <v>7382</v>
      </c>
      <c r="H836" s="4" t="s">
        <v>6397</v>
      </c>
      <c r="I836" s="4"/>
      <c r="J836" s="41">
        <v>42104</v>
      </c>
      <c r="K836" s="11">
        <v>2015</v>
      </c>
      <c r="L836" s="11">
        <v>2016</v>
      </c>
      <c r="M836" s="5">
        <v>8306.4</v>
      </c>
      <c r="N836" s="4"/>
      <c r="O836" s="4"/>
      <c r="P836" s="4"/>
    </row>
    <row r="837" spans="1:16" ht="25.5" x14ac:dyDescent="0.2">
      <c r="A837" s="7" t="s">
        <v>9</v>
      </c>
      <c r="B837" s="4" t="s">
        <v>7379</v>
      </c>
      <c r="C837" s="4" t="s">
        <v>7380</v>
      </c>
      <c r="D837" s="8" t="s">
        <v>6390</v>
      </c>
      <c r="E837" s="4" t="s">
        <v>7383</v>
      </c>
      <c r="F837" s="4"/>
      <c r="G837" s="4" t="s">
        <v>7382</v>
      </c>
      <c r="H837" s="4" t="s">
        <v>6397</v>
      </c>
      <c r="I837" s="4"/>
      <c r="J837" s="41">
        <v>42508</v>
      </c>
      <c r="K837" s="11">
        <v>2016</v>
      </c>
      <c r="L837" s="11">
        <v>2016</v>
      </c>
      <c r="M837" s="5">
        <v>9666</v>
      </c>
      <c r="N837" s="4"/>
      <c r="O837" s="4"/>
      <c r="P837" s="4"/>
    </row>
    <row r="838" spans="1:16" ht="25.5" x14ac:dyDescent="0.2">
      <c r="A838" s="7" t="s">
        <v>9</v>
      </c>
      <c r="B838" s="4" t="s">
        <v>7379</v>
      </c>
      <c r="C838" s="4" t="s">
        <v>7380</v>
      </c>
      <c r="D838" s="8" t="s">
        <v>6390</v>
      </c>
      <c r="E838" s="4" t="s">
        <v>7384</v>
      </c>
      <c r="F838" s="4"/>
      <c r="G838" s="4" t="s">
        <v>7382</v>
      </c>
      <c r="H838" s="4" t="s">
        <v>6397</v>
      </c>
      <c r="I838" s="4"/>
      <c r="J838" s="41">
        <v>42466</v>
      </c>
      <c r="K838" s="11">
        <v>2016</v>
      </c>
      <c r="L838" s="11">
        <v>2017</v>
      </c>
      <c r="M838" s="5">
        <v>9600</v>
      </c>
      <c r="N838" s="4"/>
      <c r="O838" s="4"/>
      <c r="P838" s="4"/>
    </row>
    <row r="839" spans="1:16" ht="25.5" x14ac:dyDescent="0.2">
      <c r="A839" s="7" t="s">
        <v>9</v>
      </c>
      <c r="B839" s="4" t="s">
        <v>164</v>
      </c>
      <c r="C839" s="4" t="s">
        <v>7362</v>
      </c>
      <c r="D839" s="8" t="s">
        <v>7363</v>
      </c>
      <c r="E839" s="4" t="s">
        <v>7364</v>
      </c>
      <c r="F839" s="4" t="s">
        <v>7365</v>
      </c>
      <c r="G839" s="4" t="s">
        <v>7366</v>
      </c>
      <c r="H839" s="4" t="s">
        <v>6268</v>
      </c>
      <c r="I839" s="4" t="s">
        <v>7367</v>
      </c>
      <c r="J839" s="41">
        <v>42818</v>
      </c>
      <c r="K839" s="11">
        <v>2016</v>
      </c>
      <c r="L839" s="11">
        <v>2016</v>
      </c>
      <c r="M839" s="5">
        <v>1500</v>
      </c>
      <c r="N839" s="4"/>
      <c r="O839" s="4"/>
      <c r="P839" s="4"/>
    </row>
    <row r="840" spans="1:16" ht="25.5" x14ac:dyDescent="0.2">
      <c r="A840" s="7" t="s">
        <v>9</v>
      </c>
      <c r="B840" s="4" t="s">
        <v>7368</v>
      </c>
      <c r="C840" s="4" t="s">
        <v>7369</v>
      </c>
      <c r="D840" s="8" t="s">
        <v>7370</v>
      </c>
      <c r="E840" s="4"/>
      <c r="F840" s="4"/>
      <c r="G840" s="4"/>
      <c r="H840" s="4" t="s">
        <v>7371</v>
      </c>
      <c r="I840" s="4"/>
      <c r="J840" s="41"/>
      <c r="K840" s="11">
        <v>2015</v>
      </c>
      <c r="L840" s="11">
        <v>2016</v>
      </c>
      <c r="M840" s="5">
        <v>500</v>
      </c>
      <c r="N840" s="4"/>
      <c r="O840" s="4"/>
      <c r="P840" s="4"/>
    </row>
    <row r="841" spans="1:16" x14ac:dyDescent="0.2">
      <c r="A841" s="7" t="s">
        <v>9</v>
      </c>
      <c r="B841" s="4" t="s">
        <v>161</v>
      </c>
      <c r="C841" s="4" t="s">
        <v>7358</v>
      </c>
      <c r="D841" s="8" t="s">
        <v>7359</v>
      </c>
      <c r="E841" s="4" t="s">
        <v>7360</v>
      </c>
      <c r="F841" s="4" t="s">
        <v>228</v>
      </c>
      <c r="G841" s="4"/>
      <c r="H841" s="4" t="s">
        <v>7361</v>
      </c>
      <c r="I841" s="4">
        <v>31585604</v>
      </c>
      <c r="J841" s="41">
        <v>42489</v>
      </c>
      <c r="K841" s="11">
        <v>2016</v>
      </c>
      <c r="L841" s="11"/>
      <c r="M841" s="5">
        <v>1296</v>
      </c>
      <c r="N841" s="4"/>
      <c r="O841" s="4"/>
      <c r="P841" s="4"/>
    </row>
    <row r="842" spans="1:16" ht="38.25" x14ac:dyDescent="0.2">
      <c r="A842" s="7" t="s">
        <v>10</v>
      </c>
      <c r="B842" s="4"/>
      <c r="C842" s="4" t="s">
        <v>3433</v>
      </c>
      <c r="D842" s="8" t="s">
        <v>3434</v>
      </c>
      <c r="E842" s="4" t="s">
        <v>3435</v>
      </c>
      <c r="F842" s="4" t="s">
        <v>3436</v>
      </c>
      <c r="G842" s="4"/>
      <c r="H842" s="4" t="s">
        <v>3437</v>
      </c>
      <c r="I842" s="4">
        <v>699021</v>
      </c>
      <c r="J842" s="41">
        <v>42551</v>
      </c>
      <c r="K842" s="11">
        <v>2016</v>
      </c>
      <c r="L842" s="11">
        <v>2016</v>
      </c>
      <c r="M842" s="5">
        <v>10000</v>
      </c>
      <c r="N842" s="4" t="s">
        <v>10615</v>
      </c>
      <c r="O842" s="4"/>
      <c r="P842" s="4" t="s">
        <v>10616</v>
      </c>
    </row>
    <row r="843" spans="1:16" ht="25.5" x14ac:dyDescent="0.2">
      <c r="A843" s="7" t="s">
        <v>11</v>
      </c>
      <c r="B843" s="4" t="s">
        <v>53</v>
      </c>
      <c r="C843" s="4" t="s">
        <v>10146</v>
      </c>
      <c r="D843" s="8" t="s">
        <v>10147</v>
      </c>
      <c r="E843" s="4" t="s">
        <v>10148</v>
      </c>
      <c r="F843" s="4" t="s">
        <v>216</v>
      </c>
      <c r="G843" s="4" t="s">
        <v>217</v>
      </c>
      <c r="H843" s="4" t="s">
        <v>218</v>
      </c>
      <c r="I843" s="4">
        <v>30856868</v>
      </c>
      <c r="J843" s="41">
        <v>42422</v>
      </c>
      <c r="K843" s="11">
        <v>2016</v>
      </c>
      <c r="L843" s="11">
        <v>2016</v>
      </c>
      <c r="M843" s="5">
        <v>2940</v>
      </c>
      <c r="N843" s="4"/>
      <c r="O843" s="4"/>
      <c r="P843" s="4"/>
    </row>
    <row r="844" spans="1:16" ht="25.5" x14ac:dyDescent="0.2">
      <c r="A844" s="7" t="s">
        <v>11</v>
      </c>
      <c r="B844" s="4" t="s">
        <v>55</v>
      </c>
      <c r="C844" s="4" t="s">
        <v>10139</v>
      </c>
      <c r="D844" s="8" t="s">
        <v>10140</v>
      </c>
      <c r="E844" s="4" t="s">
        <v>10141</v>
      </c>
      <c r="F844" s="4" t="s">
        <v>212</v>
      </c>
      <c r="G844" s="4" t="s">
        <v>10142</v>
      </c>
      <c r="H844" s="4" t="s">
        <v>213</v>
      </c>
      <c r="I844" s="4">
        <v>30856043</v>
      </c>
      <c r="J844" s="41">
        <v>42513</v>
      </c>
      <c r="K844" s="11">
        <v>2016</v>
      </c>
      <c r="L844" s="11">
        <v>2016</v>
      </c>
      <c r="M844" s="5">
        <v>30000</v>
      </c>
      <c r="N844" s="4"/>
      <c r="O844" s="4"/>
      <c r="P844" s="4"/>
    </row>
    <row r="845" spans="1:16" ht="51" x14ac:dyDescent="0.2">
      <c r="A845" s="7" t="s">
        <v>11</v>
      </c>
      <c r="B845" s="4" t="s">
        <v>55</v>
      </c>
      <c r="C845" s="4" t="s">
        <v>10143</v>
      </c>
      <c r="D845" s="8" t="s">
        <v>10144</v>
      </c>
      <c r="E845" s="4" t="s">
        <v>10145</v>
      </c>
      <c r="F845" s="4" t="s">
        <v>212</v>
      </c>
      <c r="G845" s="4" t="s">
        <v>10142</v>
      </c>
      <c r="H845" s="4" t="s">
        <v>213</v>
      </c>
      <c r="I845" s="4">
        <v>30856043</v>
      </c>
      <c r="J845" s="41">
        <v>42459</v>
      </c>
      <c r="K845" s="11">
        <v>2016</v>
      </c>
      <c r="L845" s="11">
        <v>2017</v>
      </c>
      <c r="M845" s="5">
        <v>2000</v>
      </c>
      <c r="N845" s="4"/>
      <c r="O845" s="4"/>
      <c r="P845" s="4"/>
    </row>
    <row r="846" spans="1:16" ht="25.5" x14ac:dyDescent="0.2">
      <c r="A846" s="7" t="s">
        <v>12</v>
      </c>
      <c r="B846" s="4" t="s">
        <v>90</v>
      </c>
      <c r="C846" s="4" t="s">
        <v>719</v>
      </c>
      <c r="D846" s="8" t="s">
        <v>720</v>
      </c>
      <c r="E846" s="4" t="s">
        <v>721</v>
      </c>
      <c r="F846" s="4" t="s">
        <v>722</v>
      </c>
      <c r="G846" s="4" t="s">
        <v>723</v>
      </c>
      <c r="H846" s="4" t="s">
        <v>724</v>
      </c>
      <c r="I846" s="4">
        <v>308307</v>
      </c>
      <c r="J846" s="41">
        <v>42647</v>
      </c>
      <c r="K846" s="11">
        <v>2016</v>
      </c>
      <c r="L846" s="11">
        <v>2016</v>
      </c>
      <c r="M846" s="5">
        <v>5000</v>
      </c>
      <c r="N846" s="4"/>
      <c r="O846" s="4"/>
      <c r="P846" s="4"/>
    </row>
    <row r="847" spans="1:16" ht="25.5" x14ac:dyDescent="0.2">
      <c r="A847" s="7" t="s">
        <v>12</v>
      </c>
      <c r="B847" s="4" t="s">
        <v>89</v>
      </c>
      <c r="C847" s="4" t="s">
        <v>666</v>
      </c>
      <c r="D847" s="8" t="s">
        <v>667</v>
      </c>
      <c r="E847" s="4" t="s">
        <v>668</v>
      </c>
      <c r="F847" s="4" t="s">
        <v>669</v>
      </c>
      <c r="G847" s="4" t="s">
        <v>670</v>
      </c>
      <c r="H847" s="4" t="s">
        <v>671</v>
      </c>
      <c r="I847" s="4">
        <v>36672084</v>
      </c>
      <c r="J847" s="41">
        <v>42320</v>
      </c>
      <c r="K847" s="11">
        <v>2015</v>
      </c>
      <c r="L847" s="11">
        <v>2016</v>
      </c>
      <c r="M847" s="5">
        <v>9166.67</v>
      </c>
      <c r="N847" s="4"/>
      <c r="O847" s="4"/>
      <c r="P847" s="4"/>
    </row>
    <row r="848" spans="1:16" ht="25.5" x14ac:dyDescent="0.2">
      <c r="A848" s="7" t="s">
        <v>12</v>
      </c>
      <c r="B848" s="4" t="s">
        <v>89</v>
      </c>
      <c r="C848" s="4" t="s">
        <v>672</v>
      </c>
      <c r="D848" s="8" t="s">
        <v>673</v>
      </c>
      <c r="E848" s="4" t="s">
        <v>674</v>
      </c>
      <c r="F848" s="4" t="s">
        <v>669</v>
      </c>
      <c r="G848" s="4" t="s">
        <v>670</v>
      </c>
      <c r="H848" s="4" t="s">
        <v>675</v>
      </c>
      <c r="I848" s="4" t="s">
        <v>676</v>
      </c>
      <c r="J848" s="41">
        <v>42339</v>
      </c>
      <c r="K848" s="11">
        <v>2015</v>
      </c>
      <c r="L848" s="11">
        <v>2016</v>
      </c>
      <c r="M848" s="5">
        <v>416.67</v>
      </c>
      <c r="N848" s="4"/>
      <c r="O848" s="4"/>
      <c r="P848" s="4"/>
    </row>
    <row r="849" spans="1:16" ht="25.5" x14ac:dyDescent="0.2">
      <c r="A849" s="7" t="s">
        <v>12</v>
      </c>
      <c r="B849" s="4" t="s">
        <v>89</v>
      </c>
      <c r="C849" s="4" t="s">
        <v>677</v>
      </c>
      <c r="D849" s="8" t="s">
        <v>678</v>
      </c>
      <c r="E849" s="4" t="s">
        <v>679</v>
      </c>
      <c r="F849" s="4" t="s">
        <v>669</v>
      </c>
      <c r="G849" s="4" t="s">
        <v>670</v>
      </c>
      <c r="H849" s="4" t="s">
        <v>680</v>
      </c>
      <c r="I849" s="4">
        <v>36256013</v>
      </c>
      <c r="J849" s="41">
        <v>42436</v>
      </c>
      <c r="K849" s="11">
        <v>2016</v>
      </c>
      <c r="L849" s="11">
        <v>2016</v>
      </c>
      <c r="M849" s="5">
        <v>833.33</v>
      </c>
      <c r="N849" s="4"/>
      <c r="O849" s="4"/>
      <c r="P849" s="4"/>
    </row>
    <row r="850" spans="1:16" ht="25.5" x14ac:dyDescent="0.2">
      <c r="A850" s="7" t="s">
        <v>12</v>
      </c>
      <c r="B850" s="4" t="s">
        <v>89</v>
      </c>
      <c r="C850" s="4" t="s">
        <v>681</v>
      </c>
      <c r="D850" s="8" t="s">
        <v>682</v>
      </c>
      <c r="E850" s="4" t="s">
        <v>683</v>
      </c>
      <c r="F850" s="4" t="s">
        <v>669</v>
      </c>
      <c r="G850" s="4" t="s">
        <v>670</v>
      </c>
      <c r="H850" s="4" t="s">
        <v>684</v>
      </c>
      <c r="I850" s="4" t="s">
        <v>685</v>
      </c>
      <c r="J850" s="41">
        <v>42426</v>
      </c>
      <c r="K850" s="11">
        <v>2016</v>
      </c>
      <c r="L850" s="11">
        <v>2016</v>
      </c>
      <c r="M850" s="5">
        <v>625</v>
      </c>
      <c r="N850" s="4"/>
      <c r="O850" s="4"/>
      <c r="P850" s="4"/>
    </row>
    <row r="851" spans="1:16" ht="25.5" x14ac:dyDescent="0.2">
      <c r="A851" s="7" t="s">
        <v>12</v>
      </c>
      <c r="B851" s="4" t="s">
        <v>89</v>
      </c>
      <c r="C851" s="4" t="s">
        <v>686</v>
      </c>
      <c r="D851" s="8" t="s">
        <v>687</v>
      </c>
      <c r="E851" s="4" t="s">
        <v>688</v>
      </c>
      <c r="F851" s="4" t="s">
        <v>669</v>
      </c>
      <c r="G851" s="4" t="s">
        <v>670</v>
      </c>
      <c r="H851" s="4" t="s">
        <v>689</v>
      </c>
      <c r="I851" s="4" t="s">
        <v>690</v>
      </c>
      <c r="J851" s="41">
        <v>42433</v>
      </c>
      <c r="K851" s="11">
        <v>2016</v>
      </c>
      <c r="L851" s="11">
        <v>2016</v>
      </c>
      <c r="M851" s="5">
        <v>750</v>
      </c>
      <c r="N851" s="4"/>
      <c r="O851" s="4"/>
      <c r="P851" s="4"/>
    </row>
    <row r="852" spans="1:16" ht="25.5" x14ac:dyDescent="0.2">
      <c r="A852" s="7" t="s">
        <v>12</v>
      </c>
      <c r="B852" s="4" t="s">
        <v>89</v>
      </c>
      <c r="C852" s="4" t="s">
        <v>691</v>
      </c>
      <c r="D852" s="8" t="s">
        <v>692</v>
      </c>
      <c r="E852" s="4" t="s">
        <v>693</v>
      </c>
      <c r="F852" s="4" t="s">
        <v>669</v>
      </c>
      <c r="G852" s="4" t="s">
        <v>670</v>
      </c>
      <c r="H852" s="4" t="s">
        <v>694</v>
      </c>
      <c r="I852" s="4" t="s">
        <v>695</v>
      </c>
      <c r="J852" s="41">
        <v>42447</v>
      </c>
      <c r="K852" s="11">
        <v>2016</v>
      </c>
      <c r="L852" s="11">
        <v>2016</v>
      </c>
      <c r="M852" s="5">
        <v>1250</v>
      </c>
      <c r="N852" s="4"/>
      <c r="O852" s="4"/>
      <c r="P852" s="4"/>
    </row>
    <row r="853" spans="1:16" ht="25.5" x14ac:dyDescent="0.2">
      <c r="A853" s="7" t="s">
        <v>12</v>
      </c>
      <c r="B853" s="4" t="s">
        <v>89</v>
      </c>
      <c r="C853" s="4" t="s">
        <v>696</v>
      </c>
      <c r="D853" s="8" t="s">
        <v>682</v>
      </c>
      <c r="E853" s="4" t="s">
        <v>697</v>
      </c>
      <c r="F853" s="4" t="s">
        <v>669</v>
      </c>
      <c r="G853" s="4" t="s">
        <v>670</v>
      </c>
      <c r="H853" s="4" t="s">
        <v>698</v>
      </c>
      <c r="I853" s="4" t="s">
        <v>699</v>
      </c>
      <c r="J853" s="41">
        <v>42447</v>
      </c>
      <c r="K853" s="11">
        <v>2016</v>
      </c>
      <c r="L853" s="11">
        <v>2016</v>
      </c>
      <c r="M853" s="5">
        <v>625</v>
      </c>
      <c r="N853" s="4"/>
      <c r="O853" s="4"/>
      <c r="P853" s="4"/>
    </row>
    <row r="854" spans="1:16" ht="25.5" x14ac:dyDescent="0.2">
      <c r="A854" s="7" t="s">
        <v>12</v>
      </c>
      <c r="B854" s="4" t="s">
        <v>89</v>
      </c>
      <c r="C854" s="4" t="s">
        <v>700</v>
      </c>
      <c r="D854" s="8" t="s">
        <v>667</v>
      </c>
      <c r="E854" s="4" t="s">
        <v>701</v>
      </c>
      <c r="F854" s="4" t="s">
        <v>669</v>
      </c>
      <c r="G854" s="4" t="s">
        <v>670</v>
      </c>
      <c r="H854" s="4" t="s">
        <v>702</v>
      </c>
      <c r="I854" s="4" t="s">
        <v>703</v>
      </c>
      <c r="J854" s="41">
        <v>42475</v>
      </c>
      <c r="K854" s="11">
        <v>2016</v>
      </c>
      <c r="L854" s="11">
        <v>2016</v>
      </c>
      <c r="M854" s="5">
        <v>625</v>
      </c>
      <c r="N854" s="4"/>
      <c r="O854" s="4"/>
      <c r="P854" s="4"/>
    </row>
    <row r="855" spans="1:16" ht="25.5" x14ac:dyDescent="0.2">
      <c r="A855" s="7" t="s">
        <v>12</v>
      </c>
      <c r="B855" s="4" t="s">
        <v>89</v>
      </c>
      <c r="C855" s="4" t="s">
        <v>704</v>
      </c>
      <c r="D855" s="8" t="s">
        <v>705</v>
      </c>
      <c r="E855" s="4" t="s">
        <v>706</v>
      </c>
      <c r="F855" s="4" t="s">
        <v>669</v>
      </c>
      <c r="G855" s="4" t="s">
        <v>670</v>
      </c>
      <c r="H855" s="4" t="s">
        <v>707</v>
      </c>
      <c r="I855" s="4" t="s">
        <v>708</v>
      </c>
      <c r="J855" s="41">
        <v>42522</v>
      </c>
      <c r="K855" s="11">
        <v>2016</v>
      </c>
      <c r="L855" s="11">
        <v>2016</v>
      </c>
      <c r="M855" s="5">
        <v>9700</v>
      </c>
      <c r="N855" s="4"/>
      <c r="O855" s="4"/>
      <c r="P855" s="4"/>
    </row>
    <row r="856" spans="1:16" ht="25.5" x14ac:dyDescent="0.2">
      <c r="A856" s="7" t="s">
        <v>12</v>
      </c>
      <c r="B856" s="4"/>
      <c r="C856" s="4" t="s">
        <v>709</v>
      </c>
      <c r="D856" s="8" t="s">
        <v>710</v>
      </c>
      <c r="E856" s="4" t="s">
        <v>711</v>
      </c>
      <c r="F856" s="4" t="s">
        <v>712</v>
      </c>
      <c r="G856" s="4" t="s">
        <v>713</v>
      </c>
      <c r="H856" s="4" t="s">
        <v>714</v>
      </c>
      <c r="I856" s="4">
        <v>42418933</v>
      </c>
      <c r="J856" s="41">
        <v>42641</v>
      </c>
      <c r="K856" s="11">
        <v>2016</v>
      </c>
      <c r="L856" s="11">
        <v>2017</v>
      </c>
      <c r="M856" s="5">
        <v>6000</v>
      </c>
      <c r="N856" s="4"/>
      <c r="O856" s="4"/>
      <c r="P856" s="4"/>
    </row>
    <row r="857" spans="1:16" ht="25.5" x14ac:dyDescent="0.2">
      <c r="A857" s="7" t="s">
        <v>12</v>
      </c>
      <c r="B857" s="4"/>
      <c r="C857" s="4" t="s">
        <v>715</v>
      </c>
      <c r="D857" s="8" t="s">
        <v>716</v>
      </c>
      <c r="E857" s="4" t="s">
        <v>717</v>
      </c>
      <c r="F857" s="4" t="s">
        <v>712</v>
      </c>
      <c r="G857" s="4" t="s">
        <v>718</v>
      </c>
      <c r="H857" s="4" t="s">
        <v>714</v>
      </c>
      <c r="I857" s="4">
        <v>42418933</v>
      </c>
      <c r="J857" s="41">
        <v>42642</v>
      </c>
      <c r="K857" s="11">
        <v>2016</v>
      </c>
      <c r="L857" s="11">
        <v>2017</v>
      </c>
      <c r="M857" s="5">
        <v>4600</v>
      </c>
      <c r="N857" s="4"/>
      <c r="O857" s="4"/>
      <c r="P857" s="4"/>
    </row>
    <row r="858" spans="1:16" ht="25.5" x14ac:dyDescent="0.2">
      <c r="A858" s="7" t="s">
        <v>13</v>
      </c>
      <c r="B858" s="4" t="s">
        <v>92</v>
      </c>
      <c r="C858" s="4" t="s">
        <v>4629</v>
      </c>
      <c r="D858" s="8" t="s">
        <v>4630</v>
      </c>
      <c r="E858" s="4" t="s">
        <v>4631</v>
      </c>
      <c r="F858" s="4"/>
      <c r="G858" s="4" t="s">
        <v>189</v>
      </c>
      <c r="H858" s="4" t="s">
        <v>4632</v>
      </c>
      <c r="I858" s="4">
        <v>36502910</v>
      </c>
      <c r="J858" s="41">
        <v>41290</v>
      </c>
      <c r="K858" s="11">
        <v>2013</v>
      </c>
      <c r="L858" s="11">
        <v>2016</v>
      </c>
      <c r="M858" s="5">
        <v>1890</v>
      </c>
      <c r="N858" s="4"/>
      <c r="O858" s="4"/>
      <c r="P858" s="4"/>
    </row>
    <row r="859" spans="1:16" ht="25.5" x14ac:dyDescent="0.2">
      <c r="A859" s="7" t="s">
        <v>13</v>
      </c>
      <c r="B859" s="4" t="s">
        <v>92</v>
      </c>
      <c r="C859" s="4" t="s">
        <v>4629</v>
      </c>
      <c r="D859" s="8" t="s">
        <v>4630</v>
      </c>
      <c r="E859" s="4" t="s">
        <v>4633</v>
      </c>
      <c r="F859" s="4"/>
      <c r="G859" s="4" t="s">
        <v>189</v>
      </c>
      <c r="H859" s="4" t="s">
        <v>4634</v>
      </c>
      <c r="I859" s="4">
        <v>35875208</v>
      </c>
      <c r="J859" s="41">
        <v>41288</v>
      </c>
      <c r="K859" s="11">
        <v>2013</v>
      </c>
      <c r="L859" s="11">
        <v>2016</v>
      </c>
      <c r="M859" s="5">
        <v>648</v>
      </c>
      <c r="N859" s="4"/>
      <c r="O859" s="4"/>
      <c r="P859" s="4"/>
    </row>
    <row r="860" spans="1:16" x14ac:dyDescent="0.2">
      <c r="A860" s="7" t="s">
        <v>13</v>
      </c>
      <c r="B860" s="4" t="s">
        <v>92</v>
      </c>
      <c r="C860" s="4" t="s">
        <v>4643</v>
      </c>
      <c r="D860" s="8" t="s">
        <v>4630</v>
      </c>
      <c r="E860" s="4" t="s">
        <v>4644</v>
      </c>
      <c r="F860" s="4" t="s">
        <v>4645</v>
      </c>
      <c r="G860" s="4"/>
      <c r="H860" s="4" t="s">
        <v>4646</v>
      </c>
      <c r="I860" s="4">
        <v>36038351</v>
      </c>
      <c r="J860" s="41">
        <v>42468</v>
      </c>
      <c r="K860" s="11">
        <v>2016</v>
      </c>
      <c r="L860" s="11">
        <v>2016</v>
      </c>
      <c r="M860" s="5">
        <v>350</v>
      </c>
      <c r="N860" s="4"/>
      <c r="O860" s="4"/>
      <c r="P860" s="4"/>
    </row>
    <row r="861" spans="1:16" ht="76.5" x14ac:dyDescent="0.2">
      <c r="A861" s="7" t="s">
        <v>13</v>
      </c>
      <c r="B861" s="4"/>
      <c r="C861" s="4" t="s">
        <v>4622</v>
      </c>
      <c r="D861" s="8" t="s">
        <v>4623</v>
      </c>
      <c r="E861" s="4" t="s">
        <v>10603</v>
      </c>
      <c r="F861" s="4" t="s">
        <v>10604</v>
      </c>
      <c r="G861" s="4" t="s">
        <v>10605</v>
      </c>
      <c r="H861" s="4" t="s">
        <v>4624</v>
      </c>
      <c r="I861" s="4">
        <v>42418933</v>
      </c>
      <c r="J861" s="41">
        <v>42641</v>
      </c>
      <c r="K861" s="11">
        <v>2016</v>
      </c>
      <c r="L861" s="11">
        <v>2017</v>
      </c>
      <c r="M861" s="5">
        <v>6000</v>
      </c>
      <c r="N861" s="4" t="s">
        <v>4625</v>
      </c>
      <c r="O861" s="4"/>
      <c r="P861" s="4"/>
    </row>
    <row r="862" spans="1:16" ht="102" x14ac:dyDescent="0.2">
      <c r="A862" s="7" t="s">
        <v>13</v>
      </c>
      <c r="B862" s="4"/>
      <c r="C862" s="4" t="s">
        <v>4626</v>
      </c>
      <c r="D862" s="8" t="s">
        <v>4627</v>
      </c>
      <c r="E862" s="4" t="s">
        <v>10606</v>
      </c>
      <c r="F862" s="4" t="s">
        <v>10604</v>
      </c>
      <c r="G862" s="4" t="s">
        <v>10607</v>
      </c>
      <c r="H862" s="4" t="s">
        <v>4624</v>
      </c>
      <c r="I862" s="4">
        <v>42418933</v>
      </c>
      <c r="J862" s="41">
        <v>42641</v>
      </c>
      <c r="K862" s="11">
        <v>2016</v>
      </c>
      <c r="L862" s="11">
        <v>2017</v>
      </c>
      <c r="M862" s="5">
        <v>1500</v>
      </c>
      <c r="N862" s="4" t="s">
        <v>4628</v>
      </c>
      <c r="O862" s="4"/>
      <c r="P862" s="4"/>
    </row>
    <row r="863" spans="1:16" ht="25.5" x14ac:dyDescent="0.2">
      <c r="A863" s="7" t="s">
        <v>13</v>
      </c>
      <c r="B863" s="4"/>
      <c r="C863" s="4" t="s">
        <v>4635</v>
      </c>
      <c r="D863" s="8" t="s">
        <v>4636</v>
      </c>
      <c r="E863" s="4" t="s">
        <v>4637</v>
      </c>
      <c r="F863" s="4" t="s">
        <v>4638</v>
      </c>
      <c r="G863" s="4" t="s">
        <v>4638</v>
      </c>
      <c r="H863" s="4" t="s">
        <v>4639</v>
      </c>
      <c r="I863" s="4">
        <v>37828100</v>
      </c>
      <c r="J863" s="41">
        <v>42622</v>
      </c>
      <c r="K863" s="11">
        <v>2016</v>
      </c>
      <c r="L863" s="11">
        <v>2016</v>
      </c>
      <c r="M863" s="5">
        <v>2000</v>
      </c>
      <c r="N863" s="4"/>
      <c r="O863" s="4"/>
      <c r="P863" s="4"/>
    </row>
    <row r="864" spans="1:16" ht="25.5" x14ac:dyDescent="0.2">
      <c r="A864" s="7" t="s">
        <v>13</v>
      </c>
      <c r="B864" s="4"/>
      <c r="C864" s="4" t="s">
        <v>4635</v>
      </c>
      <c r="D864" s="8" t="s">
        <v>4636</v>
      </c>
      <c r="E864" s="4" t="s">
        <v>4640</v>
      </c>
      <c r="F864" s="4" t="s">
        <v>4641</v>
      </c>
      <c r="G864" s="4" t="s">
        <v>4641</v>
      </c>
      <c r="H864" s="4" t="s">
        <v>4642</v>
      </c>
      <c r="I864" s="4">
        <v>320439</v>
      </c>
      <c r="J864" s="41">
        <v>42572</v>
      </c>
      <c r="K864" s="11">
        <v>2016</v>
      </c>
      <c r="L864" s="11">
        <v>2016</v>
      </c>
      <c r="M864" s="5">
        <v>199</v>
      </c>
      <c r="N864" s="4"/>
      <c r="O864" s="4"/>
      <c r="P864" s="4"/>
    </row>
    <row r="865" spans="1:16" ht="38.25" x14ac:dyDescent="0.2">
      <c r="A865" s="7" t="s">
        <v>34</v>
      </c>
      <c r="B865" s="4" t="s">
        <v>94</v>
      </c>
      <c r="C865" s="4" t="s">
        <v>7637</v>
      </c>
      <c r="D865" s="8" t="s">
        <v>7638</v>
      </c>
      <c r="E865" s="4" t="s">
        <v>7639</v>
      </c>
      <c r="F865" s="4"/>
      <c r="G865" s="4" t="s">
        <v>3378</v>
      </c>
      <c r="H865" s="4" t="s">
        <v>7640</v>
      </c>
      <c r="I865" s="4">
        <v>30844789</v>
      </c>
      <c r="J865" s="41">
        <v>42573</v>
      </c>
      <c r="K865" s="11">
        <v>2016</v>
      </c>
      <c r="L865" s="11">
        <v>2016</v>
      </c>
      <c r="M865" s="5">
        <v>2000</v>
      </c>
      <c r="N865" s="4"/>
      <c r="O865" s="4"/>
      <c r="P865" s="4"/>
    </row>
    <row r="866" spans="1:16" ht="51" x14ac:dyDescent="0.2">
      <c r="A866" s="7" t="s">
        <v>34</v>
      </c>
      <c r="B866" s="4" t="s">
        <v>95</v>
      </c>
      <c r="C866" s="4" t="s">
        <v>7641</v>
      </c>
      <c r="D866" s="8" t="s">
        <v>7642</v>
      </c>
      <c r="E866" s="4" t="s">
        <v>7643</v>
      </c>
      <c r="F866" s="4" t="s">
        <v>7430</v>
      </c>
      <c r="G866" s="4" t="s">
        <v>7431</v>
      </c>
      <c r="H866" s="4" t="s">
        <v>714</v>
      </c>
      <c r="I866" s="4">
        <v>42418933</v>
      </c>
      <c r="J866" s="41">
        <v>42656</v>
      </c>
      <c r="K866" s="11">
        <v>2016</v>
      </c>
      <c r="L866" s="11">
        <v>2016</v>
      </c>
      <c r="M866" s="5">
        <v>1500</v>
      </c>
      <c r="N866" s="4"/>
      <c r="O866" s="4"/>
      <c r="P866" s="4"/>
    </row>
    <row r="867" spans="1:16" ht="51" x14ac:dyDescent="0.2">
      <c r="A867" s="7" t="s">
        <v>34</v>
      </c>
      <c r="B867" s="4" t="s">
        <v>95</v>
      </c>
      <c r="C867" s="4" t="s">
        <v>7644</v>
      </c>
      <c r="D867" s="8" t="s">
        <v>7645</v>
      </c>
      <c r="E867" s="4" t="s">
        <v>7646</v>
      </c>
      <c r="F867" s="4" t="s">
        <v>7438</v>
      </c>
      <c r="G867" s="4" t="s">
        <v>7647</v>
      </c>
      <c r="H867" s="4" t="s">
        <v>714</v>
      </c>
      <c r="I867" s="4">
        <v>42418933</v>
      </c>
      <c r="J867" s="41">
        <v>42612</v>
      </c>
      <c r="K867" s="11">
        <v>2016</v>
      </c>
      <c r="L867" s="11">
        <v>2016</v>
      </c>
      <c r="M867" s="5">
        <v>3000</v>
      </c>
      <c r="N867" s="4" t="s">
        <v>7559</v>
      </c>
      <c r="O867" s="4"/>
      <c r="P867" s="4"/>
    </row>
    <row r="868" spans="1:16" ht="51" x14ac:dyDescent="0.2">
      <c r="A868" s="7" t="s">
        <v>34</v>
      </c>
      <c r="B868" s="4" t="s">
        <v>95</v>
      </c>
      <c r="C868" s="4" t="s">
        <v>7648</v>
      </c>
      <c r="D868" s="8" t="s">
        <v>7649</v>
      </c>
      <c r="E868" s="4" t="s">
        <v>7650</v>
      </c>
      <c r="F868" s="4" t="s">
        <v>7438</v>
      </c>
      <c r="G868" s="4" t="s">
        <v>7647</v>
      </c>
      <c r="H868" s="4" t="s">
        <v>714</v>
      </c>
      <c r="I868" s="4">
        <v>42418933</v>
      </c>
      <c r="J868" s="41">
        <v>42593</v>
      </c>
      <c r="K868" s="11">
        <v>2016</v>
      </c>
      <c r="L868" s="11">
        <v>2016</v>
      </c>
      <c r="M868" s="5">
        <v>1500</v>
      </c>
      <c r="N868" s="4" t="s">
        <v>7559</v>
      </c>
      <c r="O868" s="4"/>
      <c r="P868" s="4"/>
    </row>
    <row r="869" spans="1:16" ht="25.5" x14ac:dyDescent="0.2">
      <c r="A869" s="7" t="s">
        <v>34</v>
      </c>
      <c r="B869" s="4"/>
      <c r="C869" s="4" t="s">
        <v>7623</v>
      </c>
      <c r="D869" s="8" t="s">
        <v>7624</v>
      </c>
      <c r="E869" s="4" t="s">
        <v>7626</v>
      </c>
      <c r="F869" s="4"/>
      <c r="G869" s="4" t="s">
        <v>325</v>
      </c>
      <c r="H869" s="4" t="s">
        <v>257</v>
      </c>
      <c r="I869" s="4">
        <v>30778867</v>
      </c>
      <c r="J869" s="41">
        <v>42562</v>
      </c>
      <c r="K869" s="11">
        <v>2016</v>
      </c>
      <c r="L869" s="11">
        <v>2018</v>
      </c>
      <c r="M869" s="5">
        <v>7415</v>
      </c>
      <c r="N869" s="4" t="s">
        <v>7636</v>
      </c>
      <c r="O869" s="4"/>
      <c r="P869" s="4"/>
    </row>
    <row r="870" spans="1:16" ht="38.25" x14ac:dyDescent="0.2">
      <c r="A870" s="7" t="s">
        <v>14</v>
      </c>
      <c r="B870" s="4"/>
      <c r="C870" s="4" t="s">
        <v>6216</v>
      </c>
      <c r="D870" s="8" t="s">
        <v>6217</v>
      </c>
      <c r="E870" s="4" t="s">
        <v>6218</v>
      </c>
      <c r="F870" s="4" t="s">
        <v>6219</v>
      </c>
      <c r="G870" s="4" t="s">
        <v>3454</v>
      </c>
      <c r="H870" s="4" t="s">
        <v>714</v>
      </c>
      <c r="I870" s="4">
        <v>42418933</v>
      </c>
      <c r="J870" s="41">
        <v>42566</v>
      </c>
      <c r="K870" s="11">
        <v>2016</v>
      </c>
      <c r="L870" s="11">
        <v>2016</v>
      </c>
      <c r="M870" s="5">
        <v>6200</v>
      </c>
      <c r="N870" s="4"/>
      <c r="O870" s="4"/>
      <c r="P870" s="4"/>
    </row>
    <row r="871" spans="1:16" ht="38.25" x14ac:dyDescent="0.2">
      <c r="A871" s="7" t="s">
        <v>14</v>
      </c>
      <c r="B871" s="4"/>
      <c r="C871" s="4" t="s">
        <v>6220</v>
      </c>
      <c r="D871" s="8" t="s">
        <v>6221</v>
      </c>
      <c r="E871" s="4" t="s">
        <v>6222</v>
      </c>
      <c r="F871" s="4" t="s">
        <v>6219</v>
      </c>
      <c r="G871" s="4" t="s">
        <v>3454</v>
      </c>
      <c r="H871" s="4" t="s">
        <v>714</v>
      </c>
      <c r="I871" s="4">
        <v>42418933</v>
      </c>
      <c r="J871" s="41">
        <v>42566</v>
      </c>
      <c r="K871" s="11">
        <v>2016</v>
      </c>
      <c r="L871" s="11">
        <v>2016</v>
      </c>
      <c r="M871" s="5">
        <v>5000</v>
      </c>
      <c r="N871" s="4"/>
      <c r="O871" s="4"/>
      <c r="P871" s="4"/>
    </row>
    <row r="872" spans="1:16" ht="38.25" x14ac:dyDescent="0.2">
      <c r="A872" s="7" t="s">
        <v>14</v>
      </c>
      <c r="B872" s="4"/>
      <c r="C872" s="4" t="s">
        <v>6223</v>
      </c>
      <c r="D872" s="8" t="s">
        <v>6224</v>
      </c>
      <c r="E872" s="4" t="s">
        <v>6225</v>
      </c>
      <c r="F872" s="4" t="s">
        <v>6219</v>
      </c>
      <c r="G872" s="4" t="s">
        <v>3454</v>
      </c>
      <c r="H872" s="4" t="s">
        <v>714</v>
      </c>
      <c r="I872" s="4">
        <v>42418933</v>
      </c>
      <c r="J872" s="41">
        <v>42566</v>
      </c>
      <c r="K872" s="11">
        <v>2016</v>
      </c>
      <c r="L872" s="11">
        <v>2016</v>
      </c>
      <c r="M872" s="5">
        <v>2500</v>
      </c>
      <c r="N872" s="4"/>
      <c r="O872" s="4"/>
      <c r="P872" s="4"/>
    </row>
    <row r="873" spans="1:16" ht="51" x14ac:dyDescent="0.2">
      <c r="A873" s="7" t="s">
        <v>14</v>
      </c>
      <c r="B873" s="4"/>
      <c r="C873" s="4" t="s">
        <v>6226</v>
      </c>
      <c r="D873" s="8" t="s">
        <v>6227</v>
      </c>
      <c r="E873" s="4" t="s">
        <v>6228</v>
      </c>
      <c r="F873" s="4" t="s">
        <v>6219</v>
      </c>
      <c r="G873" s="4" t="s">
        <v>3454</v>
      </c>
      <c r="H873" s="4" t="s">
        <v>714</v>
      </c>
      <c r="I873" s="4">
        <v>42418933</v>
      </c>
      <c r="J873" s="41">
        <v>42593</v>
      </c>
      <c r="K873" s="11">
        <v>2016</v>
      </c>
      <c r="L873" s="11">
        <v>2016</v>
      </c>
      <c r="M873" s="5">
        <v>10000</v>
      </c>
      <c r="N873" s="4"/>
      <c r="O873" s="4"/>
      <c r="P873" s="4"/>
    </row>
    <row r="874" spans="1:16" ht="38.25" x14ac:dyDescent="0.2">
      <c r="A874" s="7" t="s">
        <v>14</v>
      </c>
      <c r="B874" s="4"/>
      <c r="C874" s="4" t="s">
        <v>6229</v>
      </c>
      <c r="D874" s="8" t="s">
        <v>6230</v>
      </c>
      <c r="E874" s="4" t="s">
        <v>6231</v>
      </c>
      <c r="F874" s="4" t="s">
        <v>6219</v>
      </c>
      <c r="G874" s="4" t="s">
        <v>3454</v>
      </c>
      <c r="H874" s="4" t="s">
        <v>714</v>
      </c>
      <c r="I874" s="4">
        <v>42418933</v>
      </c>
      <c r="J874" s="41">
        <v>42580</v>
      </c>
      <c r="K874" s="11">
        <v>2016</v>
      </c>
      <c r="L874" s="11">
        <v>2016</v>
      </c>
      <c r="M874" s="5">
        <v>1500</v>
      </c>
      <c r="N874" s="4"/>
      <c r="O874" s="4"/>
      <c r="P874" s="4"/>
    </row>
    <row r="875" spans="1:16" ht="38.25" x14ac:dyDescent="0.2">
      <c r="A875" s="7" t="s">
        <v>14</v>
      </c>
      <c r="B875" s="4"/>
      <c r="C875" s="4" t="s">
        <v>6232</v>
      </c>
      <c r="D875" s="8" t="s">
        <v>6233</v>
      </c>
      <c r="E875" s="4" t="s">
        <v>6234</v>
      </c>
      <c r="F875" s="4" t="s">
        <v>6219</v>
      </c>
      <c r="G875" s="4" t="s">
        <v>3454</v>
      </c>
      <c r="H875" s="4" t="s">
        <v>714</v>
      </c>
      <c r="I875" s="4">
        <v>42418933</v>
      </c>
      <c r="J875" s="41">
        <v>42580</v>
      </c>
      <c r="K875" s="11">
        <v>2016</v>
      </c>
      <c r="L875" s="11">
        <v>2016</v>
      </c>
      <c r="M875" s="5">
        <v>10000</v>
      </c>
      <c r="N875" s="4"/>
      <c r="O875" s="4"/>
      <c r="P875" s="4"/>
    </row>
    <row r="876" spans="1:16" ht="38.25" x14ac:dyDescent="0.2">
      <c r="A876" s="7" t="s">
        <v>14</v>
      </c>
      <c r="B876" s="4"/>
      <c r="C876" s="4" t="s">
        <v>6235</v>
      </c>
      <c r="D876" s="8" t="s">
        <v>6236</v>
      </c>
      <c r="E876" s="4" t="s">
        <v>6237</v>
      </c>
      <c r="F876" s="4" t="s">
        <v>6219</v>
      </c>
      <c r="G876" s="4" t="s">
        <v>3454</v>
      </c>
      <c r="H876" s="4" t="s">
        <v>714</v>
      </c>
      <c r="I876" s="4">
        <v>42418933</v>
      </c>
      <c r="J876" s="41">
        <v>42605</v>
      </c>
      <c r="K876" s="11">
        <v>2016</v>
      </c>
      <c r="L876" s="11">
        <v>2016</v>
      </c>
      <c r="M876" s="5">
        <v>1500</v>
      </c>
      <c r="N876" s="4"/>
      <c r="O876" s="4"/>
      <c r="P876" s="4"/>
    </row>
    <row r="877" spans="1:16" ht="51" x14ac:dyDescent="0.2">
      <c r="A877" s="7" t="s">
        <v>14</v>
      </c>
      <c r="B877" s="4"/>
      <c r="C877" s="4" t="s">
        <v>6238</v>
      </c>
      <c r="D877" s="8" t="s">
        <v>6230</v>
      </c>
      <c r="E877" s="4" t="s">
        <v>6239</v>
      </c>
      <c r="F877" s="4" t="s">
        <v>6219</v>
      </c>
      <c r="G877" s="4" t="s">
        <v>6240</v>
      </c>
      <c r="H877" s="4" t="s">
        <v>714</v>
      </c>
      <c r="I877" s="4">
        <v>42418933</v>
      </c>
      <c r="J877" s="41">
        <v>42580</v>
      </c>
      <c r="K877" s="11">
        <v>2016</v>
      </c>
      <c r="L877" s="11">
        <v>2016</v>
      </c>
      <c r="M877" s="5">
        <v>1000</v>
      </c>
      <c r="N877" s="4"/>
      <c r="O877" s="4"/>
      <c r="P877" s="4"/>
    </row>
    <row r="878" spans="1:16" ht="25.5" x14ac:dyDescent="0.2">
      <c r="A878" s="7" t="s">
        <v>14</v>
      </c>
      <c r="B878" s="4"/>
      <c r="C878" s="4" t="s">
        <v>6241</v>
      </c>
      <c r="D878" s="8" t="s">
        <v>6242</v>
      </c>
      <c r="E878" s="4" t="s">
        <v>6243</v>
      </c>
      <c r="F878" s="4" t="s">
        <v>6219</v>
      </c>
      <c r="G878" s="4" t="s">
        <v>6244</v>
      </c>
      <c r="H878" s="4" t="s">
        <v>714</v>
      </c>
      <c r="I878" s="4">
        <v>42418933</v>
      </c>
      <c r="J878" s="41">
        <v>42605</v>
      </c>
      <c r="K878" s="11">
        <v>2016</v>
      </c>
      <c r="L878" s="11">
        <v>2016</v>
      </c>
      <c r="M878" s="5">
        <v>2000</v>
      </c>
      <c r="N878" s="4"/>
      <c r="O878" s="4"/>
      <c r="P878" s="4"/>
    </row>
    <row r="879" spans="1:16" ht="25.5" x14ac:dyDescent="0.2">
      <c r="A879" s="7" t="s">
        <v>14</v>
      </c>
      <c r="B879" s="4"/>
      <c r="C879" s="4" t="s">
        <v>6245</v>
      </c>
      <c r="D879" s="8" t="s">
        <v>6246</v>
      </c>
      <c r="E879" s="4" t="s">
        <v>6247</v>
      </c>
      <c r="F879" s="4" t="s">
        <v>6219</v>
      </c>
      <c r="G879" s="4" t="s">
        <v>713</v>
      </c>
      <c r="H879" s="4" t="s">
        <v>714</v>
      </c>
      <c r="I879" s="4">
        <v>42418933</v>
      </c>
      <c r="J879" s="41">
        <v>42626</v>
      </c>
      <c r="K879" s="11">
        <v>2016</v>
      </c>
      <c r="L879" s="11">
        <v>2016</v>
      </c>
      <c r="M879" s="5">
        <v>4700</v>
      </c>
      <c r="N879" s="4"/>
      <c r="O879" s="4"/>
      <c r="P879" s="4"/>
    </row>
    <row r="880" spans="1:16" ht="25.5" x14ac:dyDescent="0.2">
      <c r="A880" s="7" t="s">
        <v>14</v>
      </c>
      <c r="B880" s="4"/>
      <c r="C880" s="4" t="s">
        <v>6248</v>
      </c>
      <c r="D880" s="8" t="s">
        <v>6249</v>
      </c>
      <c r="E880" s="4" t="s">
        <v>6250</v>
      </c>
      <c r="F880" s="4" t="s">
        <v>6251</v>
      </c>
      <c r="G880" s="4" t="s">
        <v>6252</v>
      </c>
      <c r="H880" s="4" t="s">
        <v>6253</v>
      </c>
      <c r="I880" s="4">
        <v>30857571</v>
      </c>
      <c r="J880" s="41">
        <v>42723</v>
      </c>
      <c r="K880" s="11">
        <v>2016</v>
      </c>
      <c r="L880" s="11">
        <v>2017</v>
      </c>
      <c r="M880" s="5">
        <v>1500</v>
      </c>
      <c r="N880" s="4"/>
      <c r="O880" s="4"/>
      <c r="P880" s="4"/>
    </row>
    <row r="881" spans="1:16" x14ac:dyDescent="0.2">
      <c r="A881" s="7" t="s">
        <v>14</v>
      </c>
      <c r="B881" s="4"/>
      <c r="C881" s="4" t="s">
        <v>6254</v>
      </c>
      <c r="D881" s="8" t="s">
        <v>6255</v>
      </c>
      <c r="E881" s="4" t="s">
        <v>6256</v>
      </c>
      <c r="F881" s="4" t="s">
        <v>6251</v>
      </c>
      <c r="G881" s="4" t="s">
        <v>178</v>
      </c>
      <c r="H881" s="4" t="s">
        <v>6253</v>
      </c>
      <c r="I881" s="4">
        <v>30857571</v>
      </c>
      <c r="J881" s="41">
        <v>42684</v>
      </c>
      <c r="K881" s="11">
        <v>2016</v>
      </c>
      <c r="L881" s="11">
        <v>2017</v>
      </c>
      <c r="M881" s="5">
        <v>2960</v>
      </c>
      <c r="N881" s="4"/>
      <c r="O881" s="4"/>
      <c r="P881" s="4"/>
    </row>
    <row r="882" spans="1:16" x14ac:dyDescent="0.2">
      <c r="A882" s="7" t="s">
        <v>14</v>
      </c>
      <c r="B882" s="4"/>
      <c r="C882" s="4" t="s">
        <v>6257</v>
      </c>
      <c r="D882" s="8" t="s">
        <v>6258</v>
      </c>
      <c r="E882" s="4" t="s">
        <v>6259</v>
      </c>
      <c r="F882" s="4" t="s">
        <v>6251</v>
      </c>
      <c r="G882" s="4" t="s">
        <v>178</v>
      </c>
      <c r="H882" s="4" t="s">
        <v>6253</v>
      </c>
      <c r="I882" s="4">
        <v>30857571</v>
      </c>
      <c r="J882" s="41">
        <v>42684</v>
      </c>
      <c r="K882" s="11">
        <v>2016</v>
      </c>
      <c r="L882" s="11">
        <v>2017</v>
      </c>
      <c r="M882" s="5">
        <v>2200</v>
      </c>
      <c r="N882" s="4"/>
      <c r="O882" s="4"/>
      <c r="P882" s="4"/>
    </row>
    <row r="883" spans="1:16" ht="51" x14ac:dyDescent="0.2">
      <c r="A883" s="7" t="s">
        <v>14</v>
      </c>
      <c r="B883" s="4"/>
      <c r="C883" s="4" t="s">
        <v>6260</v>
      </c>
      <c r="D883" s="8" t="s">
        <v>6261</v>
      </c>
      <c r="E883" s="4" t="s">
        <v>6262</v>
      </c>
      <c r="F883" s="4" t="s">
        <v>6219</v>
      </c>
      <c r="G883" s="4" t="s">
        <v>6240</v>
      </c>
      <c r="H883" s="4" t="s">
        <v>714</v>
      </c>
      <c r="I883" s="4">
        <v>42418933</v>
      </c>
      <c r="J883" s="41">
        <v>42566</v>
      </c>
      <c r="K883" s="11">
        <v>2016</v>
      </c>
      <c r="L883" s="11">
        <v>2016</v>
      </c>
      <c r="M883" s="5">
        <v>4500</v>
      </c>
      <c r="N883" s="4"/>
      <c r="O883" s="4"/>
      <c r="P883" s="4"/>
    </row>
    <row r="884" spans="1:16" ht="38.25" x14ac:dyDescent="0.2">
      <c r="A884" s="7" t="s">
        <v>14</v>
      </c>
      <c r="B884" s="4"/>
      <c r="C884" s="4" t="s">
        <v>6263</v>
      </c>
      <c r="D884" s="8" t="s">
        <v>6264</v>
      </c>
      <c r="E884" s="4" t="s">
        <v>6265</v>
      </c>
      <c r="F884" s="4" t="s">
        <v>6266</v>
      </c>
      <c r="G884" s="4" t="s">
        <v>6267</v>
      </c>
      <c r="H884" s="4" t="s">
        <v>6268</v>
      </c>
      <c r="I884" s="4"/>
      <c r="J884" s="41">
        <v>42471</v>
      </c>
      <c r="K884" s="11">
        <v>2016</v>
      </c>
      <c r="L884" s="11">
        <v>2016</v>
      </c>
      <c r="M884" s="5">
        <v>18000</v>
      </c>
      <c r="N884" s="4"/>
      <c r="O884" s="4"/>
      <c r="P884" s="4"/>
    </row>
    <row r="885" spans="1:16" ht="25.5" x14ac:dyDescent="0.2">
      <c r="A885" s="7" t="s">
        <v>29</v>
      </c>
      <c r="B885" s="4" t="s">
        <v>101</v>
      </c>
      <c r="C885" s="4" t="s">
        <v>10296</v>
      </c>
      <c r="D885" s="8" t="s">
        <v>10297</v>
      </c>
      <c r="E885" s="4" t="s">
        <v>10298</v>
      </c>
      <c r="F885" s="4"/>
      <c r="G885" s="4"/>
      <c r="H885" s="4" t="s">
        <v>10299</v>
      </c>
      <c r="I885" s="4">
        <v>37972065</v>
      </c>
      <c r="J885" s="41">
        <v>42453</v>
      </c>
      <c r="K885" s="11">
        <v>2016</v>
      </c>
      <c r="L885" s="11">
        <v>2017</v>
      </c>
      <c r="M885" s="5">
        <v>1800</v>
      </c>
      <c r="N885" s="4"/>
      <c r="O885" s="4"/>
      <c r="P885" s="4"/>
    </row>
    <row r="886" spans="1:16" x14ac:dyDescent="0.2">
      <c r="A886" s="7" t="s">
        <v>29</v>
      </c>
      <c r="B886" s="4" t="s">
        <v>101</v>
      </c>
      <c r="C886" s="4" t="s">
        <v>10296</v>
      </c>
      <c r="D886" s="8" t="s">
        <v>280</v>
      </c>
      <c r="E886" s="4" t="s">
        <v>10300</v>
      </c>
      <c r="F886" s="4"/>
      <c r="G886" s="4"/>
      <c r="H886" s="4" t="s">
        <v>10299</v>
      </c>
      <c r="I886" s="4">
        <v>37972065</v>
      </c>
      <c r="J886" s="41">
        <v>42702</v>
      </c>
      <c r="K886" s="11">
        <v>2016</v>
      </c>
      <c r="L886" s="11">
        <v>2017</v>
      </c>
      <c r="M886" s="5">
        <v>2000</v>
      </c>
      <c r="N886" s="4"/>
      <c r="O886" s="4"/>
      <c r="P886" s="4"/>
    </row>
    <row r="887" spans="1:16" ht="25.5" x14ac:dyDescent="0.2">
      <c r="A887" s="7" t="s">
        <v>29</v>
      </c>
      <c r="B887" s="4" t="s">
        <v>101</v>
      </c>
      <c r="C887" s="4" t="s">
        <v>10296</v>
      </c>
      <c r="D887" s="8" t="s">
        <v>10297</v>
      </c>
      <c r="E887" s="4" t="s">
        <v>10301</v>
      </c>
      <c r="F887" s="4"/>
      <c r="G887" s="4"/>
      <c r="H887" s="4" t="s">
        <v>10299</v>
      </c>
      <c r="I887" s="4">
        <v>37972065</v>
      </c>
      <c r="J887" s="41">
        <v>42621</v>
      </c>
      <c r="K887" s="11">
        <v>2016</v>
      </c>
      <c r="L887" s="11">
        <v>2017</v>
      </c>
      <c r="M887" s="5">
        <v>1000</v>
      </c>
      <c r="N887" s="4"/>
      <c r="O887" s="4"/>
      <c r="P887" s="4"/>
    </row>
    <row r="888" spans="1:16" x14ac:dyDescent="0.2">
      <c r="A888" s="7" t="s">
        <v>29</v>
      </c>
      <c r="B888" s="4" t="s">
        <v>101</v>
      </c>
      <c r="C888" s="4" t="s">
        <v>10302</v>
      </c>
      <c r="D888" s="8" t="s">
        <v>10303</v>
      </c>
      <c r="E888" s="4" t="s">
        <v>10304</v>
      </c>
      <c r="F888" s="4"/>
      <c r="G888" s="4"/>
      <c r="H888" s="4" t="s">
        <v>10305</v>
      </c>
      <c r="I888" s="4">
        <v>30850266</v>
      </c>
      <c r="J888" s="41">
        <v>42515</v>
      </c>
      <c r="K888" s="11">
        <v>2016</v>
      </c>
      <c r="L888" s="11">
        <v>2016</v>
      </c>
      <c r="M888" s="5">
        <v>10000</v>
      </c>
      <c r="N888" s="4"/>
      <c r="O888" s="4"/>
      <c r="P888" s="4"/>
    </row>
    <row r="889" spans="1:16" ht="25.5" x14ac:dyDescent="0.2">
      <c r="A889" s="7" t="s">
        <v>29</v>
      </c>
      <c r="B889" s="4" t="s">
        <v>101</v>
      </c>
      <c r="C889" s="4" t="s">
        <v>10306</v>
      </c>
      <c r="D889" s="8" t="s">
        <v>10307</v>
      </c>
      <c r="E889" s="4" t="s">
        <v>10308</v>
      </c>
      <c r="F889" s="4"/>
      <c r="G889" s="4"/>
      <c r="H889" s="4" t="s">
        <v>282</v>
      </c>
      <c r="I889" s="4">
        <v>329321</v>
      </c>
      <c r="J889" s="41">
        <v>42466</v>
      </c>
      <c r="K889" s="11">
        <v>2016</v>
      </c>
      <c r="L889" s="11">
        <v>2016</v>
      </c>
      <c r="M889" s="5">
        <v>500</v>
      </c>
      <c r="N889" s="4"/>
      <c r="O889" s="4"/>
      <c r="P889" s="4"/>
    </row>
    <row r="890" spans="1:16" ht="25.5" x14ac:dyDescent="0.2">
      <c r="A890" s="7" t="s">
        <v>29</v>
      </c>
      <c r="B890" s="4" t="s">
        <v>101</v>
      </c>
      <c r="C890" s="4" t="s">
        <v>10309</v>
      </c>
      <c r="D890" s="8" t="s">
        <v>10310</v>
      </c>
      <c r="E890" s="4" t="s">
        <v>10311</v>
      </c>
      <c r="F890" s="4"/>
      <c r="G890" s="4"/>
      <c r="H890" s="4" t="s">
        <v>7864</v>
      </c>
      <c r="I890" s="4">
        <v>679071</v>
      </c>
      <c r="J890" s="41">
        <v>42520</v>
      </c>
      <c r="K890" s="11">
        <v>2016</v>
      </c>
      <c r="L890" s="11">
        <v>2016</v>
      </c>
      <c r="M890" s="5">
        <v>2500</v>
      </c>
      <c r="N890" s="4"/>
      <c r="O890" s="4"/>
      <c r="P890" s="4"/>
    </row>
    <row r="891" spans="1:16" ht="25.5" x14ac:dyDescent="0.2">
      <c r="A891" s="7" t="s">
        <v>29</v>
      </c>
      <c r="B891" s="4" t="s">
        <v>101</v>
      </c>
      <c r="C891" s="4" t="s">
        <v>10312</v>
      </c>
      <c r="D891" s="8" t="s">
        <v>10313</v>
      </c>
      <c r="E891" s="4" t="s">
        <v>10314</v>
      </c>
      <c r="F891" s="4"/>
      <c r="G891" s="4"/>
      <c r="H891" s="4" t="s">
        <v>10315</v>
      </c>
      <c r="I891" s="4">
        <v>37808427</v>
      </c>
      <c r="J891" s="41">
        <v>42468</v>
      </c>
      <c r="K891" s="11">
        <v>2016</v>
      </c>
      <c r="L891" s="11">
        <v>2016</v>
      </c>
      <c r="M891" s="5">
        <v>800</v>
      </c>
      <c r="N891" s="4"/>
      <c r="O891" s="4"/>
      <c r="P891" s="4"/>
    </row>
    <row r="892" spans="1:16" ht="25.5" x14ac:dyDescent="0.2">
      <c r="A892" s="7" t="s">
        <v>29</v>
      </c>
      <c r="B892" s="4"/>
      <c r="C892" s="4" t="s">
        <v>10283</v>
      </c>
      <c r="D892" s="8" t="s">
        <v>276</v>
      </c>
      <c r="E892" s="4" t="s">
        <v>10284</v>
      </c>
      <c r="F892" s="4"/>
      <c r="G892" s="4"/>
      <c r="H892" s="4" t="s">
        <v>283</v>
      </c>
      <c r="I892" s="4">
        <v>36409111</v>
      </c>
      <c r="J892" s="41">
        <v>42059</v>
      </c>
      <c r="K892" s="11">
        <v>2015</v>
      </c>
      <c r="L892" s="11">
        <v>2016</v>
      </c>
      <c r="M892" s="5">
        <v>100000</v>
      </c>
      <c r="N892" s="4" t="s">
        <v>10284</v>
      </c>
      <c r="O892" s="4"/>
      <c r="P892" s="4"/>
    </row>
    <row r="893" spans="1:16" ht="25.5" x14ac:dyDescent="0.2">
      <c r="A893" s="7" t="s">
        <v>29</v>
      </c>
      <c r="B893" s="4"/>
      <c r="C893" s="4" t="s">
        <v>10283</v>
      </c>
      <c r="D893" s="8" t="s">
        <v>276</v>
      </c>
      <c r="E893" s="4" t="s">
        <v>10285</v>
      </c>
      <c r="F893" s="4"/>
      <c r="G893" s="4"/>
      <c r="H893" s="4" t="s">
        <v>283</v>
      </c>
      <c r="I893" s="4">
        <v>36409111</v>
      </c>
      <c r="J893" s="41">
        <v>42501</v>
      </c>
      <c r="K893" s="11">
        <v>2016</v>
      </c>
      <c r="L893" s="11">
        <v>2016</v>
      </c>
      <c r="M893" s="5">
        <v>100000</v>
      </c>
      <c r="N893" s="4" t="s">
        <v>10285</v>
      </c>
      <c r="O893" s="4"/>
      <c r="P893" s="4"/>
    </row>
    <row r="894" spans="1:16" ht="25.5" x14ac:dyDescent="0.2">
      <c r="A894" s="7" t="s">
        <v>29</v>
      </c>
      <c r="B894" s="4"/>
      <c r="C894" s="4" t="s">
        <v>10286</v>
      </c>
      <c r="D894" s="8" t="s">
        <v>276</v>
      </c>
      <c r="E894" s="4" t="s">
        <v>10287</v>
      </c>
      <c r="F894" s="4"/>
      <c r="G894" s="4"/>
      <c r="H894" s="4" t="s">
        <v>10288</v>
      </c>
      <c r="I894" s="4">
        <v>44540973</v>
      </c>
      <c r="J894" s="41">
        <v>42727</v>
      </c>
      <c r="K894" s="11">
        <v>2016</v>
      </c>
      <c r="L894" s="11">
        <v>2017</v>
      </c>
      <c r="M894" s="5">
        <v>8000</v>
      </c>
      <c r="N894" s="4" t="s">
        <v>10287</v>
      </c>
      <c r="O894" s="4"/>
      <c r="P894" s="4"/>
    </row>
    <row r="895" spans="1:16" x14ac:dyDescent="0.2">
      <c r="A895" s="7" t="s">
        <v>29</v>
      </c>
      <c r="B895" s="4"/>
      <c r="C895" s="4" t="s">
        <v>210</v>
      </c>
      <c r="D895" s="8" t="s">
        <v>276</v>
      </c>
      <c r="E895" s="4" t="s">
        <v>10281</v>
      </c>
      <c r="F895" s="4"/>
      <c r="G895" s="4"/>
      <c r="H895" s="4" t="s">
        <v>10289</v>
      </c>
      <c r="I895" s="4">
        <v>30778867</v>
      </c>
      <c r="J895" s="41">
        <v>42562</v>
      </c>
      <c r="K895" s="11">
        <v>2016</v>
      </c>
      <c r="L895" s="11">
        <v>2018</v>
      </c>
      <c r="M895" s="5">
        <v>27203</v>
      </c>
      <c r="N895" s="4" t="s">
        <v>10281</v>
      </c>
      <c r="O895" s="4"/>
      <c r="P895" s="4"/>
    </row>
    <row r="896" spans="1:16" x14ac:dyDescent="0.2">
      <c r="A896" s="7" t="s">
        <v>29</v>
      </c>
      <c r="B896" s="4"/>
      <c r="C896" s="4" t="s">
        <v>10290</v>
      </c>
      <c r="D896" s="8" t="s">
        <v>276</v>
      </c>
      <c r="E896" s="4"/>
      <c r="F896" s="4"/>
      <c r="G896" s="4"/>
      <c r="H896" s="4"/>
      <c r="I896" s="4"/>
      <c r="J896" s="41"/>
      <c r="K896" s="11">
        <v>2016</v>
      </c>
      <c r="L896" s="11">
        <v>2016</v>
      </c>
      <c r="M896" s="5">
        <v>1080</v>
      </c>
      <c r="N896" s="4"/>
      <c r="O896" s="4"/>
      <c r="P896" s="4"/>
    </row>
    <row r="897" spans="1:16" x14ac:dyDescent="0.2">
      <c r="A897" s="7" t="s">
        <v>29</v>
      </c>
      <c r="B897" s="4"/>
      <c r="C897" s="4" t="s">
        <v>10291</v>
      </c>
      <c r="D897" s="8" t="s">
        <v>276</v>
      </c>
      <c r="E897" s="4"/>
      <c r="F897" s="4"/>
      <c r="G897" s="4"/>
      <c r="H897" s="4"/>
      <c r="I897" s="4"/>
      <c r="J897" s="41"/>
      <c r="K897" s="11">
        <v>2016</v>
      </c>
      <c r="L897" s="11">
        <v>2016</v>
      </c>
      <c r="M897" s="5">
        <v>401.73</v>
      </c>
      <c r="N897" s="4"/>
      <c r="O897" s="4"/>
      <c r="P897" s="4"/>
    </row>
    <row r="898" spans="1:16" ht="38.25" x14ac:dyDescent="0.2">
      <c r="A898" s="7" t="s">
        <v>29</v>
      </c>
      <c r="B898" s="4"/>
      <c r="C898" s="4" t="s">
        <v>10292</v>
      </c>
      <c r="D898" s="8" t="s">
        <v>276</v>
      </c>
      <c r="E898" s="4" t="s">
        <v>10293</v>
      </c>
      <c r="F898" s="4" t="s">
        <v>10294</v>
      </c>
      <c r="G898" s="4" t="s">
        <v>10295</v>
      </c>
      <c r="H898" s="4" t="s">
        <v>7378</v>
      </c>
      <c r="I898" s="4">
        <v>42418933</v>
      </c>
      <c r="J898" s="41">
        <v>42641</v>
      </c>
      <c r="K898" s="11">
        <v>2016</v>
      </c>
      <c r="L898" s="11">
        <v>2016</v>
      </c>
      <c r="M898" s="5">
        <v>4700</v>
      </c>
      <c r="N898" s="4"/>
      <c r="O898" s="4"/>
      <c r="P898" s="4"/>
    </row>
    <row r="899" spans="1:16" ht="25.5" x14ac:dyDescent="0.2">
      <c r="A899" s="7" t="s">
        <v>20</v>
      </c>
      <c r="B899" s="4"/>
      <c r="C899" s="4" t="s">
        <v>4890</v>
      </c>
      <c r="D899" s="8" t="s">
        <v>4891</v>
      </c>
      <c r="E899" s="4" t="s">
        <v>4892</v>
      </c>
      <c r="F899" s="4"/>
      <c r="G899" s="4" t="s">
        <v>4828</v>
      </c>
      <c r="H899" s="4" t="s">
        <v>714</v>
      </c>
      <c r="I899" s="4"/>
      <c r="J899" s="41" t="s">
        <v>4893</v>
      </c>
      <c r="K899" s="11">
        <v>2016</v>
      </c>
      <c r="L899" s="11">
        <v>2017</v>
      </c>
      <c r="M899" s="5">
        <v>6000</v>
      </c>
      <c r="N899" s="4" t="s">
        <v>4889</v>
      </c>
      <c r="O899" s="4"/>
      <c r="P899" s="4"/>
    </row>
    <row r="900" spans="1:16" ht="51" x14ac:dyDescent="0.2">
      <c r="A900" s="7" t="s">
        <v>20</v>
      </c>
      <c r="B900" s="4"/>
      <c r="C900" s="4" t="s">
        <v>4894</v>
      </c>
      <c r="D900" s="8" t="s">
        <v>4860</v>
      </c>
      <c r="E900" s="4" t="s">
        <v>4895</v>
      </c>
      <c r="F900" s="4"/>
      <c r="G900" s="4" t="s">
        <v>4896</v>
      </c>
      <c r="H900" s="4" t="s">
        <v>4897</v>
      </c>
      <c r="I900" s="4"/>
      <c r="J900" s="41" t="s">
        <v>4898</v>
      </c>
      <c r="K900" s="11">
        <v>2013</v>
      </c>
      <c r="L900" s="11">
        <v>2015</v>
      </c>
      <c r="M900" s="5">
        <v>15347.12</v>
      </c>
      <c r="N900" s="4" t="s">
        <v>4889</v>
      </c>
      <c r="O900" s="4"/>
      <c r="P900" s="4"/>
    </row>
    <row r="901" spans="1:16" ht="39" customHeight="1" x14ac:dyDescent="0.2"/>
    <row r="902" spans="1:16" ht="62.25" customHeight="1" x14ac:dyDescent="0.2">
      <c r="A902" s="72" t="s">
        <v>132</v>
      </c>
      <c r="B902" s="72"/>
      <c r="C902" s="72"/>
      <c r="D902" s="38"/>
      <c r="E902" s="38"/>
      <c r="F902" s="38"/>
      <c r="G902" s="38"/>
      <c r="H902" s="38"/>
      <c r="I902" s="38"/>
      <c r="J902" s="38"/>
      <c r="K902" s="38"/>
      <c r="L902" s="38"/>
      <c r="M902" s="38"/>
      <c r="N902" s="38"/>
      <c r="O902" s="38"/>
      <c r="P902" s="38"/>
    </row>
  </sheetData>
  <autoFilter ref="A2:P900">
    <sortState ref="A3:P895">
      <sortCondition ref="A3:A895" customList="UK Bratislava,UPJŠ Košice,PU Prešov,UCM Trnava,UVLF Košice,UKF Nitra,UMB Banská Bystrica,TVU Trnava,STU Bratislava,TU Košice,ŽU Žilina,TUAD Trenčín,EU Bratislava,SPU Nitra,TU Zvolen,VŠMU Bratislava,VŠVU Bratislava,AU Banská Bystrica,KU Ružomberok,UJS Komá"/>
      <sortCondition ref="B3:B895"/>
    </sortState>
  </autoFilter>
  <mergeCells count="1">
    <mergeCell ref="A902:C902"/>
  </mergeCells>
  <dataValidations count="1">
    <dataValidation type="list" allowBlank="1" showInputMessage="1" showErrorMessage="1" sqref="A3:B900">
      <formula1>#REF!</formula1>
    </dataValidation>
  </dataValidations>
  <pageMargins left="0.70866141732283472" right="0.70866141732283472" top="0.74803149606299213" bottom="0.74803149606299213" header="0.31496062992125984" footer="0.31496062992125984"/>
  <pageSetup paperSize="9" scale="47" fitToHeight="0" orientation="landscape" r:id="rId1"/>
  <headerFooter>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1152"/>
  <sheetViews>
    <sheetView workbookViewId="0"/>
  </sheetViews>
  <sheetFormatPr defaultRowHeight="12.75" x14ac:dyDescent="0.2"/>
  <cols>
    <col min="1" max="1" width="53.28515625" bestFit="1" customWidth="1"/>
    <col min="2" max="2" width="127.5703125" customWidth="1"/>
    <col min="3" max="3" width="19.28515625" customWidth="1"/>
    <col min="4" max="4" width="26.5703125" bestFit="1" customWidth="1"/>
    <col min="5" max="5" width="12" customWidth="1"/>
    <col min="6" max="6" width="10.85546875" bestFit="1" customWidth="1"/>
    <col min="7" max="7" width="12.140625" bestFit="1" customWidth="1"/>
    <col min="8" max="8" width="36.7109375" customWidth="1"/>
    <col min="9" max="9" width="66.140625" customWidth="1"/>
    <col min="10" max="10" width="15.7109375" customWidth="1"/>
    <col min="11" max="11" width="14.28515625" customWidth="1"/>
    <col min="12" max="12" width="43.42578125" bestFit="1" customWidth="1"/>
    <col min="14" max="14" width="51.7109375" bestFit="1" customWidth="1"/>
  </cols>
  <sheetData>
    <row r="1" spans="1:14" ht="76.5" x14ac:dyDescent="0.2">
      <c r="A1" s="63" t="s">
        <v>24</v>
      </c>
      <c r="B1" s="64" t="s">
        <v>25</v>
      </c>
      <c r="C1" s="64" t="s">
        <v>15</v>
      </c>
      <c r="D1" s="64" t="s">
        <v>123</v>
      </c>
      <c r="E1" s="64" t="s">
        <v>3</v>
      </c>
      <c r="F1" s="64" t="s">
        <v>121</v>
      </c>
      <c r="G1" s="64" t="s">
        <v>122</v>
      </c>
      <c r="H1" s="64" t="s">
        <v>7663</v>
      </c>
      <c r="I1" s="64" t="s">
        <v>7664</v>
      </c>
      <c r="J1" s="65" t="s">
        <v>10517</v>
      </c>
      <c r="K1" s="66" t="s">
        <v>10518</v>
      </c>
      <c r="L1" s="64" t="s">
        <v>7665</v>
      </c>
      <c r="M1" s="64" t="s">
        <v>7651</v>
      </c>
      <c r="N1" s="67" t="s">
        <v>7652</v>
      </c>
    </row>
    <row r="2" spans="1:14" x14ac:dyDescent="0.2">
      <c r="A2" t="s">
        <v>7666</v>
      </c>
      <c r="B2" t="s">
        <v>7667</v>
      </c>
      <c r="C2" t="s">
        <v>7668</v>
      </c>
      <c r="D2" t="s">
        <v>7669</v>
      </c>
      <c r="E2" t="s">
        <v>7670</v>
      </c>
      <c r="F2">
        <v>2009</v>
      </c>
      <c r="G2">
        <v>2009</v>
      </c>
      <c r="H2" t="s">
        <v>7671</v>
      </c>
      <c r="I2" t="s">
        <v>8410</v>
      </c>
      <c r="J2">
        <v>12025</v>
      </c>
      <c r="K2">
        <v>0</v>
      </c>
      <c r="M2" t="s">
        <v>10079</v>
      </c>
    </row>
    <row r="3" spans="1:14" hidden="1" x14ac:dyDescent="0.2">
      <c r="B3" t="s">
        <v>7672</v>
      </c>
      <c r="C3" t="s">
        <v>7673</v>
      </c>
      <c r="D3" t="s">
        <v>7669</v>
      </c>
      <c r="E3" t="s">
        <v>7670</v>
      </c>
      <c r="F3">
        <v>2009</v>
      </c>
      <c r="G3">
        <v>2009</v>
      </c>
      <c r="H3" t="s">
        <v>7674</v>
      </c>
      <c r="I3" t="s">
        <v>7675</v>
      </c>
      <c r="J3">
        <v>30752</v>
      </c>
      <c r="K3">
        <v>0</v>
      </c>
      <c r="M3" t="s">
        <v>10078</v>
      </c>
      <c r="N3" t="s">
        <v>10080</v>
      </c>
    </row>
    <row r="4" spans="1:14" hidden="1" x14ac:dyDescent="0.2">
      <c r="B4" t="s">
        <v>7676</v>
      </c>
      <c r="C4" t="s">
        <v>7677</v>
      </c>
      <c r="D4" t="s">
        <v>7669</v>
      </c>
      <c r="E4" t="s">
        <v>7678</v>
      </c>
      <c r="F4">
        <v>2011</v>
      </c>
      <c r="G4">
        <v>2014</v>
      </c>
      <c r="H4" t="s">
        <v>7679</v>
      </c>
      <c r="I4" t="s">
        <v>7680</v>
      </c>
      <c r="J4">
        <v>12779</v>
      </c>
      <c r="K4">
        <v>0</v>
      </c>
      <c r="M4" t="s">
        <v>10078</v>
      </c>
      <c r="N4" t="s">
        <v>10080</v>
      </c>
    </row>
    <row r="5" spans="1:14" hidden="1" x14ac:dyDescent="0.2">
      <c r="B5" t="s">
        <v>7681</v>
      </c>
      <c r="C5" t="s">
        <v>7682</v>
      </c>
      <c r="D5" t="s">
        <v>7669</v>
      </c>
      <c r="E5" t="s">
        <v>7678</v>
      </c>
      <c r="F5">
        <v>2011</v>
      </c>
      <c r="G5">
        <v>2014</v>
      </c>
      <c r="H5" t="s">
        <v>7683</v>
      </c>
      <c r="I5" t="s">
        <v>7684</v>
      </c>
      <c r="J5">
        <v>18500</v>
      </c>
      <c r="K5">
        <v>0</v>
      </c>
      <c r="M5" t="s">
        <v>10078</v>
      </c>
      <c r="N5" t="s">
        <v>10080</v>
      </c>
    </row>
    <row r="6" spans="1:14" hidden="1" x14ac:dyDescent="0.2">
      <c r="B6" t="s">
        <v>7685</v>
      </c>
      <c r="C6" t="s">
        <v>7686</v>
      </c>
      <c r="D6" t="s">
        <v>7669</v>
      </c>
      <c r="E6" t="s">
        <v>7678</v>
      </c>
      <c r="F6">
        <v>2011</v>
      </c>
      <c r="G6">
        <v>2014</v>
      </c>
      <c r="H6" t="s">
        <v>7687</v>
      </c>
      <c r="I6" t="s">
        <v>7688</v>
      </c>
      <c r="J6">
        <v>5429</v>
      </c>
      <c r="K6">
        <v>0</v>
      </c>
      <c r="M6" t="s">
        <v>10078</v>
      </c>
      <c r="N6" t="s">
        <v>10080</v>
      </c>
    </row>
    <row r="7" spans="1:14" x14ac:dyDescent="0.2">
      <c r="A7" t="s">
        <v>7689</v>
      </c>
      <c r="B7" t="s">
        <v>7690</v>
      </c>
      <c r="C7" t="s">
        <v>7691</v>
      </c>
      <c r="D7" t="s">
        <v>7669</v>
      </c>
      <c r="E7" t="s">
        <v>7678</v>
      </c>
      <c r="F7">
        <v>2011</v>
      </c>
      <c r="G7">
        <v>2015</v>
      </c>
      <c r="H7" t="s">
        <v>7692</v>
      </c>
      <c r="I7" t="s">
        <v>7689</v>
      </c>
      <c r="J7">
        <v>11767</v>
      </c>
      <c r="K7">
        <v>0</v>
      </c>
      <c r="M7" t="s">
        <v>10079</v>
      </c>
    </row>
    <row r="8" spans="1:14" hidden="1" x14ac:dyDescent="0.2">
      <c r="A8" t="s">
        <v>7693</v>
      </c>
      <c r="B8" t="s">
        <v>7694</v>
      </c>
      <c r="C8" t="s">
        <v>7695</v>
      </c>
      <c r="D8" t="s">
        <v>7669</v>
      </c>
      <c r="E8" t="s">
        <v>7678</v>
      </c>
      <c r="F8">
        <v>2012</v>
      </c>
      <c r="G8">
        <v>2015</v>
      </c>
      <c r="H8" t="s">
        <v>7696</v>
      </c>
      <c r="I8" t="s">
        <v>7693</v>
      </c>
      <c r="J8">
        <v>4785</v>
      </c>
      <c r="K8">
        <v>0</v>
      </c>
      <c r="M8" t="s">
        <v>10079</v>
      </c>
    </row>
    <row r="9" spans="1:14" hidden="1" x14ac:dyDescent="0.2">
      <c r="B9" t="s">
        <v>7697</v>
      </c>
      <c r="C9" t="s">
        <v>7698</v>
      </c>
      <c r="D9" t="s">
        <v>7669</v>
      </c>
      <c r="E9" t="s">
        <v>7678</v>
      </c>
      <c r="F9">
        <v>2012</v>
      </c>
      <c r="G9">
        <v>2015</v>
      </c>
      <c r="H9" t="s">
        <v>7699</v>
      </c>
      <c r="I9" t="s">
        <v>7700</v>
      </c>
      <c r="J9">
        <v>3701</v>
      </c>
      <c r="K9">
        <v>0</v>
      </c>
      <c r="M9" t="s">
        <v>10078</v>
      </c>
      <c r="N9" t="s">
        <v>10080</v>
      </c>
    </row>
    <row r="10" spans="1:14" x14ac:dyDescent="0.2">
      <c r="A10" t="s">
        <v>802</v>
      </c>
      <c r="B10" t="s">
        <v>7701</v>
      </c>
      <c r="C10" t="s">
        <v>7702</v>
      </c>
      <c r="D10" t="s">
        <v>7669</v>
      </c>
      <c r="E10" t="s">
        <v>7678</v>
      </c>
      <c r="F10">
        <v>2011</v>
      </c>
      <c r="G10">
        <v>2014</v>
      </c>
      <c r="H10" t="s">
        <v>7703</v>
      </c>
      <c r="I10" t="s">
        <v>10620</v>
      </c>
      <c r="J10">
        <v>14511</v>
      </c>
      <c r="K10">
        <v>0</v>
      </c>
      <c r="M10" t="s">
        <v>10079</v>
      </c>
    </row>
    <row r="11" spans="1:14" hidden="1" x14ac:dyDescent="0.2">
      <c r="B11" t="s">
        <v>7704</v>
      </c>
      <c r="C11" t="s">
        <v>7705</v>
      </c>
      <c r="D11" t="s">
        <v>7669</v>
      </c>
      <c r="E11" t="s">
        <v>7678</v>
      </c>
      <c r="F11">
        <v>2012</v>
      </c>
      <c r="G11">
        <v>2017</v>
      </c>
      <c r="H11" t="s">
        <v>7706</v>
      </c>
      <c r="I11" t="s">
        <v>7707</v>
      </c>
      <c r="J11">
        <v>8775</v>
      </c>
      <c r="K11">
        <v>0</v>
      </c>
      <c r="M11" t="s">
        <v>10078</v>
      </c>
      <c r="N11" t="s">
        <v>10080</v>
      </c>
    </row>
    <row r="12" spans="1:14" x14ac:dyDescent="0.2">
      <c r="A12" t="s">
        <v>7708</v>
      </c>
      <c r="B12" t="s">
        <v>7709</v>
      </c>
      <c r="C12" t="s">
        <v>1874</v>
      </c>
      <c r="D12" t="s">
        <v>7669</v>
      </c>
      <c r="E12" t="s">
        <v>7678</v>
      </c>
      <c r="F12">
        <v>2011</v>
      </c>
      <c r="G12">
        <v>2014</v>
      </c>
      <c r="H12" t="s">
        <v>1080</v>
      </c>
      <c r="I12" t="s">
        <v>7708</v>
      </c>
      <c r="J12">
        <v>10017</v>
      </c>
      <c r="K12">
        <v>0</v>
      </c>
      <c r="M12" t="s">
        <v>10079</v>
      </c>
    </row>
    <row r="13" spans="1:14" x14ac:dyDescent="0.2">
      <c r="A13" t="s">
        <v>7708</v>
      </c>
      <c r="B13" t="s">
        <v>7710</v>
      </c>
      <c r="C13" t="s">
        <v>1832</v>
      </c>
      <c r="D13" t="s">
        <v>7669</v>
      </c>
      <c r="E13" t="s">
        <v>7711</v>
      </c>
      <c r="F13">
        <v>2008</v>
      </c>
      <c r="G13">
        <v>2013</v>
      </c>
      <c r="H13" t="s">
        <v>1827</v>
      </c>
      <c r="I13" t="s">
        <v>7708</v>
      </c>
      <c r="J13">
        <v>291963</v>
      </c>
      <c r="K13">
        <v>0</v>
      </c>
      <c r="M13" t="s">
        <v>10079</v>
      </c>
    </row>
    <row r="14" spans="1:14" hidden="1" x14ac:dyDescent="0.2">
      <c r="B14" t="s">
        <v>7712</v>
      </c>
      <c r="C14" t="s">
        <v>7713</v>
      </c>
      <c r="D14" t="s">
        <v>7669</v>
      </c>
      <c r="E14" t="s">
        <v>7711</v>
      </c>
      <c r="F14">
        <v>2012</v>
      </c>
      <c r="G14">
        <v>2017</v>
      </c>
      <c r="H14" t="s">
        <v>7714</v>
      </c>
      <c r="I14" t="s">
        <v>7715</v>
      </c>
      <c r="J14">
        <v>4956</v>
      </c>
      <c r="K14">
        <v>0</v>
      </c>
      <c r="M14" t="s">
        <v>10078</v>
      </c>
      <c r="N14" t="s">
        <v>10080</v>
      </c>
    </row>
    <row r="15" spans="1:14" x14ac:dyDescent="0.2">
      <c r="A15" t="s">
        <v>5863</v>
      </c>
      <c r="B15" t="s">
        <v>7716</v>
      </c>
      <c r="C15" t="s">
        <v>7717</v>
      </c>
      <c r="D15" t="s">
        <v>7669</v>
      </c>
      <c r="E15" t="s">
        <v>7711</v>
      </c>
      <c r="F15">
        <v>2013</v>
      </c>
      <c r="G15">
        <v>2016</v>
      </c>
      <c r="H15" t="s">
        <v>7718</v>
      </c>
      <c r="I15" t="s">
        <v>5863</v>
      </c>
      <c r="J15">
        <v>10790</v>
      </c>
      <c r="K15">
        <v>0</v>
      </c>
      <c r="M15" t="s">
        <v>10079</v>
      </c>
    </row>
    <row r="16" spans="1:14" hidden="1" x14ac:dyDescent="0.2">
      <c r="B16" t="s">
        <v>7719</v>
      </c>
      <c r="C16" t="s">
        <v>7720</v>
      </c>
      <c r="D16" t="s">
        <v>7669</v>
      </c>
      <c r="E16" t="s">
        <v>7711</v>
      </c>
      <c r="F16">
        <v>2012</v>
      </c>
      <c r="G16">
        <v>2018</v>
      </c>
      <c r="H16" t="s">
        <v>7721</v>
      </c>
      <c r="I16" t="s">
        <v>7675</v>
      </c>
      <c r="J16">
        <v>4996</v>
      </c>
      <c r="K16">
        <v>0</v>
      </c>
      <c r="M16" t="s">
        <v>10078</v>
      </c>
      <c r="N16" t="s">
        <v>10080</v>
      </c>
    </row>
    <row r="17" spans="1:14" hidden="1" x14ac:dyDescent="0.2">
      <c r="B17" t="s">
        <v>7722</v>
      </c>
      <c r="C17" t="s">
        <v>7723</v>
      </c>
      <c r="D17" t="s">
        <v>7669</v>
      </c>
      <c r="E17" t="s">
        <v>7711</v>
      </c>
      <c r="F17">
        <v>2012</v>
      </c>
      <c r="G17">
        <v>2014</v>
      </c>
      <c r="H17" t="s">
        <v>7724</v>
      </c>
      <c r="I17" t="s">
        <v>7725</v>
      </c>
      <c r="J17">
        <v>4536</v>
      </c>
      <c r="K17">
        <v>0</v>
      </c>
      <c r="M17" t="s">
        <v>10078</v>
      </c>
      <c r="N17" t="s">
        <v>10080</v>
      </c>
    </row>
    <row r="18" spans="1:14" hidden="1" x14ac:dyDescent="0.2">
      <c r="B18" t="s">
        <v>7719</v>
      </c>
      <c r="C18" t="s">
        <v>7726</v>
      </c>
      <c r="D18" t="s">
        <v>7669</v>
      </c>
      <c r="E18" t="s">
        <v>7711</v>
      </c>
      <c r="F18">
        <v>2012</v>
      </c>
      <c r="G18">
        <v>2018</v>
      </c>
      <c r="H18" t="s">
        <v>7727</v>
      </c>
      <c r="I18" t="s">
        <v>7728</v>
      </c>
      <c r="J18">
        <v>60643</v>
      </c>
      <c r="K18">
        <v>0</v>
      </c>
      <c r="M18" t="s">
        <v>10078</v>
      </c>
      <c r="N18" t="s">
        <v>10080</v>
      </c>
    </row>
    <row r="19" spans="1:14" hidden="1" x14ac:dyDescent="0.2">
      <c r="B19" t="s">
        <v>7729</v>
      </c>
      <c r="C19" t="s">
        <v>7730</v>
      </c>
      <c r="D19" t="s">
        <v>7669</v>
      </c>
      <c r="E19" t="s">
        <v>7711</v>
      </c>
      <c r="F19">
        <v>2008</v>
      </c>
      <c r="G19">
        <v>2013</v>
      </c>
      <c r="H19" t="s">
        <v>7731</v>
      </c>
      <c r="I19" t="s">
        <v>7688</v>
      </c>
      <c r="J19">
        <v>192848</v>
      </c>
      <c r="K19">
        <v>0</v>
      </c>
      <c r="M19" t="s">
        <v>10078</v>
      </c>
      <c r="N19" t="s">
        <v>10080</v>
      </c>
    </row>
    <row r="20" spans="1:14" x14ac:dyDescent="0.2">
      <c r="A20" t="s">
        <v>802</v>
      </c>
      <c r="B20" t="s">
        <v>7732</v>
      </c>
      <c r="C20" t="s">
        <v>7733</v>
      </c>
      <c r="D20" t="s">
        <v>7669</v>
      </c>
      <c r="E20" t="s">
        <v>7711</v>
      </c>
      <c r="F20">
        <v>2008</v>
      </c>
      <c r="G20">
        <v>2013</v>
      </c>
      <c r="H20" t="s">
        <v>7734</v>
      </c>
      <c r="I20" t="s">
        <v>10620</v>
      </c>
      <c r="J20">
        <v>50034</v>
      </c>
      <c r="K20">
        <v>0</v>
      </c>
      <c r="M20" t="s">
        <v>10079</v>
      </c>
    </row>
    <row r="21" spans="1:14" hidden="1" x14ac:dyDescent="0.2">
      <c r="A21" t="s">
        <v>7735</v>
      </c>
      <c r="B21" t="s">
        <v>7736</v>
      </c>
      <c r="C21" t="s">
        <v>7737</v>
      </c>
      <c r="D21" t="s">
        <v>7669</v>
      </c>
      <c r="E21" t="s">
        <v>7711</v>
      </c>
      <c r="F21">
        <v>2012</v>
      </c>
      <c r="G21">
        <v>2015</v>
      </c>
      <c r="H21" t="s">
        <v>7738</v>
      </c>
      <c r="I21" t="s">
        <v>7735</v>
      </c>
      <c r="J21">
        <v>174230</v>
      </c>
      <c r="K21">
        <v>0</v>
      </c>
      <c r="M21" t="s">
        <v>10079</v>
      </c>
    </row>
    <row r="22" spans="1:14" x14ac:dyDescent="0.2">
      <c r="A22" t="s">
        <v>7739</v>
      </c>
      <c r="B22" t="s">
        <v>7740</v>
      </c>
      <c r="C22" t="s">
        <v>7741</v>
      </c>
      <c r="D22" t="s">
        <v>7669</v>
      </c>
      <c r="E22" t="s">
        <v>7711</v>
      </c>
      <c r="F22">
        <v>2013</v>
      </c>
      <c r="G22">
        <v>2020</v>
      </c>
      <c r="H22" t="s">
        <v>7742</v>
      </c>
      <c r="I22" t="s">
        <v>7739</v>
      </c>
      <c r="J22">
        <v>20613</v>
      </c>
      <c r="K22">
        <v>0</v>
      </c>
      <c r="M22" t="s">
        <v>10079</v>
      </c>
    </row>
    <row r="23" spans="1:14" hidden="1" x14ac:dyDescent="0.2">
      <c r="B23" t="s">
        <v>7743</v>
      </c>
      <c r="C23" t="s">
        <v>7744</v>
      </c>
      <c r="D23" t="s">
        <v>7669</v>
      </c>
      <c r="E23" t="s">
        <v>7711</v>
      </c>
      <c r="F23">
        <v>2013</v>
      </c>
      <c r="G23">
        <v>2017</v>
      </c>
      <c r="H23" t="s">
        <v>7745</v>
      </c>
      <c r="I23" t="s">
        <v>7684</v>
      </c>
      <c r="J23">
        <v>12003</v>
      </c>
      <c r="K23">
        <v>0</v>
      </c>
      <c r="M23" t="s">
        <v>10078</v>
      </c>
      <c r="N23" t="s">
        <v>10080</v>
      </c>
    </row>
    <row r="24" spans="1:14" hidden="1" x14ac:dyDescent="0.2">
      <c r="B24" t="s">
        <v>7746</v>
      </c>
      <c r="C24" t="s">
        <v>7747</v>
      </c>
      <c r="D24" t="s">
        <v>7669</v>
      </c>
      <c r="E24" t="s">
        <v>7711</v>
      </c>
      <c r="F24">
        <v>2013</v>
      </c>
      <c r="G24">
        <v>2018</v>
      </c>
      <c r="H24" t="s">
        <v>7748</v>
      </c>
      <c r="I24" t="s">
        <v>7749</v>
      </c>
      <c r="J24">
        <v>13000</v>
      </c>
      <c r="K24">
        <v>0</v>
      </c>
      <c r="M24" t="s">
        <v>10078</v>
      </c>
      <c r="N24" t="s">
        <v>10080</v>
      </c>
    </row>
    <row r="25" spans="1:14" hidden="1" x14ac:dyDescent="0.2">
      <c r="B25" t="s">
        <v>7750</v>
      </c>
      <c r="C25" t="s">
        <v>7751</v>
      </c>
      <c r="D25" t="s">
        <v>7669</v>
      </c>
      <c r="E25" t="s">
        <v>7711</v>
      </c>
      <c r="F25">
        <v>2014</v>
      </c>
      <c r="G25">
        <v>2016</v>
      </c>
      <c r="H25" t="s">
        <v>7683</v>
      </c>
      <c r="I25" t="s">
        <v>7684</v>
      </c>
      <c r="J25">
        <v>22334</v>
      </c>
      <c r="K25">
        <v>0</v>
      </c>
      <c r="M25" t="s">
        <v>10078</v>
      </c>
      <c r="N25" t="s">
        <v>10080</v>
      </c>
    </row>
    <row r="26" spans="1:14" hidden="1" x14ac:dyDescent="0.2">
      <c r="B26" t="s">
        <v>7752</v>
      </c>
      <c r="C26" t="s">
        <v>7753</v>
      </c>
      <c r="D26" t="s">
        <v>7669</v>
      </c>
      <c r="E26" t="s">
        <v>7711</v>
      </c>
      <c r="F26">
        <v>2013</v>
      </c>
      <c r="G26">
        <v>2015</v>
      </c>
      <c r="H26" t="s">
        <v>7754</v>
      </c>
      <c r="I26" t="s">
        <v>7755</v>
      </c>
      <c r="J26">
        <v>9526</v>
      </c>
      <c r="K26">
        <v>0</v>
      </c>
      <c r="M26" t="s">
        <v>10078</v>
      </c>
      <c r="N26" t="s">
        <v>10080</v>
      </c>
    </row>
    <row r="27" spans="1:14" x14ac:dyDescent="0.2">
      <c r="A27" t="s">
        <v>7708</v>
      </c>
      <c r="B27" t="s">
        <v>7756</v>
      </c>
      <c r="C27" t="s">
        <v>815</v>
      </c>
      <c r="D27" t="s">
        <v>7669</v>
      </c>
      <c r="E27" t="s">
        <v>7711</v>
      </c>
      <c r="F27">
        <v>2013</v>
      </c>
      <c r="G27">
        <v>2017</v>
      </c>
      <c r="H27" t="s">
        <v>7757</v>
      </c>
      <c r="I27" t="s">
        <v>10640</v>
      </c>
      <c r="J27">
        <v>12149</v>
      </c>
      <c r="K27">
        <v>0</v>
      </c>
      <c r="M27" t="s">
        <v>10079</v>
      </c>
    </row>
    <row r="28" spans="1:14" x14ac:dyDescent="0.2">
      <c r="A28" t="s">
        <v>1040</v>
      </c>
      <c r="B28" t="s">
        <v>7758</v>
      </c>
      <c r="C28" t="s">
        <v>7759</v>
      </c>
      <c r="D28" t="s">
        <v>7669</v>
      </c>
      <c r="E28" t="s">
        <v>7711</v>
      </c>
      <c r="F28">
        <v>2014</v>
      </c>
      <c r="G28">
        <v>2017</v>
      </c>
      <c r="H28" t="s">
        <v>7760</v>
      </c>
      <c r="I28" t="s">
        <v>1040</v>
      </c>
      <c r="J28">
        <v>10584</v>
      </c>
      <c r="K28">
        <v>0</v>
      </c>
      <c r="M28" t="s">
        <v>10079</v>
      </c>
    </row>
    <row r="29" spans="1:14" x14ac:dyDescent="0.2">
      <c r="A29" t="s">
        <v>7708</v>
      </c>
      <c r="B29" t="s">
        <v>7761</v>
      </c>
      <c r="C29" t="s">
        <v>7762</v>
      </c>
      <c r="D29" t="s">
        <v>7669</v>
      </c>
      <c r="E29" t="s">
        <v>7711</v>
      </c>
      <c r="F29">
        <v>2013</v>
      </c>
      <c r="G29">
        <v>2018</v>
      </c>
      <c r="H29" t="s">
        <v>7763</v>
      </c>
      <c r="I29" t="s">
        <v>7708</v>
      </c>
      <c r="J29">
        <v>21369</v>
      </c>
      <c r="K29">
        <v>0</v>
      </c>
      <c r="M29" t="s">
        <v>10079</v>
      </c>
    </row>
    <row r="30" spans="1:14" x14ac:dyDescent="0.2">
      <c r="A30" t="s">
        <v>7708</v>
      </c>
      <c r="B30" t="s">
        <v>7764</v>
      </c>
      <c r="C30" t="s">
        <v>7765</v>
      </c>
      <c r="D30" t="s">
        <v>7669</v>
      </c>
      <c r="E30" t="s">
        <v>7766</v>
      </c>
      <c r="F30">
        <v>2013</v>
      </c>
      <c r="G30">
        <v>2017</v>
      </c>
      <c r="H30" t="s">
        <v>7767</v>
      </c>
      <c r="I30" t="s">
        <v>7768</v>
      </c>
      <c r="J30">
        <v>52348</v>
      </c>
      <c r="K30">
        <v>0</v>
      </c>
      <c r="L30" t="s">
        <v>10514</v>
      </c>
      <c r="M30" t="s">
        <v>10079</v>
      </c>
    </row>
    <row r="31" spans="1:14" x14ac:dyDescent="0.2">
      <c r="A31" t="s">
        <v>802</v>
      </c>
      <c r="B31" t="s">
        <v>7770</v>
      </c>
      <c r="C31" t="s">
        <v>7771</v>
      </c>
      <c r="D31" t="s">
        <v>7669</v>
      </c>
      <c r="E31" t="s">
        <v>7766</v>
      </c>
      <c r="F31">
        <v>2013</v>
      </c>
      <c r="G31">
        <v>2016</v>
      </c>
      <c r="H31" t="s">
        <v>7772</v>
      </c>
      <c r="I31" t="s">
        <v>7773</v>
      </c>
      <c r="J31">
        <v>38393</v>
      </c>
      <c r="K31">
        <v>0</v>
      </c>
      <c r="L31" t="s">
        <v>10516</v>
      </c>
      <c r="M31" t="s">
        <v>10079</v>
      </c>
    </row>
    <row r="32" spans="1:14" hidden="1" x14ac:dyDescent="0.2">
      <c r="B32" t="s">
        <v>7775</v>
      </c>
      <c r="C32" t="s">
        <v>7776</v>
      </c>
      <c r="D32" t="s">
        <v>7669</v>
      </c>
      <c r="E32" t="s">
        <v>7766</v>
      </c>
      <c r="F32">
        <v>2013</v>
      </c>
      <c r="G32">
        <v>2017</v>
      </c>
      <c r="H32" t="s">
        <v>7777</v>
      </c>
      <c r="I32" t="s">
        <v>1063</v>
      </c>
      <c r="J32">
        <v>32314</v>
      </c>
      <c r="K32">
        <v>0</v>
      </c>
      <c r="L32" t="s">
        <v>7774</v>
      </c>
      <c r="M32" t="s">
        <v>10078</v>
      </c>
      <c r="N32" t="s">
        <v>10080</v>
      </c>
    </row>
    <row r="33" spans="1:14" x14ac:dyDescent="0.2">
      <c r="A33" t="s">
        <v>7708</v>
      </c>
      <c r="B33" t="s">
        <v>7775</v>
      </c>
      <c r="C33" t="s">
        <v>7776</v>
      </c>
      <c r="D33" t="s">
        <v>7669</v>
      </c>
      <c r="E33" t="s">
        <v>7766</v>
      </c>
      <c r="F33">
        <v>2013</v>
      </c>
      <c r="G33">
        <v>2017</v>
      </c>
      <c r="H33" t="s">
        <v>7777</v>
      </c>
      <c r="I33" t="s">
        <v>7778</v>
      </c>
      <c r="J33">
        <v>30334</v>
      </c>
      <c r="K33">
        <v>0</v>
      </c>
      <c r="L33" t="s">
        <v>10516</v>
      </c>
      <c r="M33" t="s">
        <v>10079</v>
      </c>
    </row>
    <row r="34" spans="1:14" x14ac:dyDescent="0.2">
      <c r="A34" t="s">
        <v>7739</v>
      </c>
      <c r="B34" t="s">
        <v>7779</v>
      </c>
      <c r="C34" t="s">
        <v>7780</v>
      </c>
      <c r="D34" t="s">
        <v>7669</v>
      </c>
      <c r="E34" t="s">
        <v>7766</v>
      </c>
      <c r="F34">
        <v>2013</v>
      </c>
      <c r="G34">
        <v>2017</v>
      </c>
      <c r="H34" t="s">
        <v>7781</v>
      </c>
      <c r="I34" t="s">
        <v>7782</v>
      </c>
      <c r="J34">
        <v>42101</v>
      </c>
      <c r="K34">
        <v>0</v>
      </c>
      <c r="L34" t="s">
        <v>10516</v>
      </c>
      <c r="M34" t="s">
        <v>10079</v>
      </c>
    </row>
    <row r="35" spans="1:14" x14ac:dyDescent="0.2">
      <c r="A35" t="s">
        <v>7666</v>
      </c>
      <c r="B35" t="s">
        <v>7783</v>
      </c>
      <c r="C35" t="s">
        <v>7784</v>
      </c>
      <c r="D35" t="s">
        <v>7669</v>
      </c>
      <c r="E35" t="s">
        <v>7766</v>
      </c>
      <c r="F35">
        <v>2013</v>
      </c>
      <c r="G35">
        <v>2016</v>
      </c>
      <c r="H35" t="s">
        <v>7785</v>
      </c>
      <c r="I35" t="s">
        <v>8410</v>
      </c>
      <c r="J35">
        <v>11406</v>
      </c>
      <c r="K35">
        <v>0</v>
      </c>
      <c r="L35" t="s">
        <v>10516</v>
      </c>
      <c r="M35" t="s">
        <v>10079</v>
      </c>
    </row>
    <row r="36" spans="1:14" x14ac:dyDescent="0.2">
      <c r="A36" t="s">
        <v>1040</v>
      </c>
      <c r="B36" t="s">
        <v>7783</v>
      </c>
      <c r="C36" t="s">
        <v>7784</v>
      </c>
      <c r="D36" t="s">
        <v>7669</v>
      </c>
      <c r="E36" t="s">
        <v>7766</v>
      </c>
      <c r="F36">
        <v>2013</v>
      </c>
      <c r="G36">
        <v>2016</v>
      </c>
      <c r="H36" t="s">
        <v>7785</v>
      </c>
      <c r="I36" t="s">
        <v>7786</v>
      </c>
      <c r="J36">
        <v>52551</v>
      </c>
      <c r="K36">
        <v>0</v>
      </c>
      <c r="L36" t="s">
        <v>10516</v>
      </c>
      <c r="M36" t="s">
        <v>10079</v>
      </c>
    </row>
    <row r="37" spans="1:14" hidden="1" x14ac:dyDescent="0.2">
      <c r="B37" t="s">
        <v>7787</v>
      </c>
      <c r="C37" t="s">
        <v>7788</v>
      </c>
      <c r="D37" t="s">
        <v>7669</v>
      </c>
      <c r="E37" t="s">
        <v>7766</v>
      </c>
      <c r="F37">
        <v>2013</v>
      </c>
      <c r="G37">
        <v>2017</v>
      </c>
      <c r="H37" t="s">
        <v>7789</v>
      </c>
      <c r="I37" t="s">
        <v>7725</v>
      </c>
      <c r="J37">
        <v>64511</v>
      </c>
      <c r="K37">
        <v>0</v>
      </c>
      <c r="L37" t="s">
        <v>7769</v>
      </c>
      <c r="M37" t="s">
        <v>10078</v>
      </c>
      <c r="N37" t="s">
        <v>10080</v>
      </c>
    </row>
    <row r="38" spans="1:14" hidden="1" x14ac:dyDescent="0.2">
      <c r="B38" t="s">
        <v>7790</v>
      </c>
      <c r="C38" t="s">
        <v>7791</v>
      </c>
      <c r="D38" t="s">
        <v>7669</v>
      </c>
      <c r="E38" t="s">
        <v>7766</v>
      </c>
      <c r="F38">
        <v>2013</v>
      </c>
      <c r="G38">
        <v>2017</v>
      </c>
      <c r="H38" t="s">
        <v>7792</v>
      </c>
      <c r="I38" t="s">
        <v>7793</v>
      </c>
      <c r="J38">
        <v>38479</v>
      </c>
      <c r="K38">
        <v>0</v>
      </c>
      <c r="L38" t="s">
        <v>7774</v>
      </c>
      <c r="M38" t="s">
        <v>10078</v>
      </c>
      <c r="N38" t="s">
        <v>10080</v>
      </c>
    </row>
    <row r="39" spans="1:14" hidden="1" x14ac:dyDescent="0.2">
      <c r="B39" t="s">
        <v>7794</v>
      </c>
      <c r="C39" t="s">
        <v>7795</v>
      </c>
      <c r="D39" t="s">
        <v>7669</v>
      </c>
      <c r="E39" t="s">
        <v>7766</v>
      </c>
      <c r="F39">
        <v>2013</v>
      </c>
      <c r="G39">
        <v>2017</v>
      </c>
      <c r="H39" t="s">
        <v>7796</v>
      </c>
      <c r="I39" t="s">
        <v>7675</v>
      </c>
      <c r="J39">
        <v>42592</v>
      </c>
      <c r="K39">
        <v>0</v>
      </c>
      <c r="L39" t="s">
        <v>7774</v>
      </c>
      <c r="M39" t="s">
        <v>10078</v>
      </c>
      <c r="N39" t="s">
        <v>10080</v>
      </c>
    </row>
    <row r="40" spans="1:14" x14ac:dyDescent="0.2">
      <c r="A40" t="s">
        <v>7708</v>
      </c>
      <c r="B40" t="s">
        <v>7797</v>
      </c>
      <c r="C40" t="s">
        <v>7798</v>
      </c>
      <c r="D40" t="s">
        <v>7669</v>
      </c>
      <c r="E40" t="s">
        <v>7766</v>
      </c>
      <c r="F40">
        <v>2013</v>
      </c>
      <c r="G40">
        <v>2017</v>
      </c>
      <c r="H40" t="s">
        <v>7799</v>
      </c>
      <c r="I40" t="s">
        <v>7778</v>
      </c>
      <c r="J40">
        <v>19686</v>
      </c>
      <c r="K40">
        <v>0</v>
      </c>
      <c r="L40" t="s">
        <v>10516</v>
      </c>
      <c r="M40" t="s">
        <v>10079</v>
      </c>
    </row>
    <row r="41" spans="1:14" x14ac:dyDescent="0.2">
      <c r="A41" t="s">
        <v>7689</v>
      </c>
      <c r="B41" t="s">
        <v>7797</v>
      </c>
      <c r="C41" t="s">
        <v>7798</v>
      </c>
      <c r="D41" t="s">
        <v>7669</v>
      </c>
      <c r="E41" t="s">
        <v>7766</v>
      </c>
      <c r="F41">
        <v>2013</v>
      </c>
      <c r="G41">
        <v>2017</v>
      </c>
      <c r="H41" t="s">
        <v>7799</v>
      </c>
      <c r="I41" t="s">
        <v>7800</v>
      </c>
      <c r="J41">
        <v>32852</v>
      </c>
      <c r="K41">
        <v>0</v>
      </c>
      <c r="L41" t="s">
        <v>10516</v>
      </c>
      <c r="M41" t="s">
        <v>10079</v>
      </c>
    </row>
    <row r="42" spans="1:14" x14ac:dyDescent="0.2">
      <c r="A42" t="s">
        <v>7689</v>
      </c>
      <c r="B42" t="s">
        <v>7801</v>
      </c>
      <c r="C42" t="s">
        <v>7802</v>
      </c>
      <c r="D42" t="s">
        <v>7669</v>
      </c>
      <c r="E42" t="s">
        <v>7766</v>
      </c>
      <c r="F42">
        <v>2013</v>
      </c>
      <c r="G42">
        <v>2017</v>
      </c>
      <c r="H42" t="s">
        <v>7803</v>
      </c>
      <c r="I42" t="s">
        <v>7804</v>
      </c>
      <c r="J42">
        <v>67197</v>
      </c>
      <c r="K42">
        <v>0</v>
      </c>
      <c r="L42" t="s">
        <v>10514</v>
      </c>
      <c r="M42" t="s">
        <v>10079</v>
      </c>
    </row>
    <row r="43" spans="1:14" hidden="1" x14ac:dyDescent="0.2">
      <c r="B43" t="s">
        <v>7805</v>
      </c>
      <c r="C43" t="s">
        <v>7806</v>
      </c>
      <c r="D43" t="s">
        <v>7669</v>
      </c>
      <c r="E43" t="s">
        <v>7766</v>
      </c>
      <c r="F43">
        <v>2013</v>
      </c>
      <c r="G43">
        <v>2017</v>
      </c>
      <c r="H43" t="s">
        <v>7807</v>
      </c>
      <c r="I43" t="s">
        <v>7688</v>
      </c>
      <c r="J43">
        <v>42500</v>
      </c>
      <c r="K43">
        <v>0</v>
      </c>
      <c r="L43" t="s">
        <v>7774</v>
      </c>
      <c r="M43" t="s">
        <v>10078</v>
      </c>
      <c r="N43" t="s">
        <v>10080</v>
      </c>
    </row>
    <row r="44" spans="1:14" hidden="1" x14ac:dyDescent="0.2">
      <c r="B44" t="s">
        <v>7805</v>
      </c>
      <c r="C44" t="s">
        <v>7806</v>
      </c>
      <c r="D44" t="s">
        <v>7669</v>
      </c>
      <c r="E44" t="s">
        <v>7766</v>
      </c>
      <c r="F44">
        <v>2013</v>
      </c>
      <c r="G44">
        <v>2017</v>
      </c>
      <c r="H44" t="s">
        <v>7807</v>
      </c>
      <c r="I44" t="s">
        <v>986</v>
      </c>
      <c r="J44">
        <v>8600</v>
      </c>
      <c r="K44">
        <v>0</v>
      </c>
      <c r="L44" t="s">
        <v>7774</v>
      </c>
      <c r="M44" t="s">
        <v>10078</v>
      </c>
      <c r="N44" t="s">
        <v>10080</v>
      </c>
    </row>
    <row r="45" spans="1:14" x14ac:dyDescent="0.2">
      <c r="A45" t="s">
        <v>802</v>
      </c>
      <c r="B45" t="s">
        <v>7805</v>
      </c>
      <c r="C45" t="s">
        <v>7806</v>
      </c>
      <c r="D45" t="s">
        <v>7669</v>
      </c>
      <c r="E45" t="s">
        <v>7766</v>
      </c>
      <c r="F45">
        <v>2013</v>
      </c>
      <c r="G45">
        <v>2017</v>
      </c>
      <c r="H45" t="s">
        <v>7807</v>
      </c>
      <c r="I45" t="s">
        <v>10620</v>
      </c>
      <c r="J45">
        <v>18120</v>
      </c>
      <c r="K45">
        <v>0</v>
      </c>
      <c r="L45" t="s">
        <v>10516</v>
      </c>
      <c r="M45" t="s">
        <v>10079</v>
      </c>
    </row>
    <row r="46" spans="1:14" hidden="1" x14ac:dyDescent="0.2">
      <c r="B46" t="s">
        <v>7808</v>
      </c>
      <c r="C46" t="s">
        <v>7809</v>
      </c>
      <c r="D46" t="s">
        <v>7669</v>
      </c>
      <c r="E46" t="s">
        <v>7766</v>
      </c>
      <c r="F46">
        <v>2013</v>
      </c>
      <c r="G46">
        <v>2017</v>
      </c>
      <c r="H46" t="s">
        <v>7810</v>
      </c>
      <c r="I46" t="s">
        <v>7811</v>
      </c>
      <c r="J46">
        <v>6077</v>
      </c>
      <c r="K46">
        <v>0</v>
      </c>
      <c r="L46" t="s">
        <v>7774</v>
      </c>
      <c r="M46" t="s">
        <v>10078</v>
      </c>
      <c r="N46" t="s">
        <v>10080</v>
      </c>
    </row>
    <row r="47" spans="1:14" x14ac:dyDescent="0.2">
      <c r="A47" t="s">
        <v>802</v>
      </c>
      <c r="B47" t="s">
        <v>7808</v>
      </c>
      <c r="C47" t="s">
        <v>7809</v>
      </c>
      <c r="D47" t="s">
        <v>7669</v>
      </c>
      <c r="E47" t="s">
        <v>7766</v>
      </c>
      <c r="F47">
        <v>2013</v>
      </c>
      <c r="G47">
        <v>2017</v>
      </c>
      <c r="H47" t="s">
        <v>7810</v>
      </c>
      <c r="I47" t="s">
        <v>10621</v>
      </c>
      <c r="J47">
        <v>22038</v>
      </c>
      <c r="K47">
        <v>0</v>
      </c>
      <c r="L47" t="s">
        <v>10516</v>
      </c>
      <c r="M47" t="s">
        <v>10079</v>
      </c>
    </row>
    <row r="48" spans="1:14" x14ac:dyDescent="0.2">
      <c r="A48" t="s">
        <v>802</v>
      </c>
      <c r="B48" t="s">
        <v>7812</v>
      </c>
      <c r="C48" t="s">
        <v>7813</v>
      </c>
      <c r="D48" t="s">
        <v>7669</v>
      </c>
      <c r="E48" t="s">
        <v>7766</v>
      </c>
      <c r="F48">
        <v>2013</v>
      </c>
      <c r="G48">
        <v>2017</v>
      </c>
      <c r="H48" t="s">
        <v>7814</v>
      </c>
      <c r="I48" t="s">
        <v>10622</v>
      </c>
      <c r="J48">
        <v>53332</v>
      </c>
      <c r="K48">
        <v>0</v>
      </c>
      <c r="L48" t="s">
        <v>10514</v>
      </c>
      <c r="M48" t="s">
        <v>10079</v>
      </c>
    </row>
    <row r="49" spans="1:14" hidden="1" x14ac:dyDescent="0.2">
      <c r="B49" t="s">
        <v>7815</v>
      </c>
      <c r="C49" t="s">
        <v>7816</v>
      </c>
      <c r="D49" t="s">
        <v>7669</v>
      </c>
      <c r="E49" t="s">
        <v>7766</v>
      </c>
      <c r="F49">
        <v>2013</v>
      </c>
      <c r="G49">
        <v>2017</v>
      </c>
      <c r="H49" t="s">
        <v>7817</v>
      </c>
      <c r="I49" t="s">
        <v>7818</v>
      </c>
      <c r="J49">
        <v>10526</v>
      </c>
      <c r="K49">
        <v>0</v>
      </c>
      <c r="L49" t="s">
        <v>7774</v>
      </c>
      <c r="M49" t="s">
        <v>10078</v>
      </c>
      <c r="N49" t="s">
        <v>10080</v>
      </c>
    </row>
    <row r="50" spans="1:14" x14ac:dyDescent="0.2">
      <c r="A50" t="s">
        <v>7666</v>
      </c>
      <c r="B50" t="s">
        <v>7815</v>
      </c>
      <c r="C50" t="s">
        <v>7816</v>
      </c>
      <c r="D50" t="s">
        <v>7669</v>
      </c>
      <c r="E50" t="s">
        <v>7766</v>
      </c>
      <c r="F50">
        <v>2013</v>
      </c>
      <c r="G50">
        <v>2017</v>
      </c>
      <c r="H50" t="s">
        <v>7817</v>
      </c>
      <c r="I50" t="s">
        <v>7666</v>
      </c>
      <c r="J50">
        <v>1572</v>
      </c>
      <c r="K50">
        <v>0</v>
      </c>
      <c r="L50" t="s">
        <v>10516</v>
      </c>
      <c r="M50" t="s">
        <v>10079</v>
      </c>
    </row>
    <row r="51" spans="1:14" x14ac:dyDescent="0.2">
      <c r="A51" t="s">
        <v>7819</v>
      </c>
      <c r="B51" t="s">
        <v>7815</v>
      </c>
      <c r="C51" t="s">
        <v>7816</v>
      </c>
      <c r="D51" t="s">
        <v>7669</v>
      </c>
      <c r="E51" t="s">
        <v>7766</v>
      </c>
      <c r="F51">
        <v>2013</v>
      </c>
      <c r="G51">
        <v>2017</v>
      </c>
      <c r="H51" t="s">
        <v>7817</v>
      </c>
      <c r="I51" t="s">
        <v>7819</v>
      </c>
      <c r="J51">
        <v>4223</v>
      </c>
      <c r="K51">
        <v>0</v>
      </c>
      <c r="L51" t="s">
        <v>10516</v>
      </c>
      <c r="M51" t="s">
        <v>10079</v>
      </c>
    </row>
    <row r="52" spans="1:14" hidden="1" x14ac:dyDescent="0.2">
      <c r="B52" t="s">
        <v>7820</v>
      </c>
      <c r="C52" t="s">
        <v>7821</v>
      </c>
      <c r="D52" t="s">
        <v>7669</v>
      </c>
      <c r="E52" t="s">
        <v>7766</v>
      </c>
      <c r="F52">
        <v>2013</v>
      </c>
      <c r="G52">
        <v>2017</v>
      </c>
      <c r="H52" t="s">
        <v>7822</v>
      </c>
      <c r="I52" t="s">
        <v>7725</v>
      </c>
      <c r="J52">
        <v>37270</v>
      </c>
      <c r="K52">
        <v>0</v>
      </c>
      <c r="L52" t="s">
        <v>7774</v>
      </c>
      <c r="M52" t="s">
        <v>10078</v>
      </c>
      <c r="N52" t="s">
        <v>10080</v>
      </c>
    </row>
    <row r="53" spans="1:14" x14ac:dyDescent="0.2">
      <c r="A53" t="s">
        <v>5863</v>
      </c>
      <c r="B53" t="s">
        <v>7820</v>
      </c>
      <c r="C53" t="s">
        <v>7821</v>
      </c>
      <c r="D53" t="s">
        <v>7669</v>
      </c>
      <c r="E53" t="s">
        <v>7766</v>
      </c>
      <c r="F53">
        <v>2013</v>
      </c>
      <c r="G53">
        <v>2017</v>
      </c>
      <c r="H53" t="s">
        <v>7822</v>
      </c>
      <c r="I53" t="s">
        <v>5863</v>
      </c>
      <c r="J53">
        <v>14154</v>
      </c>
      <c r="K53">
        <v>0</v>
      </c>
      <c r="L53" t="s">
        <v>10516</v>
      </c>
      <c r="M53" t="s">
        <v>10079</v>
      </c>
    </row>
    <row r="54" spans="1:14" hidden="1" x14ac:dyDescent="0.2">
      <c r="B54" t="s">
        <v>7823</v>
      </c>
      <c r="C54" t="s">
        <v>7824</v>
      </c>
      <c r="D54" t="s">
        <v>7669</v>
      </c>
      <c r="E54" t="s">
        <v>7766</v>
      </c>
      <c r="F54">
        <v>2013</v>
      </c>
      <c r="G54">
        <v>2017</v>
      </c>
      <c r="H54" t="s">
        <v>7825</v>
      </c>
      <c r="I54" t="s">
        <v>7675</v>
      </c>
      <c r="J54">
        <v>32058</v>
      </c>
      <c r="K54">
        <v>0</v>
      </c>
      <c r="L54" t="s">
        <v>7774</v>
      </c>
      <c r="M54" t="s">
        <v>10078</v>
      </c>
      <c r="N54" t="s">
        <v>10080</v>
      </c>
    </row>
    <row r="55" spans="1:14" x14ac:dyDescent="0.2">
      <c r="A55" t="s">
        <v>802</v>
      </c>
      <c r="B55" t="s">
        <v>7823</v>
      </c>
      <c r="C55" t="s">
        <v>7824</v>
      </c>
      <c r="D55" t="s">
        <v>7669</v>
      </c>
      <c r="E55" t="s">
        <v>7766</v>
      </c>
      <c r="F55">
        <v>2013</v>
      </c>
      <c r="G55">
        <v>2017</v>
      </c>
      <c r="H55" t="s">
        <v>7825</v>
      </c>
      <c r="I55" t="s">
        <v>7826</v>
      </c>
      <c r="J55">
        <v>14057</v>
      </c>
      <c r="K55">
        <v>0</v>
      </c>
      <c r="L55" t="s">
        <v>10516</v>
      </c>
      <c r="M55" t="s">
        <v>10079</v>
      </c>
    </row>
    <row r="56" spans="1:14" hidden="1" x14ac:dyDescent="0.2">
      <c r="B56" t="s">
        <v>7827</v>
      </c>
      <c r="C56" t="s">
        <v>7828</v>
      </c>
      <c r="D56" t="s">
        <v>7669</v>
      </c>
      <c r="E56" t="s">
        <v>7766</v>
      </c>
      <c r="F56">
        <v>2013</v>
      </c>
      <c r="G56">
        <v>2017</v>
      </c>
      <c r="H56" t="s">
        <v>7829</v>
      </c>
      <c r="I56" t="s">
        <v>7830</v>
      </c>
      <c r="J56">
        <v>17122</v>
      </c>
      <c r="K56">
        <v>0</v>
      </c>
      <c r="L56" t="s">
        <v>7774</v>
      </c>
      <c r="M56" t="s">
        <v>10078</v>
      </c>
      <c r="N56" t="s">
        <v>10080</v>
      </c>
    </row>
    <row r="57" spans="1:14" hidden="1" x14ac:dyDescent="0.2">
      <c r="B57" t="s">
        <v>7827</v>
      </c>
      <c r="C57" t="s">
        <v>7828</v>
      </c>
      <c r="D57" t="s">
        <v>7669</v>
      </c>
      <c r="E57" t="s">
        <v>7766</v>
      </c>
      <c r="F57">
        <v>2013</v>
      </c>
      <c r="G57">
        <v>2017</v>
      </c>
      <c r="H57" t="s">
        <v>7829</v>
      </c>
      <c r="I57" t="s">
        <v>7831</v>
      </c>
      <c r="J57">
        <v>32650</v>
      </c>
      <c r="K57">
        <v>0</v>
      </c>
      <c r="L57" t="s">
        <v>7774</v>
      </c>
      <c r="M57" t="s">
        <v>10078</v>
      </c>
      <c r="N57" t="s">
        <v>10080</v>
      </c>
    </row>
    <row r="58" spans="1:14" x14ac:dyDescent="0.2">
      <c r="A58" t="s">
        <v>7832</v>
      </c>
      <c r="B58" t="s">
        <v>7827</v>
      </c>
      <c r="C58" t="s">
        <v>7828</v>
      </c>
      <c r="D58" t="s">
        <v>7669</v>
      </c>
      <c r="E58" t="s">
        <v>7766</v>
      </c>
      <c r="F58">
        <v>2013</v>
      </c>
      <c r="G58">
        <v>2017</v>
      </c>
      <c r="H58" t="s">
        <v>7829</v>
      </c>
      <c r="I58" t="s">
        <v>7832</v>
      </c>
      <c r="J58">
        <v>15922</v>
      </c>
      <c r="K58">
        <v>0</v>
      </c>
      <c r="L58" t="s">
        <v>10516</v>
      </c>
      <c r="M58" t="s">
        <v>10079</v>
      </c>
    </row>
    <row r="59" spans="1:14" hidden="1" x14ac:dyDescent="0.2">
      <c r="B59" t="s">
        <v>7833</v>
      </c>
      <c r="C59" t="s">
        <v>7834</v>
      </c>
      <c r="D59" t="s">
        <v>7669</v>
      </c>
      <c r="E59" t="s">
        <v>7766</v>
      </c>
      <c r="F59">
        <v>2013</v>
      </c>
      <c r="G59">
        <v>2016</v>
      </c>
      <c r="H59" t="s">
        <v>7835</v>
      </c>
      <c r="I59" t="s">
        <v>7675</v>
      </c>
      <c r="J59">
        <v>23710</v>
      </c>
      <c r="K59">
        <v>0</v>
      </c>
      <c r="L59" t="s">
        <v>7774</v>
      </c>
      <c r="M59" t="s">
        <v>10078</v>
      </c>
      <c r="N59" t="s">
        <v>10080</v>
      </c>
    </row>
    <row r="60" spans="1:14" x14ac:dyDescent="0.2">
      <c r="A60" t="s">
        <v>802</v>
      </c>
      <c r="B60" t="s">
        <v>7833</v>
      </c>
      <c r="C60" t="s">
        <v>7834</v>
      </c>
      <c r="D60" t="s">
        <v>7669</v>
      </c>
      <c r="E60" t="s">
        <v>7766</v>
      </c>
      <c r="F60">
        <v>2013</v>
      </c>
      <c r="G60">
        <v>2016</v>
      </c>
      <c r="H60" t="s">
        <v>7835</v>
      </c>
      <c r="I60" t="s">
        <v>7773</v>
      </c>
      <c r="J60">
        <v>5375</v>
      </c>
      <c r="K60">
        <v>0</v>
      </c>
      <c r="L60" t="s">
        <v>10516</v>
      </c>
      <c r="M60" t="s">
        <v>10079</v>
      </c>
    </row>
    <row r="61" spans="1:14" hidden="1" x14ac:dyDescent="0.2">
      <c r="B61" t="s">
        <v>7836</v>
      </c>
      <c r="C61" t="s">
        <v>7837</v>
      </c>
      <c r="D61" t="s">
        <v>7669</v>
      </c>
      <c r="E61" t="s">
        <v>7766</v>
      </c>
      <c r="F61">
        <v>2013</v>
      </c>
      <c r="G61">
        <v>2016</v>
      </c>
      <c r="H61" t="s">
        <v>7838</v>
      </c>
      <c r="I61" t="s">
        <v>7839</v>
      </c>
      <c r="J61">
        <v>74624</v>
      </c>
      <c r="K61">
        <v>0</v>
      </c>
      <c r="L61" t="s">
        <v>7769</v>
      </c>
      <c r="M61" t="s">
        <v>10078</v>
      </c>
      <c r="N61" t="s">
        <v>10080</v>
      </c>
    </row>
    <row r="62" spans="1:14" hidden="1" x14ac:dyDescent="0.2">
      <c r="B62" t="s">
        <v>7840</v>
      </c>
      <c r="C62" t="s">
        <v>7841</v>
      </c>
      <c r="D62" t="s">
        <v>7669</v>
      </c>
      <c r="E62" t="s">
        <v>7766</v>
      </c>
      <c r="F62">
        <v>2013</v>
      </c>
      <c r="G62">
        <v>2017</v>
      </c>
      <c r="H62" t="s">
        <v>7842</v>
      </c>
      <c r="I62" t="s">
        <v>782</v>
      </c>
      <c r="J62">
        <v>35030</v>
      </c>
      <c r="K62">
        <v>0</v>
      </c>
      <c r="L62" t="s">
        <v>7769</v>
      </c>
      <c r="M62" t="s">
        <v>10078</v>
      </c>
      <c r="N62" t="s">
        <v>10080</v>
      </c>
    </row>
    <row r="63" spans="1:14" x14ac:dyDescent="0.2">
      <c r="A63" t="s">
        <v>7708</v>
      </c>
      <c r="B63" t="s">
        <v>7840</v>
      </c>
      <c r="C63" t="s">
        <v>7841</v>
      </c>
      <c r="D63" t="s">
        <v>7669</v>
      </c>
      <c r="E63" t="s">
        <v>7766</v>
      </c>
      <c r="F63">
        <v>2013</v>
      </c>
      <c r="G63">
        <v>2017</v>
      </c>
      <c r="H63" t="s">
        <v>7842</v>
      </c>
      <c r="I63" t="s">
        <v>7708</v>
      </c>
      <c r="J63">
        <v>28780</v>
      </c>
      <c r="K63">
        <v>0</v>
      </c>
      <c r="L63" t="s">
        <v>10514</v>
      </c>
      <c r="M63" t="s">
        <v>10079</v>
      </c>
    </row>
    <row r="64" spans="1:14" x14ac:dyDescent="0.2">
      <c r="A64" t="s">
        <v>7708</v>
      </c>
      <c r="B64" t="s">
        <v>7843</v>
      </c>
      <c r="C64" t="s">
        <v>7844</v>
      </c>
      <c r="D64" t="s">
        <v>7669</v>
      </c>
      <c r="E64" t="s">
        <v>7766</v>
      </c>
      <c r="F64">
        <v>2013</v>
      </c>
      <c r="G64">
        <v>2016</v>
      </c>
      <c r="H64" t="s">
        <v>7845</v>
      </c>
      <c r="I64" t="s">
        <v>7708</v>
      </c>
      <c r="J64">
        <v>7258</v>
      </c>
      <c r="K64">
        <v>0</v>
      </c>
      <c r="L64" t="s">
        <v>10516</v>
      </c>
      <c r="M64" t="s">
        <v>10079</v>
      </c>
    </row>
    <row r="65" spans="1:14" x14ac:dyDescent="0.2">
      <c r="A65" t="s">
        <v>802</v>
      </c>
      <c r="B65" t="s">
        <v>7843</v>
      </c>
      <c r="C65" t="s">
        <v>7844</v>
      </c>
      <c r="D65" t="s">
        <v>7669</v>
      </c>
      <c r="E65" t="s">
        <v>7766</v>
      </c>
      <c r="F65">
        <v>2013</v>
      </c>
      <c r="G65">
        <v>2016</v>
      </c>
      <c r="H65" t="s">
        <v>7845</v>
      </c>
      <c r="I65" t="s">
        <v>7773</v>
      </c>
      <c r="J65">
        <v>42945</v>
      </c>
      <c r="K65">
        <v>0</v>
      </c>
      <c r="L65" t="s">
        <v>10516</v>
      </c>
      <c r="M65" t="s">
        <v>10079</v>
      </c>
    </row>
    <row r="66" spans="1:14" x14ac:dyDescent="0.2">
      <c r="A66" t="s">
        <v>7708</v>
      </c>
      <c r="B66" t="s">
        <v>7846</v>
      </c>
      <c r="C66" t="s">
        <v>7847</v>
      </c>
      <c r="D66" t="s">
        <v>7669</v>
      </c>
      <c r="E66" t="s">
        <v>7766</v>
      </c>
      <c r="F66">
        <v>2013</v>
      </c>
      <c r="G66">
        <v>2017</v>
      </c>
      <c r="H66" t="s">
        <v>7848</v>
      </c>
      <c r="I66" t="s">
        <v>10640</v>
      </c>
      <c r="J66">
        <v>45990</v>
      </c>
      <c r="K66">
        <v>0</v>
      </c>
      <c r="L66" t="s">
        <v>10514</v>
      </c>
      <c r="M66" t="s">
        <v>10079</v>
      </c>
    </row>
    <row r="67" spans="1:14" x14ac:dyDescent="0.2">
      <c r="A67" t="s">
        <v>7708</v>
      </c>
      <c r="B67" t="s">
        <v>7849</v>
      </c>
      <c r="C67" t="s">
        <v>7850</v>
      </c>
      <c r="D67" t="s">
        <v>7669</v>
      </c>
      <c r="E67" t="s">
        <v>7766</v>
      </c>
      <c r="F67">
        <v>2013</v>
      </c>
      <c r="G67">
        <v>2017</v>
      </c>
      <c r="H67" t="s">
        <v>1867</v>
      </c>
      <c r="I67" t="s">
        <v>7708</v>
      </c>
      <c r="J67">
        <v>56395</v>
      </c>
      <c r="K67">
        <v>0</v>
      </c>
      <c r="L67" t="s">
        <v>10516</v>
      </c>
      <c r="M67" t="s">
        <v>10079</v>
      </c>
    </row>
    <row r="68" spans="1:14" x14ac:dyDescent="0.2">
      <c r="A68" t="s">
        <v>7666</v>
      </c>
      <c r="B68" t="s">
        <v>7851</v>
      </c>
      <c r="C68" t="s">
        <v>7852</v>
      </c>
      <c r="D68" t="s">
        <v>7669</v>
      </c>
      <c r="E68" t="s">
        <v>7766</v>
      </c>
      <c r="F68">
        <v>2013</v>
      </c>
      <c r="G68">
        <v>2017</v>
      </c>
      <c r="H68" t="s">
        <v>7853</v>
      </c>
      <c r="I68" t="s">
        <v>7854</v>
      </c>
      <c r="J68">
        <v>38140</v>
      </c>
      <c r="K68">
        <v>0</v>
      </c>
      <c r="L68" t="s">
        <v>10516</v>
      </c>
      <c r="M68" t="s">
        <v>10079</v>
      </c>
    </row>
    <row r="69" spans="1:14" x14ac:dyDescent="0.2">
      <c r="A69" t="s">
        <v>802</v>
      </c>
      <c r="B69" t="s">
        <v>7855</v>
      </c>
      <c r="C69" t="s">
        <v>7856</v>
      </c>
      <c r="D69" t="s">
        <v>7669</v>
      </c>
      <c r="E69" t="s">
        <v>7766</v>
      </c>
      <c r="F69">
        <v>2013</v>
      </c>
      <c r="G69">
        <v>2017</v>
      </c>
      <c r="H69" t="s">
        <v>7857</v>
      </c>
      <c r="I69" t="s">
        <v>7773</v>
      </c>
      <c r="J69">
        <v>37704</v>
      </c>
      <c r="K69">
        <v>0</v>
      </c>
      <c r="L69" t="s">
        <v>10516</v>
      </c>
      <c r="M69" t="s">
        <v>10079</v>
      </c>
    </row>
    <row r="70" spans="1:14" x14ac:dyDescent="0.2">
      <c r="A70" t="s">
        <v>802</v>
      </c>
      <c r="B70" t="s">
        <v>7858</v>
      </c>
      <c r="C70" t="s">
        <v>7859</v>
      </c>
      <c r="D70" t="s">
        <v>7669</v>
      </c>
      <c r="E70" t="s">
        <v>7766</v>
      </c>
      <c r="F70">
        <v>2013</v>
      </c>
      <c r="G70">
        <v>2017</v>
      </c>
      <c r="H70" t="s">
        <v>7860</v>
      </c>
      <c r="I70" t="s">
        <v>10620</v>
      </c>
      <c r="J70">
        <v>58673</v>
      </c>
      <c r="K70">
        <v>0</v>
      </c>
      <c r="L70" t="s">
        <v>10516</v>
      </c>
      <c r="M70" t="s">
        <v>10079</v>
      </c>
    </row>
    <row r="71" spans="1:14" hidden="1" x14ac:dyDescent="0.2">
      <c r="B71" t="s">
        <v>7861</v>
      </c>
      <c r="C71" t="s">
        <v>7862</v>
      </c>
      <c r="D71" t="s">
        <v>7669</v>
      </c>
      <c r="E71" t="s">
        <v>7766</v>
      </c>
      <c r="F71">
        <v>2013</v>
      </c>
      <c r="G71">
        <v>2017</v>
      </c>
      <c r="H71" t="s">
        <v>7863</v>
      </c>
      <c r="I71" t="s">
        <v>7700</v>
      </c>
      <c r="J71">
        <v>16938</v>
      </c>
      <c r="K71">
        <v>0</v>
      </c>
      <c r="L71" t="s">
        <v>7774</v>
      </c>
      <c r="M71" t="s">
        <v>10078</v>
      </c>
      <c r="N71" t="s">
        <v>10080</v>
      </c>
    </row>
    <row r="72" spans="1:14" hidden="1" x14ac:dyDescent="0.2">
      <c r="B72" t="s">
        <v>7861</v>
      </c>
      <c r="C72" t="s">
        <v>7862</v>
      </c>
      <c r="D72" t="s">
        <v>7669</v>
      </c>
      <c r="E72" t="s">
        <v>7766</v>
      </c>
      <c r="F72">
        <v>2013</v>
      </c>
      <c r="G72">
        <v>2017</v>
      </c>
      <c r="H72" t="s">
        <v>7863</v>
      </c>
      <c r="I72" t="s">
        <v>7864</v>
      </c>
      <c r="J72">
        <v>21196</v>
      </c>
      <c r="K72">
        <v>0</v>
      </c>
      <c r="L72" t="s">
        <v>7774</v>
      </c>
      <c r="M72" t="s">
        <v>10078</v>
      </c>
      <c r="N72" t="s">
        <v>10080</v>
      </c>
    </row>
    <row r="73" spans="1:14" x14ac:dyDescent="0.2">
      <c r="A73" t="s">
        <v>7689</v>
      </c>
      <c r="B73" t="s">
        <v>7861</v>
      </c>
      <c r="C73" t="s">
        <v>7862</v>
      </c>
      <c r="D73" t="s">
        <v>7669</v>
      </c>
      <c r="E73" t="s">
        <v>7766</v>
      </c>
      <c r="F73">
        <v>2013</v>
      </c>
      <c r="G73">
        <v>2017</v>
      </c>
      <c r="H73" t="s">
        <v>7863</v>
      </c>
      <c r="I73" t="s">
        <v>7804</v>
      </c>
      <c r="J73">
        <v>24812</v>
      </c>
      <c r="K73">
        <v>0</v>
      </c>
      <c r="L73" t="s">
        <v>10516</v>
      </c>
      <c r="M73" t="s">
        <v>10079</v>
      </c>
    </row>
    <row r="74" spans="1:14" x14ac:dyDescent="0.2">
      <c r="A74" t="s">
        <v>7708</v>
      </c>
      <c r="B74" t="s">
        <v>7865</v>
      </c>
      <c r="C74" t="s">
        <v>7866</v>
      </c>
      <c r="D74" t="s">
        <v>7669</v>
      </c>
      <c r="E74" t="s">
        <v>7766</v>
      </c>
      <c r="F74">
        <v>2013</v>
      </c>
      <c r="G74">
        <v>2017</v>
      </c>
      <c r="H74" t="s">
        <v>7867</v>
      </c>
      <c r="I74" t="s">
        <v>7868</v>
      </c>
      <c r="J74">
        <v>19150</v>
      </c>
      <c r="K74">
        <v>0</v>
      </c>
      <c r="L74" t="s">
        <v>10516</v>
      </c>
      <c r="M74" t="s">
        <v>10079</v>
      </c>
    </row>
    <row r="75" spans="1:14" hidden="1" x14ac:dyDescent="0.2">
      <c r="B75" t="s">
        <v>7869</v>
      </c>
      <c r="C75" t="s">
        <v>7870</v>
      </c>
      <c r="D75" t="s">
        <v>7669</v>
      </c>
      <c r="E75" t="s">
        <v>7766</v>
      </c>
      <c r="F75">
        <v>2013</v>
      </c>
      <c r="G75">
        <v>2017</v>
      </c>
      <c r="H75" t="s">
        <v>7714</v>
      </c>
      <c r="I75" t="s">
        <v>7715</v>
      </c>
      <c r="J75">
        <v>30485</v>
      </c>
      <c r="K75">
        <v>0</v>
      </c>
      <c r="L75" t="s">
        <v>7774</v>
      </c>
      <c r="M75" t="s">
        <v>10078</v>
      </c>
      <c r="N75" t="s">
        <v>10080</v>
      </c>
    </row>
    <row r="76" spans="1:14" x14ac:dyDescent="0.2">
      <c r="A76" t="s">
        <v>7819</v>
      </c>
      <c r="B76" t="s">
        <v>7869</v>
      </c>
      <c r="C76" t="s">
        <v>7870</v>
      </c>
      <c r="D76" t="s">
        <v>7669</v>
      </c>
      <c r="E76" t="s">
        <v>7766</v>
      </c>
      <c r="F76">
        <v>2013</v>
      </c>
      <c r="G76">
        <v>2017</v>
      </c>
      <c r="H76" t="s">
        <v>7714</v>
      </c>
      <c r="I76" t="s">
        <v>7819</v>
      </c>
      <c r="J76">
        <v>5062</v>
      </c>
      <c r="K76">
        <v>0</v>
      </c>
      <c r="L76" t="s">
        <v>10516</v>
      </c>
      <c r="M76" t="s">
        <v>10079</v>
      </c>
    </row>
    <row r="77" spans="1:14" x14ac:dyDescent="0.2">
      <c r="A77" t="s">
        <v>802</v>
      </c>
      <c r="B77" t="s">
        <v>7871</v>
      </c>
      <c r="C77" t="s">
        <v>7872</v>
      </c>
      <c r="D77" t="s">
        <v>7669</v>
      </c>
      <c r="E77" t="s">
        <v>7766</v>
      </c>
      <c r="F77">
        <v>2013</v>
      </c>
      <c r="G77">
        <v>2017</v>
      </c>
      <c r="H77" t="s">
        <v>7873</v>
      </c>
      <c r="I77" t="s">
        <v>7874</v>
      </c>
      <c r="J77">
        <v>34092</v>
      </c>
      <c r="K77">
        <v>0</v>
      </c>
      <c r="L77" t="s">
        <v>10516</v>
      </c>
      <c r="M77" t="s">
        <v>10079</v>
      </c>
    </row>
    <row r="78" spans="1:14" x14ac:dyDescent="0.2">
      <c r="A78" t="s">
        <v>802</v>
      </c>
      <c r="B78" t="s">
        <v>7875</v>
      </c>
      <c r="C78" t="s">
        <v>7876</v>
      </c>
      <c r="D78" t="s">
        <v>7669</v>
      </c>
      <c r="E78" t="s">
        <v>7766</v>
      </c>
      <c r="F78">
        <v>2013</v>
      </c>
      <c r="G78">
        <v>2017</v>
      </c>
      <c r="H78" t="s">
        <v>7877</v>
      </c>
      <c r="I78" t="s">
        <v>7878</v>
      </c>
      <c r="J78">
        <v>40800</v>
      </c>
      <c r="K78">
        <v>0</v>
      </c>
      <c r="L78" t="s">
        <v>10514</v>
      </c>
      <c r="M78" t="s">
        <v>10079</v>
      </c>
    </row>
    <row r="79" spans="1:14" hidden="1" x14ac:dyDescent="0.2">
      <c r="B79" t="s">
        <v>7879</v>
      </c>
      <c r="C79" t="s">
        <v>7880</v>
      </c>
      <c r="D79" t="s">
        <v>7669</v>
      </c>
      <c r="E79" t="s">
        <v>7766</v>
      </c>
      <c r="F79">
        <v>2013</v>
      </c>
      <c r="G79">
        <v>2017</v>
      </c>
      <c r="H79" t="s">
        <v>7881</v>
      </c>
      <c r="I79" t="s">
        <v>7882</v>
      </c>
      <c r="J79">
        <v>6317</v>
      </c>
      <c r="K79">
        <v>0</v>
      </c>
      <c r="L79" t="s">
        <v>7769</v>
      </c>
      <c r="M79" t="s">
        <v>10078</v>
      </c>
      <c r="N79" t="s">
        <v>10080</v>
      </c>
    </row>
    <row r="80" spans="1:14" x14ac:dyDescent="0.2">
      <c r="A80" t="s">
        <v>7708</v>
      </c>
      <c r="B80" t="s">
        <v>7879</v>
      </c>
      <c r="C80" t="s">
        <v>7880</v>
      </c>
      <c r="D80" t="s">
        <v>7669</v>
      </c>
      <c r="E80" t="s">
        <v>7766</v>
      </c>
      <c r="F80">
        <v>2013</v>
      </c>
      <c r="G80">
        <v>2017</v>
      </c>
      <c r="H80" t="s">
        <v>7881</v>
      </c>
      <c r="I80" t="s">
        <v>7708</v>
      </c>
      <c r="J80">
        <v>13353</v>
      </c>
      <c r="K80">
        <v>0</v>
      </c>
      <c r="L80" t="s">
        <v>10514</v>
      </c>
      <c r="M80" t="s">
        <v>10079</v>
      </c>
    </row>
    <row r="81" spans="1:14" x14ac:dyDescent="0.2">
      <c r="A81" t="s">
        <v>7883</v>
      </c>
      <c r="B81" t="s">
        <v>7884</v>
      </c>
      <c r="C81" t="s">
        <v>7885</v>
      </c>
      <c r="D81" t="s">
        <v>7669</v>
      </c>
      <c r="E81" t="s">
        <v>7766</v>
      </c>
      <c r="F81">
        <v>2013</v>
      </c>
      <c r="G81">
        <v>2017</v>
      </c>
      <c r="H81" t="s">
        <v>7886</v>
      </c>
      <c r="I81" t="s">
        <v>7887</v>
      </c>
      <c r="J81">
        <v>32900</v>
      </c>
      <c r="K81">
        <v>0</v>
      </c>
      <c r="L81" t="s">
        <v>10516</v>
      </c>
      <c r="M81" t="s">
        <v>10079</v>
      </c>
    </row>
    <row r="82" spans="1:14" hidden="1" x14ac:dyDescent="0.2">
      <c r="B82" t="s">
        <v>7888</v>
      </c>
      <c r="C82" t="s">
        <v>7889</v>
      </c>
      <c r="D82" t="s">
        <v>7669</v>
      </c>
      <c r="E82" t="s">
        <v>7766</v>
      </c>
      <c r="F82">
        <v>2013</v>
      </c>
      <c r="G82">
        <v>2017</v>
      </c>
      <c r="H82" t="s">
        <v>7890</v>
      </c>
      <c r="I82" t="s">
        <v>7675</v>
      </c>
      <c r="J82">
        <v>36625</v>
      </c>
      <c r="K82">
        <v>0</v>
      </c>
      <c r="L82" t="s">
        <v>7769</v>
      </c>
      <c r="M82" t="s">
        <v>10078</v>
      </c>
      <c r="N82" t="s">
        <v>10080</v>
      </c>
    </row>
    <row r="83" spans="1:14" hidden="1" x14ac:dyDescent="0.2">
      <c r="B83" t="s">
        <v>7888</v>
      </c>
      <c r="C83" t="s">
        <v>7889</v>
      </c>
      <c r="D83" t="s">
        <v>7669</v>
      </c>
      <c r="E83" t="s">
        <v>7766</v>
      </c>
      <c r="F83">
        <v>2013</v>
      </c>
      <c r="G83">
        <v>2017</v>
      </c>
      <c r="H83" t="s">
        <v>7890</v>
      </c>
      <c r="I83" t="s">
        <v>7725</v>
      </c>
      <c r="J83">
        <v>23807</v>
      </c>
      <c r="K83">
        <v>0</v>
      </c>
      <c r="L83" t="s">
        <v>7769</v>
      </c>
      <c r="M83" t="s">
        <v>10078</v>
      </c>
      <c r="N83" t="s">
        <v>10080</v>
      </c>
    </row>
    <row r="84" spans="1:14" x14ac:dyDescent="0.2">
      <c r="A84" t="s">
        <v>7819</v>
      </c>
      <c r="B84" t="s">
        <v>7891</v>
      </c>
      <c r="C84" t="s">
        <v>7892</v>
      </c>
      <c r="D84" t="s">
        <v>7669</v>
      </c>
      <c r="E84" t="s">
        <v>7766</v>
      </c>
      <c r="F84">
        <v>2013</v>
      </c>
      <c r="G84">
        <v>2017</v>
      </c>
      <c r="H84" t="s">
        <v>7893</v>
      </c>
      <c r="I84" t="s">
        <v>7819</v>
      </c>
      <c r="J84">
        <v>34110</v>
      </c>
      <c r="K84">
        <v>0</v>
      </c>
      <c r="L84" t="s">
        <v>10516</v>
      </c>
      <c r="M84" t="s">
        <v>10079</v>
      </c>
    </row>
    <row r="85" spans="1:14" x14ac:dyDescent="0.2">
      <c r="A85" t="s">
        <v>7739</v>
      </c>
      <c r="B85" t="s">
        <v>7894</v>
      </c>
      <c r="C85" t="s">
        <v>7895</v>
      </c>
      <c r="D85" t="s">
        <v>7669</v>
      </c>
      <c r="E85" t="s">
        <v>7766</v>
      </c>
      <c r="F85">
        <v>2013</v>
      </c>
      <c r="G85">
        <v>2017</v>
      </c>
      <c r="H85" t="s">
        <v>7896</v>
      </c>
      <c r="I85" t="s">
        <v>7782</v>
      </c>
      <c r="J85">
        <v>32006</v>
      </c>
      <c r="K85">
        <v>0</v>
      </c>
      <c r="L85" t="s">
        <v>10516</v>
      </c>
      <c r="M85" t="s">
        <v>10079</v>
      </c>
    </row>
    <row r="86" spans="1:14" hidden="1" x14ac:dyDescent="0.2">
      <c r="B86" t="s">
        <v>7897</v>
      </c>
      <c r="C86" t="s">
        <v>7898</v>
      </c>
      <c r="D86" t="s">
        <v>7669</v>
      </c>
      <c r="E86" t="s">
        <v>7766</v>
      </c>
      <c r="F86">
        <v>2013</v>
      </c>
      <c r="G86">
        <v>2017</v>
      </c>
      <c r="H86" t="s">
        <v>7899</v>
      </c>
      <c r="I86" t="s">
        <v>7675</v>
      </c>
      <c r="J86">
        <v>27612</v>
      </c>
      <c r="K86">
        <v>0</v>
      </c>
      <c r="L86" t="s">
        <v>7774</v>
      </c>
      <c r="M86" t="s">
        <v>10078</v>
      </c>
      <c r="N86" t="s">
        <v>10080</v>
      </c>
    </row>
    <row r="87" spans="1:14" x14ac:dyDescent="0.2">
      <c r="A87" t="s">
        <v>802</v>
      </c>
      <c r="B87" t="s">
        <v>7897</v>
      </c>
      <c r="C87" t="s">
        <v>7898</v>
      </c>
      <c r="D87" t="s">
        <v>7669</v>
      </c>
      <c r="E87" t="s">
        <v>7766</v>
      </c>
      <c r="F87">
        <v>2013</v>
      </c>
      <c r="G87">
        <v>2017</v>
      </c>
      <c r="H87" t="s">
        <v>7899</v>
      </c>
      <c r="I87" t="s">
        <v>7826</v>
      </c>
      <c r="J87">
        <v>5578</v>
      </c>
      <c r="K87">
        <v>0</v>
      </c>
      <c r="L87" t="s">
        <v>10516</v>
      </c>
      <c r="M87" t="s">
        <v>10079</v>
      </c>
    </row>
    <row r="88" spans="1:14" x14ac:dyDescent="0.2">
      <c r="A88" t="s">
        <v>802</v>
      </c>
      <c r="B88" t="s">
        <v>7900</v>
      </c>
      <c r="C88" t="s">
        <v>7901</v>
      </c>
      <c r="D88" t="s">
        <v>7669</v>
      </c>
      <c r="E88" t="s">
        <v>7766</v>
      </c>
      <c r="F88">
        <v>2013</v>
      </c>
      <c r="G88">
        <v>2017</v>
      </c>
      <c r="H88" t="s">
        <v>7902</v>
      </c>
      <c r="I88" t="s">
        <v>7874</v>
      </c>
      <c r="J88">
        <v>30457</v>
      </c>
      <c r="K88">
        <v>0</v>
      </c>
      <c r="L88" t="s">
        <v>10516</v>
      </c>
      <c r="M88" t="s">
        <v>10079</v>
      </c>
    </row>
    <row r="89" spans="1:14" x14ac:dyDescent="0.2">
      <c r="A89" t="s">
        <v>7689</v>
      </c>
      <c r="B89" t="s">
        <v>7903</v>
      </c>
      <c r="C89" t="s">
        <v>7904</v>
      </c>
      <c r="D89" t="s">
        <v>7669</v>
      </c>
      <c r="E89" t="s">
        <v>7766</v>
      </c>
      <c r="F89">
        <v>2013</v>
      </c>
      <c r="G89">
        <v>2017</v>
      </c>
      <c r="H89" t="s">
        <v>7905</v>
      </c>
      <c r="I89" t="s">
        <v>7800</v>
      </c>
      <c r="J89">
        <v>53391</v>
      </c>
      <c r="K89">
        <v>0</v>
      </c>
      <c r="L89" t="s">
        <v>10514</v>
      </c>
      <c r="M89" t="s">
        <v>10079</v>
      </c>
    </row>
    <row r="90" spans="1:14" x14ac:dyDescent="0.2">
      <c r="A90" t="s">
        <v>7666</v>
      </c>
      <c r="B90" t="s">
        <v>7906</v>
      </c>
      <c r="C90" t="s">
        <v>7907</v>
      </c>
      <c r="D90" t="s">
        <v>7669</v>
      </c>
      <c r="E90" t="s">
        <v>7766</v>
      </c>
      <c r="F90">
        <v>2013</v>
      </c>
      <c r="G90">
        <v>2017</v>
      </c>
      <c r="H90" t="s">
        <v>7908</v>
      </c>
      <c r="I90" t="s">
        <v>9544</v>
      </c>
      <c r="J90">
        <v>65009</v>
      </c>
      <c r="K90">
        <v>0</v>
      </c>
      <c r="L90" t="s">
        <v>10516</v>
      </c>
      <c r="M90" t="s">
        <v>10079</v>
      </c>
    </row>
    <row r="91" spans="1:14" hidden="1" x14ac:dyDescent="0.2">
      <c r="B91" t="s">
        <v>7909</v>
      </c>
      <c r="C91" t="s">
        <v>7910</v>
      </c>
      <c r="D91" t="s">
        <v>7669</v>
      </c>
      <c r="E91" t="s">
        <v>7766</v>
      </c>
      <c r="F91">
        <v>2013</v>
      </c>
      <c r="G91">
        <v>2017</v>
      </c>
      <c r="H91" t="s">
        <v>7911</v>
      </c>
      <c r="I91" t="s">
        <v>7912</v>
      </c>
      <c r="J91">
        <v>10648</v>
      </c>
      <c r="K91">
        <v>0</v>
      </c>
      <c r="L91" t="s">
        <v>7774</v>
      </c>
      <c r="M91" t="s">
        <v>10078</v>
      </c>
      <c r="N91" t="s">
        <v>10080</v>
      </c>
    </row>
    <row r="92" spans="1:14" x14ac:dyDescent="0.2">
      <c r="A92" t="s">
        <v>802</v>
      </c>
      <c r="B92" t="s">
        <v>7909</v>
      </c>
      <c r="C92" t="s">
        <v>7910</v>
      </c>
      <c r="D92" t="s">
        <v>7669</v>
      </c>
      <c r="E92" t="s">
        <v>7766</v>
      </c>
      <c r="F92">
        <v>2013</v>
      </c>
      <c r="G92">
        <v>2017</v>
      </c>
      <c r="H92" t="s">
        <v>7911</v>
      </c>
      <c r="I92" t="s">
        <v>7773</v>
      </c>
      <c r="J92">
        <v>24070</v>
      </c>
      <c r="K92">
        <v>0</v>
      </c>
      <c r="L92" t="s">
        <v>10516</v>
      </c>
      <c r="M92" t="s">
        <v>10079</v>
      </c>
    </row>
    <row r="93" spans="1:14" hidden="1" x14ac:dyDescent="0.2">
      <c r="B93" t="s">
        <v>7913</v>
      </c>
      <c r="C93" t="s">
        <v>7914</v>
      </c>
      <c r="D93" t="s">
        <v>7669</v>
      </c>
      <c r="E93" t="s">
        <v>7766</v>
      </c>
      <c r="F93">
        <v>2013</v>
      </c>
      <c r="G93">
        <v>2017</v>
      </c>
      <c r="H93" t="s">
        <v>7915</v>
      </c>
      <c r="I93" t="s">
        <v>7916</v>
      </c>
      <c r="J93">
        <v>7664</v>
      </c>
      <c r="K93">
        <v>0</v>
      </c>
      <c r="L93" t="s">
        <v>7769</v>
      </c>
      <c r="M93" t="s">
        <v>10078</v>
      </c>
      <c r="N93" t="s">
        <v>10080</v>
      </c>
    </row>
    <row r="94" spans="1:14" hidden="1" x14ac:dyDescent="0.2">
      <c r="B94" t="s">
        <v>7913</v>
      </c>
      <c r="C94" t="s">
        <v>7914</v>
      </c>
      <c r="D94" t="s">
        <v>7669</v>
      </c>
      <c r="E94" t="s">
        <v>7766</v>
      </c>
      <c r="F94">
        <v>2013</v>
      </c>
      <c r="G94">
        <v>2017</v>
      </c>
      <c r="H94" t="s">
        <v>7915</v>
      </c>
      <c r="I94" t="s">
        <v>7882</v>
      </c>
      <c r="J94">
        <v>6989</v>
      </c>
      <c r="K94">
        <v>0</v>
      </c>
      <c r="L94" t="s">
        <v>7769</v>
      </c>
      <c r="M94" t="s">
        <v>10078</v>
      </c>
      <c r="N94" t="s">
        <v>10080</v>
      </c>
    </row>
    <row r="95" spans="1:14" x14ac:dyDescent="0.2">
      <c r="A95" t="s">
        <v>5863</v>
      </c>
      <c r="B95" t="s">
        <v>7913</v>
      </c>
      <c r="C95" t="s">
        <v>7914</v>
      </c>
      <c r="D95" t="s">
        <v>7669</v>
      </c>
      <c r="E95" t="s">
        <v>7766</v>
      </c>
      <c r="F95">
        <v>2013</v>
      </c>
      <c r="G95">
        <v>2017</v>
      </c>
      <c r="H95" t="s">
        <v>7915</v>
      </c>
      <c r="I95" t="s">
        <v>5863</v>
      </c>
      <c r="J95">
        <v>27285</v>
      </c>
      <c r="K95">
        <v>0</v>
      </c>
      <c r="L95" t="s">
        <v>10514</v>
      </c>
      <c r="M95" t="s">
        <v>10079</v>
      </c>
    </row>
    <row r="96" spans="1:14" x14ac:dyDescent="0.2">
      <c r="A96" t="s">
        <v>802</v>
      </c>
      <c r="B96" t="s">
        <v>7917</v>
      </c>
      <c r="C96" t="s">
        <v>7918</v>
      </c>
      <c r="D96" t="s">
        <v>7669</v>
      </c>
      <c r="E96" t="s">
        <v>7766</v>
      </c>
      <c r="F96">
        <v>2013</v>
      </c>
      <c r="G96">
        <v>2017</v>
      </c>
      <c r="H96" t="s">
        <v>7919</v>
      </c>
      <c r="I96" t="s">
        <v>10623</v>
      </c>
      <c r="J96">
        <v>26734</v>
      </c>
      <c r="K96">
        <v>0</v>
      </c>
      <c r="L96" t="s">
        <v>10516</v>
      </c>
      <c r="M96" t="s">
        <v>10079</v>
      </c>
    </row>
    <row r="97" spans="1:14" x14ac:dyDescent="0.2">
      <c r="A97" t="s">
        <v>802</v>
      </c>
      <c r="B97" t="s">
        <v>7920</v>
      </c>
      <c r="C97" t="s">
        <v>7921</v>
      </c>
      <c r="D97" t="s">
        <v>7669</v>
      </c>
      <c r="E97" t="s">
        <v>7766</v>
      </c>
      <c r="F97">
        <v>2013</v>
      </c>
      <c r="G97">
        <v>2017</v>
      </c>
      <c r="H97" t="s">
        <v>7922</v>
      </c>
      <c r="I97" t="s">
        <v>7923</v>
      </c>
      <c r="J97">
        <v>48170</v>
      </c>
      <c r="K97">
        <v>0</v>
      </c>
      <c r="L97" t="s">
        <v>10516</v>
      </c>
      <c r="M97" t="s">
        <v>10079</v>
      </c>
    </row>
    <row r="98" spans="1:14" x14ac:dyDescent="0.2">
      <c r="A98" t="s">
        <v>802</v>
      </c>
      <c r="B98" t="s">
        <v>7924</v>
      </c>
      <c r="C98" t="s">
        <v>7925</v>
      </c>
      <c r="D98" t="s">
        <v>7669</v>
      </c>
      <c r="E98" t="s">
        <v>7766</v>
      </c>
      <c r="F98">
        <v>2013</v>
      </c>
      <c r="G98">
        <v>2017</v>
      </c>
      <c r="H98" t="s">
        <v>7926</v>
      </c>
      <c r="I98" t="s">
        <v>7874</v>
      </c>
      <c r="J98">
        <v>31852</v>
      </c>
      <c r="K98">
        <v>0</v>
      </c>
      <c r="L98" t="s">
        <v>10516</v>
      </c>
      <c r="M98" t="s">
        <v>10079</v>
      </c>
    </row>
    <row r="99" spans="1:14" x14ac:dyDescent="0.2">
      <c r="A99" t="s">
        <v>5863</v>
      </c>
      <c r="B99" t="s">
        <v>7924</v>
      </c>
      <c r="C99" t="s">
        <v>7925</v>
      </c>
      <c r="D99" t="s">
        <v>7669</v>
      </c>
      <c r="E99" t="s">
        <v>7766</v>
      </c>
      <c r="F99">
        <v>2013</v>
      </c>
      <c r="G99">
        <v>2017</v>
      </c>
      <c r="H99" t="s">
        <v>7926</v>
      </c>
      <c r="I99" t="s">
        <v>5863</v>
      </c>
      <c r="J99">
        <v>19406</v>
      </c>
      <c r="K99">
        <v>0</v>
      </c>
      <c r="L99" t="s">
        <v>10516</v>
      </c>
      <c r="M99" t="s">
        <v>10079</v>
      </c>
    </row>
    <row r="100" spans="1:14" x14ac:dyDescent="0.2">
      <c r="A100" t="s">
        <v>802</v>
      </c>
      <c r="B100" t="s">
        <v>7927</v>
      </c>
      <c r="C100" t="s">
        <v>7928</v>
      </c>
      <c r="D100" t="s">
        <v>7669</v>
      </c>
      <c r="E100" t="s">
        <v>7766</v>
      </c>
      <c r="F100">
        <v>2013</v>
      </c>
      <c r="G100">
        <v>2017</v>
      </c>
      <c r="H100" t="s">
        <v>7929</v>
      </c>
      <c r="I100" t="s">
        <v>7923</v>
      </c>
      <c r="J100">
        <v>57115</v>
      </c>
      <c r="K100">
        <v>0</v>
      </c>
      <c r="L100" t="s">
        <v>10516</v>
      </c>
      <c r="M100" t="s">
        <v>10079</v>
      </c>
    </row>
    <row r="101" spans="1:14" x14ac:dyDescent="0.2">
      <c r="A101" t="s">
        <v>7708</v>
      </c>
      <c r="B101" t="s">
        <v>7930</v>
      </c>
      <c r="C101" t="s">
        <v>7931</v>
      </c>
      <c r="D101" t="s">
        <v>7669</v>
      </c>
      <c r="E101" t="s">
        <v>7766</v>
      </c>
      <c r="F101">
        <v>2013</v>
      </c>
      <c r="G101">
        <v>2017</v>
      </c>
      <c r="H101" t="s">
        <v>7932</v>
      </c>
      <c r="I101" t="s">
        <v>7868</v>
      </c>
      <c r="J101">
        <v>39693</v>
      </c>
      <c r="K101">
        <v>0</v>
      </c>
      <c r="L101" t="s">
        <v>10514</v>
      </c>
      <c r="M101" t="s">
        <v>10079</v>
      </c>
    </row>
    <row r="102" spans="1:14" hidden="1" x14ac:dyDescent="0.2">
      <c r="B102" t="s">
        <v>7933</v>
      </c>
      <c r="C102" t="s">
        <v>7934</v>
      </c>
      <c r="D102" t="s">
        <v>7669</v>
      </c>
      <c r="E102" t="s">
        <v>7766</v>
      </c>
      <c r="F102">
        <v>2013</v>
      </c>
      <c r="G102">
        <v>2016</v>
      </c>
      <c r="H102" t="s">
        <v>7935</v>
      </c>
      <c r="I102" t="s">
        <v>7675</v>
      </c>
      <c r="J102">
        <v>20989</v>
      </c>
      <c r="K102">
        <v>0</v>
      </c>
      <c r="L102" t="s">
        <v>7774</v>
      </c>
      <c r="M102" t="s">
        <v>10078</v>
      </c>
      <c r="N102" t="s">
        <v>10080</v>
      </c>
    </row>
    <row r="103" spans="1:14" hidden="1" x14ac:dyDescent="0.2">
      <c r="B103" t="s">
        <v>7933</v>
      </c>
      <c r="C103" t="s">
        <v>7934</v>
      </c>
      <c r="D103" t="s">
        <v>7669</v>
      </c>
      <c r="E103" t="s">
        <v>7766</v>
      </c>
      <c r="F103">
        <v>2013</v>
      </c>
      <c r="G103">
        <v>2016</v>
      </c>
      <c r="H103" t="s">
        <v>7935</v>
      </c>
      <c r="I103" t="s">
        <v>7936</v>
      </c>
      <c r="J103">
        <v>0</v>
      </c>
      <c r="K103">
        <v>0</v>
      </c>
      <c r="L103" t="s">
        <v>7774</v>
      </c>
      <c r="M103" t="s">
        <v>10078</v>
      </c>
      <c r="N103" t="s">
        <v>10080</v>
      </c>
    </row>
    <row r="104" spans="1:14" x14ac:dyDescent="0.2">
      <c r="A104" t="s">
        <v>802</v>
      </c>
      <c r="B104" t="s">
        <v>7933</v>
      </c>
      <c r="C104" t="s">
        <v>7934</v>
      </c>
      <c r="D104" t="s">
        <v>7669</v>
      </c>
      <c r="E104" t="s">
        <v>7766</v>
      </c>
      <c r="F104">
        <v>2013</v>
      </c>
      <c r="G104">
        <v>2016</v>
      </c>
      <c r="H104" t="s">
        <v>7935</v>
      </c>
      <c r="I104" t="s">
        <v>7773</v>
      </c>
      <c r="J104">
        <v>20861</v>
      </c>
      <c r="K104">
        <v>0</v>
      </c>
      <c r="L104" t="s">
        <v>10516</v>
      </c>
      <c r="M104" t="s">
        <v>10079</v>
      </c>
    </row>
    <row r="105" spans="1:14" x14ac:dyDescent="0.2">
      <c r="A105" t="s">
        <v>7708</v>
      </c>
      <c r="B105" t="s">
        <v>7937</v>
      </c>
      <c r="C105" t="s">
        <v>7938</v>
      </c>
      <c r="D105" t="s">
        <v>7669</v>
      </c>
      <c r="E105" t="s">
        <v>7766</v>
      </c>
      <c r="F105">
        <v>2013</v>
      </c>
      <c r="G105">
        <v>2016</v>
      </c>
      <c r="H105" t="s">
        <v>1070</v>
      </c>
      <c r="I105" t="s">
        <v>7708</v>
      </c>
      <c r="J105">
        <v>55560</v>
      </c>
      <c r="K105">
        <v>0</v>
      </c>
      <c r="L105" t="s">
        <v>10516</v>
      </c>
      <c r="M105" t="s">
        <v>10079</v>
      </c>
    </row>
    <row r="106" spans="1:14" hidden="1" x14ac:dyDescent="0.2">
      <c r="B106" t="s">
        <v>7939</v>
      </c>
      <c r="C106" t="s">
        <v>7940</v>
      </c>
      <c r="D106" t="s">
        <v>7669</v>
      </c>
      <c r="E106" t="s">
        <v>7766</v>
      </c>
      <c r="F106">
        <v>2013</v>
      </c>
      <c r="G106">
        <v>2016</v>
      </c>
      <c r="H106" t="s">
        <v>7941</v>
      </c>
      <c r="I106" t="s">
        <v>1063</v>
      </c>
      <c r="J106">
        <v>30332</v>
      </c>
      <c r="K106">
        <v>0</v>
      </c>
      <c r="L106" t="s">
        <v>7774</v>
      </c>
      <c r="M106" t="s">
        <v>10078</v>
      </c>
      <c r="N106" t="s">
        <v>10080</v>
      </c>
    </row>
    <row r="107" spans="1:14" x14ac:dyDescent="0.2">
      <c r="A107" t="s">
        <v>7708</v>
      </c>
      <c r="B107" t="s">
        <v>7939</v>
      </c>
      <c r="C107" t="s">
        <v>7940</v>
      </c>
      <c r="D107" t="s">
        <v>7669</v>
      </c>
      <c r="E107" t="s">
        <v>7766</v>
      </c>
      <c r="F107">
        <v>2013</v>
      </c>
      <c r="G107">
        <v>2016</v>
      </c>
      <c r="H107" t="s">
        <v>7941</v>
      </c>
      <c r="I107" t="s">
        <v>7778</v>
      </c>
      <c r="J107">
        <v>44149</v>
      </c>
      <c r="K107">
        <v>0</v>
      </c>
      <c r="L107" t="s">
        <v>10516</v>
      </c>
      <c r="M107" t="s">
        <v>10079</v>
      </c>
    </row>
    <row r="108" spans="1:14" x14ac:dyDescent="0.2">
      <c r="A108" t="s">
        <v>7708</v>
      </c>
      <c r="B108" t="s">
        <v>7942</v>
      </c>
      <c r="C108" t="s">
        <v>7943</v>
      </c>
      <c r="D108" t="s">
        <v>7669</v>
      </c>
      <c r="E108" t="s">
        <v>7766</v>
      </c>
      <c r="F108">
        <v>2013</v>
      </c>
      <c r="G108">
        <v>2016</v>
      </c>
      <c r="H108" t="s">
        <v>7944</v>
      </c>
      <c r="I108" t="s">
        <v>7708</v>
      </c>
      <c r="J108">
        <v>56133</v>
      </c>
      <c r="K108">
        <v>0</v>
      </c>
      <c r="L108" t="s">
        <v>10516</v>
      </c>
      <c r="M108" t="s">
        <v>10079</v>
      </c>
    </row>
    <row r="109" spans="1:14" x14ac:dyDescent="0.2">
      <c r="A109" t="s">
        <v>802</v>
      </c>
      <c r="B109" t="s">
        <v>7945</v>
      </c>
      <c r="C109" t="s">
        <v>7946</v>
      </c>
      <c r="D109" t="s">
        <v>7669</v>
      </c>
      <c r="E109" t="s">
        <v>7766</v>
      </c>
      <c r="F109">
        <v>2013</v>
      </c>
      <c r="G109">
        <v>2017</v>
      </c>
      <c r="H109" t="s">
        <v>7947</v>
      </c>
      <c r="I109" t="s">
        <v>10621</v>
      </c>
      <c r="J109">
        <v>45267</v>
      </c>
      <c r="K109">
        <v>0</v>
      </c>
      <c r="L109" t="s">
        <v>10516</v>
      </c>
      <c r="M109" t="s">
        <v>10079</v>
      </c>
    </row>
    <row r="110" spans="1:14" hidden="1" x14ac:dyDescent="0.2">
      <c r="B110" t="s">
        <v>7948</v>
      </c>
      <c r="C110" t="s">
        <v>7949</v>
      </c>
      <c r="D110" t="s">
        <v>7669</v>
      </c>
      <c r="E110" t="s">
        <v>7766</v>
      </c>
      <c r="F110">
        <v>2013</v>
      </c>
      <c r="G110">
        <v>2017</v>
      </c>
      <c r="H110" t="s">
        <v>7950</v>
      </c>
      <c r="I110" t="s">
        <v>1063</v>
      </c>
      <c r="J110">
        <v>32001</v>
      </c>
      <c r="K110">
        <v>0</v>
      </c>
      <c r="L110" t="s">
        <v>7774</v>
      </c>
      <c r="M110" t="s">
        <v>10078</v>
      </c>
      <c r="N110" t="s">
        <v>10080</v>
      </c>
    </row>
    <row r="111" spans="1:14" x14ac:dyDescent="0.2">
      <c r="A111" t="s">
        <v>7666</v>
      </c>
      <c r="B111" t="s">
        <v>7948</v>
      </c>
      <c r="C111" t="s">
        <v>7949</v>
      </c>
      <c r="D111" t="s">
        <v>7669</v>
      </c>
      <c r="E111" t="s">
        <v>7766</v>
      </c>
      <c r="F111">
        <v>2013</v>
      </c>
      <c r="G111">
        <v>2017</v>
      </c>
      <c r="H111" t="s">
        <v>7950</v>
      </c>
      <c r="I111" t="s">
        <v>7951</v>
      </c>
      <c r="J111">
        <v>40095</v>
      </c>
      <c r="K111">
        <v>0</v>
      </c>
      <c r="L111" t="s">
        <v>10516</v>
      </c>
      <c r="M111" t="s">
        <v>10079</v>
      </c>
    </row>
    <row r="112" spans="1:14" hidden="1" x14ac:dyDescent="0.2">
      <c r="B112" t="s">
        <v>7952</v>
      </c>
      <c r="C112" t="s">
        <v>7953</v>
      </c>
      <c r="D112" t="s">
        <v>7669</v>
      </c>
      <c r="E112" t="s">
        <v>7766</v>
      </c>
      <c r="F112">
        <v>2013</v>
      </c>
      <c r="G112">
        <v>2017</v>
      </c>
      <c r="H112" t="s">
        <v>7954</v>
      </c>
      <c r="I112" t="s">
        <v>7675</v>
      </c>
      <c r="J112">
        <v>32452</v>
      </c>
      <c r="K112">
        <v>0</v>
      </c>
      <c r="L112" t="s">
        <v>7769</v>
      </c>
      <c r="M112" t="s">
        <v>10078</v>
      </c>
      <c r="N112" t="s">
        <v>10080</v>
      </c>
    </row>
    <row r="113" spans="1:14" hidden="1" x14ac:dyDescent="0.2">
      <c r="B113" t="s">
        <v>7955</v>
      </c>
      <c r="C113" t="s">
        <v>7956</v>
      </c>
      <c r="D113" t="s">
        <v>7669</v>
      </c>
      <c r="E113" t="s">
        <v>7766</v>
      </c>
      <c r="F113">
        <v>2013</v>
      </c>
      <c r="G113">
        <v>2017</v>
      </c>
      <c r="H113" t="s">
        <v>7957</v>
      </c>
      <c r="I113" t="s">
        <v>1063</v>
      </c>
      <c r="J113">
        <v>17509</v>
      </c>
      <c r="K113">
        <v>0</v>
      </c>
      <c r="L113" t="s">
        <v>7774</v>
      </c>
      <c r="M113" t="s">
        <v>10078</v>
      </c>
      <c r="N113" t="s">
        <v>10080</v>
      </c>
    </row>
    <row r="114" spans="1:14" x14ac:dyDescent="0.2">
      <c r="A114" t="s">
        <v>7708</v>
      </c>
      <c r="B114" t="s">
        <v>7955</v>
      </c>
      <c r="C114" t="s">
        <v>7956</v>
      </c>
      <c r="D114" t="s">
        <v>7669</v>
      </c>
      <c r="E114" t="s">
        <v>7766</v>
      </c>
      <c r="F114">
        <v>2013</v>
      </c>
      <c r="G114">
        <v>2017</v>
      </c>
      <c r="H114" t="s">
        <v>7957</v>
      </c>
      <c r="I114" t="s">
        <v>7768</v>
      </c>
      <c r="J114">
        <v>26570</v>
      </c>
      <c r="K114">
        <v>0</v>
      </c>
      <c r="L114" t="s">
        <v>10516</v>
      </c>
      <c r="M114" t="s">
        <v>10079</v>
      </c>
    </row>
    <row r="115" spans="1:14" x14ac:dyDescent="0.2">
      <c r="A115" t="s">
        <v>802</v>
      </c>
      <c r="B115" t="s">
        <v>7958</v>
      </c>
      <c r="C115" t="s">
        <v>7959</v>
      </c>
      <c r="D115" t="s">
        <v>7669</v>
      </c>
      <c r="E115" t="s">
        <v>7766</v>
      </c>
      <c r="F115">
        <v>2013</v>
      </c>
      <c r="G115">
        <v>2017</v>
      </c>
      <c r="H115" t="s">
        <v>7960</v>
      </c>
      <c r="I115" t="s">
        <v>7773</v>
      </c>
      <c r="J115">
        <v>27730</v>
      </c>
      <c r="K115">
        <v>0</v>
      </c>
      <c r="L115" t="s">
        <v>10516</v>
      </c>
      <c r="M115" t="s">
        <v>10079</v>
      </c>
    </row>
    <row r="116" spans="1:14" x14ac:dyDescent="0.2">
      <c r="A116" t="s">
        <v>802</v>
      </c>
      <c r="B116" t="s">
        <v>7961</v>
      </c>
      <c r="C116" t="s">
        <v>7962</v>
      </c>
      <c r="D116" t="s">
        <v>7669</v>
      </c>
      <c r="E116" t="s">
        <v>7766</v>
      </c>
      <c r="F116">
        <v>2013</v>
      </c>
      <c r="G116">
        <v>2017</v>
      </c>
      <c r="H116" t="s">
        <v>7963</v>
      </c>
      <c r="I116" t="s">
        <v>7773</v>
      </c>
      <c r="J116">
        <v>43835</v>
      </c>
      <c r="K116">
        <v>0</v>
      </c>
      <c r="L116" t="s">
        <v>10516</v>
      </c>
      <c r="M116" t="s">
        <v>10079</v>
      </c>
    </row>
    <row r="117" spans="1:14" hidden="1" x14ac:dyDescent="0.2">
      <c r="B117" t="s">
        <v>7964</v>
      </c>
      <c r="C117" t="s">
        <v>7965</v>
      </c>
      <c r="D117" t="s">
        <v>7669</v>
      </c>
      <c r="E117" t="s">
        <v>7766</v>
      </c>
      <c r="F117">
        <v>2013</v>
      </c>
      <c r="G117">
        <v>2017</v>
      </c>
      <c r="H117" t="s">
        <v>7966</v>
      </c>
      <c r="I117" t="s">
        <v>7864</v>
      </c>
      <c r="J117">
        <v>63736</v>
      </c>
      <c r="K117">
        <v>0</v>
      </c>
      <c r="L117" t="s">
        <v>7774</v>
      </c>
      <c r="M117" t="s">
        <v>10078</v>
      </c>
      <c r="N117" t="s">
        <v>10080</v>
      </c>
    </row>
    <row r="118" spans="1:14" x14ac:dyDescent="0.2">
      <c r="A118" t="s">
        <v>7967</v>
      </c>
      <c r="B118" t="s">
        <v>7968</v>
      </c>
      <c r="C118" t="s">
        <v>7969</v>
      </c>
      <c r="D118" t="s">
        <v>7669</v>
      </c>
      <c r="E118" t="s">
        <v>7766</v>
      </c>
      <c r="F118">
        <v>2013</v>
      </c>
      <c r="G118">
        <v>2017</v>
      </c>
      <c r="H118" t="s">
        <v>7970</v>
      </c>
      <c r="I118" t="s">
        <v>7967</v>
      </c>
      <c r="J118">
        <v>62500</v>
      </c>
      <c r="K118">
        <v>0</v>
      </c>
      <c r="L118" t="s">
        <v>10516</v>
      </c>
      <c r="M118" t="s">
        <v>10079</v>
      </c>
    </row>
    <row r="119" spans="1:14" hidden="1" x14ac:dyDescent="0.2">
      <c r="B119" t="s">
        <v>7971</v>
      </c>
      <c r="C119" t="s">
        <v>7972</v>
      </c>
      <c r="D119" t="s">
        <v>7669</v>
      </c>
      <c r="E119" t="s">
        <v>7766</v>
      </c>
      <c r="F119">
        <v>2013</v>
      </c>
      <c r="G119">
        <v>2017</v>
      </c>
      <c r="H119" t="s">
        <v>7973</v>
      </c>
      <c r="I119" t="s">
        <v>1078</v>
      </c>
      <c r="J119">
        <v>11500</v>
      </c>
      <c r="K119">
        <v>0</v>
      </c>
      <c r="L119" t="s">
        <v>7774</v>
      </c>
      <c r="M119" t="s">
        <v>10078</v>
      </c>
      <c r="N119" t="s">
        <v>10080</v>
      </c>
    </row>
    <row r="120" spans="1:14" x14ac:dyDescent="0.2">
      <c r="A120" t="s">
        <v>802</v>
      </c>
      <c r="B120" t="s">
        <v>7971</v>
      </c>
      <c r="C120" t="s">
        <v>7972</v>
      </c>
      <c r="D120" t="s">
        <v>7669</v>
      </c>
      <c r="E120" t="s">
        <v>7766</v>
      </c>
      <c r="F120">
        <v>2013</v>
      </c>
      <c r="G120">
        <v>2017</v>
      </c>
      <c r="H120" t="s">
        <v>7973</v>
      </c>
      <c r="I120" t="s">
        <v>7923</v>
      </c>
      <c r="J120">
        <v>39916</v>
      </c>
      <c r="K120">
        <v>0</v>
      </c>
      <c r="L120" t="s">
        <v>10516</v>
      </c>
      <c r="M120" t="s">
        <v>10079</v>
      </c>
    </row>
    <row r="121" spans="1:14" hidden="1" x14ac:dyDescent="0.2">
      <c r="B121" t="s">
        <v>7974</v>
      </c>
      <c r="C121" t="s">
        <v>7975</v>
      </c>
      <c r="D121" t="s">
        <v>7669</v>
      </c>
      <c r="E121" t="s">
        <v>7766</v>
      </c>
      <c r="F121">
        <v>2013</v>
      </c>
      <c r="G121">
        <v>2017</v>
      </c>
      <c r="H121" t="s">
        <v>7976</v>
      </c>
      <c r="I121" t="s">
        <v>7977</v>
      </c>
      <c r="J121">
        <v>15540.5</v>
      </c>
      <c r="K121">
        <v>0</v>
      </c>
      <c r="L121" t="s">
        <v>7769</v>
      </c>
      <c r="M121" t="s">
        <v>10078</v>
      </c>
      <c r="N121" t="s">
        <v>10080</v>
      </c>
    </row>
    <row r="122" spans="1:14" x14ac:dyDescent="0.2">
      <c r="A122" t="s">
        <v>1040</v>
      </c>
      <c r="B122" t="s">
        <v>7974</v>
      </c>
      <c r="C122" t="s">
        <v>7975</v>
      </c>
      <c r="D122" t="s">
        <v>7669</v>
      </c>
      <c r="E122" t="s">
        <v>7766</v>
      </c>
      <c r="F122">
        <v>2013</v>
      </c>
      <c r="G122">
        <v>2017</v>
      </c>
      <c r="H122" t="s">
        <v>7976</v>
      </c>
      <c r="I122" t="s">
        <v>7786</v>
      </c>
      <c r="J122">
        <v>47988.5</v>
      </c>
      <c r="K122">
        <v>0</v>
      </c>
      <c r="L122" t="s">
        <v>10514</v>
      </c>
      <c r="M122" t="s">
        <v>10079</v>
      </c>
    </row>
    <row r="123" spans="1:14" x14ac:dyDescent="0.2">
      <c r="A123" t="s">
        <v>802</v>
      </c>
      <c r="B123" t="s">
        <v>7978</v>
      </c>
      <c r="C123" t="s">
        <v>7979</v>
      </c>
      <c r="D123" t="s">
        <v>7669</v>
      </c>
      <c r="E123" t="s">
        <v>7766</v>
      </c>
      <c r="F123">
        <v>2013</v>
      </c>
      <c r="G123">
        <v>2017</v>
      </c>
      <c r="H123" t="s">
        <v>7980</v>
      </c>
      <c r="I123" t="s">
        <v>7773</v>
      </c>
      <c r="J123">
        <v>26487</v>
      </c>
      <c r="K123">
        <v>0</v>
      </c>
      <c r="L123" t="s">
        <v>10516</v>
      </c>
      <c r="M123" t="s">
        <v>10079</v>
      </c>
    </row>
    <row r="124" spans="1:14" x14ac:dyDescent="0.2">
      <c r="A124" t="s">
        <v>802</v>
      </c>
      <c r="B124" t="s">
        <v>7981</v>
      </c>
      <c r="C124" t="s">
        <v>7982</v>
      </c>
      <c r="D124" t="s">
        <v>7669</v>
      </c>
      <c r="E124" t="s">
        <v>7766</v>
      </c>
      <c r="F124">
        <v>2013</v>
      </c>
      <c r="G124">
        <v>2017</v>
      </c>
      <c r="H124" t="s">
        <v>7983</v>
      </c>
      <c r="I124" t="s">
        <v>7773</v>
      </c>
      <c r="J124">
        <v>31953</v>
      </c>
      <c r="K124">
        <v>0</v>
      </c>
      <c r="L124" t="s">
        <v>10516</v>
      </c>
      <c r="M124" t="s">
        <v>10079</v>
      </c>
    </row>
    <row r="125" spans="1:14" hidden="1" x14ac:dyDescent="0.2">
      <c r="B125" t="s">
        <v>7984</v>
      </c>
      <c r="C125" t="s">
        <v>7985</v>
      </c>
      <c r="D125" t="s">
        <v>7669</v>
      </c>
      <c r="E125" t="s">
        <v>7766</v>
      </c>
      <c r="F125">
        <v>2013</v>
      </c>
      <c r="G125">
        <v>2017</v>
      </c>
      <c r="H125" t="s">
        <v>7986</v>
      </c>
      <c r="I125" t="s">
        <v>7818</v>
      </c>
      <c r="J125">
        <v>57875</v>
      </c>
      <c r="K125">
        <v>0</v>
      </c>
      <c r="L125" t="s">
        <v>7774</v>
      </c>
      <c r="M125" t="s">
        <v>10078</v>
      </c>
      <c r="N125" t="s">
        <v>10080</v>
      </c>
    </row>
    <row r="126" spans="1:14" x14ac:dyDescent="0.2">
      <c r="A126" t="s">
        <v>802</v>
      </c>
      <c r="B126" t="s">
        <v>7987</v>
      </c>
      <c r="C126" t="s">
        <v>7988</v>
      </c>
      <c r="D126" t="s">
        <v>7669</v>
      </c>
      <c r="E126" t="s">
        <v>7766</v>
      </c>
      <c r="F126">
        <v>2013</v>
      </c>
      <c r="G126">
        <v>2017</v>
      </c>
      <c r="H126" t="s">
        <v>7989</v>
      </c>
      <c r="I126" t="s">
        <v>7773</v>
      </c>
      <c r="J126">
        <v>36660</v>
      </c>
      <c r="K126">
        <v>0</v>
      </c>
      <c r="L126" t="s">
        <v>10516</v>
      </c>
      <c r="M126" t="s">
        <v>10079</v>
      </c>
    </row>
    <row r="127" spans="1:14" hidden="1" x14ac:dyDescent="0.2">
      <c r="B127" t="s">
        <v>7990</v>
      </c>
      <c r="C127" t="s">
        <v>7991</v>
      </c>
      <c r="D127" t="s">
        <v>7669</v>
      </c>
      <c r="E127" t="s">
        <v>7766</v>
      </c>
      <c r="F127">
        <v>2013</v>
      </c>
      <c r="G127">
        <v>2017</v>
      </c>
      <c r="H127" t="s">
        <v>7992</v>
      </c>
      <c r="I127" t="s">
        <v>7830</v>
      </c>
      <c r="J127">
        <v>10927</v>
      </c>
      <c r="K127">
        <v>0</v>
      </c>
      <c r="L127" t="s">
        <v>7769</v>
      </c>
      <c r="M127" t="s">
        <v>10078</v>
      </c>
      <c r="N127" t="s">
        <v>10080</v>
      </c>
    </row>
    <row r="128" spans="1:14" hidden="1" x14ac:dyDescent="0.2">
      <c r="B128" t="s">
        <v>7990</v>
      </c>
      <c r="C128" t="s">
        <v>7991</v>
      </c>
      <c r="D128" t="s">
        <v>7669</v>
      </c>
      <c r="E128" t="s">
        <v>7766</v>
      </c>
      <c r="F128">
        <v>2013</v>
      </c>
      <c r="G128">
        <v>2017</v>
      </c>
      <c r="H128" t="s">
        <v>7992</v>
      </c>
      <c r="I128" t="s">
        <v>7912</v>
      </c>
      <c r="J128">
        <v>6539</v>
      </c>
      <c r="K128">
        <v>0</v>
      </c>
      <c r="L128" t="s">
        <v>7769</v>
      </c>
      <c r="M128" t="s">
        <v>10078</v>
      </c>
      <c r="N128" t="s">
        <v>10080</v>
      </c>
    </row>
    <row r="129" spans="1:14" x14ac:dyDescent="0.2">
      <c r="A129" t="s">
        <v>7666</v>
      </c>
      <c r="B129" t="s">
        <v>7990</v>
      </c>
      <c r="C129" t="s">
        <v>7991</v>
      </c>
      <c r="D129" t="s">
        <v>7669</v>
      </c>
      <c r="E129" t="s">
        <v>7766</v>
      </c>
      <c r="F129">
        <v>2013</v>
      </c>
      <c r="G129">
        <v>2017</v>
      </c>
      <c r="H129" t="s">
        <v>7992</v>
      </c>
      <c r="I129" t="s">
        <v>7666</v>
      </c>
      <c r="J129">
        <v>7850</v>
      </c>
      <c r="K129">
        <v>0</v>
      </c>
      <c r="L129" t="s">
        <v>10514</v>
      </c>
      <c r="M129" t="s">
        <v>10079</v>
      </c>
    </row>
    <row r="130" spans="1:14" x14ac:dyDescent="0.2">
      <c r="A130" t="s">
        <v>802</v>
      </c>
      <c r="B130" t="s">
        <v>7990</v>
      </c>
      <c r="C130" t="s">
        <v>7991</v>
      </c>
      <c r="D130" t="s">
        <v>7669</v>
      </c>
      <c r="E130" t="s">
        <v>7766</v>
      </c>
      <c r="F130">
        <v>2013</v>
      </c>
      <c r="G130">
        <v>2017</v>
      </c>
      <c r="H130" t="s">
        <v>7992</v>
      </c>
      <c r="I130" t="s">
        <v>7773</v>
      </c>
      <c r="J130">
        <v>23491</v>
      </c>
      <c r="K130">
        <v>0</v>
      </c>
      <c r="L130" t="s">
        <v>10514</v>
      </c>
      <c r="M130" t="s">
        <v>10079</v>
      </c>
    </row>
    <row r="131" spans="1:14" x14ac:dyDescent="0.2">
      <c r="A131" t="s">
        <v>7708</v>
      </c>
      <c r="B131" t="s">
        <v>7993</v>
      </c>
      <c r="C131" t="s">
        <v>7994</v>
      </c>
      <c r="D131" t="s">
        <v>7669</v>
      </c>
      <c r="E131" t="s">
        <v>7766</v>
      </c>
      <c r="F131">
        <v>2013</v>
      </c>
      <c r="G131">
        <v>2017</v>
      </c>
      <c r="H131" t="s">
        <v>7995</v>
      </c>
      <c r="I131" t="s">
        <v>7708</v>
      </c>
      <c r="J131">
        <v>58167</v>
      </c>
      <c r="K131">
        <v>0</v>
      </c>
      <c r="L131" t="s">
        <v>10514</v>
      </c>
      <c r="M131" t="s">
        <v>10079</v>
      </c>
    </row>
    <row r="132" spans="1:14" hidden="1" x14ac:dyDescent="0.2">
      <c r="B132" t="s">
        <v>7996</v>
      </c>
      <c r="C132" t="s">
        <v>7997</v>
      </c>
      <c r="D132" t="s">
        <v>7669</v>
      </c>
      <c r="E132" t="s">
        <v>7766</v>
      </c>
      <c r="F132">
        <v>2013</v>
      </c>
      <c r="G132">
        <v>2017</v>
      </c>
      <c r="H132" t="s">
        <v>7998</v>
      </c>
      <c r="I132" t="s">
        <v>7725</v>
      </c>
      <c r="J132">
        <v>48150</v>
      </c>
      <c r="K132">
        <v>0</v>
      </c>
      <c r="L132" t="s">
        <v>7774</v>
      </c>
      <c r="M132" t="s">
        <v>10078</v>
      </c>
      <c r="N132" t="s">
        <v>10080</v>
      </c>
    </row>
    <row r="133" spans="1:14" hidden="1" x14ac:dyDescent="0.2">
      <c r="B133" t="s">
        <v>7996</v>
      </c>
      <c r="C133" t="s">
        <v>7997</v>
      </c>
      <c r="D133" t="s">
        <v>7669</v>
      </c>
      <c r="E133" t="s">
        <v>7766</v>
      </c>
      <c r="F133">
        <v>2013</v>
      </c>
      <c r="G133">
        <v>2017</v>
      </c>
      <c r="H133" t="s">
        <v>7998</v>
      </c>
      <c r="I133" t="s">
        <v>7749</v>
      </c>
      <c r="J133">
        <v>19000</v>
      </c>
      <c r="K133">
        <v>0</v>
      </c>
      <c r="L133" t="s">
        <v>7774</v>
      </c>
      <c r="M133" t="s">
        <v>10078</v>
      </c>
      <c r="N133" t="s">
        <v>10080</v>
      </c>
    </row>
    <row r="134" spans="1:14" hidden="1" x14ac:dyDescent="0.2">
      <c r="B134" t="s">
        <v>7999</v>
      </c>
      <c r="C134" t="s">
        <v>8000</v>
      </c>
      <c r="D134" t="s">
        <v>7669</v>
      </c>
      <c r="E134" t="s">
        <v>7766</v>
      </c>
      <c r="F134">
        <v>2013</v>
      </c>
      <c r="G134">
        <v>2017</v>
      </c>
      <c r="H134" t="s">
        <v>8001</v>
      </c>
      <c r="I134" t="s">
        <v>1078</v>
      </c>
      <c r="J134">
        <v>4800</v>
      </c>
      <c r="K134">
        <v>0</v>
      </c>
      <c r="L134" t="s">
        <v>7774</v>
      </c>
      <c r="M134" t="s">
        <v>10078</v>
      </c>
      <c r="N134" t="s">
        <v>10080</v>
      </c>
    </row>
    <row r="135" spans="1:14" hidden="1" x14ac:dyDescent="0.2">
      <c r="B135" t="s">
        <v>7999</v>
      </c>
      <c r="C135" t="s">
        <v>8000</v>
      </c>
      <c r="D135" t="s">
        <v>7669</v>
      </c>
      <c r="E135" t="s">
        <v>7766</v>
      </c>
      <c r="F135">
        <v>2013</v>
      </c>
      <c r="G135">
        <v>2017</v>
      </c>
      <c r="H135" t="s">
        <v>8001</v>
      </c>
      <c r="I135" t="s">
        <v>8002</v>
      </c>
      <c r="J135">
        <v>12735</v>
      </c>
      <c r="K135">
        <v>0</v>
      </c>
      <c r="L135" t="s">
        <v>7774</v>
      </c>
      <c r="M135" t="s">
        <v>10078</v>
      </c>
      <c r="N135" t="s">
        <v>10080</v>
      </c>
    </row>
    <row r="136" spans="1:14" hidden="1" x14ac:dyDescent="0.2">
      <c r="B136" t="s">
        <v>7999</v>
      </c>
      <c r="C136" t="s">
        <v>8000</v>
      </c>
      <c r="D136" t="s">
        <v>7669</v>
      </c>
      <c r="E136" t="s">
        <v>7766</v>
      </c>
      <c r="F136">
        <v>2013</v>
      </c>
      <c r="G136">
        <v>2017</v>
      </c>
      <c r="H136" t="s">
        <v>8001</v>
      </c>
      <c r="I136" t="s">
        <v>8003</v>
      </c>
      <c r="J136">
        <v>13385</v>
      </c>
      <c r="K136">
        <v>0</v>
      </c>
      <c r="L136" t="s">
        <v>7774</v>
      </c>
      <c r="M136" t="s">
        <v>10078</v>
      </c>
      <c r="N136" t="s">
        <v>10080</v>
      </c>
    </row>
    <row r="137" spans="1:14" hidden="1" x14ac:dyDescent="0.2">
      <c r="B137" t="s">
        <v>8004</v>
      </c>
      <c r="C137" t="s">
        <v>8005</v>
      </c>
      <c r="D137" t="s">
        <v>7669</v>
      </c>
      <c r="E137" t="s">
        <v>7766</v>
      </c>
      <c r="F137">
        <v>2013</v>
      </c>
      <c r="G137">
        <v>2016</v>
      </c>
      <c r="H137" t="s">
        <v>8006</v>
      </c>
      <c r="I137" t="s">
        <v>8007</v>
      </c>
      <c r="J137">
        <v>12412</v>
      </c>
      <c r="K137">
        <v>0</v>
      </c>
      <c r="L137" t="s">
        <v>7769</v>
      </c>
      <c r="M137" t="s">
        <v>10078</v>
      </c>
      <c r="N137" t="s">
        <v>10080</v>
      </c>
    </row>
    <row r="138" spans="1:14" x14ac:dyDescent="0.2">
      <c r="A138" t="s">
        <v>7666</v>
      </c>
      <c r="B138" t="s">
        <v>8004</v>
      </c>
      <c r="C138" t="s">
        <v>8005</v>
      </c>
      <c r="D138" t="s">
        <v>7669</v>
      </c>
      <c r="E138" t="s">
        <v>7766</v>
      </c>
      <c r="F138">
        <v>2013</v>
      </c>
      <c r="G138">
        <v>2016</v>
      </c>
      <c r="H138" t="s">
        <v>8006</v>
      </c>
      <c r="I138" t="s">
        <v>10635</v>
      </c>
      <c r="J138">
        <v>22801</v>
      </c>
      <c r="K138">
        <v>0</v>
      </c>
      <c r="L138" t="s">
        <v>10514</v>
      </c>
      <c r="M138" t="s">
        <v>10079</v>
      </c>
      <c r="N138" t="s">
        <v>10654</v>
      </c>
    </row>
    <row r="139" spans="1:14" hidden="1" x14ac:dyDescent="0.2">
      <c r="A139" t="s">
        <v>8008</v>
      </c>
      <c r="B139" t="s">
        <v>8009</v>
      </c>
      <c r="C139" t="s">
        <v>8010</v>
      </c>
      <c r="D139" t="s">
        <v>7669</v>
      </c>
      <c r="E139" t="s">
        <v>7766</v>
      </c>
      <c r="F139">
        <v>2013</v>
      </c>
      <c r="G139">
        <v>2017</v>
      </c>
      <c r="H139" t="s">
        <v>8011</v>
      </c>
      <c r="I139" t="s">
        <v>8008</v>
      </c>
      <c r="J139">
        <v>40575</v>
      </c>
      <c r="K139">
        <v>0</v>
      </c>
      <c r="L139" t="s">
        <v>7769</v>
      </c>
      <c r="M139" t="s">
        <v>10079</v>
      </c>
    </row>
    <row r="140" spans="1:14" hidden="1" x14ac:dyDescent="0.2">
      <c r="B140" t="s">
        <v>8012</v>
      </c>
      <c r="C140" t="s">
        <v>8013</v>
      </c>
      <c r="D140" t="s">
        <v>7669</v>
      </c>
      <c r="E140" t="s">
        <v>7766</v>
      </c>
      <c r="F140">
        <v>2013</v>
      </c>
      <c r="G140">
        <v>2016</v>
      </c>
      <c r="H140" t="s">
        <v>8014</v>
      </c>
      <c r="I140" t="s">
        <v>8015</v>
      </c>
      <c r="J140">
        <v>21502</v>
      </c>
      <c r="K140">
        <v>0</v>
      </c>
      <c r="L140" t="s">
        <v>7769</v>
      </c>
      <c r="M140" t="s">
        <v>10078</v>
      </c>
      <c r="N140" t="s">
        <v>10080</v>
      </c>
    </row>
    <row r="141" spans="1:14" hidden="1" x14ac:dyDescent="0.2">
      <c r="B141" t="s">
        <v>8016</v>
      </c>
      <c r="C141" t="s">
        <v>8017</v>
      </c>
      <c r="D141" t="s">
        <v>7669</v>
      </c>
      <c r="E141" t="s">
        <v>7766</v>
      </c>
      <c r="F141">
        <v>2013</v>
      </c>
      <c r="G141">
        <v>2017</v>
      </c>
      <c r="H141" t="s">
        <v>8018</v>
      </c>
      <c r="I141" t="s">
        <v>8019</v>
      </c>
      <c r="J141">
        <v>43830</v>
      </c>
      <c r="K141">
        <v>0</v>
      </c>
      <c r="L141" t="s">
        <v>7774</v>
      </c>
      <c r="M141" t="s">
        <v>10078</v>
      </c>
      <c r="N141" t="s">
        <v>10080</v>
      </c>
    </row>
    <row r="142" spans="1:14" hidden="1" x14ac:dyDescent="0.2">
      <c r="B142" t="s">
        <v>8020</v>
      </c>
      <c r="C142" t="s">
        <v>8021</v>
      </c>
      <c r="D142" t="s">
        <v>7669</v>
      </c>
      <c r="E142" t="s">
        <v>7766</v>
      </c>
      <c r="F142">
        <v>2013</v>
      </c>
      <c r="G142">
        <v>2016</v>
      </c>
      <c r="H142" t="s">
        <v>8022</v>
      </c>
      <c r="I142" t="s">
        <v>8023</v>
      </c>
      <c r="J142">
        <v>11300</v>
      </c>
      <c r="K142">
        <v>0</v>
      </c>
      <c r="L142" t="s">
        <v>7774</v>
      </c>
      <c r="M142" t="s">
        <v>10078</v>
      </c>
      <c r="N142" t="s">
        <v>10080</v>
      </c>
    </row>
    <row r="143" spans="1:14" x14ac:dyDescent="0.2">
      <c r="A143" t="s">
        <v>7708</v>
      </c>
      <c r="B143" t="s">
        <v>8020</v>
      </c>
      <c r="C143" t="s">
        <v>8021</v>
      </c>
      <c r="D143" t="s">
        <v>7669</v>
      </c>
      <c r="E143" t="s">
        <v>7766</v>
      </c>
      <c r="F143">
        <v>2013</v>
      </c>
      <c r="G143">
        <v>2016</v>
      </c>
      <c r="H143" t="s">
        <v>8022</v>
      </c>
      <c r="I143" t="s">
        <v>7708</v>
      </c>
      <c r="J143">
        <v>42832</v>
      </c>
      <c r="K143">
        <v>0</v>
      </c>
      <c r="L143" t="s">
        <v>10516</v>
      </c>
      <c r="M143" t="s">
        <v>10079</v>
      </c>
    </row>
    <row r="144" spans="1:14" x14ac:dyDescent="0.2">
      <c r="A144" t="s">
        <v>802</v>
      </c>
      <c r="B144" t="s">
        <v>8020</v>
      </c>
      <c r="C144" t="s">
        <v>8021</v>
      </c>
      <c r="D144" t="s">
        <v>7669</v>
      </c>
      <c r="E144" t="s">
        <v>7766</v>
      </c>
      <c r="F144">
        <v>2013</v>
      </c>
      <c r="G144">
        <v>2016</v>
      </c>
      <c r="H144" t="s">
        <v>8022</v>
      </c>
      <c r="I144" t="s">
        <v>7773</v>
      </c>
      <c r="J144">
        <v>6010</v>
      </c>
      <c r="K144">
        <v>0</v>
      </c>
      <c r="L144" t="s">
        <v>10516</v>
      </c>
      <c r="M144" t="s">
        <v>10079</v>
      </c>
    </row>
    <row r="145" spans="1:14" hidden="1" x14ac:dyDescent="0.2">
      <c r="B145" t="s">
        <v>8024</v>
      </c>
      <c r="C145" t="s">
        <v>8025</v>
      </c>
      <c r="D145" t="s">
        <v>7669</v>
      </c>
      <c r="E145" t="s">
        <v>7766</v>
      </c>
      <c r="F145">
        <v>2013</v>
      </c>
      <c r="G145">
        <v>2016</v>
      </c>
      <c r="H145" t="s">
        <v>8026</v>
      </c>
      <c r="I145" t="s">
        <v>8027</v>
      </c>
      <c r="J145">
        <v>33243</v>
      </c>
      <c r="K145">
        <v>0</v>
      </c>
      <c r="L145" t="s">
        <v>7769</v>
      </c>
      <c r="M145" t="s">
        <v>10078</v>
      </c>
      <c r="N145" t="s">
        <v>10080</v>
      </c>
    </row>
    <row r="146" spans="1:14" hidden="1" x14ac:dyDescent="0.2">
      <c r="B146" t="s">
        <v>8028</v>
      </c>
      <c r="C146" t="s">
        <v>8029</v>
      </c>
      <c r="D146" t="s">
        <v>7669</v>
      </c>
      <c r="E146" t="s">
        <v>7766</v>
      </c>
      <c r="F146">
        <v>2013</v>
      </c>
      <c r="G146">
        <v>2017</v>
      </c>
      <c r="H146" t="s">
        <v>8030</v>
      </c>
      <c r="I146" t="s">
        <v>8031</v>
      </c>
      <c r="J146">
        <v>11515</v>
      </c>
      <c r="K146">
        <v>0</v>
      </c>
      <c r="L146" t="s">
        <v>7769</v>
      </c>
      <c r="M146" t="s">
        <v>10078</v>
      </c>
      <c r="N146" t="s">
        <v>10080</v>
      </c>
    </row>
    <row r="147" spans="1:14" x14ac:dyDescent="0.2">
      <c r="A147" t="s">
        <v>7708</v>
      </c>
      <c r="B147" t="s">
        <v>8028</v>
      </c>
      <c r="C147" t="s">
        <v>8029</v>
      </c>
      <c r="D147" t="s">
        <v>7669</v>
      </c>
      <c r="E147" t="s">
        <v>7766</v>
      </c>
      <c r="F147">
        <v>2013</v>
      </c>
      <c r="G147">
        <v>2017</v>
      </c>
      <c r="H147" t="s">
        <v>8030</v>
      </c>
      <c r="I147" t="s">
        <v>7868</v>
      </c>
      <c r="J147">
        <v>47700</v>
      </c>
      <c r="K147">
        <v>0</v>
      </c>
      <c r="L147" t="s">
        <v>10514</v>
      </c>
      <c r="M147" t="s">
        <v>10079</v>
      </c>
    </row>
    <row r="148" spans="1:14" x14ac:dyDescent="0.2">
      <c r="A148" t="s">
        <v>802</v>
      </c>
      <c r="B148" t="s">
        <v>8032</v>
      </c>
      <c r="C148" t="s">
        <v>8033</v>
      </c>
      <c r="D148" t="s">
        <v>7669</v>
      </c>
      <c r="E148" t="s">
        <v>7766</v>
      </c>
      <c r="F148">
        <v>2013</v>
      </c>
      <c r="G148">
        <v>2017</v>
      </c>
      <c r="H148" t="s">
        <v>8034</v>
      </c>
      <c r="I148" t="s">
        <v>7773</v>
      </c>
      <c r="J148">
        <v>48127</v>
      </c>
      <c r="K148">
        <v>0</v>
      </c>
      <c r="L148" t="s">
        <v>10514</v>
      </c>
      <c r="M148" t="s">
        <v>10079</v>
      </c>
    </row>
    <row r="149" spans="1:14" hidden="1" x14ac:dyDescent="0.2">
      <c r="B149" t="s">
        <v>8035</v>
      </c>
      <c r="C149" t="s">
        <v>8036</v>
      </c>
      <c r="D149" t="s">
        <v>7669</v>
      </c>
      <c r="E149" t="s">
        <v>7766</v>
      </c>
      <c r="F149">
        <v>2013</v>
      </c>
      <c r="G149">
        <v>2017</v>
      </c>
      <c r="H149" t="s">
        <v>8037</v>
      </c>
      <c r="I149" t="s">
        <v>8038</v>
      </c>
      <c r="J149">
        <v>10923.2</v>
      </c>
      <c r="K149">
        <v>0</v>
      </c>
      <c r="L149" t="s">
        <v>7774</v>
      </c>
      <c r="M149" t="s">
        <v>10078</v>
      </c>
      <c r="N149" t="s">
        <v>10080</v>
      </c>
    </row>
    <row r="150" spans="1:14" x14ac:dyDescent="0.2">
      <c r="A150" t="s">
        <v>8039</v>
      </c>
      <c r="B150" t="s">
        <v>8035</v>
      </c>
      <c r="C150" t="s">
        <v>8036</v>
      </c>
      <c r="D150" t="s">
        <v>7669</v>
      </c>
      <c r="E150" t="s">
        <v>7766</v>
      </c>
      <c r="F150">
        <v>2013</v>
      </c>
      <c r="G150">
        <v>2017</v>
      </c>
      <c r="H150" t="s">
        <v>8037</v>
      </c>
      <c r="I150" t="s">
        <v>8040</v>
      </c>
      <c r="J150">
        <v>21493.8</v>
      </c>
      <c r="K150">
        <v>0</v>
      </c>
      <c r="L150" t="s">
        <v>10516</v>
      </c>
      <c r="M150" t="s">
        <v>10079</v>
      </c>
    </row>
    <row r="151" spans="1:14" hidden="1" x14ac:dyDescent="0.2">
      <c r="B151" t="s">
        <v>8041</v>
      </c>
      <c r="C151" t="s">
        <v>8042</v>
      </c>
      <c r="D151" t="s">
        <v>7669</v>
      </c>
      <c r="E151" t="s">
        <v>7766</v>
      </c>
      <c r="F151">
        <v>2013</v>
      </c>
      <c r="G151">
        <v>2017</v>
      </c>
      <c r="H151" t="s">
        <v>8043</v>
      </c>
      <c r="I151" t="s">
        <v>7725</v>
      </c>
      <c r="J151">
        <v>18665</v>
      </c>
      <c r="K151">
        <v>0</v>
      </c>
      <c r="L151" t="s">
        <v>7774</v>
      </c>
      <c r="M151" t="s">
        <v>10078</v>
      </c>
      <c r="N151" t="s">
        <v>10080</v>
      </c>
    </row>
    <row r="152" spans="1:14" x14ac:dyDescent="0.2">
      <c r="A152" t="s">
        <v>8039</v>
      </c>
      <c r="B152" t="s">
        <v>8041</v>
      </c>
      <c r="C152" t="s">
        <v>8042</v>
      </c>
      <c r="D152" t="s">
        <v>7669</v>
      </c>
      <c r="E152" t="s">
        <v>7766</v>
      </c>
      <c r="F152">
        <v>2013</v>
      </c>
      <c r="G152">
        <v>2017</v>
      </c>
      <c r="H152" t="s">
        <v>8043</v>
      </c>
      <c r="I152" t="s">
        <v>8039</v>
      </c>
      <c r="J152">
        <v>20210</v>
      </c>
      <c r="K152">
        <v>0</v>
      </c>
      <c r="L152" t="s">
        <v>10516</v>
      </c>
      <c r="M152" t="s">
        <v>10079</v>
      </c>
    </row>
    <row r="153" spans="1:14" x14ac:dyDescent="0.2">
      <c r="A153" t="s">
        <v>1040</v>
      </c>
      <c r="B153" t="s">
        <v>8041</v>
      </c>
      <c r="C153" t="s">
        <v>8042</v>
      </c>
      <c r="D153" t="s">
        <v>7669</v>
      </c>
      <c r="E153" t="s">
        <v>7766</v>
      </c>
      <c r="F153">
        <v>2013</v>
      </c>
      <c r="G153">
        <v>2017</v>
      </c>
      <c r="H153" t="s">
        <v>8043</v>
      </c>
      <c r="I153" t="s">
        <v>1040</v>
      </c>
      <c r="J153">
        <v>20670</v>
      </c>
      <c r="K153">
        <v>0</v>
      </c>
      <c r="L153" t="s">
        <v>10516</v>
      </c>
      <c r="M153" t="s">
        <v>10079</v>
      </c>
    </row>
    <row r="154" spans="1:14" hidden="1" x14ac:dyDescent="0.2">
      <c r="B154" t="s">
        <v>8044</v>
      </c>
      <c r="C154" t="s">
        <v>8045</v>
      </c>
      <c r="D154" t="s">
        <v>7669</v>
      </c>
      <c r="E154" t="s">
        <v>7766</v>
      </c>
      <c r="F154">
        <v>2013</v>
      </c>
      <c r="G154">
        <v>2016</v>
      </c>
      <c r="H154" t="s">
        <v>8046</v>
      </c>
      <c r="I154" t="s">
        <v>7688</v>
      </c>
      <c r="J154">
        <v>20514</v>
      </c>
      <c r="K154">
        <v>0</v>
      </c>
      <c r="L154" t="s">
        <v>7774</v>
      </c>
      <c r="M154" t="s">
        <v>10078</v>
      </c>
      <c r="N154" t="s">
        <v>10080</v>
      </c>
    </row>
    <row r="155" spans="1:14" x14ac:dyDescent="0.2">
      <c r="A155" t="s">
        <v>7708</v>
      </c>
      <c r="B155" t="s">
        <v>8044</v>
      </c>
      <c r="C155" t="s">
        <v>8045</v>
      </c>
      <c r="D155" t="s">
        <v>7669</v>
      </c>
      <c r="E155" t="s">
        <v>7766</v>
      </c>
      <c r="F155">
        <v>2013</v>
      </c>
      <c r="G155">
        <v>2016</v>
      </c>
      <c r="H155" t="s">
        <v>8046</v>
      </c>
      <c r="I155" t="s">
        <v>7708</v>
      </c>
      <c r="J155">
        <v>16919</v>
      </c>
      <c r="K155">
        <v>0</v>
      </c>
      <c r="L155" t="s">
        <v>10516</v>
      </c>
      <c r="M155" t="s">
        <v>10079</v>
      </c>
    </row>
    <row r="156" spans="1:14" x14ac:dyDescent="0.2">
      <c r="A156" t="s">
        <v>1040</v>
      </c>
      <c r="B156" t="s">
        <v>8044</v>
      </c>
      <c r="C156" t="s">
        <v>8045</v>
      </c>
      <c r="D156" t="s">
        <v>7669</v>
      </c>
      <c r="E156" t="s">
        <v>7766</v>
      </c>
      <c r="F156">
        <v>2013</v>
      </c>
      <c r="G156">
        <v>2016</v>
      </c>
      <c r="H156" t="s">
        <v>8046</v>
      </c>
      <c r="I156" t="s">
        <v>7786</v>
      </c>
      <c r="J156">
        <v>30579</v>
      </c>
      <c r="K156">
        <v>0</v>
      </c>
      <c r="L156" t="s">
        <v>10516</v>
      </c>
      <c r="M156" t="s">
        <v>10079</v>
      </c>
    </row>
    <row r="157" spans="1:14" hidden="1" x14ac:dyDescent="0.2">
      <c r="B157" t="s">
        <v>8047</v>
      </c>
      <c r="C157" t="s">
        <v>8048</v>
      </c>
      <c r="D157" t="s">
        <v>7669</v>
      </c>
      <c r="E157" t="s">
        <v>7766</v>
      </c>
      <c r="F157">
        <v>2013</v>
      </c>
      <c r="G157">
        <v>2017</v>
      </c>
      <c r="H157" t="s">
        <v>8049</v>
      </c>
      <c r="I157" t="s">
        <v>7725</v>
      </c>
      <c r="J157">
        <v>58431</v>
      </c>
      <c r="K157">
        <v>0</v>
      </c>
      <c r="L157" t="s">
        <v>7769</v>
      </c>
      <c r="M157" t="s">
        <v>10078</v>
      </c>
      <c r="N157" t="s">
        <v>10080</v>
      </c>
    </row>
    <row r="158" spans="1:14" x14ac:dyDescent="0.2">
      <c r="A158" t="s">
        <v>7666</v>
      </c>
      <c r="B158" t="s">
        <v>8050</v>
      </c>
      <c r="C158" t="s">
        <v>8051</v>
      </c>
      <c r="D158" t="s">
        <v>7669</v>
      </c>
      <c r="E158" t="s">
        <v>7766</v>
      </c>
      <c r="F158">
        <v>2013</v>
      </c>
      <c r="G158">
        <v>2016</v>
      </c>
      <c r="H158" t="s">
        <v>8052</v>
      </c>
      <c r="I158" t="s">
        <v>8410</v>
      </c>
      <c r="J158">
        <v>43715</v>
      </c>
      <c r="K158">
        <v>0</v>
      </c>
      <c r="L158" t="s">
        <v>10516</v>
      </c>
      <c r="M158" t="s">
        <v>10079</v>
      </c>
    </row>
    <row r="159" spans="1:14" x14ac:dyDescent="0.2">
      <c r="A159" t="s">
        <v>7819</v>
      </c>
      <c r="B159" t="s">
        <v>8053</v>
      </c>
      <c r="C159" t="s">
        <v>8054</v>
      </c>
      <c r="D159" t="s">
        <v>7669</v>
      </c>
      <c r="E159" t="s">
        <v>7766</v>
      </c>
      <c r="F159">
        <v>2013</v>
      </c>
      <c r="G159">
        <v>2017</v>
      </c>
      <c r="H159" t="s">
        <v>8055</v>
      </c>
      <c r="I159" t="s">
        <v>8056</v>
      </c>
      <c r="J159">
        <v>51190</v>
      </c>
      <c r="K159">
        <v>0</v>
      </c>
      <c r="L159" t="s">
        <v>10516</v>
      </c>
      <c r="M159" t="s">
        <v>10079</v>
      </c>
    </row>
    <row r="160" spans="1:14" x14ac:dyDescent="0.2">
      <c r="A160" t="s">
        <v>7708</v>
      </c>
      <c r="B160" t="s">
        <v>8057</v>
      </c>
      <c r="C160" t="s">
        <v>8058</v>
      </c>
      <c r="D160" t="s">
        <v>7669</v>
      </c>
      <c r="E160" t="s">
        <v>7766</v>
      </c>
      <c r="F160">
        <v>2013</v>
      </c>
      <c r="G160">
        <v>2016</v>
      </c>
      <c r="H160" t="s">
        <v>8059</v>
      </c>
      <c r="I160" t="s">
        <v>10640</v>
      </c>
      <c r="J160">
        <v>19600</v>
      </c>
      <c r="K160">
        <v>0</v>
      </c>
      <c r="L160" t="s">
        <v>10516</v>
      </c>
      <c r="M160" t="s">
        <v>10079</v>
      </c>
    </row>
    <row r="161" spans="1:14" hidden="1" x14ac:dyDescent="0.2">
      <c r="B161" t="s">
        <v>8060</v>
      </c>
      <c r="C161" t="s">
        <v>8061</v>
      </c>
      <c r="D161" t="s">
        <v>7669</v>
      </c>
      <c r="E161" t="s">
        <v>7766</v>
      </c>
      <c r="F161">
        <v>2013</v>
      </c>
      <c r="G161">
        <v>2017</v>
      </c>
      <c r="H161" t="s">
        <v>8062</v>
      </c>
      <c r="I161" t="s">
        <v>7700</v>
      </c>
      <c r="J161">
        <v>28940</v>
      </c>
      <c r="K161">
        <v>0</v>
      </c>
      <c r="L161" t="s">
        <v>7769</v>
      </c>
      <c r="M161" t="s">
        <v>10078</v>
      </c>
      <c r="N161" t="s">
        <v>10080</v>
      </c>
    </row>
    <row r="162" spans="1:14" hidden="1" x14ac:dyDescent="0.2">
      <c r="B162" t="s">
        <v>8060</v>
      </c>
      <c r="C162" t="s">
        <v>8061</v>
      </c>
      <c r="D162" t="s">
        <v>7669</v>
      </c>
      <c r="E162" t="s">
        <v>7766</v>
      </c>
      <c r="F162">
        <v>2013</v>
      </c>
      <c r="G162">
        <v>2017</v>
      </c>
      <c r="H162" t="s">
        <v>8062</v>
      </c>
      <c r="I162" t="s">
        <v>7912</v>
      </c>
      <c r="J162">
        <v>16611</v>
      </c>
      <c r="K162">
        <v>0</v>
      </c>
      <c r="L162" t="s">
        <v>7769</v>
      </c>
      <c r="M162" t="s">
        <v>10078</v>
      </c>
      <c r="N162" t="s">
        <v>10080</v>
      </c>
    </row>
    <row r="163" spans="1:14" hidden="1" x14ac:dyDescent="0.2">
      <c r="B163" t="s">
        <v>8063</v>
      </c>
      <c r="C163" t="s">
        <v>8064</v>
      </c>
      <c r="D163" t="s">
        <v>7669</v>
      </c>
      <c r="E163" t="s">
        <v>7766</v>
      </c>
      <c r="F163">
        <v>2013</v>
      </c>
      <c r="G163">
        <v>2016</v>
      </c>
      <c r="H163" t="s">
        <v>8065</v>
      </c>
      <c r="I163" t="s">
        <v>798</v>
      </c>
      <c r="J163">
        <v>44740</v>
      </c>
      <c r="K163">
        <v>0</v>
      </c>
      <c r="L163" t="s">
        <v>7769</v>
      </c>
      <c r="M163" t="s">
        <v>10078</v>
      </c>
      <c r="N163" t="s">
        <v>10080</v>
      </c>
    </row>
    <row r="164" spans="1:14" x14ac:dyDescent="0.2">
      <c r="A164" t="s">
        <v>7708</v>
      </c>
      <c r="B164" t="s">
        <v>8063</v>
      </c>
      <c r="C164" t="s">
        <v>8064</v>
      </c>
      <c r="D164" t="s">
        <v>7669</v>
      </c>
      <c r="E164" t="s">
        <v>7766</v>
      </c>
      <c r="F164">
        <v>2013</v>
      </c>
      <c r="G164">
        <v>2016</v>
      </c>
      <c r="H164" t="s">
        <v>8065</v>
      </c>
      <c r="I164" t="s">
        <v>7708</v>
      </c>
      <c r="J164">
        <v>7369</v>
      </c>
      <c r="K164">
        <v>0</v>
      </c>
      <c r="L164" t="s">
        <v>10514</v>
      </c>
      <c r="M164" t="s">
        <v>10079</v>
      </c>
    </row>
    <row r="165" spans="1:14" hidden="1" x14ac:dyDescent="0.2">
      <c r="A165" t="s">
        <v>7735</v>
      </c>
      <c r="B165" t="s">
        <v>8063</v>
      </c>
      <c r="C165" t="s">
        <v>8064</v>
      </c>
      <c r="D165" t="s">
        <v>7669</v>
      </c>
      <c r="E165" t="s">
        <v>7766</v>
      </c>
      <c r="F165">
        <v>2013</v>
      </c>
      <c r="G165">
        <v>2016</v>
      </c>
      <c r="H165" t="s">
        <v>8065</v>
      </c>
      <c r="I165" t="s">
        <v>7735</v>
      </c>
      <c r="J165">
        <v>4194</v>
      </c>
      <c r="K165">
        <v>0</v>
      </c>
      <c r="L165" t="s">
        <v>10514</v>
      </c>
      <c r="M165" t="s">
        <v>10079</v>
      </c>
    </row>
    <row r="166" spans="1:14" x14ac:dyDescent="0.2">
      <c r="A166" t="s">
        <v>7666</v>
      </c>
      <c r="B166" t="s">
        <v>8066</v>
      </c>
      <c r="C166" t="s">
        <v>8067</v>
      </c>
      <c r="D166" t="s">
        <v>7669</v>
      </c>
      <c r="E166" t="s">
        <v>7766</v>
      </c>
      <c r="F166">
        <v>2013</v>
      </c>
      <c r="G166">
        <v>2017</v>
      </c>
      <c r="H166" t="s">
        <v>8068</v>
      </c>
      <c r="I166" t="s">
        <v>7951</v>
      </c>
      <c r="J166">
        <v>66050</v>
      </c>
      <c r="K166">
        <v>0</v>
      </c>
      <c r="L166" t="s">
        <v>10514</v>
      </c>
      <c r="M166" t="s">
        <v>10079</v>
      </c>
    </row>
    <row r="167" spans="1:14" x14ac:dyDescent="0.2">
      <c r="A167" t="s">
        <v>1040</v>
      </c>
      <c r="B167" t="s">
        <v>8069</v>
      </c>
      <c r="C167" t="s">
        <v>8070</v>
      </c>
      <c r="D167" t="s">
        <v>7669</v>
      </c>
      <c r="E167" t="s">
        <v>7766</v>
      </c>
      <c r="F167">
        <v>2013</v>
      </c>
      <c r="G167">
        <v>2017</v>
      </c>
      <c r="H167" t="s">
        <v>8071</v>
      </c>
      <c r="I167" t="s">
        <v>7786</v>
      </c>
      <c r="J167">
        <v>56554</v>
      </c>
      <c r="K167">
        <v>0</v>
      </c>
      <c r="L167" t="s">
        <v>10514</v>
      </c>
      <c r="M167" t="s">
        <v>10079</v>
      </c>
    </row>
    <row r="168" spans="1:14" x14ac:dyDescent="0.2">
      <c r="A168" t="s">
        <v>802</v>
      </c>
      <c r="B168" t="s">
        <v>8072</v>
      </c>
      <c r="C168" t="s">
        <v>8073</v>
      </c>
      <c r="D168" t="s">
        <v>7669</v>
      </c>
      <c r="E168" t="s">
        <v>7766</v>
      </c>
      <c r="F168">
        <v>2013</v>
      </c>
      <c r="G168">
        <v>2017</v>
      </c>
      <c r="H168" t="s">
        <v>8074</v>
      </c>
      <c r="I168" t="s">
        <v>7826</v>
      </c>
      <c r="J168">
        <v>62688</v>
      </c>
      <c r="K168">
        <v>0</v>
      </c>
      <c r="L168" t="s">
        <v>10514</v>
      </c>
      <c r="M168" t="s">
        <v>10079</v>
      </c>
    </row>
    <row r="169" spans="1:14" hidden="1" x14ac:dyDescent="0.2">
      <c r="B169" t="s">
        <v>8075</v>
      </c>
      <c r="C169" t="s">
        <v>8076</v>
      </c>
      <c r="D169" t="s">
        <v>7669</v>
      </c>
      <c r="E169" t="s">
        <v>7766</v>
      </c>
      <c r="F169">
        <v>2013</v>
      </c>
      <c r="G169">
        <v>2017</v>
      </c>
      <c r="H169" t="s">
        <v>8077</v>
      </c>
      <c r="I169" t="s">
        <v>7912</v>
      </c>
      <c r="J169">
        <v>8570</v>
      </c>
      <c r="K169">
        <v>0</v>
      </c>
      <c r="L169" t="s">
        <v>7774</v>
      </c>
      <c r="M169" t="s">
        <v>10078</v>
      </c>
      <c r="N169" t="s">
        <v>10080</v>
      </c>
    </row>
    <row r="170" spans="1:14" x14ac:dyDescent="0.2">
      <c r="A170" t="s">
        <v>802</v>
      </c>
      <c r="B170" t="s">
        <v>8075</v>
      </c>
      <c r="C170" t="s">
        <v>8076</v>
      </c>
      <c r="D170" t="s">
        <v>7669</v>
      </c>
      <c r="E170" t="s">
        <v>7766</v>
      </c>
      <c r="F170">
        <v>2013</v>
      </c>
      <c r="G170">
        <v>2017</v>
      </c>
      <c r="H170" t="s">
        <v>8077</v>
      </c>
      <c r="I170" t="s">
        <v>7773</v>
      </c>
      <c r="J170">
        <v>5880</v>
      </c>
      <c r="K170">
        <v>0</v>
      </c>
      <c r="L170" t="s">
        <v>10516</v>
      </c>
      <c r="M170" t="s">
        <v>10079</v>
      </c>
    </row>
    <row r="171" spans="1:14" hidden="1" x14ac:dyDescent="0.2">
      <c r="B171" t="s">
        <v>8078</v>
      </c>
      <c r="C171" t="s">
        <v>8079</v>
      </c>
      <c r="D171" t="s">
        <v>7669</v>
      </c>
      <c r="E171" t="s">
        <v>7766</v>
      </c>
      <c r="F171">
        <v>2013</v>
      </c>
      <c r="G171">
        <v>2017</v>
      </c>
      <c r="H171" t="s">
        <v>8080</v>
      </c>
      <c r="I171" t="s">
        <v>7700</v>
      </c>
      <c r="J171">
        <v>59176</v>
      </c>
      <c r="K171">
        <v>0</v>
      </c>
      <c r="L171" t="s">
        <v>7769</v>
      </c>
      <c r="M171" t="s">
        <v>10078</v>
      </c>
      <c r="N171" t="s">
        <v>10080</v>
      </c>
    </row>
    <row r="172" spans="1:14" hidden="1" x14ac:dyDescent="0.2">
      <c r="B172" t="s">
        <v>8081</v>
      </c>
      <c r="C172" t="s">
        <v>8082</v>
      </c>
      <c r="D172" t="s">
        <v>7669</v>
      </c>
      <c r="E172" t="s">
        <v>7766</v>
      </c>
      <c r="F172">
        <v>2013</v>
      </c>
      <c r="G172">
        <v>2016</v>
      </c>
      <c r="H172" t="s">
        <v>8083</v>
      </c>
      <c r="I172" t="s">
        <v>8084</v>
      </c>
      <c r="J172">
        <v>24968</v>
      </c>
      <c r="K172">
        <v>0</v>
      </c>
      <c r="L172" t="s">
        <v>7769</v>
      </c>
      <c r="M172" t="s">
        <v>10078</v>
      </c>
      <c r="N172" t="s">
        <v>10080</v>
      </c>
    </row>
    <row r="173" spans="1:14" x14ac:dyDescent="0.2">
      <c r="A173" t="s">
        <v>7708</v>
      </c>
      <c r="B173" t="s">
        <v>8081</v>
      </c>
      <c r="C173" t="s">
        <v>8082</v>
      </c>
      <c r="D173" t="s">
        <v>7669</v>
      </c>
      <c r="E173" t="s">
        <v>7766</v>
      </c>
      <c r="F173">
        <v>2013</v>
      </c>
      <c r="G173">
        <v>2016</v>
      </c>
      <c r="H173" t="s">
        <v>8083</v>
      </c>
      <c r="I173" t="s">
        <v>7868</v>
      </c>
      <c r="J173">
        <v>38907</v>
      </c>
      <c r="K173">
        <v>0</v>
      </c>
      <c r="L173" t="s">
        <v>10514</v>
      </c>
      <c r="M173" t="s">
        <v>10079</v>
      </c>
    </row>
    <row r="174" spans="1:14" hidden="1" x14ac:dyDescent="0.2">
      <c r="B174" t="s">
        <v>8085</v>
      </c>
      <c r="C174" t="s">
        <v>8086</v>
      </c>
      <c r="D174" t="s">
        <v>7669</v>
      </c>
      <c r="E174" t="s">
        <v>7766</v>
      </c>
      <c r="F174">
        <v>2013</v>
      </c>
      <c r="G174">
        <v>2016</v>
      </c>
      <c r="H174" t="s">
        <v>8087</v>
      </c>
      <c r="I174" t="s">
        <v>1078</v>
      </c>
      <c r="J174">
        <v>4835</v>
      </c>
      <c r="K174">
        <v>0</v>
      </c>
      <c r="L174" t="s">
        <v>7774</v>
      </c>
      <c r="M174" t="s">
        <v>10078</v>
      </c>
      <c r="N174" t="s">
        <v>10080</v>
      </c>
    </row>
    <row r="175" spans="1:14" hidden="1" x14ac:dyDescent="0.2">
      <c r="B175" t="s">
        <v>8085</v>
      </c>
      <c r="C175" t="s">
        <v>8086</v>
      </c>
      <c r="D175" t="s">
        <v>7669</v>
      </c>
      <c r="E175" t="s">
        <v>7766</v>
      </c>
      <c r="F175">
        <v>2013</v>
      </c>
      <c r="G175">
        <v>2016</v>
      </c>
      <c r="H175" t="s">
        <v>8087</v>
      </c>
      <c r="I175" t="s">
        <v>7688</v>
      </c>
      <c r="J175">
        <v>43455</v>
      </c>
      <c r="K175">
        <v>0</v>
      </c>
      <c r="L175" t="s">
        <v>7774</v>
      </c>
      <c r="M175" t="s">
        <v>10078</v>
      </c>
      <c r="N175" t="s">
        <v>10080</v>
      </c>
    </row>
    <row r="176" spans="1:14" hidden="1" x14ac:dyDescent="0.2">
      <c r="B176" t="s">
        <v>8085</v>
      </c>
      <c r="C176" t="s">
        <v>8086</v>
      </c>
      <c r="D176" t="s">
        <v>7669</v>
      </c>
      <c r="E176" t="s">
        <v>7766</v>
      </c>
      <c r="F176">
        <v>2013</v>
      </c>
      <c r="G176">
        <v>2016</v>
      </c>
      <c r="H176" t="s">
        <v>8087</v>
      </c>
      <c r="I176" t="s">
        <v>8088</v>
      </c>
      <c r="J176">
        <v>3740</v>
      </c>
      <c r="K176">
        <v>0</v>
      </c>
      <c r="L176" t="s">
        <v>7774</v>
      </c>
      <c r="M176" t="s">
        <v>10078</v>
      </c>
      <c r="N176" t="s">
        <v>10080</v>
      </c>
    </row>
    <row r="177" spans="1:14" x14ac:dyDescent="0.2">
      <c r="A177" t="s">
        <v>7708</v>
      </c>
      <c r="B177" t="s">
        <v>8085</v>
      </c>
      <c r="C177" t="s">
        <v>8086</v>
      </c>
      <c r="D177" t="s">
        <v>7669</v>
      </c>
      <c r="E177" t="s">
        <v>7766</v>
      </c>
      <c r="F177">
        <v>2013</v>
      </c>
      <c r="G177">
        <v>2016</v>
      </c>
      <c r="H177" t="s">
        <v>8087</v>
      </c>
      <c r="I177" t="s">
        <v>7708</v>
      </c>
      <c r="J177">
        <v>17800</v>
      </c>
      <c r="K177">
        <v>0</v>
      </c>
      <c r="L177" t="s">
        <v>10516</v>
      </c>
      <c r="M177" t="s">
        <v>10079</v>
      </c>
    </row>
    <row r="178" spans="1:14" x14ac:dyDescent="0.2">
      <c r="A178" t="s">
        <v>802</v>
      </c>
      <c r="B178" t="s">
        <v>8089</v>
      </c>
      <c r="C178" t="s">
        <v>8090</v>
      </c>
      <c r="D178" t="s">
        <v>7669</v>
      </c>
      <c r="E178" t="s">
        <v>7766</v>
      </c>
      <c r="F178">
        <v>2013</v>
      </c>
      <c r="G178">
        <v>2016</v>
      </c>
      <c r="H178" t="s">
        <v>8091</v>
      </c>
      <c r="I178" t="s">
        <v>7826</v>
      </c>
      <c r="J178">
        <v>960</v>
      </c>
      <c r="K178">
        <v>0</v>
      </c>
      <c r="L178" t="s">
        <v>10516</v>
      </c>
      <c r="M178" t="s">
        <v>10079</v>
      </c>
    </row>
    <row r="179" spans="1:14" x14ac:dyDescent="0.2">
      <c r="A179" t="s">
        <v>7819</v>
      </c>
      <c r="B179" t="s">
        <v>8092</v>
      </c>
      <c r="C179" t="s">
        <v>8093</v>
      </c>
      <c r="D179" t="s">
        <v>7669</v>
      </c>
      <c r="E179" t="s">
        <v>7766</v>
      </c>
      <c r="F179">
        <v>2013</v>
      </c>
      <c r="G179">
        <v>2017</v>
      </c>
      <c r="H179" t="s">
        <v>6069</v>
      </c>
      <c r="I179" t="s">
        <v>7819</v>
      </c>
      <c r="J179">
        <v>23602</v>
      </c>
      <c r="K179">
        <v>0</v>
      </c>
      <c r="L179" t="s">
        <v>10516</v>
      </c>
      <c r="M179" t="s">
        <v>10079</v>
      </c>
    </row>
    <row r="180" spans="1:14" hidden="1" x14ac:dyDescent="0.2">
      <c r="B180" t="s">
        <v>8094</v>
      </c>
      <c r="C180" t="s">
        <v>8095</v>
      </c>
      <c r="D180" t="s">
        <v>7669</v>
      </c>
      <c r="E180" t="s">
        <v>7766</v>
      </c>
      <c r="F180">
        <v>2013</v>
      </c>
      <c r="G180">
        <v>2016</v>
      </c>
      <c r="H180" t="s">
        <v>8096</v>
      </c>
      <c r="I180" t="s">
        <v>7688</v>
      </c>
      <c r="J180">
        <v>63671</v>
      </c>
      <c r="K180">
        <v>0</v>
      </c>
      <c r="L180" t="s">
        <v>7774</v>
      </c>
      <c r="M180" t="s">
        <v>10078</v>
      </c>
      <c r="N180" t="s">
        <v>10080</v>
      </c>
    </row>
    <row r="181" spans="1:14" x14ac:dyDescent="0.2">
      <c r="A181" t="s">
        <v>7708</v>
      </c>
      <c r="B181" t="s">
        <v>8094</v>
      </c>
      <c r="C181" t="s">
        <v>8095</v>
      </c>
      <c r="D181" t="s">
        <v>7669</v>
      </c>
      <c r="E181" t="s">
        <v>7766</v>
      </c>
      <c r="F181">
        <v>2013</v>
      </c>
      <c r="G181">
        <v>2016</v>
      </c>
      <c r="H181" t="s">
        <v>8096</v>
      </c>
      <c r="I181" t="s">
        <v>7708</v>
      </c>
      <c r="J181">
        <v>16000</v>
      </c>
      <c r="K181">
        <v>0</v>
      </c>
      <c r="L181" t="s">
        <v>10516</v>
      </c>
      <c r="M181" t="s">
        <v>10079</v>
      </c>
    </row>
    <row r="182" spans="1:14" hidden="1" x14ac:dyDescent="0.2">
      <c r="B182" t="s">
        <v>8097</v>
      </c>
      <c r="C182" t="s">
        <v>8098</v>
      </c>
      <c r="D182" t="s">
        <v>7669</v>
      </c>
      <c r="E182" t="s">
        <v>7766</v>
      </c>
      <c r="F182">
        <v>2013</v>
      </c>
      <c r="G182">
        <v>2016</v>
      </c>
      <c r="H182" t="s">
        <v>8099</v>
      </c>
      <c r="I182" t="s">
        <v>2919</v>
      </c>
      <c r="J182">
        <v>36080</v>
      </c>
      <c r="K182">
        <v>0</v>
      </c>
      <c r="L182" t="s">
        <v>7769</v>
      </c>
      <c r="M182" t="s">
        <v>10078</v>
      </c>
      <c r="N182" t="s">
        <v>10080</v>
      </c>
    </row>
    <row r="183" spans="1:14" hidden="1" x14ac:dyDescent="0.2">
      <c r="B183" t="s">
        <v>8097</v>
      </c>
      <c r="C183" t="s">
        <v>8098</v>
      </c>
      <c r="D183" t="s">
        <v>7669</v>
      </c>
      <c r="E183" t="s">
        <v>7766</v>
      </c>
      <c r="F183">
        <v>2013</v>
      </c>
      <c r="G183">
        <v>2016</v>
      </c>
      <c r="H183" t="s">
        <v>8099</v>
      </c>
      <c r="I183" t="s">
        <v>8100</v>
      </c>
      <c r="J183">
        <v>15000</v>
      </c>
      <c r="K183">
        <v>0</v>
      </c>
      <c r="L183" t="s">
        <v>7769</v>
      </c>
      <c r="M183" t="s">
        <v>10078</v>
      </c>
      <c r="N183" t="s">
        <v>10080</v>
      </c>
    </row>
    <row r="184" spans="1:14" hidden="1" x14ac:dyDescent="0.2">
      <c r="B184" t="s">
        <v>8101</v>
      </c>
      <c r="C184" t="s">
        <v>8102</v>
      </c>
      <c r="D184" t="s">
        <v>7669</v>
      </c>
      <c r="E184" t="s">
        <v>7766</v>
      </c>
      <c r="F184">
        <v>2013</v>
      </c>
      <c r="G184">
        <v>2017</v>
      </c>
      <c r="H184" t="s">
        <v>8103</v>
      </c>
      <c r="I184" t="s">
        <v>8100</v>
      </c>
      <c r="J184">
        <v>24168</v>
      </c>
      <c r="K184">
        <v>0</v>
      </c>
      <c r="L184" t="s">
        <v>7774</v>
      </c>
      <c r="M184" t="s">
        <v>10078</v>
      </c>
      <c r="N184" t="s">
        <v>10080</v>
      </c>
    </row>
    <row r="185" spans="1:14" x14ac:dyDescent="0.2">
      <c r="A185" t="s">
        <v>802</v>
      </c>
      <c r="B185" t="s">
        <v>8101</v>
      </c>
      <c r="C185" t="s">
        <v>8102</v>
      </c>
      <c r="D185" t="s">
        <v>7669</v>
      </c>
      <c r="E185" t="s">
        <v>7766</v>
      </c>
      <c r="F185">
        <v>2013</v>
      </c>
      <c r="G185">
        <v>2017</v>
      </c>
      <c r="H185" t="s">
        <v>8103</v>
      </c>
      <c r="I185" t="s">
        <v>10620</v>
      </c>
      <c r="J185">
        <v>4592</v>
      </c>
      <c r="K185">
        <v>0</v>
      </c>
      <c r="L185" t="s">
        <v>10516</v>
      </c>
      <c r="M185" t="s">
        <v>10079</v>
      </c>
    </row>
    <row r="186" spans="1:14" x14ac:dyDescent="0.2">
      <c r="A186" t="s">
        <v>802</v>
      </c>
      <c r="B186" t="s">
        <v>8104</v>
      </c>
      <c r="C186" t="s">
        <v>8105</v>
      </c>
      <c r="D186" t="s">
        <v>7669</v>
      </c>
      <c r="E186" t="s">
        <v>7766</v>
      </c>
      <c r="F186">
        <v>2013</v>
      </c>
      <c r="G186">
        <v>2017</v>
      </c>
      <c r="H186" t="s">
        <v>8106</v>
      </c>
      <c r="I186" t="s">
        <v>10620</v>
      </c>
      <c r="J186">
        <v>9215</v>
      </c>
      <c r="K186">
        <v>0</v>
      </c>
      <c r="L186" t="s">
        <v>10514</v>
      </c>
      <c r="M186" t="s">
        <v>10079</v>
      </c>
    </row>
    <row r="187" spans="1:14" x14ac:dyDescent="0.2">
      <c r="A187" t="s">
        <v>5863</v>
      </c>
      <c r="B187" t="s">
        <v>8104</v>
      </c>
      <c r="C187" t="s">
        <v>8105</v>
      </c>
      <c r="D187" t="s">
        <v>7669</v>
      </c>
      <c r="E187" t="s">
        <v>7766</v>
      </c>
      <c r="F187">
        <v>2013</v>
      </c>
      <c r="G187">
        <v>2017</v>
      </c>
      <c r="H187" t="s">
        <v>8106</v>
      </c>
      <c r="I187" t="s">
        <v>8107</v>
      </c>
      <c r="J187">
        <v>38213</v>
      </c>
      <c r="K187">
        <v>0</v>
      </c>
      <c r="L187" t="s">
        <v>10514</v>
      </c>
      <c r="M187" t="s">
        <v>10079</v>
      </c>
    </row>
    <row r="188" spans="1:14" x14ac:dyDescent="0.2">
      <c r="A188" t="s">
        <v>7708</v>
      </c>
      <c r="B188" t="s">
        <v>8108</v>
      </c>
      <c r="C188" t="s">
        <v>8109</v>
      </c>
      <c r="D188" t="s">
        <v>7669</v>
      </c>
      <c r="E188" t="s">
        <v>7766</v>
      </c>
      <c r="F188">
        <v>2013</v>
      </c>
      <c r="G188">
        <v>2017</v>
      </c>
      <c r="H188" t="s">
        <v>8110</v>
      </c>
      <c r="I188" t="s">
        <v>7708</v>
      </c>
      <c r="J188">
        <v>42026</v>
      </c>
      <c r="K188">
        <v>0</v>
      </c>
      <c r="L188" t="s">
        <v>10514</v>
      </c>
      <c r="M188" t="s">
        <v>10079</v>
      </c>
    </row>
    <row r="189" spans="1:14" hidden="1" x14ac:dyDescent="0.2">
      <c r="B189" t="s">
        <v>8111</v>
      </c>
      <c r="C189" t="s">
        <v>8112</v>
      </c>
      <c r="D189" t="s">
        <v>7669</v>
      </c>
      <c r="E189" t="s">
        <v>7766</v>
      </c>
      <c r="F189">
        <v>2013</v>
      </c>
      <c r="G189">
        <v>2017</v>
      </c>
      <c r="H189" t="s">
        <v>8113</v>
      </c>
      <c r="I189" t="s">
        <v>8114</v>
      </c>
      <c r="J189">
        <v>2596</v>
      </c>
      <c r="K189">
        <v>0</v>
      </c>
      <c r="L189" t="s">
        <v>7774</v>
      </c>
      <c r="M189" t="s">
        <v>10078</v>
      </c>
      <c r="N189" t="s">
        <v>10080</v>
      </c>
    </row>
    <row r="190" spans="1:14" hidden="1" x14ac:dyDescent="0.2">
      <c r="B190" t="s">
        <v>8111</v>
      </c>
      <c r="C190" t="s">
        <v>8112</v>
      </c>
      <c r="D190" t="s">
        <v>7669</v>
      </c>
      <c r="E190" t="s">
        <v>7766</v>
      </c>
      <c r="F190">
        <v>2013</v>
      </c>
      <c r="G190">
        <v>2017</v>
      </c>
      <c r="H190" t="s">
        <v>8113</v>
      </c>
      <c r="I190" t="s">
        <v>7864</v>
      </c>
      <c r="J190">
        <v>13391</v>
      </c>
      <c r="K190">
        <v>0</v>
      </c>
      <c r="L190" t="s">
        <v>7774</v>
      </c>
      <c r="M190" t="s">
        <v>10078</v>
      </c>
      <c r="N190" t="s">
        <v>10080</v>
      </c>
    </row>
    <row r="191" spans="1:14" x14ac:dyDescent="0.2">
      <c r="A191" t="s">
        <v>7689</v>
      </c>
      <c r="B191" t="s">
        <v>8111</v>
      </c>
      <c r="C191" t="s">
        <v>8112</v>
      </c>
      <c r="D191" t="s">
        <v>7669</v>
      </c>
      <c r="E191" t="s">
        <v>7766</v>
      </c>
      <c r="F191">
        <v>2013</v>
      </c>
      <c r="G191">
        <v>2017</v>
      </c>
      <c r="H191" t="s">
        <v>8113</v>
      </c>
      <c r="I191" t="s">
        <v>7804</v>
      </c>
      <c r="J191">
        <v>23121</v>
      </c>
      <c r="K191">
        <v>0</v>
      </c>
      <c r="L191" t="s">
        <v>10516</v>
      </c>
      <c r="M191" t="s">
        <v>10079</v>
      </c>
    </row>
    <row r="192" spans="1:14" hidden="1" x14ac:dyDescent="0.2">
      <c r="B192" t="s">
        <v>8115</v>
      </c>
      <c r="C192" t="s">
        <v>8116</v>
      </c>
      <c r="D192" t="s">
        <v>7669</v>
      </c>
      <c r="E192" t="s">
        <v>7766</v>
      </c>
      <c r="F192">
        <v>2013</v>
      </c>
      <c r="G192">
        <v>2017</v>
      </c>
      <c r="H192" t="s">
        <v>8117</v>
      </c>
      <c r="I192" t="s">
        <v>1078</v>
      </c>
      <c r="J192">
        <v>38579</v>
      </c>
      <c r="K192">
        <v>0</v>
      </c>
      <c r="L192" t="s">
        <v>7774</v>
      </c>
      <c r="M192" t="s">
        <v>10078</v>
      </c>
      <c r="N192" t="s">
        <v>10080</v>
      </c>
    </row>
    <row r="193" spans="1:14" x14ac:dyDescent="0.2">
      <c r="A193" t="s">
        <v>802</v>
      </c>
      <c r="B193" t="s">
        <v>8115</v>
      </c>
      <c r="C193" t="s">
        <v>8116</v>
      </c>
      <c r="D193" t="s">
        <v>7669</v>
      </c>
      <c r="E193" t="s">
        <v>7766</v>
      </c>
      <c r="F193">
        <v>2013</v>
      </c>
      <c r="G193">
        <v>2017</v>
      </c>
      <c r="H193" t="s">
        <v>8117</v>
      </c>
      <c r="I193" t="s">
        <v>8118</v>
      </c>
      <c r="J193">
        <v>5932</v>
      </c>
      <c r="K193">
        <v>0</v>
      </c>
      <c r="L193" t="s">
        <v>10516</v>
      </c>
      <c r="M193" t="s">
        <v>10079</v>
      </c>
    </row>
    <row r="194" spans="1:14" hidden="1" x14ac:dyDescent="0.2">
      <c r="B194" t="s">
        <v>8119</v>
      </c>
      <c r="C194" t="s">
        <v>8120</v>
      </c>
      <c r="D194" t="s">
        <v>7669</v>
      </c>
      <c r="E194" t="s">
        <v>7766</v>
      </c>
      <c r="F194">
        <v>2013</v>
      </c>
      <c r="G194">
        <v>2017</v>
      </c>
      <c r="H194" t="s">
        <v>8121</v>
      </c>
      <c r="I194" t="s">
        <v>7675</v>
      </c>
      <c r="J194">
        <v>25108</v>
      </c>
      <c r="K194">
        <v>0</v>
      </c>
      <c r="L194" t="s">
        <v>7774</v>
      </c>
      <c r="M194" t="s">
        <v>10078</v>
      </c>
      <c r="N194" t="s">
        <v>10080</v>
      </c>
    </row>
    <row r="195" spans="1:14" x14ac:dyDescent="0.2">
      <c r="A195" t="s">
        <v>7708</v>
      </c>
      <c r="B195" t="s">
        <v>8119</v>
      </c>
      <c r="C195" t="s">
        <v>8120</v>
      </c>
      <c r="D195" t="s">
        <v>7669</v>
      </c>
      <c r="E195" t="s">
        <v>7766</v>
      </c>
      <c r="F195">
        <v>2013</v>
      </c>
      <c r="G195">
        <v>2017</v>
      </c>
      <c r="H195" t="s">
        <v>8121</v>
      </c>
      <c r="I195" t="s">
        <v>7708</v>
      </c>
      <c r="J195">
        <v>7345</v>
      </c>
      <c r="K195">
        <v>0</v>
      </c>
      <c r="L195" t="s">
        <v>10516</v>
      </c>
      <c r="M195" t="s">
        <v>10079</v>
      </c>
    </row>
    <row r="196" spans="1:14" x14ac:dyDescent="0.2">
      <c r="A196" t="s">
        <v>802</v>
      </c>
      <c r="B196" t="s">
        <v>8119</v>
      </c>
      <c r="C196" t="s">
        <v>8120</v>
      </c>
      <c r="D196" t="s">
        <v>7669</v>
      </c>
      <c r="E196" t="s">
        <v>7766</v>
      </c>
      <c r="F196">
        <v>2013</v>
      </c>
      <c r="G196">
        <v>2017</v>
      </c>
      <c r="H196" t="s">
        <v>8121</v>
      </c>
      <c r="I196" t="s">
        <v>7874</v>
      </c>
      <c r="J196">
        <v>18642</v>
      </c>
      <c r="K196">
        <v>0</v>
      </c>
      <c r="L196" t="s">
        <v>10516</v>
      </c>
      <c r="M196" t="s">
        <v>10079</v>
      </c>
    </row>
    <row r="197" spans="1:14" hidden="1" x14ac:dyDescent="0.2">
      <c r="B197" t="s">
        <v>8122</v>
      </c>
      <c r="C197" t="s">
        <v>8123</v>
      </c>
      <c r="D197" t="s">
        <v>7669</v>
      </c>
      <c r="E197" t="s">
        <v>7766</v>
      </c>
      <c r="F197">
        <v>2013</v>
      </c>
      <c r="G197">
        <v>2017</v>
      </c>
      <c r="H197" t="s">
        <v>8124</v>
      </c>
      <c r="I197" t="s">
        <v>7725</v>
      </c>
      <c r="J197">
        <v>16765</v>
      </c>
      <c r="K197">
        <v>0</v>
      </c>
      <c r="L197" t="s">
        <v>7774</v>
      </c>
      <c r="M197" t="s">
        <v>10078</v>
      </c>
      <c r="N197" t="s">
        <v>10080</v>
      </c>
    </row>
    <row r="198" spans="1:14" x14ac:dyDescent="0.2">
      <c r="A198" t="s">
        <v>802</v>
      </c>
      <c r="B198" t="s">
        <v>8122</v>
      </c>
      <c r="C198" t="s">
        <v>8123</v>
      </c>
      <c r="D198" t="s">
        <v>7669</v>
      </c>
      <c r="E198" t="s">
        <v>7766</v>
      </c>
      <c r="F198">
        <v>2013</v>
      </c>
      <c r="G198">
        <v>2017</v>
      </c>
      <c r="H198" t="s">
        <v>8124</v>
      </c>
      <c r="I198" t="s">
        <v>7773</v>
      </c>
      <c r="J198">
        <v>15182</v>
      </c>
      <c r="K198">
        <v>0</v>
      </c>
      <c r="L198" t="s">
        <v>10516</v>
      </c>
      <c r="M198" t="s">
        <v>10079</v>
      </c>
    </row>
    <row r="199" spans="1:14" x14ac:dyDescent="0.2">
      <c r="A199" t="s">
        <v>802</v>
      </c>
      <c r="B199" t="s">
        <v>8125</v>
      </c>
      <c r="C199" t="s">
        <v>8126</v>
      </c>
      <c r="D199" t="s">
        <v>7669</v>
      </c>
      <c r="E199" t="s">
        <v>7766</v>
      </c>
      <c r="F199">
        <v>2013</v>
      </c>
      <c r="G199">
        <v>2017</v>
      </c>
      <c r="H199" t="s">
        <v>8127</v>
      </c>
      <c r="I199" t="s">
        <v>7773</v>
      </c>
      <c r="J199">
        <v>28985</v>
      </c>
      <c r="K199">
        <v>0</v>
      </c>
      <c r="L199" t="s">
        <v>10516</v>
      </c>
      <c r="M199" t="s">
        <v>10079</v>
      </c>
    </row>
    <row r="200" spans="1:14" hidden="1" x14ac:dyDescent="0.2">
      <c r="B200" t="s">
        <v>8128</v>
      </c>
      <c r="C200" t="s">
        <v>8129</v>
      </c>
      <c r="D200" t="s">
        <v>7669</v>
      </c>
      <c r="E200" t="s">
        <v>7766</v>
      </c>
      <c r="F200">
        <v>2013</v>
      </c>
      <c r="G200">
        <v>2017</v>
      </c>
      <c r="H200" t="s">
        <v>8130</v>
      </c>
      <c r="I200" t="s">
        <v>335</v>
      </c>
      <c r="J200">
        <v>19931</v>
      </c>
      <c r="K200">
        <v>0</v>
      </c>
      <c r="L200" t="s">
        <v>7774</v>
      </c>
      <c r="M200" t="s">
        <v>10078</v>
      </c>
      <c r="N200" t="s">
        <v>10080</v>
      </c>
    </row>
    <row r="201" spans="1:14" x14ac:dyDescent="0.2">
      <c r="A201" t="s">
        <v>7967</v>
      </c>
      <c r="B201" t="s">
        <v>8128</v>
      </c>
      <c r="C201" t="s">
        <v>8129</v>
      </c>
      <c r="D201" t="s">
        <v>7669</v>
      </c>
      <c r="E201" t="s">
        <v>7766</v>
      </c>
      <c r="F201">
        <v>2013</v>
      </c>
      <c r="G201">
        <v>2017</v>
      </c>
      <c r="H201" t="s">
        <v>8130</v>
      </c>
      <c r="I201" t="s">
        <v>7967</v>
      </c>
      <c r="J201">
        <v>37102</v>
      </c>
      <c r="K201">
        <v>0</v>
      </c>
      <c r="L201" t="s">
        <v>10516</v>
      </c>
      <c r="M201" t="s">
        <v>10079</v>
      </c>
    </row>
    <row r="202" spans="1:14" x14ac:dyDescent="0.2">
      <c r="A202" t="s">
        <v>802</v>
      </c>
      <c r="B202" t="s">
        <v>8131</v>
      </c>
      <c r="C202" t="s">
        <v>8132</v>
      </c>
      <c r="D202" t="s">
        <v>7669</v>
      </c>
      <c r="E202" t="s">
        <v>7766</v>
      </c>
      <c r="F202">
        <v>2013</v>
      </c>
      <c r="G202">
        <v>2017</v>
      </c>
      <c r="H202" t="s">
        <v>8133</v>
      </c>
      <c r="I202" t="s">
        <v>8118</v>
      </c>
      <c r="J202">
        <v>31760</v>
      </c>
      <c r="K202">
        <v>0</v>
      </c>
      <c r="L202" t="s">
        <v>10516</v>
      </c>
      <c r="M202" t="s">
        <v>10079</v>
      </c>
    </row>
    <row r="203" spans="1:14" hidden="1" x14ac:dyDescent="0.2">
      <c r="B203" t="s">
        <v>8134</v>
      </c>
      <c r="C203" t="s">
        <v>8135</v>
      </c>
      <c r="D203" t="s">
        <v>7669</v>
      </c>
      <c r="E203" t="s">
        <v>7766</v>
      </c>
      <c r="F203">
        <v>2013</v>
      </c>
      <c r="G203">
        <v>2017</v>
      </c>
      <c r="H203" t="s">
        <v>8136</v>
      </c>
      <c r="I203" t="s">
        <v>8137</v>
      </c>
      <c r="J203">
        <v>4396</v>
      </c>
      <c r="K203">
        <v>0</v>
      </c>
      <c r="L203" t="s">
        <v>7774</v>
      </c>
      <c r="M203" t="s">
        <v>10078</v>
      </c>
      <c r="N203" t="s">
        <v>10080</v>
      </c>
    </row>
    <row r="204" spans="1:14" x14ac:dyDescent="0.2">
      <c r="A204" t="s">
        <v>802</v>
      </c>
      <c r="B204" t="s">
        <v>8134</v>
      </c>
      <c r="C204" t="s">
        <v>8135</v>
      </c>
      <c r="D204" t="s">
        <v>7669</v>
      </c>
      <c r="E204" t="s">
        <v>7766</v>
      </c>
      <c r="F204">
        <v>2013</v>
      </c>
      <c r="G204">
        <v>2017</v>
      </c>
      <c r="H204" t="s">
        <v>8136</v>
      </c>
      <c r="I204" t="s">
        <v>10620</v>
      </c>
      <c r="J204">
        <v>48246</v>
      </c>
      <c r="K204">
        <v>0</v>
      </c>
      <c r="L204" t="s">
        <v>10516</v>
      </c>
      <c r="M204" t="s">
        <v>10079</v>
      </c>
    </row>
    <row r="205" spans="1:14" x14ac:dyDescent="0.2">
      <c r="A205" t="s">
        <v>7739</v>
      </c>
      <c r="B205" t="s">
        <v>8138</v>
      </c>
      <c r="C205" t="s">
        <v>8139</v>
      </c>
      <c r="D205" t="s">
        <v>7669</v>
      </c>
      <c r="E205" t="s">
        <v>7766</v>
      </c>
      <c r="F205">
        <v>2013</v>
      </c>
      <c r="G205">
        <v>2017</v>
      </c>
      <c r="H205" t="s">
        <v>8140</v>
      </c>
      <c r="I205" t="s">
        <v>7739</v>
      </c>
      <c r="J205">
        <v>37603</v>
      </c>
      <c r="K205">
        <v>0</v>
      </c>
      <c r="L205" t="s">
        <v>10516</v>
      </c>
      <c r="M205" t="s">
        <v>10079</v>
      </c>
    </row>
    <row r="206" spans="1:14" x14ac:dyDescent="0.2">
      <c r="A206" t="s">
        <v>802</v>
      </c>
      <c r="B206" t="s">
        <v>8141</v>
      </c>
      <c r="C206" t="s">
        <v>8142</v>
      </c>
      <c r="D206" t="s">
        <v>7669</v>
      </c>
      <c r="E206" t="s">
        <v>7766</v>
      </c>
      <c r="F206">
        <v>2013</v>
      </c>
      <c r="G206">
        <v>2016</v>
      </c>
      <c r="H206" t="s">
        <v>8143</v>
      </c>
      <c r="I206" t="s">
        <v>7826</v>
      </c>
      <c r="J206">
        <v>32500</v>
      </c>
      <c r="K206">
        <v>0</v>
      </c>
      <c r="L206" t="s">
        <v>10516</v>
      </c>
      <c r="M206" t="s">
        <v>10079</v>
      </c>
    </row>
    <row r="207" spans="1:14" x14ac:dyDescent="0.2">
      <c r="A207" t="s">
        <v>8144</v>
      </c>
      <c r="B207" t="s">
        <v>8145</v>
      </c>
      <c r="C207" t="s">
        <v>8146</v>
      </c>
      <c r="D207" t="s">
        <v>7669</v>
      </c>
      <c r="E207" t="s">
        <v>7766</v>
      </c>
      <c r="F207">
        <v>2013</v>
      </c>
      <c r="G207">
        <v>2017</v>
      </c>
      <c r="H207" t="s">
        <v>8147</v>
      </c>
      <c r="I207" t="s">
        <v>10611</v>
      </c>
      <c r="J207">
        <v>55032</v>
      </c>
      <c r="K207">
        <v>0</v>
      </c>
      <c r="L207" t="s">
        <v>10516</v>
      </c>
      <c r="M207" t="s">
        <v>10079</v>
      </c>
    </row>
    <row r="208" spans="1:14" hidden="1" x14ac:dyDescent="0.2">
      <c r="B208" t="s">
        <v>8148</v>
      </c>
      <c r="C208" t="s">
        <v>8149</v>
      </c>
      <c r="D208" t="s">
        <v>7669</v>
      </c>
      <c r="E208" t="s">
        <v>7766</v>
      </c>
      <c r="F208">
        <v>2013</v>
      </c>
      <c r="G208">
        <v>2017</v>
      </c>
      <c r="H208" t="s">
        <v>8150</v>
      </c>
      <c r="I208" t="s">
        <v>8151</v>
      </c>
      <c r="J208">
        <v>79975</v>
      </c>
      <c r="K208">
        <v>0</v>
      </c>
      <c r="L208" t="s">
        <v>7769</v>
      </c>
      <c r="M208" t="s">
        <v>10078</v>
      </c>
      <c r="N208" t="s">
        <v>10080</v>
      </c>
    </row>
    <row r="209" spans="1:14" hidden="1" x14ac:dyDescent="0.2">
      <c r="B209" t="s">
        <v>8152</v>
      </c>
      <c r="C209" t="s">
        <v>8153</v>
      </c>
      <c r="D209" t="s">
        <v>7669</v>
      </c>
      <c r="E209" t="s">
        <v>7766</v>
      </c>
      <c r="F209">
        <v>2013</v>
      </c>
      <c r="G209">
        <v>2016</v>
      </c>
      <c r="H209" t="s">
        <v>8154</v>
      </c>
      <c r="I209" t="s">
        <v>8155</v>
      </c>
      <c r="J209">
        <v>59000</v>
      </c>
      <c r="K209">
        <v>0</v>
      </c>
      <c r="L209" t="s">
        <v>7774</v>
      </c>
      <c r="M209" t="s">
        <v>10078</v>
      </c>
      <c r="N209" t="s">
        <v>10080</v>
      </c>
    </row>
    <row r="210" spans="1:14" hidden="1" x14ac:dyDescent="0.2">
      <c r="A210" t="s">
        <v>7735</v>
      </c>
      <c r="B210" t="s">
        <v>8156</v>
      </c>
      <c r="C210" t="s">
        <v>8157</v>
      </c>
      <c r="D210" t="s">
        <v>7669</v>
      </c>
      <c r="E210" t="s">
        <v>7766</v>
      </c>
      <c r="F210">
        <v>2013</v>
      </c>
      <c r="G210">
        <v>2017</v>
      </c>
      <c r="H210" t="s">
        <v>8158</v>
      </c>
      <c r="I210" t="s">
        <v>7735</v>
      </c>
      <c r="J210">
        <v>16346.5</v>
      </c>
      <c r="K210">
        <v>0</v>
      </c>
      <c r="L210" t="s">
        <v>10516</v>
      </c>
      <c r="M210" t="s">
        <v>10079</v>
      </c>
    </row>
    <row r="211" spans="1:14" hidden="1" x14ac:dyDescent="0.2">
      <c r="B211" t="s">
        <v>8159</v>
      </c>
      <c r="C211" t="s">
        <v>8160</v>
      </c>
      <c r="D211" t="s">
        <v>7669</v>
      </c>
      <c r="E211" t="s">
        <v>7766</v>
      </c>
      <c r="F211">
        <v>2013</v>
      </c>
      <c r="G211">
        <v>2017</v>
      </c>
      <c r="H211" t="s">
        <v>8161</v>
      </c>
      <c r="I211" t="s">
        <v>8162</v>
      </c>
      <c r="J211">
        <v>44610</v>
      </c>
      <c r="K211">
        <v>0</v>
      </c>
      <c r="L211" t="s">
        <v>7774</v>
      </c>
      <c r="M211" t="s">
        <v>10078</v>
      </c>
      <c r="N211" t="s">
        <v>10080</v>
      </c>
    </row>
    <row r="212" spans="1:14" hidden="1" x14ac:dyDescent="0.2">
      <c r="B212" t="s">
        <v>8163</v>
      </c>
      <c r="C212" t="s">
        <v>8164</v>
      </c>
      <c r="D212" t="s">
        <v>7669</v>
      </c>
      <c r="E212" t="s">
        <v>7766</v>
      </c>
      <c r="F212">
        <v>2013</v>
      </c>
      <c r="G212">
        <v>2017</v>
      </c>
      <c r="H212" t="s">
        <v>8165</v>
      </c>
      <c r="I212" t="s">
        <v>7700</v>
      </c>
      <c r="J212">
        <v>60602</v>
      </c>
      <c r="K212">
        <v>0</v>
      </c>
      <c r="L212" t="s">
        <v>7774</v>
      </c>
      <c r="M212" t="s">
        <v>10078</v>
      </c>
      <c r="N212" t="s">
        <v>10080</v>
      </c>
    </row>
    <row r="213" spans="1:14" hidden="1" x14ac:dyDescent="0.2">
      <c r="B213" t="s">
        <v>8166</v>
      </c>
      <c r="C213" t="s">
        <v>8167</v>
      </c>
      <c r="D213" t="s">
        <v>7669</v>
      </c>
      <c r="E213" t="s">
        <v>7766</v>
      </c>
      <c r="F213">
        <v>2013</v>
      </c>
      <c r="G213">
        <v>2017</v>
      </c>
      <c r="H213" t="s">
        <v>8168</v>
      </c>
      <c r="I213" t="s">
        <v>7700</v>
      </c>
      <c r="J213">
        <v>35465</v>
      </c>
      <c r="K213">
        <v>0</v>
      </c>
      <c r="L213" t="s">
        <v>7769</v>
      </c>
      <c r="M213" t="s">
        <v>10078</v>
      </c>
      <c r="N213" t="s">
        <v>10080</v>
      </c>
    </row>
    <row r="214" spans="1:14" x14ac:dyDescent="0.2">
      <c r="A214" t="s">
        <v>7708</v>
      </c>
      <c r="B214" t="s">
        <v>8169</v>
      </c>
      <c r="C214" t="s">
        <v>8170</v>
      </c>
      <c r="D214" t="s">
        <v>7669</v>
      </c>
      <c r="E214" t="s">
        <v>7766</v>
      </c>
      <c r="F214">
        <v>2013</v>
      </c>
      <c r="G214">
        <v>2017</v>
      </c>
      <c r="H214" t="s">
        <v>8171</v>
      </c>
      <c r="I214" t="s">
        <v>7708</v>
      </c>
      <c r="J214">
        <v>79409</v>
      </c>
      <c r="K214">
        <v>0</v>
      </c>
      <c r="L214" t="s">
        <v>10514</v>
      </c>
      <c r="M214" t="s">
        <v>10079</v>
      </c>
    </row>
    <row r="215" spans="1:14" hidden="1" x14ac:dyDescent="0.2">
      <c r="B215" t="s">
        <v>8172</v>
      </c>
      <c r="C215" t="s">
        <v>8173</v>
      </c>
      <c r="D215" t="s">
        <v>7669</v>
      </c>
      <c r="E215" t="s">
        <v>7766</v>
      </c>
      <c r="F215">
        <v>2013</v>
      </c>
      <c r="G215">
        <v>2017</v>
      </c>
      <c r="H215" t="s">
        <v>8174</v>
      </c>
      <c r="I215" t="s">
        <v>1078</v>
      </c>
      <c r="J215">
        <v>30000</v>
      </c>
      <c r="K215">
        <v>0</v>
      </c>
      <c r="L215" t="s">
        <v>7774</v>
      </c>
      <c r="M215" t="s">
        <v>10078</v>
      </c>
      <c r="N215" t="s">
        <v>10080</v>
      </c>
    </row>
    <row r="216" spans="1:14" hidden="1" x14ac:dyDescent="0.2">
      <c r="B216" t="s">
        <v>8172</v>
      </c>
      <c r="C216" t="s">
        <v>8173</v>
      </c>
      <c r="D216" t="s">
        <v>7669</v>
      </c>
      <c r="E216" t="s">
        <v>7766</v>
      </c>
      <c r="F216">
        <v>2013</v>
      </c>
      <c r="G216">
        <v>2017</v>
      </c>
      <c r="H216" t="s">
        <v>8174</v>
      </c>
      <c r="I216" t="s">
        <v>7749</v>
      </c>
      <c r="J216">
        <v>15700</v>
      </c>
      <c r="K216">
        <v>0</v>
      </c>
      <c r="L216" t="s">
        <v>7774</v>
      </c>
      <c r="M216" t="s">
        <v>10078</v>
      </c>
      <c r="N216" t="s">
        <v>10080</v>
      </c>
    </row>
    <row r="217" spans="1:14" x14ac:dyDescent="0.2">
      <c r="A217" t="s">
        <v>8175</v>
      </c>
      <c r="B217" t="s">
        <v>8176</v>
      </c>
      <c r="C217" t="s">
        <v>8177</v>
      </c>
      <c r="D217" t="s">
        <v>7669</v>
      </c>
      <c r="E217" t="s">
        <v>7766</v>
      </c>
      <c r="F217">
        <v>2013</v>
      </c>
      <c r="G217">
        <v>2017</v>
      </c>
      <c r="H217" t="s">
        <v>8178</v>
      </c>
      <c r="I217" t="s">
        <v>8175</v>
      </c>
      <c r="J217">
        <v>61743</v>
      </c>
      <c r="K217">
        <v>0</v>
      </c>
      <c r="L217" t="s">
        <v>10514</v>
      </c>
      <c r="M217" t="s">
        <v>10079</v>
      </c>
    </row>
    <row r="218" spans="1:14" hidden="1" x14ac:dyDescent="0.2">
      <c r="B218" t="s">
        <v>8179</v>
      </c>
      <c r="C218" t="s">
        <v>8180</v>
      </c>
      <c r="D218" t="s">
        <v>7669</v>
      </c>
      <c r="E218" t="s">
        <v>7766</v>
      </c>
      <c r="F218">
        <v>2013</v>
      </c>
      <c r="G218">
        <v>2017</v>
      </c>
      <c r="H218" t="s">
        <v>8181</v>
      </c>
      <c r="I218" t="s">
        <v>7675</v>
      </c>
      <c r="J218">
        <v>29188</v>
      </c>
      <c r="K218">
        <v>0</v>
      </c>
      <c r="L218" t="s">
        <v>7774</v>
      </c>
      <c r="M218" t="s">
        <v>10078</v>
      </c>
      <c r="N218" t="s">
        <v>10080</v>
      </c>
    </row>
    <row r="219" spans="1:14" x14ac:dyDescent="0.2">
      <c r="A219" t="s">
        <v>802</v>
      </c>
      <c r="B219" t="s">
        <v>8179</v>
      </c>
      <c r="C219" t="s">
        <v>8180</v>
      </c>
      <c r="D219" t="s">
        <v>7669</v>
      </c>
      <c r="E219" t="s">
        <v>7766</v>
      </c>
      <c r="F219">
        <v>2013</v>
      </c>
      <c r="G219">
        <v>2017</v>
      </c>
      <c r="H219" t="s">
        <v>8181</v>
      </c>
      <c r="I219" t="s">
        <v>7773</v>
      </c>
      <c r="J219">
        <v>14021</v>
      </c>
      <c r="K219">
        <v>0</v>
      </c>
      <c r="L219" t="s">
        <v>10516</v>
      </c>
      <c r="M219" t="s">
        <v>10079</v>
      </c>
    </row>
    <row r="220" spans="1:14" x14ac:dyDescent="0.2">
      <c r="A220" t="s">
        <v>802</v>
      </c>
      <c r="B220" t="s">
        <v>8182</v>
      </c>
      <c r="C220" t="s">
        <v>8183</v>
      </c>
      <c r="D220" t="s">
        <v>7669</v>
      </c>
      <c r="E220" t="s">
        <v>7766</v>
      </c>
      <c r="F220">
        <v>2013</v>
      </c>
      <c r="G220">
        <v>2017</v>
      </c>
      <c r="H220" t="s">
        <v>8184</v>
      </c>
      <c r="I220" t="s">
        <v>7773</v>
      </c>
      <c r="J220">
        <v>39125</v>
      </c>
      <c r="K220">
        <v>0</v>
      </c>
      <c r="L220" t="s">
        <v>10516</v>
      </c>
      <c r="M220" t="s">
        <v>10079</v>
      </c>
    </row>
    <row r="221" spans="1:14" hidden="1" x14ac:dyDescent="0.2">
      <c r="B221" t="s">
        <v>8185</v>
      </c>
      <c r="C221" t="s">
        <v>8186</v>
      </c>
      <c r="D221" t="s">
        <v>7669</v>
      </c>
      <c r="E221" t="s">
        <v>7766</v>
      </c>
      <c r="F221">
        <v>2013</v>
      </c>
      <c r="G221">
        <v>2016</v>
      </c>
      <c r="H221" t="s">
        <v>7731</v>
      </c>
      <c r="I221" t="s">
        <v>7688</v>
      </c>
      <c r="J221">
        <v>32719</v>
      </c>
      <c r="K221">
        <v>0</v>
      </c>
      <c r="L221" t="s">
        <v>7774</v>
      </c>
      <c r="M221" t="s">
        <v>10078</v>
      </c>
      <c r="N221" t="s">
        <v>10080</v>
      </c>
    </row>
    <row r="222" spans="1:14" hidden="1" x14ac:dyDescent="0.2">
      <c r="B222" t="s">
        <v>8187</v>
      </c>
      <c r="C222" t="s">
        <v>8188</v>
      </c>
      <c r="D222" t="s">
        <v>7669</v>
      </c>
      <c r="E222" t="s">
        <v>7766</v>
      </c>
      <c r="F222">
        <v>2013</v>
      </c>
      <c r="G222">
        <v>2017</v>
      </c>
      <c r="H222" t="s">
        <v>8189</v>
      </c>
      <c r="I222" t="s">
        <v>8190</v>
      </c>
      <c r="J222">
        <v>29097</v>
      </c>
      <c r="K222">
        <v>0</v>
      </c>
      <c r="L222" t="s">
        <v>7774</v>
      </c>
      <c r="M222" t="s">
        <v>10078</v>
      </c>
      <c r="N222" t="s">
        <v>10080</v>
      </c>
    </row>
    <row r="223" spans="1:14" hidden="1" x14ac:dyDescent="0.2">
      <c r="B223" t="s">
        <v>8187</v>
      </c>
      <c r="C223" t="s">
        <v>8188</v>
      </c>
      <c r="D223" t="s">
        <v>7669</v>
      </c>
      <c r="E223" t="s">
        <v>7766</v>
      </c>
      <c r="F223">
        <v>2013</v>
      </c>
      <c r="G223">
        <v>2017</v>
      </c>
      <c r="H223" t="s">
        <v>8189</v>
      </c>
      <c r="I223" t="s">
        <v>8191</v>
      </c>
      <c r="J223">
        <v>13007</v>
      </c>
      <c r="K223">
        <v>0</v>
      </c>
      <c r="L223" t="s">
        <v>7774</v>
      </c>
      <c r="M223" t="s">
        <v>10078</v>
      </c>
      <c r="N223" t="s">
        <v>10080</v>
      </c>
    </row>
    <row r="224" spans="1:14" x14ac:dyDescent="0.2">
      <c r="A224" t="s">
        <v>802</v>
      </c>
      <c r="B224" t="s">
        <v>8187</v>
      </c>
      <c r="C224" t="s">
        <v>8188</v>
      </c>
      <c r="D224" t="s">
        <v>7669</v>
      </c>
      <c r="E224" t="s">
        <v>7766</v>
      </c>
      <c r="F224">
        <v>2013</v>
      </c>
      <c r="G224">
        <v>2017</v>
      </c>
      <c r="H224" t="s">
        <v>8189</v>
      </c>
      <c r="I224" t="s">
        <v>7874</v>
      </c>
      <c r="J224">
        <v>9692</v>
      </c>
      <c r="K224">
        <v>0</v>
      </c>
      <c r="L224" t="s">
        <v>10516</v>
      </c>
      <c r="M224" t="s">
        <v>10079</v>
      </c>
    </row>
    <row r="225" spans="1:14" x14ac:dyDescent="0.2">
      <c r="A225" t="s">
        <v>7967</v>
      </c>
      <c r="B225" t="s">
        <v>8192</v>
      </c>
      <c r="C225" t="s">
        <v>8193</v>
      </c>
      <c r="D225" t="s">
        <v>7669</v>
      </c>
      <c r="E225" t="s">
        <v>7766</v>
      </c>
      <c r="F225">
        <v>2013</v>
      </c>
      <c r="G225">
        <v>2016</v>
      </c>
      <c r="H225" t="s">
        <v>8194</v>
      </c>
      <c r="I225" t="s">
        <v>7967</v>
      </c>
      <c r="J225">
        <v>42488</v>
      </c>
      <c r="K225">
        <v>0</v>
      </c>
      <c r="L225" t="s">
        <v>10516</v>
      </c>
      <c r="M225" t="s">
        <v>10079</v>
      </c>
    </row>
    <row r="226" spans="1:14" x14ac:dyDescent="0.2">
      <c r="A226" t="s">
        <v>7883</v>
      </c>
      <c r="B226" t="s">
        <v>8195</v>
      </c>
      <c r="C226" t="s">
        <v>8196</v>
      </c>
      <c r="D226" t="s">
        <v>7669</v>
      </c>
      <c r="E226" t="s">
        <v>7766</v>
      </c>
      <c r="F226">
        <v>2013</v>
      </c>
      <c r="G226">
        <v>2017</v>
      </c>
      <c r="H226" t="s">
        <v>8197</v>
      </c>
      <c r="I226" t="s">
        <v>7883</v>
      </c>
      <c r="J226">
        <v>49837</v>
      </c>
      <c r="K226">
        <v>0</v>
      </c>
      <c r="L226" t="s">
        <v>10516</v>
      </c>
      <c r="M226" t="s">
        <v>10079</v>
      </c>
    </row>
    <row r="227" spans="1:14" hidden="1" x14ac:dyDescent="0.2">
      <c r="B227" t="s">
        <v>8198</v>
      </c>
      <c r="C227" t="s">
        <v>8199</v>
      </c>
      <c r="D227" t="s">
        <v>7669</v>
      </c>
      <c r="E227" t="s">
        <v>7766</v>
      </c>
      <c r="F227">
        <v>2013</v>
      </c>
      <c r="G227">
        <v>2017</v>
      </c>
      <c r="H227" t="s">
        <v>8200</v>
      </c>
      <c r="I227" t="s">
        <v>8031</v>
      </c>
      <c r="J227">
        <v>24281</v>
      </c>
      <c r="K227">
        <v>0</v>
      </c>
      <c r="L227" t="s">
        <v>7774</v>
      </c>
      <c r="M227" t="s">
        <v>10078</v>
      </c>
      <c r="N227" t="s">
        <v>10080</v>
      </c>
    </row>
    <row r="228" spans="1:14" x14ac:dyDescent="0.2">
      <c r="A228" t="s">
        <v>7708</v>
      </c>
      <c r="B228" t="s">
        <v>8198</v>
      </c>
      <c r="C228" t="s">
        <v>8199</v>
      </c>
      <c r="D228" t="s">
        <v>7669</v>
      </c>
      <c r="E228" t="s">
        <v>7766</v>
      </c>
      <c r="F228">
        <v>2013</v>
      </c>
      <c r="G228">
        <v>2017</v>
      </c>
      <c r="H228" t="s">
        <v>8200</v>
      </c>
      <c r="I228" t="s">
        <v>10640</v>
      </c>
      <c r="J228">
        <v>38517</v>
      </c>
      <c r="K228">
        <v>0</v>
      </c>
      <c r="L228" t="s">
        <v>10516</v>
      </c>
      <c r="M228" t="s">
        <v>10079</v>
      </c>
    </row>
    <row r="229" spans="1:14" hidden="1" x14ac:dyDescent="0.2">
      <c r="B229" t="s">
        <v>8201</v>
      </c>
      <c r="C229" t="s">
        <v>8202</v>
      </c>
      <c r="D229" t="s">
        <v>7669</v>
      </c>
      <c r="E229" t="s">
        <v>7766</v>
      </c>
      <c r="F229">
        <v>2013</v>
      </c>
      <c r="G229">
        <v>2017</v>
      </c>
      <c r="H229" t="s">
        <v>8203</v>
      </c>
      <c r="I229" t="s">
        <v>7912</v>
      </c>
      <c r="J229">
        <v>18001</v>
      </c>
      <c r="K229">
        <v>0</v>
      </c>
      <c r="L229" t="s">
        <v>7774</v>
      </c>
      <c r="M229" t="s">
        <v>10078</v>
      </c>
      <c r="N229" t="s">
        <v>10080</v>
      </c>
    </row>
    <row r="230" spans="1:14" x14ac:dyDescent="0.2">
      <c r="A230" t="s">
        <v>802</v>
      </c>
      <c r="B230" t="s">
        <v>8201</v>
      </c>
      <c r="C230" t="s">
        <v>8202</v>
      </c>
      <c r="D230" t="s">
        <v>7669</v>
      </c>
      <c r="E230" t="s">
        <v>7766</v>
      </c>
      <c r="F230">
        <v>2013</v>
      </c>
      <c r="G230">
        <v>2017</v>
      </c>
      <c r="H230" t="s">
        <v>8203</v>
      </c>
      <c r="I230" t="s">
        <v>10620</v>
      </c>
      <c r="J230">
        <v>5008</v>
      </c>
      <c r="K230">
        <v>0</v>
      </c>
      <c r="L230" t="s">
        <v>10516</v>
      </c>
      <c r="M230" t="s">
        <v>10079</v>
      </c>
    </row>
    <row r="231" spans="1:14" hidden="1" x14ac:dyDescent="0.2">
      <c r="B231" t="s">
        <v>8204</v>
      </c>
      <c r="C231" t="s">
        <v>8205</v>
      </c>
      <c r="D231" t="s">
        <v>7669</v>
      </c>
      <c r="E231" t="s">
        <v>7766</v>
      </c>
      <c r="F231">
        <v>2013</v>
      </c>
      <c r="G231">
        <v>2017</v>
      </c>
      <c r="H231" t="s">
        <v>8206</v>
      </c>
      <c r="I231" t="s">
        <v>7725</v>
      </c>
      <c r="J231">
        <v>8265</v>
      </c>
      <c r="K231">
        <v>0</v>
      </c>
      <c r="L231" t="s">
        <v>7774</v>
      </c>
      <c r="M231" t="s">
        <v>10078</v>
      </c>
      <c r="N231" t="s">
        <v>10080</v>
      </c>
    </row>
    <row r="232" spans="1:14" hidden="1" x14ac:dyDescent="0.2">
      <c r="B232" t="s">
        <v>8204</v>
      </c>
      <c r="C232" t="s">
        <v>8205</v>
      </c>
      <c r="D232" t="s">
        <v>7669</v>
      </c>
      <c r="E232" t="s">
        <v>7766</v>
      </c>
      <c r="F232">
        <v>2013</v>
      </c>
      <c r="G232">
        <v>2017</v>
      </c>
      <c r="H232" t="s">
        <v>8206</v>
      </c>
      <c r="I232" t="s">
        <v>8207</v>
      </c>
      <c r="J232">
        <v>52735</v>
      </c>
      <c r="K232">
        <v>0</v>
      </c>
      <c r="L232" t="s">
        <v>7774</v>
      </c>
      <c r="M232" t="s">
        <v>10078</v>
      </c>
      <c r="N232" t="s">
        <v>10080</v>
      </c>
    </row>
    <row r="233" spans="1:14" hidden="1" x14ac:dyDescent="0.2">
      <c r="B233" t="s">
        <v>8208</v>
      </c>
      <c r="C233" t="s">
        <v>8209</v>
      </c>
      <c r="D233" t="s">
        <v>7669</v>
      </c>
      <c r="E233" t="s">
        <v>7766</v>
      </c>
      <c r="F233">
        <v>2013</v>
      </c>
      <c r="G233">
        <v>2017</v>
      </c>
      <c r="H233" t="s">
        <v>8210</v>
      </c>
      <c r="I233" t="s">
        <v>798</v>
      </c>
      <c r="J233">
        <v>20160</v>
      </c>
      <c r="K233">
        <v>0</v>
      </c>
      <c r="L233" t="s">
        <v>7774</v>
      </c>
      <c r="M233" t="s">
        <v>10078</v>
      </c>
      <c r="N233" t="s">
        <v>10080</v>
      </c>
    </row>
    <row r="234" spans="1:14" x14ac:dyDescent="0.2">
      <c r="A234" t="s">
        <v>802</v>
      </c>
      <c r="B234" t="s">
        <v>8208</v>
      </c>
      <c r="C234" t="s">
        <v>8209</v>
      </c>
      <c r="D234" t="s">
        <v>7669</v>
      </c>
      <c r="E234" t="s">
        <v>7766</v>
      </c>
      <c r="F234">
        <v>2013</v>
      </c>
      <c r="G234">
        <v>2017</v>
      </c>
      <c r="H234" t="s">
        <v>8210</v>
      </c>
      <c r="I234" t="s">
        <v>10620</v>
      </c>
      <c r="J234">
        <v>28920</v>
      </c>
      <c r="K234">
        <v>0</v>
      </c>
      <c r="L234" t="s">
        <v>10516</v>
      </c>
      <c r="M234" t="s">
        <v>10079</v>
      </c>
    </row>
    <row r="235" spans="1:14" hidden="1" x14ac:dyDescent="0.2">
      <c r="B235" t="s">
        <v>8211</v>
      </c>
      <c r="C235" t="s">
        <v>8212</v>
      </c>
      <c r="D235" t="s">
        <v>7669</v>
      </c>
      <c r="E235" t="s">
        <v>7766</v>
      </c>
      <c r="F235">
        <v>2013</v>
      </c>
      <c r="G235">
        <v>2017</v>
      </c>
      <c r="H235" t="s">
        <v>8213</v>
      </c>
      <c r="I235" t="s">
        <v>7675</v>
      </c>
      <c r="J235">
        <v>47600</v>
      </c>
      <c r="K235">
        <v>0</v>
      </c>
      <c r="L235" t="s">
        <v>7774</v>
      </c>
      <c r="M235" t="s">
        <v>10078</v>
      </c>
      <c r="N235" t="s">
        <v>10080</v>
      </c>
    </row>
    <row r="236" spans="1:14" hidden="1" x14ac:dyDescent="0.2">
      <c r="B236" t="s">
        <v>8214</v>
      </c>
      <c r="C236" t="s">
        <v>8215</v>
      </c>
      <c r="D236" t="s">
        <v>7669</v>
      </c>
      <c r="E236" t="s">
        <v>7766</v>
      </c>
      <c r="F236">
        <v>2013</v>
      </c>
      <c r="G236">
        <v>2016</v>
      </c>
      <c r="H236" t="s">
        <v>8216</v>
      </c>
      <c r="I236" t="s">
        <v>8217</v>
      </c>
      <c r="J236">
        <v>53902</v>
      </c>
      <c r="K236">
        <v>0</v>
      </c>
      <c r="L236" t="s">
        <v>7774</v>
      </c>
      <c r="M236" t="s">
        <v>10078</v>
      </c>
      <c r="N236" t="s">
        <v>10080</v>
      </c>
    </row>
    <row r="237" spans="1:14" x14ac:dyDescent="0.2">
      <c r="A237" t="s">
        <v>7819</v>
      </c>
      <c r="B237" t="s">
        <v>8218</v>
      </c>
      <c r="C237" t="s">
        <v>8219</v>
      </c>
      <c r="D237" t="s">
        <v>7669</v>
      </c>
      <c r="E237" t="s">
        <v>7766</v>
      </c>
      <c r="F237">
        <v>2013</v>
      </c>
      <c r="G237">
        <v>2017</v>
      </c>
      <c r="H237" t="s">
        <v>8220</v>
      </c>
      <c r="I237" t="s">
        <v>7819</v>
      </c>
      <c r="J237">
        <v>44807</v>
      </c>
      <c r="K237">
        <v>0</v>
      </c>
      <c r="L237" t="s">
        <v>10516</v>
      </c>
      <c r="M237" t="s">
        <v>10079</v>
      </c>
    </row>
    <row r="238" spans="1:14" hidden="1" x14ac:dyDescent="0.2">
      <c r="B238" t="s">
        <v>8221</v>
      </c>
      <c r="C238" t="s">
        <v>8222</v>
      </c>
      <c r="D238" t="s">
        <v>7669</v>
      </c>
      <c r="E238" t="s">
        <v>7766</v>
      </c>
      <c r="F238">
        <v>2013</v>
      </c>
      <c r="G238">
        <v>2017</v>
      </c>
      <c r="H238" t="s">
        <v>8223</v>
      </c>
      <c r="I238" t="s">
        <v>8162</v>
      </c>
      <c r="J238">
        <v>2326</v>
      </c>
      <c r="K238">
        <v>0</v>
      </c>
      <c r="L238" t="s">
        <v>7774</v>
      </c>
      <c r="M238" t="s">
        <v>10078</v>
      </c>
      <c r="N238" t="s">
        <v>10080</v>
      </c>
    </row>
    <row r="239" spans="1:14" x14ac:dyDescent="0.2">
      <c r="A239" t="s">
        <v>7883</v>
      </c>
      <c r="B239" t="s">
        <v>8221</v>
      </c>
      <c r="C239" t="s">
        <v>8222</v>
      </c>
      <c r="D239" t="s">
        <v>7669</v>
      </c>
      <c r="E239" t="s">
        <v>7766</v>
      </c>
      <c r="F239">
        <v>2013</v>
      </c>
      <c r="G239">
        <v>2017</v>
      </c>
      <c r="H239" t="s">
        <v>8223</v>
      </c>
      <c r="I239" t="s">
        <v>7883</v>
      </c>
      <c r="J239">
        <v>4433</v>
      </c>
      <c r="K239">
        <v>0</v>
      </c>
      <c r="L239" t="s">
        <v>10516</v>
      </c>
      <c r="M239" t="s">
        <v>10079</v>
      </c>
    </row>
    <row r="240" spans="1:14" x14ac:dyDescent="0.2">
      <c r="A240" t="s">
        <v>802</v>
      </c>
      <c r="B240" t="s">
        <v>8221</v>
      </c>
      <c r="C240" t="s">
        <v>8222</v>
      </c>
      <c r="D240" t="s">
        <v>7669</v>
      </c>
      <c r="E240" t="s">
        <v>7766</v>
      </c>
      <c r="F240">
        <v>2013</v>
      </c>
      <c r="G240">
        <v>2017</v>
      </c>
      <c r="H240" t="s">
        <v>8223</v>
      </c>
      <c r="I240" t="s">
        <v>7874</v>
      </c>
      <c r="J240">
        <v>42956</v>
      </c>
      <c r="K240">
        <v>0</v>
      </c>
      <c r="L240" t="s">
        <v>10516</v>
      </c>
      <c r="M240" t="s">
        <v>10079</v>
      </c>
    </row>
    <row r="241" spans="1:14" hidden="1" x14ac:dyDescent="0.2">
      <c r="B241" t="s">
        <v>8224</v>
      </c>
      <c r="C241" t="s">
        <v>8225</v>
      </c>
      <c r="D241" t="s">
        <v>7669</v>
      </c>
      <c r="E241" t="s">
        <v>7766</v>
      </c>
      <c r="F241">
        <v>2013</v>
      </c>
      <c r="G241">
        <v>2016</v>
      </c>
      <c r="H241" t="s">
        <v>8226</v>
      </c>
      <c r="I241" t="s">
        <v>8155</v>
      </c>
      <c r="J241">
        <v>51159</v>
      </c>
      <c r="K241">
        <v>0</v>
      </c>
      <c r="L241" t="s">
        <v>7769</v>
      </c>
      <c r="M241" t="s">
        <v>10078</v>
      </c>
      <c r="N241" t="s">
        <v>10080</v>
      </c>
    </row>
    <row r="242" spans="1:14" hidden="1" x14ac:dyDescent="0.2">
      <c r="B242" t="s">
        <v>8227</v>
      </c>
      <c r="C242" t="s">
        <v>8228</v>
      </c>
      <c r="D242" t="s">
        <v>7669</v>
      </c>
      <c r="E242" t="s">
        <v>7766</v>
      </c>
      <c r="F242">
        <v>2013</v>
      </c>
      <c r="G242">
        <v>2016</v>
      </c>
      <c r="H242" t="s">
        <v>8229</v>
      </c>
      <c r="I242" t="s">
        <v>8088</v>
      </c>
      <c r="J242">
        <v>12200</v>
      </c>
      <c r="K242">
        <v>0</v>
      </c>
      <c r="L242" t="s">
        <v>7769</v>
      </c>
      <c r="M242" t="s">
        <v>10078</v>
      </c>
      <c r="N242" t="s">
        <v>10080</v>
      </c>
    </row>
    <row r="243" spans="1:14" hidden="1" x14ac:dyDescent="0.2">
      <c r="B243" t="s">
        <v>8227</v>
      </c>
      <c r="C243" t="s">
        <v>8228</v>
      </c>
      <c r="D243" t="s">
        <v>7669</v>
      </c>
      <c r="E243" t="s">
        <v>7766</v>
      </c>
      <c r="F243">
        <v>2013</v>
      </c>
      <c r="G243">
        <v>2016</v>
      </c>
      <c r="H243" t="s">
        <v>8229</v>
      </c>
      <c r="I243" t="s">
        <v>8230</v>
      </c>
      <c r="J243">
        <v>15488</v>
      </c>
      <c r="K243">
        <v>0</v>
      </c>
      <c r="L243" t="s">
        <v>7769</v>
      </c>
      <c r="M243" t="s">
        <v>10078</v>
      </c>
      <c r="N243" t="s">
        <v>10080</v>
      </c>
    </row>
    <row r="244" spans="1:14" x14ac:dyDescent="0.2">
      <c r="A244" t="s">
        <v>7708</v>
      </c>
      <c r="B244" t="s">
        <v>8227</v>
      </c>
      <c r="C244" t="s">
        <v>8228</v>
      </c>
      <c r="D244" t="s">
        <v>7669</v>
      </c>
      <c r="E244" t="s">
        <v>7766</v>
      </c>
      <c r="F244">
        <v>2013</v>
      </c>
      <c r="G244">
        <v>2016</v>
      </c>
      <c r="H244" t="s">
        <v>8229</v>
      </c>
      <c r="I244" t="s">
        <v>10640</v>
      </c>
      <c r="J244">
        <v>35418</v>
      </c>
      <c r="K244">
        <v>0</v>
      </c>
      <c r="L244" t="s">
        <v>10514</v>
      </c>
      <c r="M244" t="s">
        <v>10079</v>
      </c>
    </row>
    <row r="245" spans="1:14" hidden="1" x14ac:dyDescent="0.2">
      <c r="B245" t="s">
        <v>8231</v>
      </c>
      <c r="C245" t="s">
        <v>8232</v>
      </c>
      <c r="D245" t="s">
        <v>7669</v>
      </c>
      <c r="E245" t="s">
        <v>7766</v>
      </c>
      <c r="F245">
        <v>2013</v>
      </c>
      <c r="G245">
        <v>2016</v>
      </c>
      <c r="H245" t="s">
        <v>8233</v>
      </c>
      <c r="I245" t="s">
        <v>7700</v>
      </c>
      <c r="J245">
        <v>61746</v>
      </c>
      <c r="K245">
        <v>0</v>
      </c>
      <c r="L245" t="s">
        <v>7769</v>
      </c>
      <c r="M245" t="s">
        <v>10078</v>
      </c>
      <c r="N245" t="s">
        <v>10080</v>
      </c>
    </row>
    <row r="246" spans="1:14" x14ac:dyDescent="0.2">
      <c r="A246" t="s">
        <v>5863</v>
      </c>
      <c r="B246" t="s">
        <v>8234</v>
      </c>
      <c r="C246" t="s">
        <v>8235</v>
      </c>
      <c r="D246" t="s">
        <v>7669</v>
      </c>
      <c r="E246" t="s">
        <v>7766</v>
      </c>
      <c r="F246">
        <v>2013</v>
      </c>
      <c r="G246">
        <v>2017</v>
      </c>
      <c r="H246" t="s">
        <v>8236</v>
      </c>
      <c r="I246" t="s">
        <v>5863</v>
      </c>
      <c r="J246">
        <v>54770</v>
      </c>
      <c r="K246">
        <v>0</v>
      </c>
      <c r="L246" t="s">
        <v>10516</v>
      </c>
      <c r="M246" t="s">
        <v>10079</v>
      </c>
    </row>
    <row r="247" spans="1:14" x14ac:dyDescent="0.2">
      <c r="A247" t="s">
        <v>7819</v>
      </c>
      <c r="B247" t="s">
        <v>8237</v>
      </c>
      <c r="C247" t="s">
        <v>8238</v>
      </c>
      <c r="D247" t="s">
        <v>7669</v>
      </c>
      <c r="E247" t="s">
        <v>7766</v>
      </c>
      <c r="F247">
        <v>2013</v>
      </c>
      <c r="G247">
        <v>2016</v>
      </c>
      <c r="H247" t="s">
        <v>8239</v>
      </c>
      <c r="I247" t="s">
        <v>7819</v>
      </c>
      <c r="J247">
        <v>27842</v>
      </c>
      <c r="K247">
        <v>0</v>
      </c>
      <c r="L247" t="s">
        <v>10514</v>
      </c>
      <c r="M247" t="s">
        <v>10079</v>
      </c>
    </row>
    <row r="248" spans="1:14" x14ac:dyDescent="0.2">
      <c r="A248" t="s">
        <v>7708</v>
      </c>
      <c r="B248" t="s">
        <v>8240</v>
      </c>
      <c r="C248" t="s">
        <v>8241</v>
      </c>
      <c r="D248" t="s">
        <v>7669</v>
      </c>
      <c r="E248" t="s">
        <v>7766</v>
      </c>
      <c r="F248">
        <v>2013</v>
      </c>
      <c r="G248">
        <v>2017</v>
      </c>
      <c r="H248" t="s">
        <v>8242</v>
      </c>
      <c r="I248" t="s">
        <v>10640</v>
      </c>
      <c r="J248">
        <v>23500</v>
      </c>
      <c r="K248">
        <v>0</v>
      </c>
      <c r="L248" t="s">
        <v>10516</v>
      </c>
      <c r="M248" t="s">
        <v>10079</v>
      </c>
    </row>
    <row r="249" spans="1:14" hidden="1" x14ac:dyDescent="0.2">
      <c r="B249" t="s">
        <v>8243</v>
      </c>
      <c r="C249" t="s">
        <v>8244</v>
      </c>
      <c r="D249" t="s">
        <v>7669</v>
      </c>
      <c r="E249" t="s">
        <v>7766</v>
      </c>
      <c r="F249">
        <v>2013</v>
      </c>
      <c r="G249">
        <v>2017</v>
      </c>
      <c r="H249" t="s">
        <v>8245</v>
      </c>
      <c r="I249" t="s">
        <v>7700</v>
      </c>
      <c r="J249">
        <v>60450</v>
      </c>
      <c r="K249">
        <v>0</v>
      </c>
      <c r="L249" t="s">
        <v>7769</v>
      </c>
      <c r="M249" t="s">
        <v>10078</v>
      </c>
      <c r="N249" t="s">
        <v>10080</v>
      </c>
    </row>
    <row r="250" spans="1:14" x14ac:dyDescent="0.2">
      <c r="A250" t="s">
        <v>1040</v>
      </c>
      <c r="B250" t="s">
        <v>8246</v>
      </c>
      <c r="C250" t="s">
        <v>8247</v>
      </c>
      <c r="D250" t="s">
        <v>7669</v>
      </c>
      <c r="E250" t="s">
        <v>7766</v>
      </c>
      <c r="F250">
        <v>2013</v>
      </c>
      <c r="G250">
        <v>2016</v>
      </c>
      <c r="H250" t="s">
        <v>8248</v>
      </c>
      <c r="I250" t="s">
        <v>1040</v>
      </c>
      <c r="J250">
        <v>41184</v>
      </c>
      <c r="K250">
        <v>0</v>
      </c>
      <c r="L250" t="s">
        <v>10514</v>
      </c>
      <c r="M250" t="s">
        <v>10079</v>
      </c>
    </row>
    <row r="251" spans="1:14" x14ac:dyDescent="0.2">
      <c r="A251" t="s">
        <v>1040</v>
      </c>
      <c r="B251" t="s">
        <v>8249</v>
      </c>
      <c r="C251" t="s">
        <v>8250</v>
      </c>
      <c r="D251" t="s">
        <v>7669</v>
      </c>
      <c r="E251" t="s">
        <v>7766</v>
      </c>
      <c r="F251">
        <v>2013</v>
      </c>
      <c r="G251">
        <v>2016</v>
      </c>
      <c r="H251" t="s">
        <v>8251</v>
      </c>
      <c r="I251" t="s">
        <v>8252</v>
      </c>
      <c r="J251">
        <v>69600</v>
      </c>
      <c r="K251">
        <v>0</v>
      </c>
      <c r="L251" t="s">
        <v>10514</v>
      </c>
      <c r="M251" t="s">
        <v>10079</v>
      </c>
    </row>
    <row r="252" spans="1:14" hidden="1" x14ac:dyDescent="0.2">
      <c r="B252" t="s">
        <v>8253</v>
      </c>
      <c r="C252" t="s">
        <v>8254</v>
      </c>
      <c r="D252" t="s">
        <v>7669</v>
      </c>
      <c r="E252" t="s">
        <v>7766</v>
      </c>
      <c r="F252">
        <v>2013</v>
      </c>
      <c r="G252">
        <v>2017</v>
      </c>
      <c r="H252" t="s">
        <v>8255</v>
      </c>
      <c r="I252" t="s">
        <v>7675</v>
      </c>
      <c r="J252">
        <v>30141</v>
      </c>
      <c r="K252">
        <v>0</v>
      </c>
      <c r="L252" t="s">
        <v>7774</v>
      </c>
      <c r="M252" t="s">
        <v>10078</v>
      </c>
      <c r="N252" t="s">
        <v>10080</v>
      </c>
    </row>
    <row r="253" spans="1:14" hidden="1" x14ac:dyDescent="0.2">
      <c r="B253" t="s">
        <v>8253</v>
      </c>
      <c r="C253" t="s">
        <v>8254</v>
      </c>
      <c r="D253" t="s">
        <v>7669</v>
      </c>
      <c r="E253" t="s">
        <v>7766</v>
      </c>
      <c r="F253">
        <v>2013</v>
      </c>
      <c r="G253">
        <v>2017</v>
      </c>
      <c r="H253" t="s">
        <v>8255</v>
      </c>
      <c r="I253" t="s">
        <v>7680</v>
      </c>
      <c r="J253">
        <v>5787</v>
      </c>
      <c r="K253">
        <v>0</v>
      </c>
      <c r="L253" t="s">
        <v>7774</v>
      </c>
      <c r="M253" t="s">
        <v>10078</v>
      </c>
      <c r="N253" t="s">
        <v>10080</v>
      </c>
    </row>
    <row r="254" spans="1:14" x14ac:dyDescent="0.2">
      <c r="A254" t="s">
        <v>7689</v>
      </c>
      <c r="B254" t="s">
        <v>8256</v>
      </c>
      <c r="C254" t="s">
        <v>8257</v>
      </c>
      <c r="D254" t="s">
        <v>7669</v>
      </c>
      <c r="E254" t="s">
        <v>7766</v>
      </c>
      <c r="F254">
        <v>2013</v>
      </c>
      <c r="G254">
        <v>2017</v>
      </c>
      <c r="H254" t="s">
        <v>8258</v>
      </c>
      <c r="I254" t="s">
        <v>7804</v>
      </c>
      <c r="J254">
        <v>54520</v>
      </c>
      <c r="K254">
        <v>0</v>
      </c>
      <c r="L254" t="s">
        <v>10514</v>
      </c>
      <c r="M254" t="s">
        <v>10079</v>
      </c>
    </row>
    <row r="255" spans="1:14" hidden="1" x14ac:dyDescent="0.2">
      <c r="A255" t="s">
        <v>8008</v>
      </c>
      <c r="B255" t="s">
        <v>8259</v>
      </c>
      <c r="C255" t="s">
        <v>8260</v>
      </c>
      <c r="D255" t="s">
        <v>7669</v>
      </c>
      <c r="E255" t="s">
        <v>7766</v>
      </c>
      <c r="F255">
        <v>2013</v>
      </c>
      <c r="G255">
        <v>2017</v>
      </c>
      <c r="H255" t="s">
        <v>8261</v>
      </c>
      <c r="I255" t="s">
        <v>8008</v>
      </c>
      <c r="J255">
        <v>43878</v>
      </c>
      <c r="K255">
        <v>0</v>
      </c>
      <c r="L255" t="s">
        <v>7774</v>
      </c>
      <c r="M255" t="s">
        <v>10079</v>
      </c>
    </row>
    <row r="256" spans="1:14" hidden="1" x14ac:dyDescent="0.2">
      <c r="B256" t="s">
        <v>8262</v>
      </c>
      <c r="C256" t="s">
        <v>8263</v>
      </c>
      <c r="D256" t="s">
        <v>7669</v>
      </c>
      <c r="E256" t="s">
        <v>7766</v>
      </c>
      <c r="F256">
        <v>2013</v>
      </c>
      <c r="G256">
        <v>2017</v>
      </c>
      <c r="H256" t="s">
        <v>8264</v>
      </c>
      <c r="I256" t="s">
        <v>6397</v>
      </c>
      <c r="J256">
        <v>61147</v>
      </c>
      <c r="K256">
        <v>0</v>
      </c>
      <c r="L256" t="s">
        <v>7769</v>
      </c>
      <c r="M256" t="s">
        <v>10078</v>
      </c>
      <c r="N256" t="s">
        <v>10080</v>
      </c>
    </row>
    <row r="257" spans="1:14" hidden="1" x14ac:dyDescent="0.2">
      <c r="B257" t="s">
        <v>8265</v>
      </c>
      <c r="C257" t="s">
        <v>8266</v>
      </c>
      <c r="D257" t="s">
        <v>7669</v>
      </c>
      <c r="E257" t="s">
        <v>7766</v>
      </c>
      <c r="F257">
        <v>2013</v>
      </c>
      <c r="G257">
        <v>2017</v>
      </c>
      <c r="H257" t="s">
        <v>8267</v>
      </c>
      <c r="I257" t="s">
        <v>8268</v>
      </c>
      <c r="J257">
        <v>39272</v>
      </c>
      <c r="K257">
        <v>0</v>
      </c>
      <c r="L257" t="s">
        <v>7769</v>
      </c>
      <c r="M257" t="s">
        <v>10078</v>
      </c>
      <c r="N257" t="s">
        <v>10080</v>
      </c>
    </row>
    <row r="258" spans="1:14" hidden="1" x14ac:dyDescent="0.2">
      <c r="B258" t="s">
        <v>8269</v>
      </c>
      <c r="C258" t="s">
        <v>8270</v>
      </c>
      <c r="D258" t="s">
        <v>7669</v>
      </c>
      <c r="E258" t="s">
        <v>7766</v>
      </c>
      <c r="F258">
        <v>2013</v>
      </c>
      <c r="G258">
        <v>2017</v>
      </c>
      <c r="H258" t="s">
        <v>8271</v>
      </c>
      <c r="I258" t="s">
        <v>7839</v>
      </c>
      <c r="J258">
        <v>36520</v>
      </c>
      <c r="K258">
        <v>0</v>
      </c>
      <c r="L258" t="s">
        <v>7769</v>
      </c>
      <c r="M258" t="s">
        <v>10078</v>
      </c>
      <c r="N258" t="s">
        <v>10080</v>
      </c>
    </row>
    <row r="259" spans="1:14" x14ac:dyDescent="0.2">
      <c r="A259" t="s">
        <v>7708</v>
      </c>
      <c r="B259" t="s">
        <v>8272</v>
      </c>
      <c r="C259" t="s">
        <v>8273</v>
      </c>
      <c r="D259" t="s">
        <v>7669</v>
      </c>
      <c r="E259" t="s">
        <v>7766</v>
      </c>
      <c r="F259">
        <v>2013</v>
      </c>
      <c r="G259">
        <v>2017</v>
      </c>
      <c r="H259" t="s">
        <v>8274</v>
      </c>
      <c r="I259" t="s">
        <v>7708</v>
      </c>
      <c r="J259">
        <v>50050</v>
      </c>
      <c r="K259">
        <v>0</v>
      </c>
      <c r="L259" t="s">
        <v>10516</v>
      </c>
      <c r="M259" t="s">
        <v>10079</v>
      </c>
    </row>
    <row r="260" spans="1:14" x14ac:dyDescent="0.2">
      <c r="A260" t="s">
        <v>7819</v>
      </c>
      <c r="B260" t="s">
        <v>8275</v>
      </c>
      <c r="C260" t="s">
        <v>8276</v>
      </c>
      <c r="D260" t="s">
        <v>7669</v>
      </c>
      <c r="E260" t="s">
        <v>7766</v>
      </c>
      <c r="F260">
        <v>2013</v>
      </c>
      <c r="G260">
        <v>2017</v>
      </c>
      <c r="H260" t="s">
        <v>8277</v>
      </c>
      <c r="I260" t="s">
        <v>8278</v>
      </c>
      <c r="J260">
        <v>34659</v>
      </c>
      <c r="K260">
        <v>0</v>
      </c>
      <c r="L260" t="s">
        <v>10516</v>
      </c>
      <c r="M260" t="s">
        <v>10079</v>
      </c>
    </row>
    <row r="261" spans="1:14" hidden="1" x14ac:dyDescent="0.2">
      <c r="B261" t="s">
        <v>8279</v>
      </c>
      <c r="C261" t="s">
        <v>8280</v>
      </c>
      <c r="D261" t="s">
        <v>7669</v>
      </c>
      <c r="E261" t="s">
        <v>7766</v>
      </c>
      <c r="F261">
        <v>2013</v>
      </c>
      <c r="G261">
        <v>2017</v>
      </c>
      <c r="H261" t="s">
        <v>8281</v>
      </c>
      <c r="I261" t="s">
        <v>8282</v>
      </c>
      <c r="J261">
        <v>26088</v>
      </c>
      <c r="K261">
        <v>0</v>
      </c>
      <c r="L261" t="s">
        <v>7774</v>
      </c>
      <c r="M261" t="s">
        <v>10078</v>
      </c>
      <c r="N261" t="s">
        <v>10080</v>
      </c>
    </row>
    <row r="262" spans="1:14" x14ac:dyDescent="0.2">
      <c r="A262" t="s">
        <v>8283</v>
      </c>
      <c r="B262" t="s">
        <v>8279</v>
      </c>
      <c r="C262" t="s">
        <v>8280</v>
      </c>
      <c r="D262" t="s">
        <v>7669</v>
      </c>
      <c r="E262" t="s">
        <v>7766</v>
      </c>
      <c r="F262">
        <v>2013</v>
      </c>
      <c r="G262">
        <v>2017</v>
      </c>
      <c r="H262" t="s">
        <v>8281</v>
      </c>
      <c r="I262" t="s">
        <v>8284</v>
      </c>
      <c r="J262">
        <v>17943</v>
      </c>
      <c r="K262">
        <v>0</v>
      </c>
      <c r="L262" t="s">
        <v>10516</v>
      </c>
      <c r="M262" t="s">
        <v>10079</v>
      </c>
    </row>
    <row r="263" spans="1:14" hidden="1" x14ac:dyDescent="0.2">
      <c r="B263" t="s">
        <v>8285</v>
      </c>
      <c r="C263" t="s">
        <v>8286</v>
      </c>
      <c r="D263" t="s">
        <v>7669</v>
      </c>
      <c r="E263" t="s">
        <v>7766</v>
      </c>
      <c r="F263">
        <v>2013</v>
      </c>
      <c r="G263">
        <v>2017</v>
      </c>
      <c r="H263" t="s">
        <v>8287</v>
      </c>
      <c r="I263" t="s">
        <v>8100</v>
      </c>
      <c r="J263">
        <v>41669</v>
      </c>
      <c r="K263">
        <v>0</v>
      </c>
      <c r="L263" t="s">
        <v>7774</v>
      </c>
      <c r="M263" t="s">
        <v>10078</v>
      </c>
      <c r="N263" t="s">
        <v>10080</v>
      </c>
    </row>
    <row r="264" spans="1:14" x14ac:dyDescent="0.2">
      <c r="A264" t="s">
        <v>7819</v>
      </c>
      <c r="B264" t="s">
        <v>8288</v>
      </c>
      <c r="C264" t="s">
        <v>8289</v>
      </c>
      <c r="D264" t="s">
        <v>7669</v>
      </c>
      <c r="E264" t="s">
        <v>7766</v>
      </c>
      <c r="F264">
        <v>2013</v>
      </c>
      <c r="G264">
        <v>2017</v>
      </c>
      <c r="H264" t="s">
        <v>8290</v>
      </c>
      <c r="I264" t="s">
        <v>7819</v>
      </c>
      <c r="J264">
        <v>49055</v>
      </c>
      <c r="K264">
        <v>0</v>
      </c>
      <c r="L264" t="s">
        <v>10516</v>
      </c>
      <c r="M264" t="s">
        <v>10079</v>
      </c>
    </row>
    <row r="265" spans="1:14" x14ac:dyDescent="0.2">
      <c r="A265" t="s">
        <v>7819</v>
      </c>
      <c r="B265" t="s">
        <v>8291</v>
      </c>
      <c r="C265" t="s">
        <v>8292</v>
      </c>
      <c r="D265" t="s">
        <v>7669</v>
      </c>
      <c r="E265" t="s">
        <v>7766</v>
      </c>
      <c r="F265">
        <v>2013</v>
      </c>
      <c r="G265">
        <v>2016</v>
      </c>
      <c r="H265" t="s">
        <v>8293</v>
      </c>
      <c r="I265" t="s">
        <v>8294</v>
      </c>
      <c r="J265">
        <v>42471</v>
      </c>
      <c r="K265">
        <v>0</v>
      </c>
      <c r="L265" t="s">
        <v>10516</v>
      </c>
      <c r="M265" t="s">
        <v>10079</v>
      </c>
    </row>
    <row r="266" spans="1:14" hidden="1" x14ac:dyDescent="0.2">
      <c r="B266" t="s">
        <v>8295</v>
      </c>
      <c r="C266" t="s">
        <v>8296</v>
      </c>
      <c r="D266" t="s">
        <v>7669</v>
      </c>
      <c r="E266" t="s">
        <v>7766</v>
      </c>
      <c r="F266">
        <v>2013</v>
      </c>
      <c r="G266">
        <v>2016</v>
      </c>
      <c r="H266" t="s">
        <v>8297</v>
      </c>
      <c r="I266" t="s">
        <v>8298</v>
      </c>
      <c r="J266">
        <v>35455</v>
      </c>
      <c r="K266">
        <v>0</v>
      </c>
      <c r="L266" t="s">
        <v>7769</v>
      </c>
      <c r="M266" t="s">
        <v>10078</v>
      </c>
      <c r="N266" t="s">
        <v>10080</v>
      </c>
    </row>
    <row r="267" spans="1:14" x14ac:dyDescent="0.2">
      <c r="A267" t="s">
        <v>7708</v>
      </c>
      <c r="B267" t="s">
        <v>8295</v>
      </c>
      <c r="C267" t="s">
        <v>8296</v>
      </c>
      <c r="D267" t="s">
        <v>7669</v>
      </c>
      <c r="E267" t="s">
        <v>7766</v>
      </c>
      <c r="F267">
        <v>2013</v>
      </c>
      <c r="G267">
        <v>2016</v>
      </c>
      <c r="H267" t="s">
        <v>8297</v>
      </c>
      <c r="I267" t="s">
        <v>7708</v>
      </c>
      <c r="J267">
        <v>20548</v>
      </c>
      <c r="K267">
        <v>0</v>
      </c>
      <c r="L267" t="s">
        <v>10514</v>
      </c>
      <c r="M267" t="s">
        <v>10079</v>
      </c>
    </row>
    <row r="268" spans="1:14" hidden="1" x14ac:dyDescent="0.2">
      <c r="B268" t="s">
        <v>8299</v>
      </c>
      <c r="C268" t="s">
        <v>8300</v>
      </c>
      <c r="D268" t="s">
        <v>7669</v>
      </c>
      <c r="E268" t="s">
        <v>7766</v>
      </c>
      <c r="F268">
        <v>2013</v>
      </c>
      <c r="G268">
        <v>2017</v>
      </c>
      <c r="H268" t="s">
        <v>8301</v>
      </c>
      <c r="I268" t="s">
        <v>7715</v>
      </c>
      <c r="J268">
        <v>32716</v>
      </c>
      <c r="K268">
        <v>0</v>
      </c>
      <c r="L268" t="s">
        <v>7769</v>
      </c>
      <c r="M268" t="s">
        <v>10078</v>
      </c>
      <c r="N268" t="s">
        <v>10080</v>
      </c>
    </row>
    <row r="269" spans="1:14" hidden="1" x14ac:dyDescent="0.2">
      <c r="B269" t="s">
        <v>8299</v>
      </c>
      <c r="C269" t="s">
        <v>8300</v>
      </c>
      <c r="D269" t="s">
        <v>7669</v>
      </c>
      <c r="E269" t="s">
        <v>7766</v>
      </c>
      <c r="F269">
        <v>2013</v>
      </c>
      <c r="G269">
        <v>2017</v>
      </c>
      <c r="H269" t="s">
        <v>8301</v>
      </c>
      <c r="I269" t="s">
        <v>7680</v>
      </c>
      <c r="J269">
        <v>0</v>
      </c>
      <c r="K269">
        <v>0</v>
      </c>
      <c r="L269" t="s">
        <v>7769</v>
      </c>
      <c r="M269" t="s">
        <v>10078</v>
      </c>
      <c r="N269" t="s">
        <v>10080</v>
      </c>
    </row>
    <row r="270" spans="1:14" hidden="1" x14ac:dyDescent="0.2">
      <c r="B270" t="s">
        <v>8302</v>
      </c>
      <c r="C270" t="s">
        <v>8303</v>
      </c>
      <c r="D270" t="s">
        <v>7669</v>
      </c>
      <c r="E270" t="s">
        <v>7766</v>
      </c>
      <c r="F270">
        <v>2013</v>
      </c>
      <c r="G270">
        <v>2016</v>
      </c>
      <c r="H270" t="s">
        <v>8304</v>
      </c>
      <c r="I270" t="s">
        <v>8305</v>
      </c>
      <c r="J270">
        <v>26821</v>
      </c>
      <c r="K270">
        <v>0</v>
      </c>
      <c r="L270" t="s">
        <v>7774</v>
      </c>
      <c r="M270" t="s">
        <v>10078</v>
      </c>
      <c r="N270" t="s">
        <v>10080</v>
      </c>
    </row>
    <row r="271" spans="1:14" hidden="1" x14ac:dyDescent="0.2">
      <c r="B271" t="s">
        <v>8306</v>
      </c>
      <c r="C271" t="s">
        <v>8307</v>
      </c>
      <c r="D271" t="s">
        <v>7669</v>
      </c>
      <c r="E271" t="s">
        <v>7766</v>
      </c>
      <c r="F271">
        <v>2013</v>
      </c>
      <c r="G271">
        <v>2017</v>
      </c>
      <c r="H271" t="s">
        <v>8308</v>
      </c>
      <c r="I271" t="s">
        <v>7675</v>
      </c>
      <c r="J271">
        <v>14170</v>
      </c>
      <c r="K271">
        <v>0</v>
      </c>
      <c r="L271" t="s">
        <v>7774</v>
      </c>
      <c r="M271" t="s">
        <v>10078</v>
      </c>
      <c r="N271" t="s">
        <v>10080</v>
      </c>
    </row>
    <row r="272" spans="1:14" hidden="1" x14ac:dyDescent="0.2">
      <c r="B272" t="s">
        <v>8306</v>
      </c>
      <c r="C272" t="s">
        <v>8307</v>
      </c>
      <c r="D272" t="s">
        <v>7669</v>
      </c>
      <c r="E272" t="s">
        <v>7766</v>
      </c>
      <c r="F272">
        <v>2013</v>
      </c>
      <c r="G272">
        <v>2017</v>
      </c>
      <c r="H272" t="s">
        <v>8308</v>
      </c>
      <c r="I272" t="s">
        <v>1078</v>
      </c>
      <c r="J272">
        <v>20460</v>
      </c>
      <c r="K272">
        <v>0</v>
      </c>
      <c r="L272" t="s">
        <v>7774</v>
      </c>
      <c r="M272" t="s">
        <v>10078</v>
      </c>
      <c r="N272" t="s">
        <v>10080</v>
      </c>
    </row>
    <row r="273" spans="1:14" hidden="1" x14ac:dyDescent="0.2">
      <c r="B273" t="s">
        <v>8306</v>
      </c>
      <c r="C273" t="s">
        <v>8307</v>
      </c>
      <c r="D273" t="s">
        <v>7669</v>
      </c>
      <c r="E273" t="s">
        <v>7766</v>
      </c>
      <c r="F273">
        <v>2013</v>
      </c>
      <c r="G273">
        <v>2017</v>
      </c>
      <c r="H273" t="s">
        <v>8308</v>
      </c>
      <c r="I273" t="s">
        <v>8003</v>
      </c>
      <c r="J273">
        <v>7595</v>
      </c>
      <c r="K273">
        <v>0</v>
      </c>
      <c r="L273" t="s">
        <v>7774</v>
      </c>
      <c r="M273" t="s">
        <v>10078</v>
      </c>
      <c r="N273" t="s">
        <v>10080</v>
      </c>
    </row>
    <row r="274" spans="1:14" x14ac:dyDescent="0.2">
      <c r="A274" t="s">
        <v>7883</v>
      </c>
      <c r="B274" t="s">
        <v>8309</v>
      </c>
      <c r="C274" t="s">
        <v>8310</v>
      </c>
      <c r="D274" t="s">
        <v>7669</v>
      </c>
      <c r="E274" t="s">
        <v>7766</v>
      </c>
      <c r="F274">
        <v>2013</v>
      </c>
      <c r="G274">
        <v>2016</v>
      </c>
      <c r="H274" t="s">
        <v>8311</v>
      </c>
      <c r="I274" t="s">
        <v>7883</v>
      </c>
      <c r="J274">
        <v>12979</v>
      </c>
      <c r="K274">
        <v>0</v>
      </c>
      <c r="L274" t="s">
        <v>10514</v>
      </c>
      <c r="M274" t="s">
        <v>10079</v>
      </c>
    </row>
    <row r="275" spans="1:14" hidden="1" x14ac:dyDescent="0.2">
      <c r="B275" t="s">
        <v>8312</v>
      </c>
      <c r="C275" t="s">
        <v>8313</v>
      </c>
      <c r="D275" t="s">
        <v>7669</v>
      </c>
      <c r="E275" t="s">
        <v>7766</v>
      </c>
      <c r="F275">
        <v>2013</v>
      </c>
      <c r="G275">
        <v>2017</v>
      </c>
      <c r="H275" t="s">
        <v>8314</v>
      </c>
      <c r="I275" t="s">
        <v>7675</v>
      </c>
      <c r="J275">
        <v>54039</v>
      </c>
      <c r="K275">
        <v>0</v>
      </c>
      <c r="L275" t="s">
        <v>7774</v>
      </c>
      <c r="M275" t="s">
        <v>10078</v>
      </c>
      <c r="N275" t="s">
        <v>10080</v>
      </c>
    </row>
    <row r="276" spans="1:14" x14ac:dyDescent="0.2">
      <c r="A276" t="s">
        <v>7708</v>
      </c>
      <c r="B276" t="s">
        <v>8315</v>
      </c>
      <c r="C276" t="s">
        <v>8316</v>
      </c>
      <c r="D276" t="s">
        <v>7669</v>
      </c>
      <c r="E276" t="s">
        <v>7766</v>
      </c>
      <c r="F276">
        <v>2013</v>
      </c>
      <c r="G276">
        <v>2017</v>
      </c>
      <c r="H276" t="s">
        <v>8317</v>
      </c>
      <c r="I276" t="s">
        <v>7768</v>
      </c>
      <c r="J276">
        <v>66594</v>
      </c>
      <c r="K276">
        <v>0</v>
      </c>
      <c r="L276" t="s">
        <v>10514</v>
      </c>
      <c r="M276" t="s">
        <v>10079</v>
      </c>
    </row>
    <row r="277" spans="1:14" x14ac:dyDescent="0.2">
      <c r="A277" t="s">
        <v>7708</v>
      </c>
      <c r="B277" t="s">
        <v>8318</v>
      </c>
      <c r="C277" t="s">
        <v>8319</v>
      </c>
      <c r="D277" t="s">
        <v>7669</v>
      </c>
      <c r="E277" t="s">
        <v>7766</v>
      </c>
      <c r="F277">
        <v>2013</v>
      </c>
      <c r="G277">
        <v>2017</v>
      </c>
      <c r="H277" t="s">
        <v>8320</v>
      </c>
      <c r="I277" t="s">
        <v>10640</v>
      </c>
      <c r="J277">
        <v>14112</v>
      </c>
      <c r="K277">
        <v>0</v>
      </c>
      <c r="L277" t="s">
        <v>10516</v>
      </c>
      <c r="M277" t="s">
        <v>10079</v>
      </c>
    </row>
    <row r="278" spans="1:14" hidden="1" x14ac:dyDescent="0.2">
      <c r="B278" t="s">
        <v>8321</v>
      </c>
      <c r="C278" t="s">
        <v>8322</v>
      </c>
      <c r="D278" t="s">
        <v>7669</v>
      </c>
      <c r="E278" t="s">
        <v>7766</v>
      </c>
      <c r="F278">
        <v>2013</v>
      </c>
      <c r="G278">
        <v>2017</v>
      </c>
      <c r="H278" t="s">
        <v>8323</v>
      </c>
      <c r="I278" t="s">
        <v>8324</v>
      </c>
      <c r="J278">
        <v>38081</v>
      </c>
      <c r="K278">
        <v>0</v>
      </c>
      <c r="L278" t="s">
        <v>7769</v>
      </c>
      <c r="M278" t="s">
        <v>10078</v>
      </c>
      <c r="N278" t="s">
        <v>10080</v>
      </c>
    </row>
    <row r="279" spans="1:14" x14ac:dyDescent="0.2">
      <c r="A279" t="s">
        <v>802</v>
      </c>
      <c r="B279" t="s">
        <v>8325</v>
      </c>
      <c r="C279" t="s">
        <v>8326</v>
      </c>
      <c r="D279" t="s">
        <v>7669</v>
      </c>
      <c r="E279" t="s">
        <v>7766</v>
      </c>
      <c r="F279">
        <v>2013</v>
      </c>
      <c r="G279">
        <v>2017</v>
      </c>
      <c r="H279" t="s">
        <v>8327</v>
      </c>
      <c r="I279" t="s">
        <v>7874</v>
      </c>
      <c r="J279">
        <v>68439</v>
      </c>
      <c r="K279">
        <v>0</v>
      </c>
      <c r="L279" t="s">
        <v>10516</v>
      </c>
      <c r="M279" t="s">
        <v>10079</v>
      </c>
    </row>
    <row r="280" spans="1:14" hidden="1" x14ac:dyDescent="0.2">
      <c r="B280" t="s">
        <v>8328</v>
      </c>
      <c r="C280" t="s">
        <v>8329</v>
      </c>
      <c r="D280" t="s">
        <v>7669</v>
      </c>
      <c r="E280" t="s">
        <v>7766</v>
      </c>
      <c r="F280">
        <v>2013</v>
      </c>
      <c r="G280">
        <v>2017</v>
      </c>
      <c r="H280" t="s">
        <v>8330</v>
      </c>
      <c r="I280" t="s">
        <v>8331</v>
      </c>
      <c r="J280">
        <v>21646</v>
      </c>
      <c r="K280">
        <v>0</v>
      </c>
      <c r="L280" t="s">
        <v>7774</v>
      </c>
      <c r="M280" t="s">
        <v>10078</v>
      </c>
      <c r="N280" t="s">
        <v>10080</v>
      </c>
    </row>
    <row r="281" spans="1:14" x14ac:dyDescent="0.2">
      <c r="A281" t="s">
        <v>802</v>
      </c>
      <c r="B281" t="s">
        <v>8328</v>
      </c>
      <c r="C281" t="s">
        <v>8329</v>
      </c>
      <c r="D281" t="s">
        <v>7669</v>
      </c>
      <c r="E281" t="s">
        <v>7766</v>
      </c>
      <c r="F281">
        <v>2013</v>
      </c>
      <c r="G281">
        <v>2017</v>
      </c>
      <c r="H281" t="s">
        <v>8330</v>
      </c>
      <c r="I281" t="s">
        <v>7773</v>
      </c>
      <c r="J281">
        <v>7324</v>
      </c>
      <c r="K281">
        <v>0</v>
      </c>
      <c r="L281" t="s">
        <v>10516</v>
      </c>
      <c r="M281" t="s">
        <v>10079</v>
      </c>
    </row>
    <row r="282" spans="1:14" x14ac:dyDescent="0.2">
      <c r="A282" t="s">
        <v>802</v>
      </c>
      <c r="B282" t="s">
        <v>8332</v>
      </c>
      <c r="C282" t="s">
        <v>8333</v>
      </c>
      <c r="D282" t="s">
        <v>7669</v>
      </c>
      <c r="E282" t="s">
        <v>7766</v>
      </c>
      <c r="F282">
        <v>2013</v>
      </c>
      <c r="G282">
        <v>2017</v>
      </c>
      <c r="H282" t="s">
        <v>8334</v>
      </c>
      <c r="I282" t="s">
        <v>10624</v>
      </c>
      <c r="J282">
        <v>43141</v>
      </c>
      <c r="K282">
        <v>0</v>
      </c>
      <c r="L282" t="s">
        <v>10516</v>
      </c>
      <c r="M282" t="s">
        <v>10079</v>
      </c>
    </row>
    <row r="283" spans="1:14" x14ac:dyDescent="0.2">
      <c r="A283" t="s">
        <v>8144</v>
      </c>
      <c r="B283" t="s">
        <v>8335</v>
      </c>
      <c r="C283" t="s">
        <v>8336</v>
      </c>
      <c r="D283" t="s">
        <v>8337</v>
      </c>
      <c r="E283" t="s">
        <v>8338</v>
      </c>
      <c r="F283">
        <v>2015</v>
      </c>
      <c r="G283">
        <v>2019</v>
      </c>
      <c r="H283" t="s">
        <v>8339</v>
      </c>
      <c r="I283" t="s">
        <v>8340</v>
      </c>
      <c r="J283">
        <v>55800</v>
      </c>
      <c r="K283">
        <v>0</v>
      </c>
      <c r="L283" t="s">
        <v>10516</v>
      </c>
      <c r="M283" t="s">
        <v>10079</v>
      </c>
    </row>
    <row r="284" spans="1:14" x14ac:dyDescent="0.2">
      <c r="A284" t="s">
        <v>7708</v>
      </c>
      <c r="B284" t="s">
        <v>8341</v>
      </c>
      <c r="C284" t="s">
        <v>8342</v>
      </c>
      <c r="D284" t="s">
        <v>8337</v>
      </c>
      <c r="E284" t="s">
        <v>8338</v>
      </c>
      <c r="F284">
        <v>2015</v>
      </c>
      <c r="G284">
        <v>2019</v>
      </c>
      <c r="H284" t="s">
        <v>8343</v>
      </c>
      <c r="I284" t="s">
        <v>8344</v>
      </c>
      <c r="J284">
        <v>55350</v>
      </c>
      <c r="K284">
        <v>0</v>
      </c>
      <c r="L284" t="s">
        <v>10516</v>
      </c>
      <c r="M284" t="s">
        <v>10079</v>
      </c>
    </row>
    <row r="285" spans="1:14" x14ac:dyDescent="0.2">
      <c r="A285" t="s">
        <v>7689</v>
      </c>
      <c r="B285" t="s">
        <v>8345</v>
      </c>
      <c r="C285" t="s">
        <v>8346</v>
      </c>
      <c r="D285" t="s">
        <v>8337</v>
      </c>
      <c r="E285" t="s">
        <v>8338</v>
      </c>
      <c r="F285">
        <v>2015</v>
      </c>
      <c r="G285">
        <v>2019</v>
      </c>
      <c r="H285" t="s">
        <v>8347</v>
      </c>
      <c r="I285" t="s">
        <v>8348</v>
      </c>
      <c r="J285">
        <v>45868</v>
      </c>
      <c r="K285">
        <v>0</v>
      </c>
      <c r="L285" t="s">
        <v>10516</v>
      </c>
      <c r="M285" t="s">
        <v>10079</v>
      </c>
    </row>
    <row r="286" spans="1:14" x14ac:dyDescent="0.2">
      <c r="A286" t="s">
        <v>802</v>
      </c>
      <c r="B286" t="s">
        <v>8349</v>
      </c>
      <c r="C286" t="s">
        <v>8350</v>
      </c>
      <c r="D286" t="s">
        <v>8337</v>
      </c>
      <c r="E286" t="s">
        <v>8338</v>
      </c>
      <c r="F286">
        <v>2015</v>
      </c>
      <c r="G286">
        <v>2018</v>
      </c>
      <c r="H286" t="s">
        <v>8351</v>
      </c>
      <c r="I286" t="s">
        <v>8352</v>
      </c>
      <c r="J286">
        <v>24399</v>
      </c>
      <c r="K286">
        <v>0</v>
      </c>
      <c r="L286" t="s">
        <v>10516</v>
      </c>
      <c r="M286" t="s">
        <v>10079</v>
      </c>
    </row>
    <row r="287" spans="1:14" hidden="1" x14ac:dyDescent="0.2">
      <c r="B287" t="s">
        <v>8349</v>
      </c>
      <c r="C287" t="s">
        <v>8350</v>
      </c>
      <c r="D287" t="s">
        <v>8337</v>
      </c>
      <c r="E287" t="s">
        <v>8338</v>
      </c>
      <c r="F287">
        <v>2015</v>
      </c>
      <c r="G287">
        <v>2018</v>
      </c>
      <c r="H287" t="s">
        <v>8351</v>
      </c>
      <c r="I287" t="s">
        <v>782</v>
      </c>
      <c r="J287">
        <v>43282</v>
      </c>
      <c r="K287">
        <v>0</v>
      </c>
      <c r="L287" t="s">
        <v>7774</v>
      </c>
      <c r="M287" t="s">
        <v>10078</v>
      </c>
      <c r="N287" t="s">
        <v>10080</v>
      </c>
    </row>
    <row r="288" spans="1:14" x14ac:dyDescent="0.2">
      <c r="A288" t="s">
        <v>802</v>
      </c>
      <c r="B288" t="s">
        <v>8353</v>
      </c>
      <c r="C288" t="s">
        <v>8354</v>
      </c>
      <c r="D288" t="s">
        <v>8337</v>
      </c>
      <c r="E288" t="s">
        <v>8338</v>
      </c>
      <c r="F288">
        <v>2015</v>
      </c>
      <c r="G288">
        <v>2019</v>
      </c>
      <c r="H288" t="s">
        <v>8355</v>
      </c>
      <c r="I288" t="s">
        <v>8356</v>
      </c>
      <c r="J288">
        <v>20834</v>
      </c>
      <c r="K288">
        <v>0</v>
      </c>
      <c r="L288" t="s">
        <v>10516</v>
      </c>
      <c r="M288" t="s">
        <v>10079</v>
      </c>
    </row>
    <row r="289" spans="1:14" hidden="1" x14ac:dyDescent="0.2">
      <c r="B289" t="s">
        <v>8357</v>
      </c>
      <c r="C289" t="s">
        <v>8358</v>
      </c>
      <c r="D289" t="s">
        <v>8337</v>
      </c>
      <c r="E289" t="s">
        <v>8338</v>
      </c>
      <c r="F289">
        <v>2015</v>
      </c>
      <c r="G289">
        <v>2018</v>
      </c>
      <c r="H289" t="s">
        <v>8359</v>
      </c>
      <c r="I289" t="s">
        <v>8360</v>
      </c>
      <c r="J289">
        <v>24152</v>
      </c>
      <c r="K289">
        <v>0</v>
      </c>
      <c r="L289" t="s">
        <v>7774</v>
      </c>
      <c r="M289" t="s">
        <v>10078</v>
      </c>
      <c r="N289" t="s">
        <v>10080</v>
      </c>
    </row>
    <row r="290" spans="1:14" x14ac:dyDescent="0.2">
      <c r="A290" t="s">
        <v>802</v>
      </c>
      <c r="B290" t="s">
        <v>8357</v>
      </c>
      <c r="C290" t="s">
        <v>8358</v>
      </c>
      <c r="D290" t="s">
        <v>8337</v>
      </c>
      <c r="E290" t="s">
        <v>8338</v>
      </c>
      <c r="F290">
        <v>2015</v>
      </c>
      <c r="G290">
        <v>2018</v>
      </c>
      <c r="H290" t="s">
        <v>8359</v>
      </c>
      <c r="I290" t="s">
        <v>8361</v>
      </c>
      <c r="J290">
        <v>22000</v>
      </c>
      <c r="K290">
        <v>0</v>
      </c>
      <c r="L290" t="s">
        <v>10516</v>
      </c>
      <c r="M290" t="s">
        <v>10079</v>
      </c>
    </row>
    <row r="291" spans="1:14" x14ac:dyDescent="0.2">
      <c r="A291" t="s">
        <v>8039</v>
      </c>
      <c r="B291" t="s">
        <v>8357</v>
      </c>
      <c r="C291" t="s">
        <v>8358</v>
      </c>
      <c r="D291" t="s">
        <v>8337</v>
      </c>
      <c r="E291" t="s">
        <v>8338</v>
      </c>
      <c r="F291">
        <v>2015</v>
      </c>
      <c r="G291">
        <v>2018</v>
      </c>
      <c r="H291" t="s">
        <v>8359</v>
      </c>
      <c r="I291" t="s">
        <v>8362</v>
      </c>
      <c r="J291">
        <v>12998</v>
      </c>
      <c r="K291">
        <v>0</v>
      </c>
      <c r="L291" t="s">
        <v>10516</v>
      </c>
      <c r="M291" t="s">
        <v>10079</v>
      </c>
    </row>
    <row r="292" spans="1:14" hidden="1" x14ac:dyDescent="0.2">
      <c r="B292" t="s">
        <v>8357</v>
      </c>
      <c r="C292" t="s">
        <v>8358</v>
      </c>
      <c r="D292" t="s">
        <v>8337</v>
      </c>
      <c r="E292" t="s">
        <v>8338</v>
      </c>
      <c r="F292">
        <v>2015</v>
      </c>
      <c r="G292">
        <v>2018</v>
      </c>
      <c r="H292" t="s">
        <v>8359</v>
      </c>
      <c r="I292" t="s">
        <v>7749</v>
      </c>
      <c r="J292">
        <v>25000</v>
      </c>
      <c r="K292">
        <v>0</v>
      </c>
      <c r="L292" t="s">
        <v>7774</v>
      </c>
      <c r="M292" t="s">
        <v>10078</v>
      </c>
      <c r="N292" t="s">
        <v>10080</v>
      </c>
    </row>
    <row r="293" spans="1:14" hidden="1" x14ac:dyDescent="0.2">
      <c r="B293" t="s">
        <v>8363</v>
      </c>
      <c r="C293" t="s">
        <v>4664</v>
      </c>
      <c r="D293" t="s">
        <v>8337</v>
      </c>
      <c r="E293" t="s">
        <v>8338</v>
      </c>
      <c r="F293">
        <v>2015</v>
      </c>
      <c r="G293">
        <v>2019</v>
      </c>
      <c r="H293" t="s">
        <v>8364</v>
      </c>
      <c r="I293" t="s">
        <v>8365</v>
      </c>
      <c r="J293">
        <v>38920</v>
      </c>
      <c r="K293">
        <v>0</v>
      </c>
      <c r="L293" t="s">
        <v>7774</v>
      </c>
      <c r="M293" t="s">
        <v>10078</v>
      </c>
      <c r="N293" t="s">
        <v>10080</v>
      </c>
    </row>
    <row r="294" spans="1:14" x14ac:dyDescent="0.2">
      <c r="A294" t="s">
        <v>7739</v>
      </c>
      <c r="B294" t="s">
        <v>8363</v>
      </c>
      <c r="C294" t="s">
        <v>4664</v>
      </c>
      <c r="D294" t="s">
        <v>8337</v>
      </c>
      <c r="E294" t="s">
        <v>8338</v>
      </c>
      <c r="F294">
        <v>2015</v>
      </c>
      <c r="G294">
        <v>2019</v>
      </c>
      <c r="H294" t="s">
        <v>8364</v>
      </c>
      <c r="I294" t="s">
        <v>8366</v>
      </c>
      <c r="J294">
        <v>9230</v>
      </c>
      <c r="K294">
        <v>0</v>
      </c>
      <c r="L294" t="s">
        <v>10516</v>
      </c>
      <c r="M294" t="s">
        <v>10079</v>
      </c>
    </row>
    <row r="295" spans="1:14" x14ac:dyDescent="0.2">
      <c r="A295" t="s">
        <v>802</v>
      </c>
      <c r="B295" t="s">
        <v>8367</v>
      </c>
      <c r="C295" t="s">
        <v>8368</v>
      </c>
      <c r="D295" t="s">
        <v>8337</v>
      </c>
      <c r="E295" t="s">
        <v>8338</v>
      </c>
      <c r="F295">
        <v>2015</v>
      </c>
      <c r="G295">
        <v>2019</v>
      </c>
      <c r="H295" t="s">
        <v>8369</v>
      </c>
      <c r="I295" t="s">
        <v>8370</v>
      </c>
      <c r="J295">
        <v>52100</v>
      </c>
      <c r="K295">
        <v>0</v>
      </c>
      <c r="L295" t="s">
        <v>10514</v>
      </c>
      <c r="M295" t="s">
        <v>10079</v>
      </c>
    </row>
    <row r="296" spans="1:14" hidden="1" x14ac:dyDescent="0.2">
      <c r="B296" t="s">
        <v>8371</v>
      </c>
      <c r="C296" t="s">
        <v>8372</v>
      </c>
      <c r="D296" t="s">
        <v>8337</v>
      </c>
      <c r="E296" t="s">
        <v>8338</v>
      </c>
      <c r="F296">
        <v>2015</v>
      </c>
      <c r="G296">
        <v>2018</v>
      </c>
      <c r="H296" t="s">
        <v>8373</v>
      </c>
      <c r="I296" t="s">
        <v>8374</v>
      </c>
      <c r="J296">
        <v>36801</v>
      </c>
      <c r="K296">
        <v>0</v>
      </c>
      <c r="L296" t="s">
        <v>7774</v>
      </c>
      <c r="M296" t="s">
        <v>10078</v>
      </c>
      <c r="N296" t="s">
        <v>10080</v>
      </c>
    </row>
    <row r="297" spans="1:14" x14ac:dyDescent="0.2">
      <c r="A297" t="s">
        <v>7967</v>
      </c>
      <c r="B297" t="s">
        <v>8371</v>
      </c>
      <c r="C297" t="s">
        <v>8372</v>
      </c>
      <c r="D297" t="s">
        <v>8337</v>
      </c>
      <c r="E297" t="s">
        <v>8338</v>
      </c>
      <c r="F297">
        <v>2015</v>
      </c>
      <c r="G297">
        <v>2018</v>
      </c>
      <c r="H297" t="s">
        <v>8373</v>
      </c>
      <c r="I297" t="s">
        <v>8375</v>
      </c>
      <c r="J297">
        <v>48307</v>
      </c>
      <c r="K297">
        <v>0</v>
      </c>
      <c r="L297" t="s">
        <v>10516</v>
      </c>
      <c r="M297" t="s">
        <v>10079</v>
      </c>
    </row>
    <row r="298" spans="1:14" x14ac:dyDescent="0.2">
      <c r="A298" t="s">
        <v>8039</v>
      </c>
      <c r="B298" t="s">
        <v>8371</v>
      </c>
      <c r="C298" t="s">
        <v>8372</v>
      </c>
      <c r="D298" t="s">
        <v>8337</v>
      </c>
      <c r="E298" t="s">
        <v>8338</v>
      </c>
      <c r="F298">
        <v>2015</v>
      </c>
      <c r="G298">
        <v>2018</v>
      </c>
      <c r="H298" t="s">
        <v>8373</v>
      </c>
      <c r="I298" t="s">
        <v>8362</v>
      </c>
      <c r="J298">
        <v>3028</v>
      </c>
      <c r="K298">
        <v>0</v>
      </c>
      <c r="L298" t="s">
        <v>10516</v>
      </c>
      <c r="M298" t="s">
        <v>10079</v>
      </c>
    </row>
    <row r="299" spans="1:14" x14ac:dyDescent="0.2">
      <c r="A299" t="s">
        <v>7967</v>
      </c>
      <c r="B299" t="s">
        <v>8376</v>
      </c>
      <c r="C299" t="s">
        <v>8377</v>
      </c>
      <c r="D299" t="s">
        <v>8337</v>
      </c>
      <c r="E299" t="s">
        <v>8338</v>
      </c>
      <c r="F299">
        <v>2015</v>
      </c>
      <c r="G299">
        <v>2019</v>
      </c>
      <c r="H299" t="s">
        <v>8378</v>
      </c>
      <c r="I299" t="s">
        <v>8379</v>
      </c>
      <c r="J299">
        <v>63530</v>
      </c>
      <c r="K299">
        <v>0</v>
      </c>
      <c r="L299" t="s">
        <v>10516</v>
      </c>
      <c r="M299" t="s">
        <v>10079</v>
      </c>
    </row>
    <row r="300" spans="1:14" hidden="1" x14ac:dyDescent="0.2">
      <c r="B300" t="s">
        <v>8380</v>
      </c>
      <c r="C300" t="s">
        <v>8381</v>
      </c>
      <c r="D300" t="s">
        <v>8337</v>
      </c>
      <c r="E300" t="s">
        <v>8338</v>
      </c>
      <c r="F300">
        <v>2015</v>
      </c>
      <c r="G300">
        <v>2019</v>
      </c>
      <c r="H300" t="s">
        <v>8382</v>
      </c>
      <c r="I300" t="s">
        <v>8383</v>
      </c>
      <c r="J300">
        <v>24780</v>
      </c>
      <c r="K300">
        <v>0</v>
      </c>
      <c r="L300" t="s">
        <v>7769</v>
      </c>
      <c r="M300" t="s">
        <v>10078</v>
      </c>
      <c r="N300" t="s">
        <v>10080</v>
      </c>
    </row>
    <row r="301" spans="1:14" hidden="1" x14ac:dyDescent="0.2">
      <c r="B301" t="s">
        <v>8380</v>
      </c>
      <c r="C301" t="s">
        <v>8381</v>
      </c>
      <c r="D301" t="s">
        <v>8337</v>
      </c>
      <c r="E301" t="s">
        <v>8338</v>
      </c>
      <c r="F301">
        <v>2015</v>
      </c>
      <c r="G301">
        <v>2019</v>
      </c>
      <c r="H301" t="s">
        <v>8382</v>
      </c>
      <c r="I301" t="s">
        <v>8384</v>
      </c>
      <c r="J301">
        <v>19321</v>
      </c>
      <c r="K301">
        <v>0</v>
      </c>
      <c r="L301" t="s">
        <v>7769</v>
      </c>
      <c r="M301" t="s">
        <v>10078</v>
      </c>
      <c r="N301" t="s">
        <v>10080</v>
      </c>
    </row>
    <row r="302" spans="1:14" x14ac:dyDescent="0.2">
      <c r="A302" t="s">
        <v>8039</v>
      </c>
      <c r="B302" t="s">
        <v>8380</v>
      </c>
      <c r="C302" t="s">
        <v>8381</v>
      </c>
      <c r="D302" t="s">
        <v>8337</v>
      </c>
      <c r="E302" t="s">
        <v>8338</v>
      </c>
      <c r="F302">
        <v>2015</v>
      </c>
      <c r="G302">
        <v>2019</v>
      </c>
      <c r="H302" t="s">
        <v>8382</v>
      </c>
      <c r="I302" t="s">
        <v>8362</v>
      </c>
      <c r="J302">
        <v>2929</v>
      </c>
      <c r="K302">
        <v>0</v>
      </c>
      <c r="L302" t="s">
        <v>10514</v>
      </c>
      <c r="M302" t="s">
        <v>10079</v>
      </c>
    </row>
    <row r="303" spans="1:14" x14ac:dyDescent="0.2">
      <c r="A303" t="s">
        <v>1040</v>
      </c>
      <c r="B303" t="s">
        <v>8380</v>
      </c>
      <c r="C303" t="s">
        <v>8381</v>
      </c>
      <c r="D303" t="s">
        <v>8337</v>
      </c>
      <c r="E303" t="s">
        <v>8338</v>
      </c>
      <c r="F303">
        <v>2015</v>
      </c>
      <c r="G303">
        <v>2019</v>
      </c>
      <c r="H303" t="s">
        <v>8382</v>
      </c>
      <c r="I303" t="s">
        <v>8385</v>
      </c>
      <c r="J303">
        <v>11700</v>
      </c>
      <c r="K303">
        <v>0</v>
      </c>
      <c r="L303" t="s">
        <v>10514</v>
      </c>
      <c r="M303" t="s">
        <v>10079</v>
      </c>
    </row>
    <row r="304" spans="1:14" x14ac:dyDescent="0.2">
      <c r="A304" t="s">
        <v>7739</v>
      </c>
      <c r="B304" t="s">
        <v>8386</v>
      </c>
      <c r="C304" t="s">
        <v>8387</v>
      </c>
      <c r="D304" t="s">
        <v>8337</v>
      </c>
      <c r="E304" t="s">
        <v>8338</v>
      </c>
      <c r="F304">
        <v>2015</v>
      </c>
      <c r="G304">
        <v>2019</v>
      </c>
      <c r="H304" t="s">
        <v>8388</v>
      </c>
      <c r="I304" t="s">
        <v>8389</v>
      </c>
      <c r="J304">
        <v>42381</v>
      </c>
      <c r="K304">
        <v>0</v>
      </c>
      <c r="L304" t="s">
        <v>10516</v>
      </c>
      <c r="M304" t="s">
        <v>10079</v>
      </c>
    </row>
    <row r="305" spans="1:14" x14ac:dyDescent="0.2">
      <c r="A305" t="s">
        <v>7739</v>
      </c>
      <c r="B305" t="s">
        <v>8390</v>
      </c>
      <c r="C305" t="s">
        <v>8391</v>
      </c>
      <c r="D305" t="s">
        <v>8337</v>
      </c>
      <c r="E305" t="s">
        <v>8338</v>
      </c>
      <c r="F305">
        <v>2015</v>
      </c>
      <c r="G305">
        <v>2019</v>
      </c>
      <c r="H305" t="s">
        <v>8392</v>
      </c>
      <c r="I305" t="s">
        <v>8393</v>
      </c>
      <c r="J305">
        <v>25293</v>
      </c>
      <c r="K305">
        <v>0</v>
      </c>
      <c r="L305" t="s">
        <v>10514</v>
      </c>
      <c r="M305" t="s">
        <v>10079</v>
      </c>
    </row>
    <row r="306" spans="1:14" x14ac:dyDescent="0.2">
      <c r="A306" t="s">
        <v>802</v>
      </c>
      <c r="B306" t="s">
        <v>8390</v>
      </c>
      <c r="C306" t="s">
        <v>8391</v>
      </c>
      <c r="D306" t="s">
        <v>8337</v>
      </c>
      <c r="E306" t="s">
        <v>8338</v>
      </c>
      <c r="F306">
        <v>2015</v>
      </c>
      <c r="G306">
        <v>2019</v>
      </c>
      <c r="H306" t="s">
        <v>8392</v>
      </c>
      <c r="I306" t="s">
        <v>10621</v>
      </c>
      <c r="J306">
        <v>19043</v>
      </c>
      <c r="K306">
        <v>0</v>
      </c>
      <c r="L306" t="s">
        <v>10514</v>
      </c>
      <c r="M306" t="s">
        <v>10079</v>
      </c>
    </row>
    <row r="307" spans="1:14" x14ac:dyDescent="0.2">
      <c r="A307" t="s">
        <v>7708</v>
      </c>
      <c r="B307" t="s">
        <v>8394</v>
      </c>
      <c r="C307" t="s">
        <v>8395</v>
      </c>
      <c r="D307" t="s">
        <v>8337</v>
      </c>
      <c r="E307" t="s">
        <v>8338</v>
      </c>
      <c r="F307">
        <v>2015</v>
      </c>
      <c r="G307">
        <v>2019</v>
      </c>
      <c r="H307" t="s">
        <v>8396</v>
      </c>
      <c r="I307" t="s">
        <v>8397</v>
      </c>
      <c r="J307">
        <v>6250</v>
      </c>
      <c r="K307">
        <v>0</v>
      </c>
      <c r="L307" t="s">
        <v>10516</v>
      </c>
      <c r="M307" t="s">
        <v>10079</v>
      </c>
    </row>
    <row r="308" spans="1:14" x14ac:dyDescent="0.2">
      <c r="A308" t="s">
        <v>7819</v>
      </c>
      <c r="B308" t="s">
        <v>8394</v>
      </c>
      <c r="C308" t="s">
        <v>8395</v>
      </c>
      <c r="D308" t="s">
        <v>8337</v>
      </c>
      <c r="E308" t="s">
        <v>8338</v>
      </c>
      <c r="F308">
        <v>2015</v>
      </c>
      <c r="G308">
        <v>2019</v>
      </c>
      <c r="H308" t="s">
        <v>8396</v>
      </c>
      <c r="I308" t="s">
        <v>8398</v>
      </c>
      <c r="J308">
        <v>48470</v>
      </c>
      <c r="K308">
        <v>0</v>
      </c>
      <c r="L308" t="s">
        <v>10516</v>
      </c>
      <c r="M308" t="s">
        <v>10079</v>
      </c>
    </row>
    <row r="309" spans="1:14" x14ac:dyDescent="0.2">
      <c r="A309" t="s">
        <v>8039</v>
      </c>
      <c r="B309" t="s">
        <v>8394</v>
      </c>
      <c r="C309" t="s">
        <v>8395</v>
      </c>
      <c r="D309" t="s">
        <v>8337</v>
      </c>
      <c r="E309" t="s">
        <v>8338</v>
      </c>
      <c r="F309">
        <v>2015</v>
      </c>
      <c r="G309">
        <v>2019</v>
      </c>
      <c r="H309" t="s">
        <v>8396</v>
      </c>
      <c r="I309" t="s">
        <v>8362</v>
      </c>
      <c r="J309">
        <v>6250</v>
      </c>
      <c r="K309">
        <v>0</v>
      </c>
      <c r="L309" t="s">
        <v>10516</v>
      </c>
      <c r="M309" t="s">
        <v>10079</v>
      </c>
    </row>
    <row r="310" spans="1:14" hidden="1" x14ac:dyDescent="0.2">
      <c r="B310" t="s">
        <v>8399</v>
      </c>
      <c r="C310" t="s">
        <v>8400</v>
      </c>
      <c r="D310" t="s">
        <v>8337</v>
      </c>
      <c r="E310" t="s">
        <v>8338</v>
      </c>
      <c r="F310">
        <v>2015</v>
      </c>
      <c r="G310">
        <v>2019</v>
      </c>
      <c r="H310" t="s">
        <v>8401</v>
      </c>
      <c r="I310" t="s">
        <v>8402</v>
      </c>
      <c r="J310">
        <v>23112</v>
      </c>
      <c r="K310">
        <v>0</v>
      </c>
      <c r="L310" t="s">
        <v>7769</v>
      </c>
      <c r="M310" t="s">
        <v>10078</v>
      </c>
      <c r="N310" t="s">
        <v>10080</v>
      </c>
    </row>
    <row r="311" spans="1:14" x14ac:dyDescent="0.2">
      <c r="A311" t="s">
        <v>7708</v>
      </c>
      <c r="B311" t="s">
        <v>8399</v>
      </c>
      <c r="C311" t="s">
        <v>8400</v>
      </c>
      <c r="D311" t="s">
        <v>8337</v>
      </c>
      <c r="E311" t="s">
        <v>8338</v>
      </c>
      <c r="F311">
        <v>2015</v>
      </c>
      <c r="G311">
        <v>2019</v>
      </c>
      <c r="H311" t="s">
        <v>8401</v>
      </c>
      <c r="I311" t="s">
        <v>8403</v>
      </c>
      <c r="J311">
        <v>20561</v>
      </c>
      <c r="K311">
        <v>0</v>
      </c>
      <c r="L311" t="s">
        <v>10514</v>
      </c>
      <c r="M311" t="s">
        <v>10079</v>
      </c>
    </row>
    <row r="312" spans="1:14" hidden="1" x14ac:dyDescent="0.2">
      <c r="B312" t="s">
        <v>8399</v>
      </c>
      <c r="C312" t="s">
        <v>8400</v>
      </c>
      <c r="D312" t="s">
        <v>8337</v>
      </c>
      <c r="E312" t="s">
        <v>8338</v>
      </c>
      <c r="F312">
        <v>2015</v>
      </c>
      <c r="G312">
        <v>2019</v>
      </c>
      <c r="H312" t="s">
        <v>8401</v>
      </c>
      <c r="I312" t="s">
        <v>7684</v>
      </c>
      <c r="J312">
        <v>23496</v>
      </c>
      <c r="K312">
        <v>0</v>
      </c>
      <c r="L312" t="s">
        <v>7769</v>
      </c>
      <c r="M312" t="s">
        <v>10078</v>
      </c>
      <c r="N312" t="s">
        <v>10080</v>
      </c>
    </row>
    <row r="313" spans="1:14" x14ac:dyDescent="0.2">
      <c r="A313" t="s">
        <v>7708</v>
      </c>
      <c r="B313" t="s">
        <v>8404</v>
      </c>
      <c r="C313" t="s">
        <v>8405</v>
      </c>
      <c r="D313" t="s">
        <v>8337</v>
      </c>
      <c r="E313" t="s">
        <v>8338</v>
      </c>
      <c r="F313">
        <v>2015</v>
      </c>
      <c r="G313">
        <v>2019</v>
      </c>
      <c r="H313" t="s">
        <v>8406</v>
      </c>
      <c r="I313" t="s">
        <v>8397</v>
      </c>
      <c r="J313">
        <v>45000</v>
      </c>
      <c r="K313">
        <v>0</v>
      </c>
      <c r="L313" t="s">
        <v>10516</v>
      </c>
      <c r="M313" t="s">
        <v>10079</v>
      </c>
    </row>
    <row r="314" spans="1:14" x14ac:dyDescent="0.2">
      <c r="A314" t="s">
        <v>7819</v>
      </c>
      <c r="B314" t="s">
        <v>8404</v>
      </c>
      <c r="C314" t="s">
        <v>8405</v>
      </c>
      <c r="D314" t="s">
        <v>8337</v>
      </c>
      <c r="E314" t="s">
        <v>8338</v>
      </c>
      <c r="F314">
        <v>2015</v>
      </c>
      <c r="G314">
        <v>2019</v>
      </c>
      <c r="H314" t="s">
        <v>8406</v>
      </c>
      <c r="I314" t="s">
        <v>8398</v>
      </c>
      <c r="J314">
        <v>10000</v>
      </c>
      <c r="K314">
        <v>0</v>
      </c>
      <c r="L314" t="s">
        <v>10516</v>
      </c>
      <c r="M314" t="s">
        <v>10079</v>
      </c>
    </row>
    <row r="315" spans="1:14" x14ac:dyDescent="0.2">
      <c r="A315" t="s">
        <v>8039</v>
      </c>
      <c r="B315" t="s">
        <v>8404</v>
      </c>
      <c r="C315" t="s">
        <v>8405</v>
      </c>
      <c r="D315" t="s">
        <v>8337</v>
      </c>
      <c r="E315" t="s">
        <v>8338</v>
      </c>
      <c r="F315">
        <v>2015</v>
      </c>
      <c r="G315">
        <v>2019</v>
      </c>
      <c r="H315" t="s">
        <v>8406</v>
      </c>
      <c r="I315" t="s">
        <v>8362</v>
      </c>
      <c r="J315">
        <v>15000</v>
      </c>
      <c r="K315">
        <v>0</v>
      </c>
      <c r="L315" t="s">
        <v>10516</v>
      </c>
      <c r="M315" t="s">
        <v>10079</v>
      </c>
    </row>
    <row r="316" spans="1:14" x14ac:dyDescent="0.2">
      <c r="A316" t="s">
        <v>7666</v>
      </c>
      <c r="B316" t="s">
        <v>8407</v>
      </c>
      <c r="C316" t="s">
        <v>8408</v>
      </c>
      <c r="D316" t="s">
        <v>8337</v>
      </c>
      <c r="E316" t="s">
        <v>8338</v>
      </c>
      <c r="F316">
        <v>2015</v>
      </c>
      <c r="G316">
        <v>2018</v>
      </c>
      <c r="H316" t="s">
        <v>8409</v>
      </c>
      <c r="I316" t="s">
        <v>8410</v>
      </c>
      <c r="J316">
        <v>64495</v>
      </c>
      <c r="K316">
        <v>0</v>
      </c>
      <c r="L316" t="s">
        <v>10515</v>
      </c>
      <c r="M316" t="s">
        <v>10079</v>
      </c>
    </row>
    <row r="317" spans="1:14" hidden="1" x14ac:dyDescent="0.2">
      <c r="B317" t="s">
        <v>8407</v>
      </c>
      <c r="C317" t="s">
        <v>8408</v>
      </c>
      <c r="D317" t="s">
        <v>8337</v>
      </c>
      <c r="E317" t="s">
        <v>8338</v>
      </c>
      <c r="F317">
        <v>2015</v>
      </c>
      <c r="G317">
        <v>2018</v>
      </c>
      <c r="H317" t="s">
        <v>8409</v>
      </c>
      <c r="I317" t="s">
        <v>7831</v>
      </c>
      <c r="J317">
        <v>18215</v>
      </c>
      <c r="K317">
        <v>0</v>
      </c>
      <c r="L317" t="s">
        <v>8411</v>
      </c>
      <c r="M317" t="s">
        <v>10078</v>
      </c>
      <c r="N317" t="s">
        <v>10080</v>
      </c>
    </row>
    <row r="318" spans="1:14" hidden="1" x14ac:dyDescent="0.2">
      <c r="B318" t="s">
        <v>8412</v>
      </c>
      <c r="C318" t="s">
        <v>8413</v>
      </c>
      <c r="D318" t="s">
        <v>8337</v>
      </c>
      <c r="E318" t="s">
        <v>8338</v>
      </c>
      <c r="F318">
        <v>2015</v>
      </c>
      <c r="G318">
        <v>2019</v>
      </c>
      <c r="H318" t="s">
        <v>8414</v>
      </c>
      <c r="I318" t="s">
        <v>7700</v>
      </c>
      <c r="J318">
        <v>57497</v>
      </c>
      <c r="K318">
        <v>0</v>
      </c>
      <c r="L318" t="s">
        <v>7774</v>
      </c>
      <c r="M318" t="s">
        <v>10078</v>
      </c>
      <c r="N318" t="s">
        <v>10080</v>
      </c>
    </row>
    <row r="319" spans="1:14" hidden="1" x14ac:dyDescent="0.2">
      <c r="B319" t="s">
        <v>8415</v>
      </c>
      <c r="C319" t="s">
        <v>349</v>
      </c>
      <c r="D319" t="s">
        <v>8337</v>
      </c>
      <c r="E319" t="s">
        <v>8338</v>
      </c>
      <c r="F319">
        <v>2015</v>
      </c>
      <c r="G319">
        <v>2019</v>
      </c>
      <c r="H319" t="s">
        <v>8416</v>
      </c>
      <c r="I319" t="s">
        <v>8417</v>
      </c>
      <c r="J319">
        <v>46966</v>
      </c>
      <c r="K319">
        <v>0</v>
      </c>
      <c r="L319" t="s">
        <v>7774</v>
      </c>
      <c r="M319" t="s">
        <v>10078</v>
      </c>
      <c r="N319" t="s">
        <v>10080</v>
      </c>
    </row>
    <row r="320" spans="1:14" x14ac:dyDescent="0.2">
      <c r="A320" t="s">
        <v>7967</v>
      </c>
      <c r="B320" t="s">
        <v>8415</v>
      </c>
      <c r="C320" t="s">
        <v>349</v>
      </c>
      <c r="D320" t="s">
        <v>8337</v>
      </c>
      <c r="E320" t="s">
        <v>8338</v>
      </c>
      <c r="F320">
        <v>2015</v>
      </c>
      <c r="G320">
        <v>2019</v>
      </c>
      <c r="H320" t="s">
        <v>8416</v>
      </c>
      <c r="I320" t="s">
        <v>8379</v>
      </c>
      <c r="J320">
        <v>8000</v>
      </c>
      <c r="K320">
        <v>0</v>
      </c>
      <c r="L320" t="s">
        <v>10516</v>
      </c>
      <c r="M320" t="s">
        <v>10079</v>
      </c>
    </row>
    <row r="321" spans="1:14" x14ac:dyDescent="0.2">
      <c r="A321" t="s">
        <v>7689</v>
      </c>
      <c r="B321" t="s">
        <v>8415</v>
      </c>
      <c r="C321" t="s">
        <v>349</v>
      </c>
      <c r="D321" t="s">
        <v>8337</v>
      </c>
      <c r="E321" t="s">
        <v>8338</v>
      </c>
      <c r="F321">
        <v>2015</v>
      </c>
      <c r="G321">
        <v>2019</v>
      </c>
      <c r="H321" t="s">
        <v>8416</v>
      </c>
      <c r="I321" t="s">
        <v>8348</v>
      </c>
      <c r="J321">
        <v>8656</v>
      </c>
      <c r="K321">
        <v>0</v>
      </c>
      <c r="L321" t="s">
        <v>10516</v>
      </c>
      <c r="M321" t="s">
        <v>10079</v>
      </c>
    </row>
    <row r="322" spans="1:14" x14ac:dyDescent="0.2">
      <c r="A322" t="s">
        <v>802</v>
      </c>
      <c r="B322" t="s">
        <v>8418</v>
      </c>
      <c r="C322" t="s">
        <v>8419</v>
      </c>
      <c r="D322" t="s">
        <v>8337</v>
      </c>
      <c r="E322" t="s">
        <v>8338</v>
      </c>
      <c r="F322">
        <v>2015</v>
      </c>
      <c r="G322">
        <v>2019</v>
      </c>
      <c r="H322" t="s">
        <v>8420</v>
      </c>
      <c r="I322" t="s">
        <v>8421</v>
      </c>
      <c r="J322">
        <v>35712</v>
      </c>
      <c r="K322">
        <v>0</v>
      </c>
      <c r="L322" t="s">
        <v>10516</v>
      </c>
      <c r="M322" t="s">
        <v>10079</v>
      </c>
    </row>
    <row r="323" spans="1:14" hidden="1" x14ac:dyDescent="0.2">
      <c r="B323" t="s">
        <v>8418</v>
      </c>
      <c r="C323" t="s">
        <v>8419</v>
      </c>
      <c r="D323" t="s">
        <v>8337</v>
      </c>
      <c r="E323" t="s">
        <v>8338</v>
      </c>
      <c r="F323">
        <v>2015</v>
      </c>
      <c r="G323">
        <v>2019</v>
      </c>
      <c r="H323" t="s">
        <v>8420</v>
      </c>
      <c r="I323" t="s">
        <v>8422</v>
      </c>
      <c r="J323">
        <v>0</v>
      </c>
      <c r="K323">
        <v>0</v>
      </c>
      <c r="L323" t="s">
        <v>7774</v>
      </c>
      <c r="M323" t="s">
        <v>10078</v>
      </c>
      <c r="N323" t="s">
        <v>10080</v>
      </c>
    </row>
    <row r="324" spans="1:14" hidden="1" x14ac:dyDescent="0.2">
      <c r="B324" t="s">
        <v>8423</v>
      </c>
      <c r="C324" t="s">
        <v>8424</v>
      </c>
      <c r="D324" t="s">
        <v>8337</v>
      </c>
      <c r="E324" t="s">
        <v>8338</v>
      </c>
      <c r="F324">
        <v>2015</v>
      </c>
      <c r="G324">
        <v>2019</v>
      </c>
      <c r="H324" t="s">
        <v>8425</v>
      </c>
      <c r="I324" t="s">
        <v>1063</v>
      </c>
      <c r="J324">
        <v>18011</v>
      </c>
      <c r="K324">
        <v>0</v>
      </c>
      <c r="L324" t="s">
        <v>7769</v>
      </c>
      <c r="M324" t="s">
        <v>10078</v>
      </c>
      <c r="N324" t="s">
        <v>10080</v>
      </c>
    </row>
    <row r="325" spans="1:14" x14ac:dyDescent="0.2">
      <c r="A325" t="s">
        <v>1040</v>
      </c>
      <c r="B325" t="s">
        <v>8423</v>
      </c>
      <c r="C325" t="s">
        <v>8424</v>
      </c>
      <c r="D325" t="s">
        <v>8337</v>
      </c>
      <c r="E325" t="s">
        <v>8338</v>
      </c>
      <c r="F325">
        <v>2015</v>
      </c>
      <c r="G325">
        <v>2019</v>
      </c>
      <c r="H325" t="s">
        <v>8425</v>
      </c>
      <c r="I325" t="s">
        <v>8426</v>
      </c>
      <c r="J325">
        <v>41972</v>
      </c>
      <c r="K325">
        <v>0</v>
      </c>
      <c r="L325" t="s">
        <v>10514</v>
      </c>
      <c r="M325" t="s">
        <v>10079</v>
      </c>
    </row>
    <row r="326" spans="1:14" hidden="1" x14ac:dyDescent="0.2">
      <c r="B326" t="s">
        <v>8427</v>
      </c>
      <c r="C326" t="s">
        <v>8428</v>
      </c>
      <c r="D326" t="s">
        <v>8337</v>
      </c>
      <c r="E326" t="s">
        <v>8338</v>
      </c>
      <c r="F326">
        <v>2015</v>
      </c>
      <c r="G326">
        <v>2019</v>
      </c>
      <c r="H326" t="s">
        <v>8429</v>
      </c>
      <c r="I326" t="s">
        <v>8430</v>
      </c>
      <c r="J326">
        <v>62024</v>
      </c>
      <c r="K326">
        <v>0</v>
      </c>
      <c r="L326" t="s">
        <v>7774</v>
      </c>
      <c r="M326" t="s">
        <v>10078</v>
      </c>
      <c r="N326" t="s">
        <v>10080</v>
      </c>
    </row>
    <row r="327" spans="1:14" x14ac:dyDescent="0.2">
      <c r="A327" t="s">
        <v>802</v>
      </c>
      <c r="B327" t="s">
        <v>8431</v>
      </c>
      <c r="C327" t="s">
        <v>8432</v>
      </c>
      <c r="D327" t="s">
        <v>8337</v>
      </c>
      <c r="E327" t="s">
        <v>8338</v>
      </c>
      <c r="F327">
        <v>2015</v>
      </c>
      <c r="G327">
        <v>2019</v>
      </c>
      <c r="H327" t="s">
        <v>8433</v>
      </c>
      <c r="I327" t="s">
        <v>8361</v>
      </c>
      <c r="J327">
        <v>25566</v>
      </c>
      <c r="K327">
        <v>0</v>
      </c>
      <c r="L327" t="s">
        <v>10516</v>
      </c>
      <c r="M327" t="s">
        <v>10079</v>
      </c>
    </row>
    <row r="328" spans="1:14" hidden="1" x14ac:dyDescent="0.2">
      <c r="B328" t="s">
        <v>8431</v>
      </c>
      <c r="C328" t="s">
        <v>8432</v>
      </c>
      <c r="D328" t="s">
        <v>8337</v>
      </c>
      <c r="E328" t="s">
        <v>8338</v>
      </c>
      <c r="F328">
        <v>2015</v>
      </c>
      <c r="G328">
        <v>2019</v>
      </c>
      <c r="H328" t="s">
        <v>8433</v>
      </c>
      <c r="I328" t="s">
        <v>7912</v>
      </c>
      <c r="J328">
        <v>26125</v>
      </c>
      <c r="K328">
        <v>0</v>
      </c>
      <c r="L328" t="s">
        <v>7774</v>
      </c>
      <c r="M328" t="s">
        <v>10078</v>
      </c>
      <c r="N328" t="s">
        <v>10080</v>
      </c>
    </row>
    <row r="329" spans="1:14" hidden="1" x14ac:dyDescent="0.2">
      <c r="B329" t="s">
        <v>8434</v>
      </c>
      <c r="C329" t="s">
        <v>8435</v>
      </c>
      <c r="D329" t="s">
        <v>8337</v>
      </c>
      <c r="E329" t="s">
        <v>8338</v>
      </c>
      <c r="F329">
        <v>2015</v>
      </c>
      <c r="G329">
        <v>2019</v>
      </c>
      <c r="H329" t="s">
        <v>8436</v>
      </c>
      <c r="I329" t="s">
        <v>8383</v>
      </c>
      <c r="J329">
        <v>13954</v>
      </c>
      <c r="K329">
        <v>0</v>
      </c>
      <c r="L329" t="s">
        <v>7774</v>
      </c>
      <c r="M329" t="s">
        <v>10078</v>
      </c>
      <c r="N329" t="s">
        <v>10080</v>
      </c>
    </row>
    <row r="330" spans="1:14" hidden="1" x14ac:dyDescent="0.2">
      <c r="B330" t="s">
        <v>8434</v>
      </c>
      <c r="C330" t="s">
        <v>8435</v>
      </c>
      <c r="D330" t="s">
        <v>8337</v>
      </c>
      <c r="E330" t="s">
        <v>8338</v>
      </c>
      <c r="F330">
        <v>2015</v>
      </c>
      <c r="G330">
        <v>2019</v>
      </c>
      <c r="H330" t="s">
        <v>8436</v>
      </c>
      <c r="I330" t="s">
        <v>8100</v>
      </c>
      <c r="J330">
        <v>12474</v>
      </c>
      <c r="K330">
        <v>0</v>
      </c>
      <c r="L330" t="s">
        <v>7774</v>
      </c>
      <c r="M330" t="s">
        <v>10078</v>
      </c>
      <c r="N330" t="s">
        <v>10080</v>
      </c>
    </row>
    <row r="331" spans="1:14" hidden="1" x14ac:dyDescent="0.2">
      <c r="B331" t="s">
        <v>8434</v>
      </c>
      <c r="C331" t="s">
        <v>8435</v>
      </c>
      <c r="D331" t="s">
        <v>8337</v>
      </c>
      <c r="E331" t="s">
        <v>8338</v>
      </c>
      <c r="F331">
        <v>2015</v>
      </c>
      <c r="G331">
        <v>2019</v>
      </c>
      <c r="H331" t="s">
        <v>8436</v>
      </c>
      <c r="I331" t="s">
        <v>7818</v>
      </c>
      <c r="J331">
        <v>14044</v>
      </c>
      <c r="K331">
        <v>0</v>
      </c>
      <c r="L331" t="s">
        <v>7774</v>
      </c>
      <c r="M331" t="s">
        <v>10078</v>
      </c>
      <c r="N331" t="s">
        <v>10080</v>
      </c>
    </row>
    <row r="332" spans="1:14" hidden="1" x14ac:dyDescent="0.2">
      <c r="B332" t="s">
        <v>8434</v>
      </c>
      <c r="C332" t="s">
        <v>8435</v>
      </c>
      <c r="D332" t="s">
        <v>8337</v>
      </c>
      <c r="E332" t="s">
        <v>8338</v>
      </c>
      <c r="F332">
        <v>2015</v>
      </c>
      <c r="G332">
        <v>2019</v>
      </c>
      <c r="H332" t="s">
        <v>8436</v>
      </c>
      <c r="I332" t="s">
        <v>8088</v>
      </c>
      <c r="J332">
        <v>22228</v>
      </c>
      <c r="K332">
        <v>0</v>
      </c>
      <c r="L332" t="s">
        <v>7774</v>
      </c>
      <c r="M332" t="s">
        <v>10078</v>
      </c>
      <c r="N332" t="s">
        <v>10080</v>
      </c>
    </row>
    <row r="333" spans="1:14" x14ac:dyDescent="0.2">
      <c r="A333" t="s">
        <v>7708</v>
      </c>
      <c r="B333" t="s">
        <v>8437</v>
      </c>
      <c r="C333" t="s">
        <v>8438</v>
      </c>
      <c r="D333" t="s">
        <v>8337</v>
      </c>
      <c r="E333" t="s">
        <v>8338</v>
      </c>
      <c r="F333">
        <v>2015</v>
      </c>
      <c r="G333">
        <v>2018</v>
      </c>
      <c r="H333" t="s">
        <v>8439</v>
      </c>
      <c r="I333" t="s">
        <v>8397</v>
      </c>
      <c r="J333">
        <v>7500</v>
      </c>
      <c r="K333">
        <v>0</v>
      </c>
      <c r="L333" t="s">
        <v>10514</v>
      </c>
      <c r="M333" t="s">
        <v>10079</v>
      </c>
    </row>
    <row r="334" spans="1:14" hidden="1" x14ac:dyDescent="0.2">
      <c r="B334" t="s">
        <v>8437</v>
      </c>
      <c r="C334" t="s">
        <v>8438</v>
      </c>
      <c r="D334" t="s">
        <v>8337</v>
      </c>
      <c r="E334" t="s">
        <v>8338</v>
      </c>
      <c r="F334">
        <v>2015</v>
      </c>
      <c r="G334">
        <v>2018</v>
      </c>
      <c r="H334" t="s">
        <v>8439</v>
      </c>
      <c r="I334" t="s">
        <v>8440</v>
      </c>
      <c r="J334">
        <v>62500</v>
      </c>
      <c r="K334">
        <v>0</v>
      </c>
      <c r="L334" t="s">
        <v>7769</v>
      </c>
      <c r="M334" t="s">
        <v>10078</v>
      </c>
      <c r="N334" t="s">
        <v>10080</v>
      </c>
    </row>
    <row r="335" spans="1:14" x14ac:dyDescent="0.2">
      <c r="A335" t="s">
        <v>7708</v>
      </c>
      <c r="B335" t="s">
        <v>8441</v>
      </c>
      <c r="C335" t="s">
        <v>8442</v>
      </c>
      <c r="D335" t="s">
        <v>8337</v>
      </c>
      <c r="E335" t="s">
        <v>8338</v>
      </c>
      <c r="F335">
        <v>2015</v>
      </c>
      <c r="G335">
        <v>2019</v>
      </c>
      <c r="H335" t="s">
        <v>8443</v>
      </c>
      <c r="I335" t="s">
        <v>8397</v>
      </c>
      <c r="J335">
        <v>65583</v>
      </c>
      <c r="K335">
        <v>0</v>
      </c>
      <c r="L335" t="s">
        <v>10516</v>
      </c>
      <c r="M335" t="s">
        <v>10079</v>
      </c>
    </row>
    <row r="336" spans="1:14" x14ac:dyDescent="0.2">
      <c r="A336" t="s">
        <v>802</v>
      </c>
      <c r="B336" t="s">
        <v>8444</v>
      </c>
      <c r="C336" t="s">
        <v>8445</v>
      </c>
      <c r="D336" t="s">
        <v>8337</v>
      </c>
      <c r="E336" t="s">
        <v>8338</v>
      </c>
      <c r="F336">
        <v>2015</v>
      </c>
      <c r="G336">
        <v>2019</v>
      </c>
      <c r="H336" t="s">
        <v>8446</v>
      </c>
      <c r="I336" t="s">
        <v>8421</v>
      </c>
      <c r="J336">
        <v>64200</v>
      </c>
      <c r="K336">
        <v>0</v>
      </c>
      <c r="L336" t="s">
        <v>10516</v>
      </c>
      <c r="M336" t="s">
        <v>10079</v>
      </c>
    </row>
    <row r="337" spans="1:14" hidden="1" x14ac:dyDescent="0.2">
      <c r="B337" t="s">
        <v>8444</v>
      </c>
      <c r="C337" t="s">
        <v>8445</v>
      </c>
      <c r="D337" t="s">
        <v>8337</v>
      </c>
      <c r="E337" t="s">
        <v>8338</v>
      </c>
      <c r="F337">
        <v>2015</v>
      </c>
      <c r="G337">
        <v>2019</v>
      </c>
      <c r="H337" t="s">
        <v>8446</v>
      </c>
      <c r="I337" t="s">
        <v>8422</v>
      </c>
      <c r="J337">
        <v>4320</v>
      </c>
      <c r="K337">
        <v>0</v>
      </c>
      <c r="L337" t="s">
        <v>7774</v>
      </c>
      <c r="M337" t="s">
        <v>10078</v>
      </c>
      <c r="N337" t="s">
        <v>10080</v>
      </c>
    </row>
    <row r="338" spans="1:14" x14ac:dyDescent="0.2">
      <c r="A338" t="s">
        <v>802</v>
      </c>
      <c r="B338" t="s">
        <v>8447</v>
      </c>
      <c r="C338" t="s">
        <v>8448</v>
      </c>
      <c r="D338" t="s">
        <v>8337</v>
      </c>
      <c r="E338" t="s">
        <v>8338</v>
      </c>
      <c r="F338">
        <v>2015</v>
      </c>
      <c r="G338">
        <v>2019</v>
      </c>
      <c r="H338" t="s">
        <v>8449</v>
      </c>
      <c r="I338" t="s">
        <v>8361</v>
      </c>
      <c r="J338">
        <v>11989</v>
      </c>
      <c r="K338">
        <v>0</v>
      </c>
      <c r="L338" t="s">
        <v>10516</v>
      </c>
      <c r="M338" t="s">
        <v>10079</v>
      </c>
    </row>
    <row r="339" spans="1:14" x14ac:dyDescent="0.2">
      <c r="A339" t="s">
        <v>7819</v>
      </c>
      <c r="B339" t="s">
        <v>8447</v>
      </c>
      <c r="C339" t="s">
        <v>8448</v>
      </c>
      <c r="D339" t="s">
        <v>8337</v>
      </c>
      <c r="E339" t="s">
        <v>8338</v>
      </c>
      <c r="F339">
        <v>2015</v>
      </c>
      <c r="G339">
        <v>2019</v>
      </c>
      <c r="H339" t="s">
        <v>8449</v>
      </c>
      <c r="I339" t="s">
        <v>8398</v>
      </c>
      <c r="J339">
        <v>47240</v>
      </c>
      <c r="K339">
        <v>0</v>
      </c>
      <c r="L339" t="s">
        <v>10516</v>
      </c>
      <c r="M339" t="s">
        <v>10079</v>
      </c>
    </row>
    <row r="340" spans="1:14" hidden="1" x14ac:dyDescent="0.2">
      <c r="B340" t="s">
        <v>8450</v>
      </c>
      <c r="C340" t="s">
        <v>8451</v>
      </c>
      <c r="D340" t="s">
        <v>8337</v>
      </c>
      <c r="E340" t="s">
        <v>8338</v>
      </c>
      <c r="F340">
        <v>2015</v>
      </c>
      <c r="G340">
        <v>2019</v>
      </c>
      <c r="H340" t="s">
        <v>8452</v>
      </c>
      <c r="I340" t="s">
        <v>8453</v>
      </c>
      <c r="J340">
        <v>37842</v>
      </c>
      <c r="K340">
        <v>0</v>
      </c>
      <c r="L340" t="s">
        <v>7774</v>
      </c>
      <c r="M340" t="s">
        <v>10078</v>
      </c>
      <c r="N340" t="s">
        <v>10080</v>
      </c>
    </row>
    <row r="341" spans="1:14" hidden="1" x14ac:dyDescent="0.2">
      <c r="B341" t="s">
        <v>8450</v>
      </c>
      <c r="C341" t="s">
        <v>8451</v>
      </c>
      <c r="D341" t="s">
        <v>8337</v>
      </c>
      <c r="E341" t="s">
        <v>8338</v>
      </c>
      <c r="F341">
        <v>2015</v>
      </c>
      <c r="G341">
        <v>2019</v>
      </c>
      <c r="H341" t="s">
        <v>8452</v>
      </c>
      <c r="I341" t="s">
        <v>8207</v>
      </c>
      <c r="J341">
        <v>29336</v>
      </c>
      <c r="K341">
        <v>0</v>
      </c>
      <c r="L341" t="s">
        <v>7774</v>
      </c>
      <c r="M341" t="s">
        <v>10078</v>
      </c>
      <c r="N341" t="s">
        <v>10080</v>
      </c>
    </row>
    <row r="342" spans="1:14" x14ac:dyDescent="0.2">
      <c r="A342" t="s">
        <v>802</v>
      </c>
      <c r="B342" t="s">
        <v>8454</v>
      </c>
      <c r="C342" t="s">
        <v>8455</v>
      </c>
      <c r="D342" t="s">
        <v>8337</v>
      </c>
      <c r="E342" t="s">
        <v>8338</v>
      </c>
      <c r="F342">
        <v>2015</v>
      </c>
      <c r="G342">
        <v>2018</v>
      </c>
      <c r="H342" t="s">
        <v>8456</v>
      </c>
      <c r="I342" t="s">
        <v>8352</v>
      </c>
      <c r="J342">
        <v>30000</v>
      </c>
      <c r="K342">
        <v>0</v>
      </c>
      <c r="L342" t="s">
        <v>10516</v>
      </c>
      <c r="M342" t="s">
        <v>10079</v>
      </c>
    </row>
    <row r="343" spans="1:14" hidden="1" x14ac:dyDescent="0.2">
      <c r="B343" t="s">
        <v>8454</v>
      </c>
      <c r="C343" t="s">
        <v>8455</v>
      </c>
      <c r="D343" t="s">
        <v>8337</v>
      </c>
      <c r="E343" t="s">
        <v>8338</v>
      </c>
      <c r="F343">
        <v>2015</v>
      </c>
      <c r="G343">
        <v>2018</v>
      </c>
      <c r="H343" t="s">
        <v>8456</v>
      </c>
      <c r="I343" t="s">
        <v>8155</v>
      </c>
      <c r="J343">
        <v>15000</v>
      </c>
      <c r="K343">
        <v>0</v>
      </c>
      <c r="L343" t="s">
        <v>7774</v>
      </c>
      <c r="M343" t="s">
        <v>10078</v>
      </c>
      <c r="N343" t="s">
        <v>10080</v>
      </c>
    </row>
    <row r="344" spans="1:14" hidden="1" x14ac:dyDescent="0.2">
      <c r="B344" t="s">
        <v>8454</v>
      </c>
      <c r="C344" t="s">
        <v>8455</v>
      </c>
      <c r="D344" t="s">
        <v>8337</v>
      </c>
      <c r="E344" t="s">
        <v>8338</v>
      </c>
      <c r="F344">
        <v>2015</v>
      </c>
      <c r="G344">
        <v>2018</v>
      </c>
      <c r="H344" t="s">
        <v>8456</v>
      </c>
      <c r="I344" t="s">
        <v>7831</v>
      </c>
      <c r="J344">
        <v>33921</v>
      </c>
      <c r="K344">
        <v>0</v>
      </c>
      <c r="L344" t="s">
        <v>7774</v>
      </c>
      <c r="M344" t="s">
        <v>10078</v>
      </c>
      <c r="N344" t="s">
        <v>10080</v>
      </c>
    </row>
    <row r="345" spans="1:14" x14ac:dyDescent="0.2">
      <c r="A345" t="s">
        <v>802</v>
      </c>
      <c r="B345" t="s">
        <v>8457</v>
      </c>
      <c r="C345" t="s">
        <v>8458</v>
      </c>
      <c r="D345" t="s">
        <v>8337</v>
      </c>
      <c r="E345" t="s">
        <v>8338</v>
      </c>
      <c r="F345">
        <v>2015</v>
      </c>
      <c r="G345">
        <v>2019</v>
      </c>
      <c r="H345" t="s">
        <v>8459</v>
      </c>
      <c r="I345" t="s">
        <v>10621</v>
      </c>
      <c r="J345">
        <v>103220</v>
      </c>
      <c r="K345">
        <v>0</v>
      </c>
      <c r="L345" t="s">
        <v>10514</v>
      </c>
      <c r="M345" t="s">
        <v>10079</v>
      </c>
    </row>
    <row r="346" spans="1:14" x14ac:dyDescent="0.2">
      <c r="A346" t="s">
        <v>7708</v>
      </c>
      <c r="B346" t="s">
        <v>8460</v>
      </c>
      <c r="C346" t="s">
        <v>8461</v>
      </c>
      <c r="D346" t="s">
        <v>8337</v>
      </c>
      <c r="E346" t="s">
        <v>8338</v>
      </c>
      <c r="F346">
        <v>2015</v>
      </c>
      <c r="G346">
        <v>2018</v>
      </c>
      <c r="H346" t="s">
        <v>8462</v>
      </c>
      <c r="I346" t="s">
        <v>8397</v>
      </c>
      <c r="J346">
        <v>33669</v>
      </c>
      <c r="K346">
        <v>0</v>
      </c>
      <c r="L346" t="s">
        <v>10516</v>
      </c>
      <c r="M346" t="s">
        <v>10079</v>
      </c>
    </row>
    <row r="347" spans="1:14" hidden="1" x14ac:dyDescent="0.2">
      <c r="B347" t="s">
        <v>8460</v>
      </c>
      <c r="C347" t="s">
        <v>8461</v>
      </c>
      <c r="D347" t="s">
        <v>8337</v>
      </c>
      <c r="E347" t="s">
        <v>8338</v>
      </c>
      <c r="F347">
        <v>2015</v>
      </c>
      <c r="G347">
        <v>2018</v>
      </c>
      <c r="H347" t="s">
        <v>8462</v>
      </c>
      <c r="I347" t="s">
        <v>8463</v>
      </c>
      <c r="J347">
        <v>36017</v>
      </c>
      <c r="K347">
        <v>0</v>
      </c>
      <c r="L347" t="s">
        <v>7774</v>
      </c>
      <c r="M347" t="s">
        <v>10078</v>
      </c>
      <c r="N347" t="s">
        <v>10080</v>
      </c>
    </row>
    <row r="348" spans="1:14" x14ac:dyDescent="0.2">
      <c r="A348" t="s">
        <v>5863</v>
      </c>
      <c r="B348" t="s">
        <v>8464</v>
      </c>
      <c r="C348" t="s">
        <v>8465</v>
      </c>
      <c r="D348" t="s">
        <v>8337</v>
      </c>
      <c r="E348" t="s">
        <v>8338</v>
      </c>
      <c r="F348">
        <v>2015</v>
      </c>
      <c r="G348">
        <v>2018</v>
      </c>
      <c r="H348" t="s">
        <v>8466</v>
      </c>
      <c r="I348" t="s">
        <v>8467</v>
      </c>
      <c r="J348">
        <v>49760</v>
      </c>
      <c r="K348">
        <v>0</v>
      </c>
      <c r="L348" t="s">
        <v>10514</v>
      </c>
      <c r="M348" t="s">
        <v>10079</v>
      </c>
    </row>
    <row r="349" spans="1:14" hidden="1" x14ac:dyDescent="0.2">
      <c r="B349" t="s">
        <v>8468</v>
      </c>
      <c r="C349" t="s">
        <v>8469</v>
      </c>
      <c r="D349" t="s">
        <v>8337</v>
      </c>
      <c r="E349" t="s">
        <v>8338</v>
      </c>
      <c r="F349">
        <v>2015</v>
      </c>
      <c r="G349">
        <v>2019</v>
      </c>
      <c r="H349" t="s">
        <v>8470</v>
      </c>
      <c r="I349" t="s">
        <v>7749</v>
      </c>
      <c r="J349">
        <v>38065</v>
      </c>
      <c r="K349">
        <v>0</v>
      </c>
      <c r="L349" t="s">
        <v>7774</v>
      </c>
      <c r="M349" t="s">
        <v>10078</v>
      </c>
      <c r="N349" t="s">
        <v>10080</v>
      </c>
    </row>
    <row r="350" spans="1:14" hidden="1" x14ac:dyDescent="0.2">
      <c r="B350" t="s">
        <v>8471</v>
      </c>
      <c r="C350" t="s">
        <v>8472</v>
      </c>
      <c r="D350" t="s">
        <v>8337</v>
      </c>
      <c r="E350" t="s">
        <v>8338</v>
      </c>
      <c r="F350">
        <v>2015</v>
      </c>
      <c r="G350">
        <v>2018</v>
      </c>
      <c r="H350" t="s">
        <v>8473</v>
      </c>
      <c r="I350" t="s">
        <v>782</v>
      </c>
      <c r="J350">
        <v>67053</v>
      </c>
      <c r="K350">
        <v>0</v>
      </c>
      <c r="L350" t="s">
        <v>7774</v>
      </c>
      <c r="M350" t="s">
        <v>10078</v>
      </c>
      <c r="N350" t="s">
        <v>10080</v>
      </c>
    </row>
    <row r="351" spans="1:14" x14ac:dyDescent="0.2">
      <c r="A351" t="s">
        <v>7708</v>
      </c>
      <c r="B351" t="s">
        <v>8474</v>
      </c>
      <c r="C351" t="s">
        <v>8475</v>
      </c>
      <c r="D351" t="s">
        <v>8337</v>
      </c>
      <c r="E351" t="s">
        <v>8338</v>
      </c>
      <c r="F351">
        <v>2015</v>
      </c>
      <c r="G351">
        <v>2018</v>
      </c>
      <c r="H351" t="s">
        <v>8476</v>
      </c>
      <c r="I351" t="s">
        <v>8397</v>
      </c>
      <c r="J351">
        <v>21000</v>
      </c>
      <c r="K351">
        <v>0</v>
      </c>
      <c r="L351" t="s">
        <v>10514</v>
      </c>
      <c r="M351" t="s">
        <v>10079</v>
      </c>
    </row>
    <row r="352" spans="1:14" hidden="1" x14ac:dyDescent="0.2">
      <c r="B352" t="s">
        <v>8474</v>
      </c>
      <c r="C352" t="s">
        <v>8475</v>
      </c>
      <c r="D352" t="s">
        <v>8337</v>
      </c>
      <c r="E352" t="s">
        <v>8338</v>
      </c>
      <c r="F352">
        <v>2015</v>
      </c>
      <c r="G352">
        <v>2018</v>
      </c>
      <c r="H352" t="s">
        <v>8476</v>
      </c>
      <c r="I352" t="s">
        <v>432</v>
      </c>
      <c r="J352">
        <v>50000</v>
      </c>
      <c r="K352">
        <v>0</v>
      </c>
      <c r="L352" t="s">
        <v>7769</v>
      </c>
      <c r="M352" t="s">
        <v>10078</v>
      </c>
      <c r="N352" t="s">
        <v>10080</v>
      </c>
    </row>
    <row r="353" spans="1:14" x14ac:dyDescent="0.2">
      <c r="A353" t="s">
        <v>8175</v>
      </c>
      <c r="B353" t="s">
        <v>8477</v>
      </c>
      <c r="C353" t="s">
        <v>8478</v>
      </c>
      <c r="D353" t="s">
        <v>8337</v>
      </c>
      <c r="E353" t="s">
        <v>8338</v>
      </c>
      <c r="F353">
        <v>2015</v>
      </c>
      <c r="G353">
        <v>2019</v>
      </c>
      <c r="H353" t="s">
        <v>8479</v>
      </c>
      <c r="I353" t="s">
        <v>8175</v>
      </c>
      <c r="J353">
        <v>54837</v>
      </c>
      <c r="K353">
        <v>0</v>
      </c>
      <c r="L353" t="s">
        <v>10516</v>
      </c>
      <c r="M353" t="s">
        <v>10079</v>
      </c>
    </row>
    <row r="354" spans="1:14" x14ac:dyDescent="0.2">
      <c r="A354" t="s">
        <v>802</v>
      </c>
      <c r="B354" t="s">
        <v>8480</v>
      </c>
      <c r="C354" t="s">
        <v>8481</v>
      </c>
      <c r="D354" t="s">
        <v>8337</v>
      </c>
      <c r="E354" t="s">
        <v>8338</v>
      </c>
      <c r="F354">
        <v>2015</v>
      </c>
      <c r="G354">
        <v>2017</v>
      </c>
      <c r="H354" t="s">
        <v>8482</v>
      </c>
      <c r="I354" t="s">
        <v>8483</v>
      </c>
      <c r="J354">
        <v>64870</v>
      </c>
      <c r="K354">
        <v>0</v>
      </c>
      <c r="L354" t="s">
        <v>10516</v>
      </c>
      <c r="M354" t="s">
        <v>10079</v>
      </c>
    </row>
    <row r="355" spans="1:14" hidden="1" x14ac:dyDescent="0.2">
      <c r="B355" t="s">
        <v>8484</v>
      </c>
      <c r="C355" t="s">
        <v>8485</v>
      </c>
      <c r="D355" t="s">
        <v>8337</v>
      </c>
      <c r="E355" t="s">
        <v>8338</v>
      </c>
      <c r="F355">
        <v>2015</v>
      </c>
      <c r="G355">
        <v>2018</v>
      </c>
      <c r="H355" t="s">
        <v>8486</v>
      </c>
      <c r="I355" t="s">
        <v>7839</v>
      </c>
      <c r="J355">
        <v>77948</v>
      </c>
      <c r="K355">
        <v>0</v>
      </c>
      <c r="L355" t="s">
        <v>7769</v>
      </c>
      <c r="M355" t="s">
        <v>10078</v>
      </c>
      <c r="N355" t="s">
        <v>10080</v>
      </c>
    </row>
    <row r="356" spans="1:14" x14ac:dyDescent="0.2">
      <c r="A356" t="s">
        <v>7708</v>
      </c>
      <c r="B356" t="s">
        <v>8487</v>
      </c>
      <c r="C356" t="s">
        <v>8488</v>
      </c>
      <c r="D356" t="s">
        <v>8337</v>
      </c>
      <c r="E356" t="s">
        <v>8338</v>
      </c>
      <c r="F356">
        <v>2015</v>
      </c>
      <c r="G356">
        <v>2019</v>
      </c>
      <c r="H356" t="s">
        <v>8489</v>
      </c>
      <c r="I356" t="s">
        <v>8490</v>
      </c>
      <c r="J356">
        <v>56000</v>
      </c>
      <c r="K356">
        <v>0</v>
      </c>
      <c r="L356" t="s">
        <v>10515</v>
      </c>
      <c r="M356" t="s">
        <v>10079</v>
      </c>
    </row>
    <row r="357" spans="1:14" hidden="1" x14ac:dyDescent="0.2">
      <c r="B357" t="s">
        <v>8487</v>
      </c>
      <c r="C357" t="s">
        <v>8488</v>
      </c>
      <c r="D357" t="s">
        <v>8337</v>
      </c>
      <c r="E357" t="s">
        <v>8338</v>
      </c>
      <c r="F357">
        <v>2015</v>
      </c>
      <c r="G357">
        <v>2019</v>
      </c>
      <c r="H357" t="s">
        <v>8489</v>
      </c>
      <c r="I357" t="s">
        <v>8491</v>
      </c>
      <c r="J357">
        <v>6000</v>
      </c>
      <c r="K357">
        <v>0</v>
      </c>
      <c r="L357" t="s">
        <v>8411</v>
      </c>
      <c r="M357" t="s">
        <v>10078</v>
      </c>
      <c r="N357" t="s">
        <v>10080</v>
      </c>
    </row>
    <row r="358" spans="1:14" x14ac:dyDescent="0.2">
      <c r="A358" t="s">
        <v>802</v>
      </c>
      <c r="B358" t="s">
        <v>8492</v>
      </c>
      <c r="C358" t="s">
        <v>8493</v>
      </c>
      <c r="D358" t="s">
        <v>8337</v>
      </c>
      <c r="E358" t="s">
        <v>8338</v>
      </c>
      <c r="F358">
        <v>2015</v>
      </c>
      <c r="G358">
        <v>2018</v>
      </c>
      <c r="H358" t="s">
        <v>8494</v>
      </c>
      <c r="I358" t="s">
        <v>10621</v>
      </c>
      <c r="J358">
        <v>62500</v>
      </c>
      <c r="K358">
        <v>0</v>
      </c>
      <c r="L358" t="s">
        <v>10516</v>
      </c>
      <c r="M358" t="s">
        <v>10079</v>
      </c>
    </row>
    <row r="359" spans="1:14" hidden="1" x14ac:dyDescent="0.2">
      <c r="B359" t="s">
        <v>8495</v>
      </c>
      <c r="C359" t="s">
        <v>8496</v>
      </c>
      <c r="D359" t="s">
        <v>8337</v>
      </c>
      <c r="E359" t="s">
        <v>8338</v>
      </c>
      <c r="F359">
        <v>2015</v>
      </c>
      <c r="G359">
        <v>2019</v>
      </c>
      <c r="H359" t="s">
        <v>8497</v>
      </c>
      <c r="I359" t="s">
        <v>8498</v>
      </c>
      <c r="J359">
        <v>10026</v>
      </c>
      <c r="K359">
        <v>0</v>
      </c>
      <c r="L359" t="s">
        <v>7774</v>
      </c>
      <c r="M359" t="s">
        <v>10078</v>
      </c>
      <c r="N359" t="s">
        <v>10080</v>
      </c>
    </row>
    <row r="360" spans="1:14" hidden="1" x14ac:dyDescent="0.2">
      <c r="B360" t="s">
        <v>8495</v>
      </c>
      <c r="C360" t="s">
        <v>8496</v>
      </c>
      <c r="D360" t="s">
        <v>8337</v>
      </c>
      <c r="E360" t="s">
        <v>8338</v>
      </c>
      <c r="F360">
        <v>2015</v>
      </c>
      <c r="G360">
        <v>2019</v>
      </c>
      <c r="H360" t="s">
        <v>8497</v>
      </c>
      <c r="I360" t="s">
        <v>8499</v>
      </c>
      <c r="J360">
        <v>14281</v>
      </c>
      <c r="K360">
        <v>0</v>
      </c>
      <c r="L360" t="s">
        <v>7774</v>
      </c>
      <c r="M360" t="s">
        <v>10078</v>
      </c>
      <c r="N360" t="s">
        <v>10080</v>
      </c>
    </row>
    <row r="361" spans="1:14" x14ac:dyDescent="0.2">
      <c r="A361" t="s">
        <v>802</v>
      </c>
      <c r="B361" t="s">
        <v>8495</v>
      </c>
      <c r="C361" t="s">
        <v>8496</v>
      </c>
      <c r="D361" t="s">
        <v>8337</v>
      </c>
      <c r="E361" t="s">
        <v>8338</v>
      </c>
      <c r="F361">
        <v>2015</v>
      </c>
      <c r="G361">
        <v>2019</v>
      </c>
      <c r="H361" t="s">
        <v>8497</v>
      </c>
      <c r="I361" t="s">
        <v>8352</v>
      </c>
      <c r="J361">
        <v>36067</v>
      </c>
      <c r="K361">
        <v>0</v>
      </c>
      <c r="L361" t="s">
        <v>10516</v>
      </c>
      <c r="M361" t="s">
        <v>10079</v>
      </c>
    </row>
    <row r="362" spans="1:14" x14ac:dyDescent="0.2">
      <c r="A362" t="s">
        <v>802</v>
      </c>
      <c r="B362" t="s">
        <v>8500</v>
      </c>
      <c r="C362" t="s">
        <v>8501</v>
      </c>
      <c r="D362" t="s">
        <v>8337</v>
      </c>
      <c r="E362" t="s">
        <v>8338</v>
      </c>
      <c r="F362">
        <v>2015</v>
      </c>
      <c r="G362">
        <v>2018</v>
      </c>
      <c r="H362" t="s">
        <v>8502</v>
      </c>
      <c r="I362" t="s">
        <v>10625</v>
      </c>
      <c r="J362">
        <v>135335</v>
      </c>
      <c r="K362">
        <v>0</v>
      </c>
      <c r="L362" t="s">
        <v>10516</v>
      </c>
      <c r="M362" t="s">
        <v>10079</v>
      </c>
    </row>
    <row r="363" spans="1:14" hidden="1" x14ac:dyDescent="0.2">
      <c r="B363" t="s">
        <v>8503</v>
      </c>
      <c r="C363" t="s">
        <v>8504</v>
      </c>
      <c r="D363" t="s">
        <v>8337</v>
      </c>
      <c r="E363" t="s">
        <v>8338</v>
      </c>
      <c r="F363">
        <v>2015</v>
      </c>
      <c r="G363">
        <v>2019</v>
      </c>
      <c r="H363" t="s">
        <v>8505</v>
      </c>
      <c r="I363" t="s">
        <v>8453</v>
      </c>
      <c r="J363">
        <v>23444</v>
      </c>
      <c r="K363">
        <v>0</v>
      </c>
      <c r="L363" t="s">
        <v>7774</v>
      </c>
      <c r="M363" t="s">
        <v>10078</v>
      </c>
      <c r="N363" t="s">
        <v>10080</v>
      </c>
    </row>
    <row r="364" spans="1:14" hidden="1" x14ac:dyDescent="0.2">
      <c r="B364" t="s">
        <v>8503</v>
      </c>
      <c r="C364" t="s">
        <v>8504</v>
      </c>
      <c r="D364" t="s">
        <v>8337</v>
      </c>
      <c r="E364" t="s">
        <v>8338</v>
      </c>
      <c r="F364">
        <v>2015</v>
      </c>
      <c r="G364">
        <v>2019</v>
      </c>
      <c r="H364" t="s">
        <v>8505</v>
      </c>
      <c r="I364" t="s">
        <v>8207</v>
      </c>
      <c r="J364">
        <v>8284</v>
      </c>
      <c r="K364">
        <v>0</v>
      </c>
      <c r="L364" t="s">
        <v>7774</v>
      </c>
      <c r="M364" t="s">
        <v>10078</v>
      </c>
      <c r="N364" t="s">
        <v>10080</v>
      </c>
    </row>
    <row r="365" spans="1:14" hidden="1" x14ac:dyDescent="0.2">
      <c r="B365" t="s">
        <v>8503</v>
      </c>
      <c r="C365" t="s">
        <v>8504</v>
      </c>
      <c r="D365" t="s">
        <v>8337</v>
      </c>
      <c r="E365" t="s">
        <v>8338</v>
      </c>
      <c r="F365">
        <v>2015</v>
      </c>
      <c r="G365">
        <v>2019</v>
      </c>
      <c r="H365" t="s">
        <v>8505</v>
      </c>
      <c r="I365" t="s">
        <v>7680</v>
      </c>
      <c r="J365">
        <v>9935</v>
      </c>
      <c r="K365">
        <v>0</v>
      </c>
      <c r="L365" t="s">
        <v>7774</v>
      </c>
      <c r="M365" t="s">
        <v>10078</v>
      </c>
      <c r="N365" t="s">
        <v>10080</v>
      </c>
    </row>
    <row r="366" spans="1:14" x14ac:dyDescent="0.2">
      <c r="A366" t="s">
        <v>802</v>
      </c>
      <c r="B366" t="s">
        <v>8506</v>
      </c>
      <c r="C366" t="s">
        <v>8507</v>
      </c>
      <c r="D366" t="s">
        <v>8337</v>
      </c>
      <c r="E366" t="s">
        <v>8338</v>
      </c>
      <c r="F366">
        <v>2015</v>
      </c>
      <c r="G366">
        <v>2017</v>
      </c>
      <c r="H366" t="s">
        <v>8508</v>
      </c>
      <c r="I366" t="s">
        <v>8361</v>
      </c>
      <c r="J366">
        <v>68332</v>
      </c>
      <c r="K366">
        <v>0</v>
      </c>
      <c r="L366" t="s">
        <v>10516</v>
      </c>
      <c r="M366" t="s">
        <v>10079</v>
      </c>
    </row>
    <row r="367" spans="1:14" x14ac:dyDescent="0.2">
      <c r="A367" t="s">
        <v>802</v>
      </c>
      <c r="B367" t="s">
        <v>8509</v>
      </c>
      <c r="C367" t="s">
        <v>8510</v>
      </c>
      <c r="D367" t="s">
        <v>8337</v>
      </c>
      <c r="E367" t="s">
        <v>8338</v>
      </c>
      <c r="F367">
        <v>2015</v>
      </c>
      <c r="G367">
        <v>2019</v>
      </c>
      <c r="H367" t="s">
        <v>8511</v>
      </c>
      <c r="I367" t="s">
        <v>8361</v>
      </c>
      <c r="J367">
        <v>6195</v>
      </c>
      <c r="K367">
        <v>0</v>
      </c>
      <c r="L367" t="s">
        <v>10516</v>
      </c>
      <c r="M367" t="s">
        <v>10079</v>
      </c>
    </row>
    <row r="368" spans="1:14" hidden="1" x14ac:dyDescent="0.2">
      <c r="B368" t="s">
        <v>8509</v>
      </c>
      <c r="C368" t="s">
        <v>8510</v>
      </c>
      <c r="D368" t="s">
        <v>8337</v>
      </c>
      <c r="E368" t="s">
        <v>8338</v>
      </c>
      <c r="F368">
        <v>2015</v>
      </c>
      <c r="G368">
        <v>2019</v>
      </c>
      <c r="H368" t="s">
        <v>8511</v>
      </c>
      <c r="I368" t="s">
        <v>7912</v>
      </c>
      <c r="J368">
        <v>39086</v>
      </c>
      <c r="K368">
        <v>0</v>
      </c>
      <c r="L368" t="s">
        <v>7774</v>
      </c>
      <c r="M368" t="s">
        <v>10078</v>
      </c>
      <c r="N368" t="s">
        <v>10080</v>
      </c>
    </row>
    <row r="369" spans="1:14" x14ac:dyDescent="0.2">
      <c r="A369" t="s">
        <v>1040</v>
      </c>
      <c r="B369" t="s">
        <v>8512</v>
      </c>
      <c r="C369" t="s">
        <v>8513</v>
      </c>
      <c r="D369" t="s">
        <v>8337</v>
      </c>
      <c r="E369" t="s">
        <v>8338</v>
      </c>
      <c r="F369">
        <v>2015</v>
      </c>
      <c r="G369">
        <v>2018</v>
      </c>
      <c r="H369" t="s">
        <v>8514</v>
      </c>
      <c r="I369" t="s">
        <v>1040</v>
      </c>
      <c r="J369">
        <v>68156</v>
      </c>
      <c r="K369">
        <v>0</v>
      </c>
      <c r="L369" t="s">
        <v>10516</v>
      </c>
      <c r="M369" t="s">
        <v>10079</v>
      </c>
    </row>
    <row r="370" spans="1:14" hidden="1" x14ac:dyDescent="0.2">
      <c r="B370" t="s">
        <v>8515</v>
      </c>
      <c r="C370" t="s">
        <v>8516</v>
      </c>
      <c r="D370" t="s">
        <v>8337</v>
      </c>
      <c r="E370" t="s">
        <v>8338</v>
      </c>
      <c r="F370">
        <v>2015</v>
      </c>
      <c r="G370">
        <v>2018</v>
      </c>
      <c r="H370" t="s">
        <v>8517</v>
      </c>
      <c r="I370" t="s">
        <v>8518</v>
      </c>
      <c r="J370">
        <v>12170</v>
      </c>
      <c r="K370">
        <v>0</v>
      </c>
      <c r="L370" t="s">
        <v>7769</v>
      </c>
      <c r="M370" t="s">
        <v>10078</v>
      </c>
      <c r="N370" t="s">
        <v>10080</v>
      </c>
    </row>
    <row r="371" spans="1:14" x14ac:dyDescent="0.2">
      <c r="A371" t="s">
        <v>7666</v>
      </c>
      <c r="B371" t="s">
        <v>8515</v>
      </c>
      <c r="C371" t="s">
        <v>8516</v>
      </c>
      <c r="D371" t="s">
        <v>8337</v>
      </c>
      <c r="E371" t="s">
        <v>8338</v>
      </c>
      <c r="F371">
        <v>2015</v>
      </c>
      <c r="G371">
        <v>2018</v>
      </c>
      <c r="H371" t="s">
        <v>8517</v>
      </c>
      <c r="I371" t="s">
        <v>8519</v>
      </c>
      <c r="J371">
        <v>82590</v>
      </c>
      <c r="K371">
        <v>0</v>
      </c>
      <c r="L371" t="s">
        <v>10514</v>
      </c>
      <c r="M371" t="s">
        <v>10079</v>
      </c>
    </row>
    <row r="372" spans="1:14" x14ac:dyDescent="0.2">
      <c r="A372" t="s">
        <v>802</v>
      </c>
      <c r="B372" t="s">
        <v>8515</v>
      </c>
      <c r="C372" t="s">
        <v>8516</v>
      </c>
      <c r="D372" t="s">
        <v>8337</v>
      </c>
      <c r="E372" t="s">
        <v>8338</v>
      </c>
      <c r="F372">
        <v>2015</v>
      </c>
      <c r="G372">
        <v>2018</v>
      </c>
      <c r="H372" t="s">
        <v>8517</v>
      </c>
      <c r="I372" t="s">
        <v>8483</v>
      </c>
      <c r="J372">
        <v>6080</v>
      </c>
      <c r="K372">
        <v>0</v>
      </c>
      <c r="L372" t="s">
        <v>10514</v>
      </c>
      <c r="M372" t="s">
        <v>10079</v>
      </c>
    </row>
    <row r="373" spans="1:14" hidden="1" x14ac:dyDescent="0.2">
      <c r="B373" t="s">
        <v>8520</v>
      </c>
      <c r="C373" t="s">
        <v>8521</v>
      </c>
      <c r="D373" t="s">
        <v>8337</v>
      </c>
      <c r="E373" t="s">
        <v>8338</v>
      </c>
      <c r="F373">
        <v>2015</v>
      </c>
      <c r="G373">
        <v>2018</v>
      </c>
      <c r="H373" t="s">
        <v>8522</v>
      </c>
      <c r="I373" t="s">
        <v>7688</v>
      </c>
      <c r="J373">
        <v>38835</v>
      </c>
      <c r="K373">
        <v>0</v>
      </c>
      <c r="L373" t="s">
        <v>7774</v>
      </c>
      <c r="M373" t="s">
        <v>10078</v>
      </c>
      <c r="N373" t="s">
        <v>10080</v>
      </c>
    </row>
    <row r="374" spans="1:14" x14ac:dyDescent="0.2">
      <c r="A374" t="s">
        <v>7708</v>
      </c>
      <c r="B374" t="s">
        <v>8520</v>
      </c>
      <c r="C374" t="s">
        <v>8521</v>
      </c>
      <c r="D374" t="s">
        <v>8337</v>
      </c>
      <c r="E374" t="s">
        <v>8338</v>
      </c>
      <c r="F374">
        <v>2015</v>
      </c>
      <c r="G374">
        <v>2018</v>
      </c>
      <c r="H374" t="s">
        <v>8522</v>
      </c>
      <c r="I374" t="s">
        <v>8403</v>
      </c>
      <c r="J374">
        <v>30905</v>
      </c>
      <c r="K374">
        <v>0</v>
      </c>
      <c r="L374" t="s">
        <v>10516</v>
      </c>
      <c r="M374" t="s">
        <v>10079</v>
      </c>
    </row>
    <row r="375" spans="1:14" hidden="1" x14ac:dyDescent="0.2">
      <c r="B375" t="s">
        <v>8523</v>
      </c>
      <c r="C375" t="s">
        <v>8524</v>
      </c>
      <c r="D375" t="s">
        <v>8337</v>
      </c>
      <c r="E375" t="s">
        <v>8338</v>
      </c>
      <c r="F375">
        <v>2015</v>
      </c>
      <c r="G375">
        <v>2018</v>
      </c>
      <c r="H375" t="s">
        <v>8525</v>
      </c>
      <c r="I375" t="s">
        <v>8526</v>
      </c>
      <c r="J375">
        <v>53195</v>
      </c>
      <c r="K375">
        <v>0</v>
      </c>
      <c r="L375" t="s">
        <v>7769</v>
      </c>
      <c r="M375" t="s">
        <v>10078</v>
      </c>
      <c r="N375" t="s">
        <v>10080</v>
      </c>
    </row>
    <row r="376" spans="1:14" x14ac:dyDescent="0.2">
      <c r="A376" t="s">
        <v>7708</v>
      </c>
      <c r="B376" t="s">
        <v>8523</v>
      </c>
      <c r="C376" t="s">
        <v>8524</v>
      </c>
      <c r="D376" t="s">
        <v>8337</v>
      </c>
      <c r="E376" t="s">
        <v>8338</v>
      </c>
      <c r="F376">
        <v>2015</v>
      </c>
      <c r="G376">
        <v>2018</v>
      </c>
      <c r="H376" t="s">
        <v>8525</v>
      </c>
      <c r="I376" t="s">
        <v>8397</v>
      </c>
      <c r="J376">
        <v>15225</v>
      </c>
      <c r="K376">
        <v>0</v>
      </c>
      <c r="L376" t="s">
        <v>10514</v>
      </c>
      <c r="M376" t="s">
        <v>10079</v>
      </c>
    </row>
    <row r="377" spans="1:14" x14ac:dyDescent="0.2">
      <c r="A377" t="s">
        <v>7708</v>
      </c>
      <c r="B377" t="s">
        <v>8527</v>
      </c>
      <c r="C377" t="s">
        <v>8528</v>
      </c>
      <c r="D377" t="s">
        <v>8337</v>
      </c>
      <c r="E377" t="s">
        <v>8338</v>
      </c>
      <c r="F377">
        <v>2015</v>
      </c>
      <c r="G377">
        <v>2019</v>
      </c>
      <c r="H377" t="s">
        <v>8529</v>
      </c>
      <c r="I377" t="s">
        <v>8397</v>
      </c>
      <c r="J377">
        <v>41917</v>
      </c>
      <c r="K377">
        <v>0</v>
      </c>
      <c r="L377" t="s">
        <v>10516</v>
      </c>
      <c r="M377" t="s">
        <v>10079</v>
      </c>
    </row>
    <row r="378" spans="1:14" hidden="1" x14ac:dyDescent="0.2">
      <c r="B378" t="s">
        <v>8530</v>
      </c>
      <c r="C378" t="s">
        <v>8531</v>
      </c>
      <c r="D378" t="s">
        <v>8337</v>
      </c>
      <c r="E378" t="s">
        <v>8338</v>
      </c>
      <c r="F378">
        <v>2015</v>
      </c>
      <c r="G378">
        <v>2019</v>
      </c>
      <c r="H378" t="s">
        <v>8532</v>
      </c>
      <c r="I378" t="s">
        <v>8498</v>
      </c>
      <c r="J378">
        <v>26861</v>
      </c>
      <c r="K378">
        <v>0</v>
      </c>
      <c r="L378" t="s">
        <v>7769</v>
      </c>
      <c r="M378" t="s">
        <v>10078</v>
      </c>
      <c r="N378" t="s">
        <v>10080</v>
      </c>
    </row>
    <row r="379" spans="1:14" x14ac:dyDescent="0.2">
      <c r="A379" t="s">
        <v>802</v>
      </c>
      <c r="B379" t="s">
        <v>8530</v>
      </c>
      <c r="C379" t="s">
        <v>8531</v>
      </c>
      <c r="D379" t="s">
        <v>8337</v>
      </c>
      <c r="E379" t="s">
        <v>8338</v>
      </c>
      <c r="F379">
        <v>2015</v>
      </c>
      <c r="G379">
        <v>2019</v>
      </c>
      <c r="H379" t="s">
        <v>8532</v>
      </c>
      <c r="I379" t="s">
        <v>8483</v>
      </c>
      <c r="J379">
        <v>38315</v>
      </c>
      <c r="K379">
        <v>0</v>
      </c>
      <c r="L379" t="s">
        <v>10514</v>
      </c>
      <c r="M379" t="s">
        <v>10079</v>
      </c>
    </row>
    <row r="380" spans="1:14" hidden="1" x14ac:dyDescent="0.2">
      <c r="B380" t="s">
        <v>8533</v>
      </c>
      <c r="C380" t="s">
        <v>8534</v>
      </c>
      <c r="D380" t="s">
        <v>8337</v>
      </c>
      <c r="E380" t="s">
        <v>8338</v>
      </c>
      <c r="F380">
        <v>2015</v>
      </c>
      <c r="G380">
        <v>2018</v>
      </c>
      <c r="H380" t="s">
        <v>8535</v>
      </c>
      <c r="I380" t="s">
        <v>8019</v>
      </c>
      <c r="J380">
        <v>25978</v>
      </c>
      <c r="K380">
        <v>0</v>
      </c>
      <c r="L380" t="s">
        <v>7769</v>
      </c>
      <c r="M380" t="s">
        <v>10078</v>
      </c>
      <c r="N380" t="s">
        <v>10080</v>
      </c>
    </row>
    <row r="381" spans="1:14" hidden="1" x14ac:dyDescent="0.2">
      <c r="B381" t="s">
        <v>8533</v>
      </c>
      <c r="C381" t="s">
        <v>8534</v>
      </c>
      <c r="D381" t="s">
        <v>8337</v>
      </c>
      <c r="E381" t="s">
        <v>8338</v>
      </c>
      <c r="F381">
        <v>2015</v>
      </c>
      <c r="G381">
        <v>2018</v>
      </c>
      <c r="H381" t="s">
        <v>8535</v>
      </c>
      <c r="I381" t="s">
        <v>8536</v>
      </c>
      <c r="J381">
        <v>24235</v>
      </c>
      <c r="K381">
        <v>0</v>
      </c>
      <c r="L381" t="s">
        <v>7769</v>
      </c>
      <c r="M381" t="s">
        <v>10078</v>
      </c>
      <c r="N381" t="s">
        <v>10080</v>
      </c>
    </row>
    <row r="382" spans="1:14" x14ac:dyDescent="0.2">
      <c r="A382" t="s">
        <v>802</v>
      </c>
      <c r="B382" t="s">
        <v>8533</v>
      </c>
      <c r="C382" t="s">
        <v>8534</v>
      </c>
      <c r="D382" t="s">
        <v>8337</v>
      </c>
      <c r="E382" t="s">
        <v>8338</v>
      </c>
      <c r="F382">
        <v>2015</v>
      </c>
      <c r="G382">
        <v>2018</v>
      </c>
      <c r="H382" t="s">
        <v>8535</v>
      </c>
      <c r="I382" t="s">
        <v>8537</v>
      </c>
      <c r="J382">
        <v>6302</v>
      </c>
      <c r="K382">
        <v>0</v>
      </c>
      <c r="L382" t="s">
        <v>10514</v>
      </c>
      <c r="M382" t="s">
        <v>10079</v>
      </c>
    </row>
    <row r="383" spans="1:14" x14ac:dyDescent="0.2">
      <c r="A383" t="s">
        <v>802</v>
      </c>
      <c r="B383" t="s">
        <v>8538</v>
      </c>
      <c r="C383" t="s">
        <v>8539</v>
      </c>
      <c r="D383" t="s">
        <v>8337</v>
      </c>
      <c r="E383" t="s">
        <v>8338</v>
      </c>
      <c r="F383">
        <v>2015</v>
      </c>
      <c r="G383">
        <v>2018</v>
      </c>
      <c r="H383" t="s">
        <v>8540</v>
      </c>
      <c r="I383" t="s">
        <v>10626</v>
      </c>
      <c r="J383">
        <v>85937</v>
      </c>
      <c r="K383">
        <v>0</v>
      </c>
      <c r="L383" t="s">
        <v>10516</v>
      </c>
      <c r="M383" t="s">
        <v>10079</v>
      </c>
    </row>
    <row r="384" spans="1:14" hidden="1" x14ac:dyDescent="0.2">
      <c r="B384" t="s">
        <v>8541</v>
      </c>
      <c r="C384" t="s">
        <v>8542</v>
      </c>
      <c r="D384" t="s">
        <v>8337</v>
      </c>
      <c r="E384" t="s">
        <v>8338</v>
      </c>
      <c r="F384">
        <v>2015</v>
      </c>
      <c r="G384">
        <v>2018</v>
      </c>
      <c r="H384" t="s">
        <v>8543</v>
      </c>
      <c r="I384" t="s">
        <v>8544</v>
      </c>
      <c r="J384">
        <v>2571</v>
      </c>
      <c r="K384">
        <v>0</v>
      </c>
      <c r="L384" t="s">
        <v>7774</v>
      </c>
      <c r="M384" t="s">
        <v>10078</v>
      </c>
      <c r="N384" t="s">
        <v>10080</v>
      </c>
    </row>
    <row r="385" spans="1:14" hidden="1" x14ac:dyDescent="0.2">
      <c r="B385" t="s">
        <v>8541</v>
      </c>
      <c r="C385" t="s">
        <v>8542</v>
      </c>
      <c r="D385" t="s">
        <v>8337</v>
      </c>
      <c r="E385" t="s">
        <v>8338</v>
      </c>
      <c r="F385">
        <v>2015</v>
      </c>
      <c r="G385">
        <v>2018</v>
      </c>
      <c r="H385" t="s">
        <v>8543</v>
      </c>
      <c r="I385" t="s">
        <v>8545</v>
      </c>
      <c r="J385">
        <v>63800</v>
      </c>
      <c r="K385">
        <v>0</v>
      </c>
      <c r="L385" t="s">
        <v>7774</v>
      </c>
      <c r="M385" t="s">
        <v>10078</v>
      </c>
      <c r="N385" t="s">
        <v>10080</v>
      </c>
    </row>
    <row r="386" spans="1:14" hidden="1" x14ac:dyDescent="0.2">
      <c r="B386" t="s">
        <v>8541</v>
      </c>
      <c r="C386" t="s">
        <v>8542</v>
      </c>
      <c r="D386" t="s">
        <v>8337</v>
      </c>
      <c r="E386" t="s">
        <v>8338</v>
      </c>
      <c r="F386">
        <v>2015</v>
      </c>
      <c r="G386">
        <v>2018</v>
      </c>
      <c r="H386" t="s">
        <v>8543</v>
      </c>
      <c r="I386" t="s">
        <v>1078</v>
      </c>
      <c r="J386">
        <v>5700</v>
      </c>
      <c r="K386">
        <v>0</v>
      </c>
      <c r="L386" t="s">
        <v>7774</v>
      </c>
      <c r="M386" t="s">
        <v>10078</v>
      </c>
      <c r="N386" t="s">
        <v>10080</v>
      </c>
    </row>
    <row r="387" spans="1:14" x14ac:dyDescent="0.2">
      <c r="A387" t="s">
        <v>7708</v>
      </c>
      <c r="B387" t="s">
        <v>8541</v>
      </c>
      <c r="C387" t="s">
        <v>8542</v>
      </c>
      <c r="D387" t="s">
        <v>8337</v>
      </c>
      <c r="E387" t="s">
        <v>8338</v>
      </c>
      <c r="F387">
        <v>2015</v>
      </c>
      <c r="G387">
        <v>2018</v>
      </c>
      <c r="H387" t="s">
        <v>8543</v>
      </c>
      <c r="I387" t="s">
        <v>8397</v>
      </c>
      <c r="J387">
        <v>16125</v>
      </c>
      <c r="K387">
        <v>0</v>
      </c>
      <c r="L387" t="s">
        <v>10516</v>
      </c>
      <c r="M387" t="s">
        <v>10079</v>
      </c>
    </row>
    <row r="388" spans="1:14" hidden="1" x14ac:dyDescent="0.2">
      <c r="B388" t="s">
        <v>8541</v>
      </c>
      <c r="C388" t="s">
        <v>8542</v>
      </c>
      <c r="D388" t="s">
        <v>8337</v>
      </c>
      <c r="E388" t="s">
        <v>8338</v>
      </c>
      <c r="F388">
        <v>2015</v>
      </c>
      <c r="G388">
        <v>2018</v>
      </c>
      <c r="H388" t="s">
        <v>8543</v>
      </c>
      <c r="I388" t="s">
        <v>8003</v>
      </c>
      <c r="J388">
        <v>1000</v>
      </c>
      <c r="K388">
        <v>0</v>
      </c>
      <c r="L388" t="s">
        <v>7774</v>
      </c>
      <c r="M388" t="s">
        <v>10078</v>
      </c>
      <c r="N388" t="s">
        <v>10080</v>
      </c>
    </row>
    <row r="389" spans="1:14" x14ac:dyDescent="0.2">
      <c r="A389" t="s">
        <v>8144</v>
      </c>
      <c r="B389" t="s">
        <v>8546</v>
      </c>
      <c r="C389" t="s">
        <v>8547</v>
      </c>
      <c r="D389" t="s">
        <v>8337</v>
      </c>
      <c r="E389" t="s">
        <v>8338</v>
      </c>
      <c r="F389">
        <v>2015</v>
      </c>
      <c r="G389">
        <v>2018</v>
      </c>
      <c r="H389" t="s">
        <v>8548</v>
      </c>
      <c r="I389" t="s">
        <v>10612</v>
      </c>
      <c r="J389">
        <v>45754</v>
      </c>
      <c r="K389">
        <v>0</v>
      </c>
      <c r="L389" t="s">
        <v>10514</v>
      </c>
      <c r="M389" t="s">
        <v>10079</v>
      </c>
    </row>
    <row r="390" spans="1:14" hidden="1" x14ac:dyDescent="0.2">
      <c r="B390" t="s">
        <v>8549</v>
      </c>
      <c r="C390" t="s">
        <v>8550</v>
      </c>
      <c r="D390" t="s">
        <v>8337</v>
      </c>
      <c r="E390" t="s">
        <v>8338</v>
      </c>
      <c r="F390">
        <v>2015</v>
      </c>
      <c r="G390">
        <v>2019</v>
      </c>
      <c r="H390" t="s">
        <v>8551</v>
      </c>
      <c r="I390" t="s">
        <v>8374</v>
      </c>
      <c r="J390">
        <v>62082</v>
      </c>
      <c r="K390">
        <v>0</v>
      </c>
      <c r="L390" t="s">
        <v>7769</v>
      </c>
      <c r="M390" t="s">
        <v>10078</v>
      </c>
      <c r="N390" t="s">
        <v>10080</v>
      </c>
    </row>
    <row r="391" spans="1:14" hidden="1" x14ac:dyDescent="0.2">
      <c r="B391" t="s">
        <v>8552</v>
      </c>
      <c r="C391" t="s">
        <v>8553</v>
      </c>
      <c r="D391" t="s">
        <v>8337</v>
      </c>
      <c r="E391" t="s">
        <v>8338</v>
      </c>
      <c r="F391">
        <v>2015</v>
      </c>
      <c r="G391">
        <v>2019</v>
      </c>
      <c r="H391" t="s">
        <v>8554</v>
      </c>
      <c r="I391" t="s">
        <v>8555</v>
      </c>
      <c r="J391">
        <v>61132</v>
      </c>
      <c r="K391">
        <v>0</v>
      </c>
      <c r="L391" t="s">
        <v>7774</v>
      </c>
      <c r="M391" t="s">
        <v>10078</v>
      </c>
      <c r="N391" t="s">
        <v>10080</v>
      </c>
    </row>
    <row r="392" spans="1:14" x14ac:dyDescent="0.2">
      <c r="A392" t="s">
        <v>377</v>
      </c>
      <c r="B392" t="s">
        <v>8556</v>
      </c>
      <c r="C392" t="s">
        <v>8557</v>
      </c>
      <c r="D392" t="s">
        <v>8337</v>
      </c>
      <c r="E392" t="s">
        <v>8338</v>
      </c>
      <c r="F392">
        <v>2015</v>
      </c>
      <c r="G392">
        <v>2018</v>
      </c>
      <c r="H392" t="s">
        <v>8558</v>
      </c>
      <c r="I392" t="s">
        <v>377</v>
      </c>
      <c r="J392">
        <v>62886</v>
      </c>
      <c r="K392">
        <v>0</v>
      </c>
      <c r="L392" t="s">
        <v>10516</v>
      </c>
      <c r="M392" t="s">
        <v>10079</v>
      </c>
    </row>
    <row r="393" spans="1:14" x14ac:dyDescent="0.2">
      <c r="A393" t="s">
        <v>802</v>
      </c>
      <c r="B393" t="s">
        <v>8559</v>
      </c>
      <c r="C393" t="s">
        <v>8560</v>
      </c>
      <c r="D393" t="s">
        <v>8337</v>
      </c>
      <c r="E393" t="s">
        <v>8338</v>
      </c>
      <c r="F393">
        <v>2015</v>
      </c>
      <c r="G393">
        <v>2019</v>
      </c>
      <c r="H393" t="s">
        <v>8561</v>
      </c>
      <c r="I393" t="s">
        <v>8361</v>
      </c>
      <c r="J393">
        <v>38604</v>
      </c>
      <c r="K393">
        <v>0</v>
      </c>
      <c r="L393" t="s">
        <v>10514</v>
      </c>
      <c r="M393" t="s">
        <v>10079</v>
      </c>
    </row>
    <row r="394" spans="1:14" hidden="1" x14ac:dyDescent="0.2">
      <c r="B394" t="s">
        <v>8559</v>
      </c>
      <c r="C394" t="s">
        <v>8560</v>
      </c>
      <c r="D394" t="s">
        <v>8337</v>
      </c>
      <c r="E394" t="s">
        <v>8338</v>
      </c>
      <c r="F394">
        <v>2015</v>
      </c>
      <c r="G394">
        <v>2019</v>
      </c>
      <c r="H394" t="s">
        <v>8561</v>
      </c>
      <c r="I394" t="s">
        <v>7749</v>
      </c>
      <c r="J394">
        <v>24430</v>
      </c>
      <c r="K394">
        <v>0</v>
      </c>
      <c r="L394" t="s">
        <v>7769</v>
      </c>
      <c r="M394" t="s">
        <v>10078</v>
      </c>
      <c r="N394" t="s">
        <v>10080</v>
      </c>
    </row>
    <row r="395" spans="1:14" x14ac:dyDescent="0.2">
      <c r="A395" t="s">
        <v>802</v>
      </c>
      <c r="B395" t="s">
        <v>8562</v>
      </c>
      <c r="C395" t="s">
        <v>8563</v>
      </c>
      <c r="D395" t="s">
        <v>8337</v>
      </c>
      <c r="E395" t="s">
        <v>8338</v>
      </c>
      <c r="F395">
        <v>2015</v>
      </c>
      <c r="G395">
        <v>2019</v>
      </c>
      <c r="H395" t="s">
        <v>8564</v>
      </c>
      <c r="I395" t="s">
        <v>8352</v>
      </c>
      <c r="J395">
        <v>54735</v>
      </c>
      <c r="K395">
        <v>0</v>
      </c>
      <c r="L395" t="s">
        <v>10516</v>
      </c>
      <c r="M395" t="s">
        <v>10079</v>
      </c>
    </row>
    <row r="396" spans="1:14" hidden="1" x14ac:dyDescent="0.2">
      <c r="B396" t="s">
        <v>8565</v>
      </c>
      <c r="C396" t="s">
        <v>8566</v>
      </c>
      <c r="D396" t="s">
        <v>8337</v>
      </c>
      <c r="E396" t="s">
        <v>8338</v>
      </c>
      <c r="F396">
        <v>2015</v>
      </c>
      <c r="G396">
        <v>2019</v>
      </c>
      <c r="H396" t="s">
        <v>8567</v>
      </c>
      <c r="I396" t="s">
        <v>7688</v>
      </c>
      <c r="J396">
        <v>12000</v>
      </c>
      <c r="K396">
        <v>0</v>
      </c>
      <c r="L396" t="s">
        <v>7774</v>
      </c>
      <c r="M396" t="s">
        <v>10078</v>
      </c>
      <c r="N396" t="s">
        <v>10080</v>
      </c>
    </row>
    <row r="397" spans="1:14" hidden="1" x14ac:dyDescent="0.2">
      <c r="B397" t="s">
        <v>8565</v>
      </c>
      <c r="C397" t="s">
        <v>8566</v>
      </c>
      <c r="D397" t="s">
        <v>8337</v>
      </c>
      <c r="E397" t="s">
        <v>8338</v>
      </c>
      <c r="F397">
        <v>2015</v>
      </c>
      <c r="G397">
        <v>2019</v>
      </c>
      <c r="H397" t="s">
        <v>8567</v>
      </c>
      <c r="I397" t="s">
        <v>7830</v>
      </c>
      <c r="J397">
        <v>35464</v>
      </c>
      <c r="K397">
        <v>0</v>
      </c>
      <c r="L397" t="s">
        <v>7774</v>
      </c>
      <c r="M397" t="s">
        <v>10078</v>
      </c>
      <c r="N397" t="s">
        <v>10080</v>
      </c>
    </row>
    <row r="398" spans="1:14" hidden="1" x14ac:dyDescent="0.2">
      <c r="B398" t="s">
        <v>8565</v>
      </c>
      <c r="C398" t="s">
        <v>8566</v>
      </c>
      <c r="D398" t="s">
        <v>8337</v>
      </c>
      <c r="E398" t="s">
        <v>8338</v>
      </c>
      <c r="F398">
        <v>2015</v>
      </c>
      <c r="G398">
        <v>2019</v>
      </c>
      <c r="H398" t="s">
        <v>8567</v>
      </c>
      <c r="I398" t="s">
        <v>7831</v>
      </c>
      <c r="J398">
        <v>15582</v>
      </c>
      <c r="K398">
        <v>0</v>
      </c>
      <c r="L398" t="s">
        <v>7774</v>
      </c>
      <c r="M398" t="s">
        <v>10078</v>
      </c>
      <c r="N398" t="s">
        <v>10080</v>
      </c>
    </row>
    <row r="399" spans="1:14" hidden="1" x14ac:dyDescent="0.2">
      <c r="B399" t="s">
        <v>8568</v>
      </c>
      <c r="C399" t="s">
        <v>8569</v>
      </c>
      <c r="D399" t="s">
        <v>8337</v>
      </c>
      <c r="E399" t="s">
        <v>8338</v>
      </c>
      <c r="F399">
        <v>2015</v>
      </c>
      <c r="G399">
        <v>2019</v>
      </c>
      <c r="H399" t="s">
        <v>8570</v>
      </c>
      <c r="I399" t="s">
        <v>8518</v>
      </c>
      <c r="J399">
        <v>7994</v>
      </c>
      <c r="K399">
        <v>0</v>
      </c>
      <c r="L399" t="s">
        <v>7774</v>
      </c>
      <c r="M399" t="s">
        <v>10078</v>
      </c>
      <c r="N399" t="s">
        <v>10080</v>
      </c>
    </row>
    <row r="400" spans="1:14" x14ac:dyDescent="0.2">
      <c r="A400" t="s">
        <v>7708</v>
      </c>
      <c r="B400" t="s">
        <v>8568</v>
      </c>
      <c r="C400" t="s">
        <v>8569</v>
      </c>
      <c r="D400" t="s">
        <v>8337</v>
      </c>
      <c r="E400" t="s">
        <v>8338</v>
      </c>
      <c r="F400">
        <v>2015</v>
      </c>
      <c r="G400">
        <v>2019</v>
      </c>
      <c r="H400" t="s">
        <v>8570</v>
      </c>
      <c r="I400" t="s">
        <v>10640</v>
      </c>
      <c r="J400">
        <v>46220</v>
      </c>
      <c r="K400">
        <v>0</v>
      </c>
      <c r="L400" t="s">
        <v>10516</v>
      </c>
      <c r="M400" t="s">
        <v>10079</v>
      </c>
    </row>
    <row r="401" spans="1:14" x14ac:dyDescent="0.2">
      <c r="A401" t="s">
        <v>8039</v>
      </c>
      <c r="B401" t="s">
        <v>8568</v>
      </c>
      <c r="C401" t="s">
        <v>8569</v>
      </c>
      <c r="D401" t="s">
        <v>8337</v>
      </c>
      <c r="E401" t="s">
        <v>8338</v>
      </c>
      <c r="F401">
        <v>2015</v>
      </c>
      <c r="G401">
        <v>2019</v>
      </c>
      <c r="H401" t="s">
        <v>8570</v>
      </c>
      <c r="I401" t="s">
        <v>8362</v>
      </c>
      <c r="J401">
        <v>6044</v>
      </c>
      <c r="K401">
        <v>0</v>
      </c>
      <c r="L401" t="s">
        <v>10516</v>
      </c>
      <c r="M401" t="s">
        <v>10079</v>
      </c>
    </row>
    <row r="402" spans="1:14" hidden="1" x14ac:dyDescent="0.2">
      <c r="B402" t="s">
        <v>8568</v>
      </c>
      <c r="C402" t="s">
        <v>8569</v>
      </c>
      <c r="D402" t="s">
        <v>8337</v>
      </c>
      <c r="E402" t="s">
        <v>8338</v>
      </c>
      <c r="F402">
        <v>2015</v>
      </c>
      <c r="G402">
        <v>2019</v>
      </c>
      <c r="H402" t="s">
        <v>8570</v>
      </c>
      <c r="I402" t="s">
        <v>7864</v>
      </c>
      <c r="J402">
        <v>6044</v>
      </c>
      <c r="K402">
        <v>0</v>
      </c>
      <c r="L402" t="s">
        <v>7774</v>
      </c>
      <c r="M402" t="s">
        <v>10078</v>
      </c>
      <c r="N402" t="s">
        <v>10080</v>
      </c>
    </row>
    <row r="403" spans="1:14" x14ac:dyDescent="0.2">
      <c r="A403" t="s">
        <v>7708</v>
      </c>
      <c r="B403" t="s">
        <v>8571</v>
      </c>
      <c r="C403" t="s">
        <v>8572</v>
      </c>
      <c r="D403" t="s">
        <v>8337</v>
      </c>
      <c r="E403" t="s">
        <v>8338</v>
      </c>
      <c r="F403">
        <v>2015</v>
      </c>
      <c r="G403">
        <v>2019</v>
      </c>
      <c r="H403" t="s">
        <v>8573</v>
      </c>
      <c r="I403" t="s">
        <v>8397</v>
      </c>
      <c r="J403">
        <v>25000</v>
      </c>
      <c r="K403">
        <v>0</v>
      </c>
      <c r="L403" t="s">
        <v>10516</v>
      </c>
      <c r="M403" t="s">
        <v>10079</v>
      </c>
    </row>
    <row r="404" spans="1:14" x14ac:dyDescent="0.2">
      <c r="A404" t="s">
        <v>8175</v>
      </c>
      <c r="B404" t="s">
        <v>8571</v>
      </c>
      <c r="C404" t="s">
        <v>8572</v>
      </c>
      <c r="D404" t="s">
        <v>8337</v>
      </c>
      <c r="E404" t="s">
        <v>8338</v>
      </c>
      <c r="F404">
        <v>2015</v>
      </c>
      <c r="G404">
        <v>2019</v>
      </c>
      <c r="H404" t="s">
        <v>8573</v>
      </c>
      <c r="I404" t="s">
        <v>8175</v>
      </c>
      <c r="J404">
        <v>40000</v>
      </c>
      <c r="K404">
        <v>0</v>
      </c>
      <c r="L404" t="s">
        <v>10516</v>
      </c>
      <c r="M404" t="s">
        <v>10079</v>
      </c>
    </row>
    <row r="405" spans="1:14" x14ac:dyDescent="0.2">
      <c r="A405" t="s">
        <v>7708</v>
      </c>
      <c r="B405" t="s">
        <v>8574</v>
      </c>
      <c r="C405" t="s">
        <v>8575</v>
      </c>
      <c r="D405" t="s">
        <v>8337</v>
      </c>
      <c r="E405" t="s">
        <v>8338</v>
      </c>
      <c r="F405">
        <v>2015</v>
      </c>
      <c r="G405">
        <v>2019</v>
      </c>
      <c r="H405" t="s">
        <v>8576</v>
      </c>
      <c r="I405" t="s">
        <v>8490</v>
      </c>
      <c r="J405">
        <v>72893</v>
      </c>
      <c r="K405">
        <v>0</v>
      </c>
      <c r="L405" t="s">
        <v>10516</v>
      </c>
      <c r="M405" t="s">
        <v>10079</v>
      </c>
    </row>
    <row r="406" spans="1:14" x14ac:dyDescent="0.2">
      <c r="A406" t="s">
        <v>7819</v>
      </c>
      <c r="B406" t="s">
        <v>8577</v>
      </c>
      <c r="C406" t="s">
        <v>8578</v>
      </c>
      <c r="D406" t="s">
        <v>8337</v>
      </c>
      <c r="E406" t="s">
        <v>8338</v>
      </c>
      <c r="F406">
        <v>2015</v>
      </c>
      <c r="G406">
        <v>2019</v>
      </c>
      <c r="H406" t="s">
        <v>8579</v>
      </c>
      <c r="I406" t="s">
        <v>8580</v>
      </c>
      <c r="J406">
        <v>47375</v>
      </c>
      <c r="K406">
        <v>0</v>
      </c>
      <c r="L406" t="s">
        <v>10516</v>
      </c>
      <c r="M406" t="s">
        <v>10079</v>
      </c>
    </row>
    <row r="407" spans="1:14" hidden="1" x14ac:dyDescent="0.2">
      <c r="B407" t="s">
        <v>8577</v>
      </c>
      <c r="C407" t="s">
        <v>8578</v>
      </c>
      <c r="D407" t="s">
        <v>8337</v>
      </c>
      <c r="E407" t="s">
        <v>8338</v>
      </c>
      <c r="F407">
        <v>2015</v>
      </c>
      <c r="G407">
        <v>2019</v>
      </c>
      <c r="H407" t="s">
        <v>8579</v>
      </c>
      <c r="I407" t="s">
        <v>8581</v>
      </c>
      <c r="J407">
        <v>8229</v>
      </c>
      <c r="K407">
        <v>0</v>
      </c>
      <c r="L407" t="s">
        <v>7774</v>
      </c>
      <c r="M407" t="s">
        <v>10078</v>
      </c>
      <c r="N407" t="s">
        <v>10080</v>
      </c>
    </row>
    <row r="408" spans="1:14" x14ac:dyDescent="0.2">
      <c r="A408" t="s">
        <v>802</v>
      </c>
      <c r="B408" t="s">
        <v>8582</v>
      </c>
      <c r="C408" t="s">
        <v>8583</v>
      </c>
      <c r="D408" t="s">
        <v>8337</v>
      </c>
      <c r="E408" t="s">
        <v>8338</v>
      </c>
      <c r="F408">
        <v>2015</v>
      </c>
      <c r="G408">
        <v>2019</v>
      </c>
      <c r="H408" t="s">
        <v>8584</v>
      </c>
      <c r="I408" t="s">
        <v>8585</v>
      </c>
      <c r="J408">
        <v>63595</v>
      </c>
      <c r="K408">
        <v>0</v>
      </c>
      <c r="L408" t="s">
        <v>10514</v>
      </c>
      <c r="M408" t="s">
        <v>10079</v>
      </c>
    </row>
    <row r="409" spans="1:14" x14ac:dyDescent="0.2">
      <c r="A409" t="s">
        <v>802</v>
      </c>
      <c r="B409" t="s">
        <v>8586</v>
      </c>
      <c r="C409" t="s">
        <v>8587</v>
      </c>
      <c r="D409" t="s">
        <v>8337</v>
      </c>
      <c r="E409" t="s">
        <v>8338</v>
      </c>
      <c r="F409">
        <v>2015</v>
      </c>
      <c r="G409">
        <v>2019</v>
      </c>
      <c r="H409" t="s">
        <v>8588</v>
      </c>
      <c r="I409" t="s">
        <v>8356</v>
      </c>
      <c r="J409">
        <v>56472</v>
      </c>
      <c r="K409">
        <v>0</v>
      </c>
      <c r="L409" t="s">
        <v>10516</v>
      </c>
      <c r="M409" t="s">
        <v>10079</v>
      </c>
    </row>
    <row r="410" spans="1:14" hidden="1" x14ac:dyDescent="0.2">
      <c r="B410" t="s">
        <v>8589</v>
      </c>
      <c r="C410" t="s">
        <v>8590</v>
      </c>
      <c r="D410" t="s">
        <v>8337</v>
      </c>
      <c r="E410" t="s">
        <v>8338</v>
      </c>
      <c r="F410">
        <v>2015</v>
      </c>
      <c r="G410">
        <v>2018</v>
      </c>
      <c r="H410" t="s">
        <v>8591</v>
      </c>
      <c r="I410" t="s">
        <v>7688</v>
      </c>
      <c r="J410">
        <v>76148</v>
      </c>
      <c r="K410">
        <v>0</v>
      </c>
      <c r="L410" t="s">
        <v>7774</v>
      </c>
      <c r="M410" t="s">
        <v>10078</v>
      </c>
      <c r="N410" t="s">
        <v>10080</v>
      </c>
    </row>
    <row r="411" spans="1:14" x14ac:dyDescent="0.2">
      <c r="A411" t="s">
        <v>7708</v>
      </c>
      <c r="B411" t="s">
        <v>8589</v>
      </c>
      <c r="C411" t="s">
        <v>8590</v>
      </c>
      <c r="D411" t="s">
        <v>8337</v>
      </c>
      <c r="E411" t="s">
        <v>8338</v>
      </c>
      <c r="F411">
        <v>2015</v>
      </c>
      <c r="G411">
        <v>2018</v>
      </c>
      <c r="H411" t="s">
        <v>8591</v>
      </c>
      <c r="I411" t="s">
        <v>7708</v>
      </c>
      <c r="J411">
        <v>19984</v>
      </c>
      <c r="K411">
        <v>0</v>
      </c>
      <c r="L411" t="s">
        <v>10516</v>
      </c>
      <c r="M411" t="s">
        <v>10079</v>
      </c>
    </row>
    <row r="412" spans="1:14" hidden="1" x14ac:dyDescent="0.2">
      <c r="B412" t="s">
        <v>8592</v>
      </c>
      <c r="C412" t="s">
        <v>8593</v>
      </c>
      <c r="D412" t="s">
        <v>8337</v>
      </c>
      <c r="E412" t="s">
        <v>8338</v>
      </c>
      <c r="F412">
        <v>2015</v>
      </c>
      <c r="G412">
        <v>2019</v>
      </c>
      <c r="H412" t="s">
        <v>8594</v>
      </c>
      <c r="I412" t="s">
        <v>782</v>
      </c>
      <c r="J412">
        <v>57823</v>
      </c>
      <c r="K412">
        <v>0</v>
      </c>
      <c r="L412" t="s">
        <v>7774</v>
      </c>
      <c r="M412" t="s">
        <v>10078</v>
      </c>
      <c r="N412" t="s">
        <v>10080</v>
      </c>
    </row>
    <row r="413" spans="1:14" x14ac:dyDescent="0.2">
      <c r="A413" t="s">
        <v>8144</v>
      </c>
      <c r="B413" t="s">
        <v>8595</v>
      </c>
      <c r="C413" t="s">
        <v>8596</v>
      </c>
      <c r="D413" t="s">
        <v>8337</v>
      </c>
      <c r="E413" t="s">
        <v>8338</v>
      </c>
      <c r="F413">
        <v>2015</v>
      </c>
      <c r="G413">
        <v>2019</v>
      </c>
      <c r="H413" t="s">
        <v>8597</v>
      </c>
      <c r="I413" t="s">
        <v>8598</v>
      </c>
      <c r="J413">
        <v>67333</v>
      </c>
      <c r="K413">
        <v>0</v>
      </c>
      <c r="L413" t="s">
        <v>10514</v>
      </c>
      <c r="M413" t="s">
        <v>10079</v>
      </c>
    </row>
    <row r="414" spans="1:14" x14ac:dyDescent="0.2">
      <c r="A414" t="s">
        <v>7689</v>
      </c>
      <c r="B414" t="s">
        <v>8599</v>
      </c>
      <c r="C414" t="s">
        <v>8600</v>
      </c>
      <c r="D414" t="s">
        <v>8337</v>
      </c>
      <c r="E414" t="s">
        <v>8338</v>
      </c>
      <c r="F414">
        <v>2015</v>
      </c>
      <c r="G414">
        <v>2018</v>
      </c>
      <c r="H414" t="s">
        <v>8601</v>
      </c>
      <c r="I414" t="s">
        <v>7689</v>
      </c>
      <c r="J414">
        <v>49680</v>
      </c>
      <c r="K414">
        <v>0</v>
      </c>
      <c r="L414" t="s">
        <v>10514</v>
      </c>
      <c r="M414" t="s">
        <v>10079</v>
      </c>
    </row>
    <row r="415" spans="1:14" hidden="1" x14ac:dyDescent="0.2">
      <c r="B415" t="s">
        <v>8602</v>
      </c>
      <c r="C415" t="s">
        <v>8603</v>
      </c>
      <c r="D415" t="s">
        <v>8337</v>
      </c>
      <c r="E415" t="s">
        <v>8338</v>
      </c>
      <c r="F415">
        <v>2015</v>
      </c>
      <c r="G415">
        <v>2018</v>
      </c>
      <c r="H415" t="s">
        <v>8604</v>
      </c>
      <c r="I415" t="s">
        <v>8383</v>
      </c>
      <c r="J415">
        <v>51500</v>
      </c>
      <c r="K415">
        <v>0</v>
      </c>
      <c r="L415" t="s">
        <v>7769</v>
      </c>
      <c r="M415" t="s">
        <v>10078</v>
      </c>
      <c r="N415" t="s">
        <v>10080</v>
      </c>
    </row>
    <row r="416" spans="1:14" x14ac:dyDescent="0.2">
      <c r="A416" t="s">
        <v>7708</v>
      </c>
      <c r="B416" t="s">
        <v>8602</v>
      </c>
      <c r="C416" t="s">
        <v>8603</v>
      </c>
      <c r="D416" t="s">
        <v>8337</v>
      </c>
      <c r="E416" t="s">
        <v>8338</v>
      </c>
      <c r="F416">
        <v>2015</v>
      </c>
      <c r="G416">
        <v>2018</v>
      </c>
      <c r="H416" t="s">
        <v>8604</v>
      </c>
      <c r="I416" t="s">
        <v>8397</v>
      </c>
      <c r="J416">
        <v>30246</v>
      </c>
      <c r="K416">
        <v>0</v>
      </c>
      <c r="L416" t="s">
        <v>10514</v>
      </c>
      <c r="M416" t="s">
        <v>10079</v>
      </c>
    </row>
    <row r="417" spans="1:14" x14ac:dyDescent="0.2">
      <c r="A417" t="s">
        <v>7689</v>
      </c>
      <c r="B417" t="s">
        <v>8605</v>
      </c>
      <c r="C417" t="s">
        <v>8606</v>
      </c>
      <c r="D417" t="s">
        <v>8337</v>
      </c>
      <c r="E417" t="s">
        <v>8338</v>
      </c>
      <c r="F417">
        <v>2015</v>
      </c>
      <c r="G417">
        <v>2019</v>
      </c>
      <c r="H417" t="s">
        <v>8607</v>
      </c>
      <c r="I417" t="s">
        <v>8608</v>
      </c>
      <c r="J417">
        <v>31353</v>
      </c>
      <c r="K417">
        <v>0</v>
      </c>
      <c r="L417" t="s">
        <v>10514</v>
      </c>
      <c r="M417" t="s">
        <v>10079</v>
      </c>
    </row>
    <row r="418" spans="1:14" hidden="1" x14ac:dyDescent="0.2">
      <c r="B418" t="s">
        <v>8605</v>
      </c>
      <c r="C418" t="s">
        <v>8606</v>
      </c>
      <c r="D418" t="s">
        <v>8337</v>
      </c>
      <c r="E418" t="s">
        <v>8338</v>
      </c>
      <c r="F418">
        <v>2015</v>
      </c>
      <c r="G418">
        <v>2019</v>
      </c>
      <c r="H418" t="s">
        <v>8607</v>
      </c>
      <c r="I418" t="s">
        <v>8230</v>
      </c>
      <c r="J418">
        <v>31707</v>
      </c>
      <c r="K418">
        <v>0</v>
      </c>
      <c r="L418" t="s">
        <v>7769</v>
      </c>
      <c r="M418" t="s">
        <v>10078</v>
      </c>
      <c r="N418" t="s">
        <v>10080</v>
      </c>
    </row>
    <row r="419" spans="1:14" x14ac:dyDescent="0.2">
      <c r="A419" t="s">
        <v>1040</v>
      </c>
      <c r="B419" t="s">
        <v>8609</v>
      </c>
      <c r="C419" t="s">
        <v>8610</v>
      </c>
      <c r="D419" t="s">
        <v>8337</v>
      </c>
      <c r="E419" t="s">
        <v>8338</v>
      </c>
      <c r="F419">
        <v>2015</v>
      </c>
      <c r="G419">
        <v>2017</v>
      </c>
      <c r="H419" t="s">
        <v>8611</v>
      </c>
      <c r="I419" t="s">
        <v>8426</v>
      </c>
      <c r="J419">
        <v>86113</v>
      </c>
      <c r="K419">
        <v>0</v>
      </c>
      <c r="L419" t="s">
        <v>10514</v>
      </c>
      <c r="M419" t="s">
        <v>10079</v>
      </c>
    </row>
    <row r="420" spans="1:14" x14ac:dyDescent="0.2">
      <c r="A420" t="s">
        <v>802</v>
      </c>
      <c r="B420" t="s">
        <v>8612</v>
      </c>
      <c r="C420" t="s">
        <v>8613</v>
      </c>
      <c r="D420" t="s">
        <v>8337</v>
      </c>
      <c r="E420" t="s">
        <v>8338</v>
      </c>
      <c r="F420">
        <v>2015</v>
      </c>
      <c r="G420">
        <v>2019</v>
      </c>
      <c r="H420" t="s">
        <v>8614</v>
      </c>
      <c r="I420" t="s">
        <v>8537</v>
      </c>
      <c r="J420">
        <v>52140</v>
      </c>
      <c r="K420">
        <v>0</v>
      </c>
      <c r="L420" t="s">
        <v>10516</v>
      </c>
      <c r="M420" t="s">
        <v>10079</v>
      </c>
    </row>
    <row r="421" spans="1:14" x14ac:dyDescent="0.2">
      <c r="A421" t="s">
        <v>377</v>
      </c>
      <c r="B421" t="s">
        <v>8615</v>
      </c>
      <c r="C421" t="s">
        <v>8616</v>
      </c>
      <c r="D421" t="s">
        <v>8337</v>
      </c>
      <c r="E421" t="s">
        <v>8338</v>
      </c>
      <c r="F421">
        <v>2015</v>
      </c>
      <c r="G421">
        <v>2018</v>
      </c>
      <c r="H421" t="s">
        <v>8617</v>
      </c>
      <c r="I421" t="s">
        <v>8618</v>
      </c>
      <c r="J421">
        <v>30045</v>
      </c>
      <c r="K421">
        <v>0</v>
      </c>
      <c r="L421" t="s">
        <v>10516</v>
      </c>
      <c r="M421" t="s">
        <v>10079</v>
      </c>
    </row>
    <row r="422" spans="1:14" x14ac:dyDescent="0.2">
      <c r="A422" t="s">
        <v>7967</v>
      </c>
      <c r="B422" t="s">
        <v>8615</v>
      </c>
      <c r="C422" t="s">
        <v>8616</v>
      </c>
      <c r="D422" t="s">
        <v>8337</v>
      </c>
      <c r="E422" t="s">
        <v>8338</v>
      </c>
      <c r="F422">
        <v>2015</v>
      </c>
      <c r="G422">
        <v>2018</v>
      </c>
      <c r="H422" t="s">
        <v>8617</v>
      </c>
      <c r="I422" t="s">
        <v>8619</v>
      </c>
      <c r="J422">
        <v>9053</v>
      </c>
      <c r="K422">
        <v>0</v>
      </c>
      <c r="L422" t="s">
        <v>10516</v>
      </c>
      <c r="M422" t="s">
        <v>10079</v>
      </c>
    </row>
    <row r="423" spans="1:14" x14ac:dyDescent="0.2">
      <c r="A423" t="s">
        <v>7666</v>
      </c>
      <c r="B423" t="s">
        <v>8615</v>
      </c>
      <c r="C423" t="s">
        <v>8616</v>
      </c>
      <c r="D423" t="s">
        <v>8337</v>
      </c>
      <c r="E423" t="s">
        <v>8338</v>
      </c>
      <c r="F423">
        <v>2015</v>
      </c>
      <c r="G423">
        <v>2018</v>
      </c>
      <c r="H423" t="s">
        <v>8617</v>
      </c>
      <c r="I423" t="s">
        <v>8620</v>
      </c>
      <c r="J423">
        <v>11159</v>
      </c>
      <c r="K423">
        <v>0</v>
      </c>
      <c r="L423" t="s">
        <v>10516</v>
      </c>
      <c r="M423" t="s">
        <v>10079</v>
      </c>
    </row>
    <row r="424" spans="1:14" x14ac:dyDescent="0.2">
      <c r="A424" t="s">
        <v>5863</v>
      </c>
      <c r="B424" t="s">
        <v>8615</v>
      </c>
      <c r="C424" t="s">
        <v>8616</v>
      </c>
      <c r="D424" t="s">
        <v>8337</v>
      </c>
      <c r="E424" t="s">
        <v>8338</v>
      </c>
      <c r="F424">
        <v>2015</v>
      </c>
      <c r="G424">
        <v>2018</v>
      </c>
      <c r="H424" t="s">
        <v>8617</v>
      </c>
      <c r="I424" t="s">
        <v>8621</v>
      </c>
      <c r="J424">
        <v>9053</v>
      </c>
      <c r="K424">
        <v>0</v>
      </c>
      <c r="L424" t="s">
        <v>10516</v>
      </c>
      <c r="M424" t="s">
        <v>10079</v>
      </c>
    </row>
    <row r="425" spans="1:14" x14ac:dyDescent="0.2">
      <c r="A425" t="s">
        <v>1040</v>
      </c>
      <c r="B425" t="s">
        <v>8615</v>
      </c>
      <c r="C425" t="s">
        <v>8616</v>
      </c>
      <c r="D425" t="s">
        <v>8337</v>
      </c>
      <c r="E425" t="s">
        <v>8338</v>
      </c>
      <c r="F425">
        <v>2015</v>
      </c>
      <c r="G425">
        <v>2018</v>
      </c>
      <c r="H425" t="s">
        <v>8617</v>
      </c>
      <c r="I425" t="s">
        <v>8622</v>
      </c>
      <c r="J425">
        <v>9053</v>
      </c>
      <c r="K425">
        <v>0</v>
      </c>
      <c r="L425" t="s">
        <v>10516</v>
      </c>
      <c r="M425" t="s">
        <v>10079</v>
      </c>
    </row>
    <row r="426" spans="1:14" hidden="1" x14ac:dyDescent="0.2">
      <c r="B426" t="s">
        <v>8623</v>
      </c>
      <c r="C426" t="s">
        <v>8624</v>
      </c>
      <c r="D426" t="s">
        <v>8337</v>
      </c>
      <c r="E426" t="s">
        <v>8338</v>
      </c>
      <c r="F426">
        <v>2015</v>
      </c>
      <c r="G426">
        <v>2019</v>
      </c>
      <c r="H426" t="s">
        <v>8625</v>
      </c>
      <c r="I426" t="s">
        <v>8626</v>
      </c>
      <c r="J426">
        <v>58389</v>
      </c>
      <c r="K426">
        <v>0</v>
      </c>
      <c r="L426" t="s">
        <v>7769</v>
      </c>
      <c r="M426" t="s">
        <v>10078</v>
      </c>
      <c r="N426" t="s">
        <v>10080</v>
      </c>
    </row>
    <row r="427" spans="1:14" hidden="1" x14ac:dyDescent="0.2">
      <c r="B427" t="s">
        <v>8627</v>
      </c>
      <c r="C427" t="s">
        <v>8628</v>
      </c>
      <c r="D427" t="s">
        <v>8337</v>
      </c>
      <c r="E427" t="s">
        <v>8338</v>
      </c>
      <c r="F427">
        <v>2015</v>
      </c>
      <c r="G427">
        <v>2017</v>
      </c>
      <c r="H427" t="s">
        <v>8629</v>
      </c>
      <c r="I427" t="s">
        <v>8088</v>
      </c>
      <c r="J427">
        <v>45000</v>
      </c>
      <c r="K427">
        <v>0</v>
      </c>
      <c r="L427" t="s">
        <v>7769</v>
      </c>
      <c r="M427" t="s">
        <v>10078</v>
      </c>
      <c r="N427" t="s">
        <v>10080</v>
      </c>
    </row>
    <row r="428" spans="1:14" hidden="1" x14ac:dyDescent="0.2">
      <c r="B428" t="s">
        <v>8627</v>
      </c>
      <c r="C428" t="s">
        <v>8628</v>
      </c>
      <c r="D428" t="s">
        <v>8337</v>
      </c>
      <c r="E428" t="s">
        <v>8338</v>
      </c>
      <c r="F428">
        <v>2015</v>
      </c>
      <c r="G428">
        <v>2017</v>
      </c>
      <c r="H428" t="s">
        <v>8629</v>
      </c>
      <c r="I428" t="s">
        <v>8630</v>
      </c>
      <c r="J428">
        <v>45000</v>
      </c>
      <c r="K428">
        <v>0</v>
      </c>
      <c r="L428" t="s">
        <v>7769</v>
      </c>
      <c r="M428" t="s">
        <v>10078</v>
      </c>
      <c r="N428" t="s">
        <v>10080</v>
      </c>
    </row>
    <row r="429" spans="1:14" hidden="1" x14ac:dyDescent="0.2">
      <c r="B429" t="s">
        <v>8631</v>
      </c>
      <c r="C429" t="s">
        <v>8632</v>
      </c>
      <c r="D429" t="s">
        <v>8337</v>
      </c>
      <c r="E429" t="s">
        <v>8338</v>
      </c>
      <c r="F429">
        <v>2015</v>
      </c>
      <c r="G429">
        <v>2017</v>
      </c>
      <c r="H429" t="s">
        <v>8633</v>
      </c>
      <c r="I429" t="s">
        <v>8630</v>
      </c>
      <c r="J429">
        <v>55000</v>
      </c>
      <c r="K429">
        <v>0</v>
      </c>
      <c r="L429" t="s">
        <v>7769</v>
      </c>
      <c r="M429" t="s">
        <v>10078</v>
      </c>
      <c r="N429" t="s">
        <v>10080</v>
      </c>
    </row>
    <row r="430" spans="1:14" x14ac:dyDescent="0.2">
      <c r="A430" t="s">
        <v>1040</v>
      </c>
      <c r="B430" t="s">
        <v>8631</v>
      </c>
      <c r="C430" t="s">
        <v>8632</v>
      </c>
      <c r="D430" t="s">
        <v>8337</v>
      </c>
      <c r="E430" t="s">
        <v>8338</v>
      </c>
      <c r="F430">
        <v>2015</v>
      </c>
      <c r="G430">
        <v>2017</v>
      </c>
      <c r="H430" t="s">
        <v>8633</v>
      </c>
      <c r="I430" t="s">
        <v>1040</v>
      </c>
      <c r="J430">
        <v>62411</v>
      </c>
      <c r="K430">
        <v>0</v>
      </c>
      <c r="L430" t="s">
        <v>10514</v>
      </c>
      <c r="M430" t="s">
        <v>10079</v>
      </c>
    </row>
    <row r="431" spans="1:14" hidden="1" x14ac:dyDescent="0.2">
      <c r="B431" t="s">
        <v>8634</v>
      </c>
      <c r="C431" t="s">
        <v>8635</v>
      </c>
      <c r="D431" t="s">
        <v>8337</v>
      </c>
      <c r="E431" t="s">
        <v>8338</v>
      </c>
      <c r="F431">
        <v>2015</v>
      </c>
      <c r="G431">
        <v>2018</v>
      </c>
      <c r="H431" t="s">
        <v>8636</v>
      </c>
      <c r="I431" t="s">
        <v>7688</v>
      </c>
      <c r="J431">
        <v>57529</v>
      </c>
      <c r="K431">
        <v>0</v>
      </c>
      <c r="L431" t="s">
        <v>7774</v>
      </c>
      <c r="M431" t="s">
        <v>10078</v>
      </c>
      <c r="N431" t="s">
        <v>10080</v>
      </c>
    </row>
    <row r="432" spans="1:14" x14ac:dyDescent="0.2">
      <c r="A432" t="s">
        <v>802</v>
      </c>
      <c r="B432" t="s">
        <v>8637</v>
      </c>
      <c r="C432" t="s">
        <v>8638</v>
      </c>
      <c r="D432" t="s">
        <v>8337</v>
      </c>
      <c r="E432" t="s">
        <v>8338</v>
      </c>
      <c r="F432">
        <v>2015</v>
      </c>
      <c r="G432">
        <v>2019</v>
      </c>
      <c r="H432" t="s">
        <v>8639</v>
      </c>
      <c r="I432" t="s">
        <v>8352</v>
      </c>
      <c r="J432">
        <v>33907</v>
      </c>
      <c r="K432">
        <v>0</v>
      </c>
      <c r="L432" t="s">
        <v>10516</v>
      </c>
      <c r="M432" t="s">
        <v>10079</v>
      </c>
    </row>
    <row r="433" spans="1:14" hidden="1" x14ac:dyDescent="0.2">
      <c r="B433" t="s">
        <v>8640</v>
      </c>
      <c r="C433" t="s">
        <v>8641</v>
      </c>
      <c r="D433" t="s">
        <v>8337</v>
      </c>
      <c r="E433" t="s">
        <v>8338</v>
      </c>
      <c r="F433">
        <v>2015</v>
      </c>
      <c r="G433">
        <v>2019</v>
      </c>
      <c r="H433" t="s">
        <v>8642</v>
      </c>
      <c r="I433" t="s">
        <v>8190</v>
      </c>
      <c r="J433">
        <v>75000</v>
      </c>
      <c r="K433">
        <v>0</v>
      </c>
      <c r="L433" t="s">
        <v>7774</v>
      </c>
      <c r="M433" t="s">
        <v>10078</v>
      </c>
      <c r="N433" t="s">
        <v>10080</v>
      </c>
    </row>
    <row r="434" spans="1:14" x14ac:dyDescent="0.2">
      <c r="A434" t="s">
        <v>802</v>
      </c>
      <c r="B434" t="s">
        <v>8640</v>
      </c>
      <c r="C434" t="s">
        <v>8641</v>
      </c>
      <c r="D434" t="s">
        <v>8337</v>
      </c>
      <c r="E434" t="s">
        <v>8338</v>
      </c>
      <c r="F434">
        <v>2015</v>
      </c>
      <c r="G434">
        <v>2019</v>
      </c>
      <c r="H434" t="s">
        <v>8642</v>
      </c>
      <c r="I434" t="s">
        <v>8643</v>
      </c>
      <c r="J434">
        <v>10474</v>
      </c>
      <c r="K434">
        <v>0</v>
      </c>
      <c r="L434" t="s">
        <v>10516</v>
      </c>
      <c r="M434" t="s">
        <v>10079</v>
      </c>
    </row>
    <row r="435" spans="1:14" x14ac:dyDescent="0.2">
      <c r="A435" t="s">
        <v>802</v>
      </c>
      <c r="B435" t="s">
        <v>8644</v>
      </c>
      <c r="C435" t="s">
        <v>8645</v>
      </c>
      <c r="D435" t="s">
        <v>8337</v>
      </c>
      <c r="E435" t="s">
        <v>8338</v>
      </c>
      <c r="F435">
        <v>2015</v>
      </c>
      <c r="G435">
        <v>2019</v>
      </c>
      <c r="H435" t="s">
        <v>8646</v>
      </c>
      <c r="I435" t="s">
        <v>8356</v>
      </c>
      <c r="J435">
        <v>38450</v>
      </c>
      <c r="K435">
        <v>0</v>
      </c>
      <c r="L435" t="s">
        <v>10516</v>
      </c>
      <c r="M435" t="s">
        <v>10079</v>
      </c>
    </row>
    <row r="436" spans="1:14" hidden="1" x14ac:dyDescent="0.2">
      <c r="B436" t="s">
        <v>8644</v>
      </c>
      <c r="C436" t="s">
        <v>8645</v>
      </c>
      <c r="D436" t="s">
        <v>8337</v>
      </c>
      <c r="E436" t="s">
        <v>8338</v>
      </c>
      <c r="F436">
        <v>2015</v>
      </c>
      <c r="G436">
        <v>2019</v>
      </c>
      <c r="H436" t="s">
        <v>8646</v>
      </c>
      <c r="I436" t="s">
        <v>8038</v>
      </c>
      <c r="J436">
        <v>29160</v>
      </c>
      <c r="K436">
        <v>0</v>
      </c>
      <c r="L436" t="s">
        <v>7774</v>
      </c>
      <c r="M436" t="s">
        <v>10078</v>
      </c>
      <c r="N436" t="s">
        <v>10080</v>
      </c>
    </row>
    <row r="437" spans="1:14" hidden="1" x14ac:dyDescent="0.2">
      <c r="B437" t="s">
        <v>8647</v>
      </c>
      <c r="C437" t="s">
        <v>8648</v>
      </c>
      <c r="D437" t="s">
        <v>8337</v>
      </c>
      <c r="E437" t="s">
        <v>8338</v>
      </c>
      <c r="F437">
        <v>2015</v>
      </c>
      <c r="G437">
        <v>2019</v>
      </c>
      <c r="H437" t="s">
        <v>8649</v>
      </c>
      <c r="I437" t="s">
        <v>8650</v>
      </c>
      <c r="J437">
        <v>37650</v>
      </c>
      <c r="K437">
        <v>0</v>
      </c>
      <c r="L437" t="s">
        <v>7769</v>
      </c>
      <c r="M437" t="s">
        <v>10078</v>
      </c>
      <c r="N437" t="s">
        <v>10080</v>
      </c>
    </row>
    <row r="438" spans="1:14" x14ac:dyDescent="0.2">
      <c r="A438" t="s">
        <v>7708</v>
      </c>
      <c r="B438" t="s">
        <v>8647</v>
      </c>
      <c r="C438" t="s">
        <v>8648</v>
      </c>
      <c r="D438" t="s">
        <v>8337</v>
      </c>
      <c r="E438" t="s">
        <v>8338</v>
      </c>
      <c r="F438">
        <v>2015</v>
      </c>
      <c r="G438">
        <v>2019</v>
      </c>
      <c r="H438" t="s">
        <v>8649</v>
      </c>
      <c r="I438" t="s">
        <v>8397</v>
      </c>
      <c r="J438">
        <v>21632</v>
      </c>
      <c r="K438">
        <v>0</v>
      </c>
      <c r="L438" t="s">
        <v>10514</v>
      </c>
      <c r="M438" t="s">
        <v>10079</v>
      </c>
    </row>
    <row r="439" spans="1:14" hidden="1" x14ac:dyDescent="0.2">
      <c r="B439" t="s">
        <v>8651</v>
      </c>
      <c r="C439" t="s">
        <v>8652</v>
      </c>
      <c r="D439" t="s">
        <v>8337</v>
      </c>
      <c r="E439" t="s">
        <v>8338</v>
      </c>
      <c r="F439">
        <v>2015</v>
      </c>
      <c r="G439">
        <v>2018</v>
      </c>
      <c r="H439" t="s">
        <v>8653</v>
      </c>
      <c r="I439" t="s">
        <v>8217</v>
      </c>
      <c r="J439">
        <v>75288</v>
      </c>
      <c r="K439">
        <v>0</v>
      </c>
      <c r="L439" t="s">
        <v>7774</v>
      </c>
      <c r="M439" t="s">
        <v>10078</v>
      </c>
      <c r="N439" t="s">
        <v>10080</v>
      </c>
    </row>
    <row r="440" spans="1:14" x14ac:dyDescent="0.2">
      <c r="A440" t="s">
        <v>802</v>
      </c>
      <c r="B440" t="s">
        <v>8654</v>
      </c>
      <c r="C440" t="s">
        <v>8655</v>
      </c>
      <c r="D440" t="s">
        <v>8337</v>
      </c>
      <c r="E440" t="s">
        <v>8338</v>
      </c>
      <c r="F440">
        <v>2015</v>
      </c>
      <c r="G440">
        <v>2019</v>
      </c>
      <c r="H440" t="s">
        <v>8656</v>
      </c>
      <c r="I440" t="s">
        <v>8537</v>
      </c>
      <c r="J440">
        <v>62721</v>
      </c>
      <c r="K440">
        <v>0</v>
      </c>
      <c r="L440" t="s">
        <v>10516</v>
      </c>
      <c r="M440" t="s">
        <v>10079</v>
      </c>
    </row>
    <row r="441" spans="1:14" hidden="1" x14ac:dyDescent="0.2">
      <c r="B441" t="s">
        <v>8657</v>
      </c>
      <c r="C441" t="s">
        <v>8658</v>
      </c>
      <c r="D441" t="s">
        <v>8337</v>
      </c>
      <c r="E441" t="s">
        <v>8338</v>
      </c>
      <c r="F441">
        <v>2015</v>
      </c>
      <c r="G441">
        <v>2019</v>
      </c>
      <c r="H441" t="s">
        <v>8659</v>
      </c>
      <c r="I441" t="s">
        <v>8383</v>
      </c>
      <c r="J441">
        <v>8032</v>
      </c>
      <c r="K441">
        <v>0</v>
      </c>
      <c r="L441" t="s">
        <v>7774</v>
      </c>
      <c r="M441" t="s">
        <v>10078</v>
      </c>
      <c r="N441" t="s">
        <v>10080</v>
      </c>
    </row>
    <row r="442" spans="1:14" hidden="1" x14ac:dyDescent="0.2">
      <c r="B442" t="s">
        <v>8657</v>
      </c>
      <c r="C442" t="s">
        <v>8658</v>
      </c>
      <c r="D442" t="s">
        <v>8337</v>
      </c>
      <c r="E442" t="s">
        <v>8338</v>
      </c>
      <c r="F442">
        <v>2015</v>
      </c>
      <c r="G442">
        <v>2019</v>
      </c>
      <c r="H442" t="s">
        <v>8659</v>
      </c>
      <c r="I442" t="s">
        <v>7680</v>
      </c>
      <c r="J442">
        <v>43280</v>
      </c>
      <c r="K442">
        <v>0</v>
      </c>
      <c r="L442" t="s">
        <v>7774</v>
      </c>
      <c r="M442" t="s">
        <v>10078</v>
      </c>
      <c r="N442" t="s">
        <v>10080</v>
      </c>
    </row>
    <row r="443" spans="1:14" hidden="1" x14ac:dyDescent="0.2">
      <c r="B443" t="s">
        <v>8660</v>
      </c>
      <c r="C443" t="s">
        <v>8661</v>
      </c>
      <c r="D443" t="s">
        <v>8337</v>
      </c>
      <c r="E443" t="s">
        <v>8338</v>
      </c>
      <c r="F443">
        <v>2015</v>
      </c>
      <c r="G443">
        <v>2018</v>
      </c>
      <c r="H443" t="s">
        <v>8662</v>
      </c>
      <c r="I443" t="s">
        <v>7688</v>
      </c>
      <c r="J443">
        <v>40000</v>
      </c>
      <c r="K443">
        <v>0</v>
      </c>
      <c r="L443" t="s">
        <v>7774</v>
      </c>
      <c r="M443" t="s">
        <v>10078</v>
      </c>
      <c r="N443" t="s">
        <v>10080</v>
      </c>
    </row>
    <row r="444" spans="1:14" x14ac:dyDescent="0.2">
      <c r="A444" t="s">
        <v>1040</v>
      </c>
      <c r="B444" t="s">
        <v>8660</v>
      </c>
      <c r="C444" t="s">
        <v>8661</v>
      </c>
      <c r="D444" t="s">
        <v>8337</v>
      </c>
      <c r="E444" t="s">
        <v>8338</v>
      </c>
      <c r="F444">
        <v>2015</v>
      </c>
      <c r="G444">
        <v>2018</v>
      </c>
      <c r="H444" t="s">
        <v>8662</v>
      </c>
      <c r="I444" t="s">
        <v>8663</v>
      </c>
      <c r="J444">
        <v>33429</v>
      </c>
      <c r="K444">
        <v>0</v>
      </c>
      <c r="L444" t="s">
        <v>10516</v>
      </c>
      <c r="M444" t="s">
        <v>10079</v>
      </c>
    </row>
    <row r="445" spans="1:14" x14ac:dyDescent="0.2">
      <c r="A445" t="s">
        <v>7708</v>
      </c>
      <c r="B445" t="s">
        <v>8664</v>
      </c>
      <c r="C445" t="s">
        <v>8665</v>
      </c>
      <c r="D445" t="s">
        <v>8337</v>
      </c>
      <c r="E445" t="s">
        <v>8338</v>
      </c>
      <c r="F445">
        <v>2015</v>
      </c>
      <c r="G445">
        <v>2019</v>
      </c>
      <c r="H445" t="s">
        <v>8666</v>
      </c>
      <c r="I445" t="s">
        <v>8397</v>
      </c>
      <c r="J445">
        <v>12805</v>
      </c>
      <c r="K445">
        <v>0</v>
      </c>
      <c r="L445" t="s">
        <v>10514</v>
      </c>
      <c r="M445" t="s">
        <v>10079</v>
      </c>
    </row>
    <row r="446" spans="1:14" hidden="1" x14ac:dyDescent="0.2">
      <c r="B446" t="s">
        <v>8664</v>
      </c>
      <c r="C446" t="s">
        <v>8665</v>
      </c>
      <c r="D446" t="s">
        <v>8337</v>
      </c>
      <c r="E446" t="s">
        <v>8338</v>
      </c>
      <c r="F446">
        <v>2015</v>
      </c>
      <c r="G446">
        <v>2019</v>
      </c>
      <c r="H446" t="s">
        <v>8666</v>
      </c>
      <c r="I446" t="s">
        <v>8088</v>
      </c>
      <c r="J446">
        <v>25340</v>
      </c>
      <c r="K446">
        <v>0</v>
      </c>
      <c r="L446" t="s">
        <v>7769</v>
      </c>
      <c r="M446" t="s">
        <v>10078</v>
      </c>
      <c r="N446" t="s">
        <v>10080</v>
      </c>
    </row>
    <row r="447" spans="1:14" hidden="1" x14ac:dyDescent="0.2">
      <c r="B447" t="s">
        <v>8664</v>
      </c>
      <c r="C447" t="s">
        <v>8665</v>
      </c>
      <c r="D447" t="s">
        <v>8337</v>
      </c>
      <c r="E447" t="s">
        <v>8338</v>
      </c>
      <c r="F447">
        <v>2015</v>
      </c>
      <c r="G447">
        <v>2019</v>
      </c>
      <c r="H447" t="s">
        <v>8666</v>
      </c>
      <c r="I447" t="s">
        <v>8230</v>
      </c>
      <c r="J447">
        <v>25507</v>
      </c>
      <c r="K447">
        <v>0</v>
      </c>
      <c r="L447" t="s">
        <v>7769</v>
      </c>
      <c r="M447" t="s">
        <v>10078</v>
      </c>
      <c r="N447" t="s">
        <v>10080</v>
      </c>
    </row>
    <row r="448" spans="1:14" hidden="1" x14ac:dyDescent="0.2">
      <c r="B448" t="s">
        <v>8667</v>
      </c>
      <c r="C448" t="s">
        <v>8668</v>
      </c>
      <c r="D448" t="s">
        <v>8337</v>
      </c>
      <c r="E448" t="s">
        <v>8338</v>
      </c>
      <c r="F448">
        <v>2015</v>
      </c>
      <c r="G448">
        <v>2018</v>
      </c>
      <c r="H448" t="s">
        <v>8669</v>
      </c>
      <c r="I448" t="s">
        <v>7700</v>
      </c>
      <c r="J448">
        <v>67638</v>
      </c>
      <c r="K448">
        <v>0</v>
      </c>
      <c r="L448" t="s">
        <v>7769</v>
      </c>
      <c r="M448" t="s">
        <v>10078</v>
      </c>
      <c r="N448" t="s">
        <v>10080</v>
      </c>
    </row>
    <row r="449" spans="1:14" hidden="1" x14ac:dyDescent="0.2">
      <c r="B449" t="s">
        <v>8667</v>
      </c>
      <c r="C449" t="s">
        <v>8668</v>
      </c>
      <c r="D449" t="s">
        <v>8337</v>
      </c>
      <c r="E449" t="s">
        <v>8338</v>
      </c>
      <c r="F449">
        <v>2015</v>
      </c>
      <c r="G449">
        <v>2018</v>
      </c>
      <c r="H449" t="s">
        <v>8669</v>
      </c>
      <c r="I449" t="s">
        <v>7864</v>
      </c>
      <c r="J449">
        <v>26102</v>
      </c>
      <c r="K449">
        <v>0</v>
      </c>
      <c r="L449" t="s">
        <v>7769</v>
      </c>
      <c r="M449" t="s">
        <v>10078</v>
      </c>
      <c r="N449" t="s">
        <v>10080</v>
      </c>
    </row>
    <row r="450" spans="1:14" x14ac:dyDescent="0.2">
      <c r="A450" t="s">
        <v>7666</v>
      </c>
      <c r="B450" t="s">
        <v>8670</v>
      </c>
      <c r="C450" t="s">
        <v>8671</v>
      </c>
      <c r="D450" t="s">
        <v>8337</v>
      </c>
      <c r="E450" t="s">
        <v>8338</v>
      </c>
      <c r="F450">
        <v>2015</v>
      </c>
      <c r="G450">
        <v>2019</v>
      </c>
      <c r="H450" t="s">
        <v>8672</v>
      </c>
      <c r="I450" t="s">
        <v>8673</v>
      </c>
      <c r="J450">
        <v>67350</v>
      </c>
      <c r="K450">
        <v>0</v>
      </c>
      <c r="L450" t="s">
        <v>10514</v>
      </c>
      <c r="M450" t="s">
        <v>10079</v>
      </c>
    </row>
    <row r="451" spans="1:14" hidden="1" x14ac:dyDescent="0.2">
      <c r="B451" t="s">
        <v>8674</v>
      </c>
      <c r="C451" t="s">
        <v>8675</v>
      </c>
      <c r="D451" t="s">
        <v>8337</v>
      </c>
      <c r="E451" t="s">
        <v>8338</v>
      </c>
      <c r="F451">
        <v>2015</v>
      </c>
      <c r="G451">
        <v>2017</v>
      </c>
      <c r="H451" t="s">
        <v>8676</v>
      </c>
      <c r="I451" t="s">
        <v>8677</v>
      </c>
      <c r="J451">
        <v>112268</v>
      </c>
      <c r="K451">
        <v>0</v>
      </c>
      <c r="L451" t="s">
        <v>8411</v>
      </c>
      <c r="M451" t="s">
        <v>10078</v>
      </c>
      <c r="N451" t="s">
        <v>10080</v>
      </c>
    </row>
    <row r="452" spans="1:14" x14ac:dyDescent="0.2">
      <c r="A452" t="s">
        <v>7819</v>
      </c>
      <c r="B452" t="s">
        <v>8678</v>
      </c>
      <c r="C452" t="s">
        <v>8679</v>
      </c>
      <c r="D452" t="s">
        <v>8337</v>
      </c>
      <c r="E452" t="s">
        <v>8338</v>
      </c>
      <c r="F452">
        <v>2015</v>
      </c>
      <c r="G452">
        <v>2019</v>
      </c>
      <c r="H452" t="s">
        <v>8680</v>
      </c>
      <c r="I452" t="s">
        <v>7819</v>
      </c>
      <c r="J452">
        <v>54346</v>
      </c>
      <c r="K452">
        <v>0</v>
      </c>
      <c r="L452" t="s">
        <v>10516</v>
      </c>
      <c r="M452" t="s">
        <v>10079</v>
      </c>
    </row>
    <row r="453" spans="1:14" x14ac:dyDescent="0.2">
      <c r="A453" t="s">
        <v>802</v>
      </c>
      <c r="B453" t="s">
        <v>8681</v>
      </c>
      <c r="C453" t="s">
        <v>8682</v>
      </c>
      <c r="D453" t="s">
        <v>8337</v>
      </c>
      <c r="E453" t="s">
        <v>8338</v>
      </c>
      <c r="F453">
        <v>2015</v>
      </c>
      <c r="G453">
        <v>2019</v>
      </c>
      <c r="H453" t="s">
        <v>8683</v>
      </c>
      <c r="I453" t="s">
        <v>8352</v>
      </c>
      <c r="J453">
        <v>17500</v>
      </c>
      <c r="K453">
        <v>0</v>
      </c>
      <c r="L453" t="s">
        <v>10516</v>
      </c>
      <c r="M453" t="s">
        <v>10079</v>
      </c>
    </row>
    <row r="454" spans="1:14" x14ac:dyDescent="0.2">
      <c r="A454" t="s">
        <v>7819</v>
      </c>
      <c r="B454" t="s">
        <v>8681</v>
      </c>
      <c r="C454" t="s">
        <v>8682</v>
      </c>
      <c r="D454" t="s">
        <v>8337</v>
      </c>
      <c r="E454" t="s">
        <v>8338</v>
      </c>
      <c r="F454">
        <v>2015</v>
      </c>
      <c r="G454">
        <v>2019</v>
      </c>
      <c r="H454" t="s">
        <v>8683</v>
      </c>
      <c r="I454" t="s">
        <v>8398</v>
      </c>
      <c r="J454">
        <v>10375</v>
      </c>
      <c r="K454">
        <v>0</v>
      </c>
      <c r="L454" t="s">
        <v>10516</v>
      </c>
      <c r="M454" t="s">
        <v>10079</v>
      </c>
    </row>
    <row r="455" spans="1:14" hidden="1" x14ac:dyDescent="0.2">
      <c r="B455" t="s">
        <v>8681</v>
      </c>
      <c r="C455" t="s">
        <v>8682</v>
      </c>
      <c r="D455" t="s">
        <v>8337</v>
      </c>
      <c r="E455" t="s">
        <v>8338</v>
      </c>
      <c r="F455">
        <v>2015</v>
      </c>
      <c r="G455">
        <v>2019</v>
      </c>
      <c r="H455" t="s">
        <v>8683</v>
      </c>
      <c r="I455" t="s">
        <v>7818</v>
      </c>
      <c r="J455">
        <v>34625</v>
      </c>
      <c r="K455">
        <v>0</v>
      </c>
      <c r="L455" t="s">
        <v>7774</v>
      </c>
      <c r="M455" t="s">
        <v>10078</v>
      </c>
      <c r="N455" t="s">
        <v>10080</v>
      </c>
    </row>
    <row r="456" spans="1:14" hidden="1" x14ac:dyDescent="0.2">
      <c r="B456" t="s">
        <v>8684</v>
      </c>
      <c r="C456" t="s">
        <v>8685</v>
      </c>
      <c r="D456" t="s">
        <v>8337</v>
      </c>
      <c r="E456" t="s">
        <v>8338</v>
      </c>
      <c r="F456">
        <v>2015</v>
      </c>
      <c r="G456">
        <v>2018</v>
      </c>
      <c r="H456" t="s">
        <v>8686</v>
      </c>
      <c r="I456" t="s">
        <v>7688</v>
      </c>
      <c r="J456">
        <v>54490</v>
      </c>
      <c r="K456">
        <v>0</v>
      </c>
      <c r="L456" t="s">
        <v>7774</v>
      </c>
      <c r="M456" t="s">
        <v>10078</v>
      </c>
      <c r="N456" t="s">
        <v>10080</v>
      </c>
    </row>
    <row r="457" spans="1:14" x14ac:dyDescent="0.2">
      <c r="A457" t="s">
        <v>7708</v>
      </c>
      <c r="B457" t="s">
        <v>8684</v>
      </c>
      <c r="C457" t="s">
        <v>8685</v>
      </c>
      <c r="D457" t="s">
        <v>8337</v>
      </c>
      <c r="E457" t="s">
        <v>8338</v>
      </c>
      <c r="F457">
        <v>2015</v>
      </c>
      <c r="G457">
        <v>2018</v>
      </c>
      <c r="H457" t="s">
        <v>8686</v>
      </c>
      <c r="I457" t="s">
        <v>8403</v>
      </c>
      <c r="J457">
        <v>15375</v>
      </c>
      <c r="K457">
        <v>0</v>
      </c>
      <c r="L457" t="s">
        <v>10516</v>
      </c>
      <c r="M457" t="s">
        <v>10079</v>
      </c>
    </row>
    <row r="458" spans="1:14" hidden="1" x14ac:dyDescent="0.2">
      <c r="B458" t="s">
        <v>8684</v>
      </c>
      <c r="C458" t="s">
        <v>8685</v>
      </c>
      <c r="D458" t="s">
        <v>8337</v>
      </c>
      <c r="E458" t="s">
        <v>8338</v>
      </c>
      <c r="F458">
        <v>2015</v>
      </c>
      <c r="G458">
        <v>2018</v>
      </c>
      <c r="H458" t="s">
        <v>8686</v>
      </c>
      <c r="I458" t="s">
        <v>7684</v>
      </c>
      <c r="J458">
        <v>10618</v>
      </c>
      <c r="K458">
        <v>0</v>
      </c>
      <c r="L458" t="s">
        <v>7774</v>
      </c>
      <c r="M458" t="s">
        <v>10078</v>
      </c>
      <c r="N458" t="s">
        <v>10080</v>
      </c>
    </row>
    <row r="459" spans="1:14" hidden="1" x14ac:dyDescent="0.2">
      <c r="B459" t="s">
        <v>8687</v>
      </c>
      <c r="C459" t="s">
        <v>8688</v>
      </c>
      <c r="D459" t="s">
        <v>8337</v>
      </c>
      <c r="E459" t="s">
        <v>8338</v>
      </c>
      <c r="F459">
        <v>2015</v>
      </c>
      <c r="G459">
        <v>2019</v>
      </c>
      <c r="H459" t="s">
        <v>8689</v>
      </c>
      <c r="I459" t="s">
        <v>8374</v>
      </c>
      <c r="J459">
        <v>32040</v>
      </c>
      <c r="K459">
        <v>0</v>
      </c>
      <c r="L459" t="s">
        <v>7769</v>
      </c>
      <c r="M459" t="s">
        <v>10078</v>
      </c>
      <c r="N459" t="s">
        <v>10080</v>
      </c>
    </row>
    <row r="460" spans="1:14" x14ac:dyDescent="0.2">
      <c r="A460" t="s">
        <v>7967</v>
      </c>
      <c r="B460" t="s">
        <v>8687</v>
      </c>
      <c r="C460" t="s">
        <v>8688</v>
      </c>
      <c r="D460" t="s">
        <v>8337</v>
      </c>
      <c r="E460" t="s">
        <v>8338</v>
      </c>
      <c r="F460">
        <v>2015</v>
      </c>
      <c r="G460">
        <v>2019</v>
      </c>
      <c r="H460" t="s">
        <v>8689</v>
      </c>
      <c r="I460" t="s">
        <v>8379</v>
      </c>
      <c r="J460">
        <v>25932</v>
      </c>
      <c r="K460">
        <v>0</v>
      </c>
      <c r="L460" t="s">
        <v>10514</v>
      </c>
      <c r="M460" t="s">
        <v>10079</v>
      </c>
    </row>
    <row r="461" spans="1:14" x14ac:dyDescent="0.2">
      <c r="A461" t="s">
        <v>7689</v>
      </c>
      <c r="B461" t="s">
        <v>8687</v>
      </c>
      <c r="C461" t="s">
        <v>8688</v>
      </c>
      <c r="D461" t="s">
        <v>8337</v>
      </c>
      <c r="E461" t="s">
        <v>8338</v>
      </c>
      <c r="F461">
        <v>2015</v>
      </c>
      <c r="G461">
        <v>2019</v>
      </c>
      <c r="H461" t="s">
        <v>8689</v>
      </c>
      <c r="I461" t="s">
        <v>8348</v>
      </c>
      <c r="J461">
        <v>22123</v>
      </c>
      <c r="K461">
        <v>0</v>
      </c>
      <c r="L461" t="s">
        <v>10514</v>
      </c>
      <c r="M461" t="s">
        <v>10079</v>
      </c>
    </row>
    <row r="462" spans="1:14" x14ac:dyDescent="0.2">
      <c r="A462" t="s">
        <v>802</v>
      </c>
      <c r="B462" t="s">
        <v>8690</v>
      </c>
      <c r="C462" t="s">
        <v>8691</v>
      </c>
      <c r="D462" t="s">
        <v>8337</v>
      </c>
      <c r="E462" t="s">
        <v>8338</v>
      </c>
      <c r="F462">
        <v>2015</v>
      </c>
      <c r="G462">
        <v>2018</v>
      </c>
      <c r="H462" t="s">
        <v>8692</v>
      </c>
      <c r="I462" t="s">
        <v>8537</v>
      </c>
      <c r="J462">
        <v>102732</v>
      </c>
      <c r="K462">
        <v>0</v>
      </c>
      <c r="L462" t="s">
        <v>10516</v>
      </c>
      <c r="M462" t="s">
        <v>10079</v>
      </c>
    </row>
    <row r="463" spans="1:14" hidden="1" x14ac:dyDescent="0.2">
      <c r="B463" t="s">
        <v>8693</v>
      </c>
      <c r="C463" t="s">
        <v>8694</v>
      </c>
      <c r="D463" t="s">
        <v>8337</v>
      </c>
      <c r="E463" t="s">
        <v>8338</v>
      </c>
      <c r="F463">
        <v>2015</v>
      </c>
      <c r="G463">
        <v>2019</v>
      </c>
      <c r="H463" t="s">
        <v>8695</v>
      </c>
      <c r="I463" t="s">
        <v>7793</v>
      </c>
      <c r="J463">
        <v>54245</v>
      </c>
      <c r="K463">
        <v>0</v>
      </c>
      <c r="L463" t="s">
        <v>7774</v>
      </c>
      <c r="M463" t="s">
        <v>10078</v>
      </c>
      <c r="N463" t="s">
        <v>10080</v>
      </c>
    </row>
    <row r="464" spans="1:14" x14ac:dyDescent="0.2">
      <c r="A464" t="s">
        <v>7739</v>
      </c>
      <c r="B464" t="s">
        <v>8696</v>
      </c>
      <c r="C464" t="s">
        <v>8697</v>
      </c>
      <c r="D464" t="s">
        <v>8337</v>
      </c>
      <c r="E464" t="s">
        <v>8338</v>
      </c>
      <c r="F464">
        <v>2015</v>
      </c>
      <c r="G464">
        <v>2019</v>
      </c>
      <c r="H464" t="s">
        <v>8698</v>
      </c>
      <c r="I464" t="s">
        <v>8699</v>
      </c>
      <c r="J464">
        <v>57240</v>
      </c>
      <c r="K464">
        <v>0</v>
      </c>
      <c r="L464" t="s">
        <v>10516</v>
      </c>
      <c r="M464" t="s">
        <v>10079</v>
      </c>
    </row>
    <row r="465" spans="1:14" hidden="1" x14ac:dyDescent="0.2">
      <c r="B465" t="s">
        <v>8700</v>
      </c>
      <c r="C465" t="s">
        <v>8701</v>
      </c>
      <c r="D465" t="s">
        <v>8337</v>
      </c>
      <c r="E465" t="s">
        <v>8338</v>
      </c>
      <c r="F465">
        <v>2015</v>
      </c>
      <c r="G465">
        <v>2019</v>
      </c>
      <c r="H465" t="s">
        <v>8702</v>
      </c>
      <c r="I465" t="s">
        <v>8703</v>
      </c>
      <c r="J465">
        <v>8068</v>
      </c>
      <c r="K465">
        <v>0</v>
      </c>
      <c r="L465" t="s">
        <v>7769</v>
      </c>
      <c r="M465" t="s">
        <v>10078</v>
      </c>
      <c r="N465" t="s">
        <v>10080</v>
      </c>
    </row>
    <row r="466" spans="1:14" x14ac:dyDescent="0.2">
      <c r="A466" t="s">
        <v>802</v>
      </c>
      <c r="B466" t="s">
        <v>8700</v>
      </c>
      <c r="C466" t="s">
        <v>8701</v>
      </c>
      <c r="D466" t="s">
        <v>8337</v>
      </c>
      <c r="E466" t="s">
        <v>8338</v>
      </c>
      <c r="F466">
        <v>2015</v>
      </c>
      <c r="G466">
        <v>2019</v>
      </c>
      <c r="H466" t="s">
        <v>8702</v>
      </c>
      <c r="I466" t="s">
        <v>8704</v>
      </c>
      <c r="J466">
        <v>35409</v>
      </c>
      <c r="K466">
        <v>0</v>
      </c>
      <c r="L466" t="s">
        <v>10514</v>
      </c>
      <c r="M466" t="s">
        <v>10079</v>
      </c>
    </row>
    <row r="467" spans="1:14" hidden="1" x14ac:dyDescent="0.2">
      <c r="B467" t="s">
        <v>8705</v>
      </c>
      <c r="C467" t="s">
        <v>8706</v>
      </c>
      <c r="D467" t="s">
        <v>8337</v>
      </c>
      <c r="E467" t="s">
        <v>8338</v>
      </c>
      <c r="F467">
        <v>2015</v>
      </c>
      <c r="G467">
        <v>2018</v>
      </c>
      <c r="H467" t="s">
        <v>8707</v>
      </c>
      <c r="I467" t="s">
        <v>8708</v>
      </c>
      <c r="J467">
        <v>50337</v>
      </c>
      <c r="K467">
        <v>0</v>
      </c>
      <c r="L467" t="s">
        <v>7769</v>
      </c>
      <c r="M467" t="s">
        <v>10078</v>
      </c>
      <c r="N467" t="s">
        <v>10080</v>
      </c>
    </row>
    <row r="468" spans="1:14" hidden="1" x14ac:dyDescent="0.2">
      <c r="B468" t="s">
        <v>8705</v>
      </c>
      <c r="C468" t="s">
        <v>8706</v>
      </c>
      <c r="D468" t="s">
        <v>8337</v>
      </c>
      <c r="E468" t="s">
        <v>8338</v>
      </c>
      <c r="F468">
        <v>2015</v>
      </c>
      <c r="G468">
        <v>2018</v>
      </c>
      <c r="H468" t="s">
        <v>8707</v>
      </c>
      <c r="I468" t="s">
        <v>7680</v>
      </c>
      <c r="J468">
        <v>28160</v>
      </c>
      <c r="K468">
        <v>0</v>
      </c>
      <c r="L468" t="s">
        <v>7769</v>
      </c>
      <c r="M468" t="s">
        <v>10078</v>
      </c>
      <c r="N468" t="s">
        <v>10080</v>
      </c>
    </row>
    <row r="469" spans="1:14" x14ac:dyDescent="0.2">
      <c r="A469" t="s">
        <v>1040</v>
      </c>
      <c r="B469" t="s">
        <v>8709</v>
      </c>
      <c r="C469" t="s">
        <v>8710</v>
      </c>
      <c r="D469" t="s">
        <v>8337</v>
      </c>
      <c r="E469" t="s">
        <v>8338</v>
      </c>
      <c r="F469">
        <v>2015</v>
      </c>
      <c r="G469">
        <v>2018</v>
      </c>
      <c r="H469" t="s">
        <v>8711</v>
      </c>
      <c r="I469" t="s">
        <v>8663</v>
      </c>
      <c r="J469">
        <v>31021</v>
      </c>
      <c r="K469">
        <v>0</v>
      </c>
      <c r="L469" t="s">
        <v>10514</v>
      </c>
      <c r="M469" t="s">
        <v>10079</v>
      </c>
    </row>
    <row r="470" spans="1:14" hidden="1" x14ac:dyDescent="0.2">
      <c r="B470" t="s">
        <v>8712</v>
      </c>
      <c r="C470" t="s">
        <v>8713</v>
      </c>
      <c r="D470" t="s">
        <v>8337</v>
      </c>
      <c r="E470" t="s">
        <v>8338</v>
      </c>
      <c r="F470">
        <v>2015</v>
      </c>
      <c r="G470">
        <v>2019</v>
      </c>
      <c r="H470" t="s">
        <v>8714</v>
      </c>
      <c r="I470" t="s">
        <v>6183</v>
      </c>
      <c r="J470">
        <v>3747</v>
      </c>
      <c r="K470">
        <v>0</v>
      </c>
      <c r="L470" t="s">
        <v>7774</v>
      </c>
      <c r="M470" t="s">
        <v>10078</v>
      </c>
      <c r="N470" t="s">
        <v>10080</v>
      </c>
    </row>
    <row r="471" spans="1:14" x14ac:dyDescent="0.2">
      <c r="A471" t="s">
        <v>802</v>
      </c>
      <c r="B471" t="s">
        <v>8712</v>
      </c>
      <c r="C471" t="s">
        <v>8713</v>
      </c>
      <c r="D471" t="s">
        <v>8337</v>
      </c>
      <c r="E471" t="s">
        <v>8338</v>
      </c>
      <c r="F471">
        <v>2015</v>
      </c>
      <c r="G471">
        <v>2019</v>
      </c>
      <c r="H471" t="s">
        <v>8714</v>
      </c>
      <c r="I471" t="s">
        <v>8537</v>
      </c>
      <c r="J471">
        <v>31627</v>
      </c>
      <c r="K471">
        <v>0</v>
      </c>
      <c r="L471" t="s">
        <v>10516</v>
      </c>
      <c r="M471" t="s">
        <v>10079</v>
      </c>
    </row>
    <row r="472" spans="1:14" x14ac:dyDescent="0.2">
      <c r="A472" t="s">
        <v>8144</v>
      </c>
      <c r="B472" t="s">
        <v>8712</v>
      </c>
      <c r="C472" t="s">
        <v>8713</v>
      </c>
      <c r="D472" t="s">
        <v>8337</v>
      </c>
      <c r="E472" t="s">
        <v>8338</v>
      </c>
      <c r="F472">
        <v>2015</v>
      </c>
      <c r="G472">
        <v>2019</v>
      </c>
      <c r="H472" t="s">
        <v>8714</v>
      </c>
      <c r="I472" t="s">
        <v>8715</v>
      </c>
      <c r="J472">
        <v>4107</v>
      </c>
      <c r="K472">
        <v>0</v>
      </c>
      <c r="L472" t="s">
        <v>10516</v>
      </c>
      <c r="M472" t="s">
        <v>10079</v>
      </c>
    </row>
    <row r="473" spans="1:14" hidden="1" x14ac:dyDescent="0.2">
      <c r="B473" t="s">
        <v>8712</v>
      </c>
      <c r="C473" t="s">
        <v>8713</v>
      </c>
      <c r="D473" t="s">
        <v>8337</v>
      </c>
      <c r="E473" t="s">
        <v>8338</v>
      </c>
      <c r="F473">
        <v>2015</v>
      </c>
      <c r="G473">
        <v>2019</v>
      </c>
      <c r="H473" t="s">
        <v>8714</v>
      </c>
      <c r="I473" t="s">
        <v>8324</v>
      </c>
      <c r="J473">
        <v>4161</v>
      </c>
      <c r="K473">
        <v>0</v>
      </c>
      <c r="L473" t="s">
        <v>7774</v>
      </c>
      <c r="M473" t="s">
        <v>10078</v>
      </c>
      <c r="N473" t="s">
        <v>10080</v>
      </c>
    </row>
    <row r="474" spans="1:14" x14ac:dyDescent="0.2">
      <c r="A474" t="s">
        <v>7819</v>
      </c>
      <c r="B474" t="s">
        <v>8716</v>
      </c>
      <c r="C474" t="s">
        <v>8717</v>
      </c>
      <c r="D474" t="s">
        <v>8337</v>
      </c>
      <c r="E474" t="s">
        <v>8338</v>
      </c>
      <c r="F474">
        <v>2015</v>
      </c>
      <c r="G474">
        <v>2018</v>
      </c>
      <c r="H474" t="s">
        <v>8718</v>
      </c>
      <c r="I474" t="s">
        <v>8719</v>
      </c>
      <c r="J474">
        <v>68970</v>
      </c>
      <c r="K474">
        <v>0</v>
      </c>
      <c r="L474" t="s">
        <v>10516</v>
      </c>
      <c r="M474" t="s">
        <v>10079</v>
      </c>
    </row>
    <row r="475" spans="1:14" hidden="1" x14ac:dyDescent="0.2">
      <c r="B475" t="s">
        <v>8720</v>
      </c>
      <c r="C475" t="s">
        <v>8721</v>
      </c>
      <c r="D475" t="s">
        <v>8337</v>
      </c>
      <c r="E475" t="s">
        <v>8338</v>
      </c>
      <c r="F475">
        <v>2015</v>
      </c>
      <c r="G475">
        <v>2018</v>
      </c>
      <c r="H475" t="s">
        <v>8722</v>
      </c>
      <c r="I475" t="s">
        <v>986</v>
      </c>
      <c r="J475">
        <v>55000</v>
      </c>
      <c r="K475">
        <v>0</v>
      </c>
      <c r="L475" t="s">
        <v>7774</v>
      </c>
      <c r="M475" t="s">
        <v>10078</v>
      </c>
      <c r="N475" t="s">
        <v>10080</v>
      </c>
    </row>
    <row r="476" spans="1:14" x14ac:dyDescent="0.2">
      <c r="A476" t="s">
        <v>7708</v>
      </c>
      <c r="B476" t="s">
        <v>8720</v>
      </c>
      <c r="C476" t="s">
        <v>8721</v>
      </c>
      <c r="D476" t="s">
        <v>8337</v>
      </c>
      <c r="E476" t="s">
        <v>8338</v>
      </c>
      <c r="F476">
        <v>2015</v>
      </c>
      <c r="G476">
        <v>2018</v>
      </c>
      <c r="H476" t="s">
        <v>8722</v>
      </c>
      <c r="I476" t="s">
        <v>8403</v>
      </c>
      <c r="J476">
        <v>10000</v>
      </c>
      <c r="K476">
        <v>0</v>
      </c>
      <c r="L476" t="s">
        <v>10516</v>
      </c>
      <c r="M476" t="s">
        <v>10079</v>
      </c>
    </row>
    <row r="477" spans="1:14" x14ac:dyDescent="0.2">
      <c r="A477" t="s">
        <v>802</v>
      </c>
      <c r="B477" t="s">
        <v>8720</v>
      </c>
      <c r="C477" t="s">
        <v>8721</v>
      </c>
      <c r="D477" t="s">
        <v>8337</v>
      </c>
      <c r="E477" t="s">
        <v>8338</v>
      </c>
      <c r="F477">
        <v>2015</v>
      </c>
      <c r="G477">
        <v>2018</v>
      </c>
      <c r="H477" t="s">
        <v>8722</v>
      </c>
      <c r="I477" t="s">
        <v>8361</v>
      </c>
      <c r="J477">
        <v>12000</v>
      </c>
      <c r="K477">
        <v>0</v>
      </c>
      <c r="L477" t="s">
        <v>10516</v>
      </c>
      <c r="M477" t="s">
        <v>10079</v>
      </c>
    </row>
    <row r="478" spans="1:14" x14ac:dyDescent="0.2">
      <c r="A478" t="s">
        <v>8039</v>
      </c>
      <c r="B478" t="s">
        <v>8720</v>
      </c>
      <c r="C478" t="s">
        <v>8721</v>
      </c>
      <c r="D478" t="s">
        <v>8337</v>
      </c>
      <c r="E478" t="s">
        <v>8338</v>
      </c>
      <c r="F478">
        <v>2015</v>
      </c>
      <c r="G478">
        <v>2018</v>
      </c>
      <c r="H478" t="s">
        <v>8722</v>
      </c>
      <c r="I478" t="s">
        <v>8362</v>
      </c>
      <c r="J478">
        <v>6079</v>
      </c>
      <c r="K478">
        <v>0</v>
      </c>
      <c r="L478" t="s">
        <v>10516</v>
      </c>
      <c r="M478" t="s">
        <v>10079</v>
      </c>
    </row>
    <row r="479" spans="1:14" hidden="1" x14ac:dyDescent="0.2">
      <c r="B479" t="s">
        <v>8723</v>
      </c>
      <c r="C479" t="s">
        <v>6176</v>
      </c>
      <c r="D479" t="s">
        <v>8337</v>
      </c>
      <c r="E479" t="s">
        <v>8338</v>
      </c>
      <c r="F479">
        <v>2015</v>
      </c>
      <c r="G479">
        <v>2019</v>
      </c>
      <c r="H479" t="s">
        <v>8724</v>
      </c>
      <c r="I479" t="s">
        <v>798</v>
      </c>
      <c r="J479">
        <v>36950</v>
      </c>
      <c r="K479">
        <v>0</v>
      </c>
      <c r="L479" t="s">
        <v>7769</v>
      </c>
      <c r="M479" t="s">
        <v>10078</v>
      </c>
      <c r="N479" t="s">
        <v>10080</v>
      </c>
    </row>
    <row r="480" spans="1:14" x14ac:dyDescent="0.2">
      <c r="A480" t="s">
        <v>8725</v>
      </c>
      <c r="B480" t="s">
        <v>8723</v>
      </c>
      <c r="C480" t="s">
        <v>6176</v>
      </c>
      <c r="D480" t="s">
        <v>8337</v>
      </c>
      <c r="E480" t="s">
        <v>8338</v>
      </c>
      <c r="F480">
        <v>2015</v>
      </c>
      <c r="G480">
        <v>2019</v>
      </c>
      <c r="H480" t="s">
        <v>8724</v>
      </c>
      <c r="I480" t="s">
        <v>8725</v>
      </c>
      <c r="J480">
        <v>5760</v>
      </c>
      <c r="K480">
        <v>0</v>
      </c>
      <c r="L480" t="s">
        <v>10514</v>
      </c>
      <c r="M480" t="s">
        <v>10079</v>
      </c>
    </row>
    <row r="481" spans="1:14" hidden="1" x14ac:dyDescent="0.2">
      <c r="B481" t="s">
        <v>8726</v>
      </c>
      <c r="C481" t="s">
        <v>8727</v>
      </c>
      <c r="D481" t="s">
        <v>8337</v>
      </c>
      <c r="E481" t="s">
        <v>8338</v>
      </c>
      <c r="F481">
        <v>2015</v>
      </c>
      <c r="G481">
        <v>2019</v>
      </c>
      <c r="H481" t="s">
        <v>8728</v>
      </c>
      <c r="I481" t="s">
        <v>8729</v>
      </c>
      <c r="J481">
        <v>47469</v>
      </c>
      <c r="K481">
        <v>0</v>
      </c>
      <c r="L481" t="s">
        <v>7774</v>
      </c>
      <c r="M481" t="s">
        <v>10078</v>
      </c>
      <c r="N481" t="s">
        <v>10080</v>
      </c>
    </row>
    <row r="482" spans="1:14" x14ac:dyDescent="0.2">
      <c r="A482" t="s">
        <v>7708</v>
      </c>
      <c r="B482" t="s">
        <v>8730</v>
      </c>
      <c r="C482" t="s">
        <v>8731</v>
      </c>
      <c r="D482" t="s">
        <v>8337</v>
      </c>
      <c r="E482" t="s">
        <v>8338</v>
      </c>
      <c r="F482">
        <v>2015</v>
      </c>
      <c r="G482">
        <v>2019</v>
      </c>
      <c r="H482" t="s">
        <v>8732</v>
      </c>
      <c r="I482" t="s">
        <v>8344</v>
      </c>
      <c r="J482">
        <v>13890</v>
      </c>
      <c r="K482">
        <v>0</v>
      </c>
      <c r="L482" t="s">
        <v>10514</v>
      </c>
      <c r="M482" t="s">
        <v>10079</v>
      </c>
    </row>
    <row r="483" spans="1:14" hidden="1" x14ac:dyDescent="0.2">
      <c r="B483" t="s">
        <v>8730</v>
      </c>
      <c r="C483" t="s">
        <v>8731</v>
      </c>
      <c r="D483" t="s">
        <v>8337</v>
      </c>
      <c r="E483" t="s">
        <v>8338</v>
      </c>
      <c r="F483">
        <v>2015</v>
      </c>
      <c r="G483">
        <v>2019</v>
      </c>
      <c r="H483" t="s">
        <v>8732</v>
      </c>
      <c r="I483" t="s">
        <v>335</v>
      </c>
      <c r="J483">
        <v>14648</v>
      </c>
      <c r="K483">
        <v>0</v>
      </c>
      <c r="L483" t="s">
        <v>7769</v>
      </c>
      <c r="M483" t="s">
        <v>10078</v>
      </c>
      <c r="N483" t="s">
        <v>10080</v>
      </c>
    </row>
    <row r="484" spans="1:14" hidden="1" x14ac:dyDescent="0.2">
      <c r="B484" t="s">
        <v>8730</v>
      </c>
      <c r="C484" t="s">
        <v>8731</v>
      </c>
      <c r="D484" t="s">
        <v>8337</v>
      </c>
      <c r="E484" t="s">
        <v>8338</v>
      </c>
      <c r="F484">
        <v>2015</v>
      </c>
      <c r="G484">
        <v>2019</v>
      </c>
      <c r="H484" t="s">
        <v>8732</v>
      </c>
      <c r="I484" t="s">
        <v>8331</v>
      </c>
      <c r="J484">
        <v>12931</v>
      </c>
      <c r="K484">
        <v>0</v>
      </c>
      <c r="L484" t="s">
        <v>7769</v>
      </c>
      <c r="M484" t="s">
        <v>10078</v>
      </c>
      <c r="N484" t="s">
        <v>10080</v>
      </c>
    </row>
    <row r="485" spans="1:14" hidden="1" x14ac:dyDescent="0.2">
      <c r="B485" t="s">
        <v>8730</v>
      </c>
      <c r="C485" t="s">
        <v>8731</v>
      </c>
      <c r="D485" t="s">
        <v>8337</v>
      </c>
      <c r="E485" t="s">
        <v>8338</v>
      </c>
      <c r="F485">
        <v>2015</v>
      </c>
      <c r="G485">
        <v>2019</v>
      </c>
      <c r="H485" t="s">
        <v>8732</v>
      </c>
      <c r="I485" t="s">
        <v>8031</v>
      </c>
      <c r="J485">
        <v>16544</v>
      </c>
      <c r="K485">
        <v>0</v>
      </c>
      <c r="L485" t="s">
        <v>7769</v>
      </c>
      <c r="M485" t="s">
        <v>10078</v>
      </c>
      <c r="N485" t="s">
        <v>10080</v>
      </c>
    </row>
    <row r="486" spans="1:14" hidden="1" x14ac:dyDescent="0.2">
      <c r="B486" t="s">
        <v>8733</v>
      </c>
      <c r="C486" t="s">
        <v>8734</v>
      </c>
      <c r="D486" t="s">
        <v>8337</v>
      </c>
      <c r="E486" t="s">
        <v>8338</v>
      </c>
      <c r="F486">
        <v>2015</v>
      </c>
      <c r="G486">
        <v>2018</v>
      </c>
      <c r="H486" t="s">
        <v>8735</v>
      </c>
      <c r="I486" t="s">
        <v>986</v>
      </c>
      <c r="J486">
        <v>11013</v>
      </c>
      <c r="K486">
        <v>0</v>
      </c>
      <c r="L486" t="s">
        <v>7774</v>
      </c>
      <c r="M486" t="s">
        <v>10078</v>
      </c>
      <c r="N486" t="s">
        <v>10080</v>
      </c>
    </row>
    <row r="487" spans="1:14" x14ac:dyDescent="0.2">
      <c r="A487" t="s">
        <v>7708</v>
      </c>
      <c r="B487" t="s">
        <v>8733</v>
      </c>
      <c r="C487" t="s">
        <v>8734</v>
      </c>
      <c r="D487" t="s">
        <v>8337</v>
      </c>
      <c r="E487" t="s">
        <v>8338</v>
      </c>
      <c r="F487">
        <v>2015</v>
      </c>
      <c r="G487">
        <v>2018</v>
      </c>
      <c r="H487" t="s">
        <v>8735</v>
      </c>
      <c r="I487" t="s">
        <v>8403</v>
      </c>
      <c r="J487">
        <v>52121</v>
      </c>
      <c r="K487">
        <v>0</v>
      </c>
      <c r="L487" t="s">
        <v>10516</v>
      </c>
      <c r="M487" t="s">
        <v>10079</v>
      </c>
    </row>
    <row r="488" spans="1:14" x14ac:dyDescent="0.2">
      <c r="A488" t="s">
        <v>802</v>
      </c>
      <c r="B488" t="s">
        <v>8733</v>
      </c>
      <c r="C488" t="s">
        <v>8734</v>
      </c>
      <c r="D488" t="s">
        <v>8337</v>
      </c>
      <c r="E488" t="s">
        <v>8338</v>
      </c>
      <c r="F488">
        <v>2015</v>
      </c>
      <c r="G488">
        <v>2018</v>
      </c>
      <c r="H488" t="s">
        <v>8735</v>
      </c>
      <c r="I488" t="s">
        <v>8361</v>
      </c>
      <c r="J488">
        <v>10125</v>
      </c>
      <c r="K488">
        <v>0</v>
      </c>
      <c r="L488" t="s">
        <v>10516</v>
      </c>
      <c r="M488" t="s">
        <v>10079</v>
      </c>
    </row>
    <row r="489" spans="1:14" hidden="1" x14ac:dyDescent="0.2">
      <c r="B489" t="s">
        <v>8736</v>
      </c>
      <c r="C489" t="s">
        <v>8737</v>
      </c>
      <c r="D489" t="s">
        <v>8337</v>
      </c>
      <c r="E489" t="s">
        <v>8338</v>
      </c>
      <c r="F489">
        <v>2015</v>
      </c>
      <c r="G489">
        <v>2018</v>
      </c>
      <c r="H489" t="s">
        <v>8738</v>
      </c>
      <c r="I489" t="s">
        <v>8739</v>
      </c>
      <c r="J489">
        <v>66640</v>
      </c>
      <c r="K489">
        <v>0</v>
      </c>
      <c r="L489" t="s">
        <v>7769</v>
      </c>
      <c r="M489" t="s">
        <v>10078</v>
      </c>
      <c r="N489" t="s">
        <v>10080</v>
      </c>
    </row>
    <row r="490" spans="1:14" x14ac:dyDescent="0.2">
      <c r="A490" t="s">
        <v>802</v>
      </c>
      <c r="B490" t="s">
        <v>8736</v>
      </c>
      <c r="C490" t="s">
        <v>8737</v>
      </c>
      <c r="D490" t="s">
        <v>8337</v>
      </c>
      <c r="E490" t="s">
        <v>8338</v>
      </c>
      <c r="F490">
        <v>2015</v>
      </c>
      <c r="G490">
        <v>2018</v>
      </c>
      <c r="H490" t="s">
        <v>8738</v>
      </c>
      <c r="I490" t="s">
        <v>8361</v>
      </c>
      <c r="J490">
        <v>17290</v>
      </c>
      <c r="K490">
        <v>0</v>
      </c>
      <c r="L490" t="s">
        <v>10514</v>
      </c>
      <c r="M490" t="s">
        <v>10079</v>
      </c>
    </row>
    <row r="491" spans="1:14" hidden="1" x14ac:dyDescent="0.2">
      <c r="B491" t="s">
        <v>8740</v>
      </c>
      <c r="C491" t="s">
        <v>8741</v>
      </c>
      <c r="D491" t="s">
        <v>8337</v>
      </c>
      <c r="E491" t="s">
        <v>8338</v>
      </c>
      <c r="F491">
        <v>2015</v>
      </c>
      <c r="G491">
        <v>2019</v>
      </c>
      <c r="H491" t="s">
        <v>8742</v>
      </c>
      <c r="I491" t="s">
        <v>8743</v>
      </c>
      <c r="J491">
        <v>29057</v>
      </c>
      <c r="K491">
        <v>0</v>
      </c>
      <c r="L491" t="s">
        <v>7774</v>
      </c>
      <c r="M491" t="s">
        <v>10078</v>
      </c>
      <c r="N491" t="s">
        <v>10080</v>
      </c>
    </row>
    <row r="492" spans="1:14" hidden="1" x14ac:dyDescent="0.2">
      <c r="B492" t="s">
        <v>8744</v>
      </c>
      <c r="C492" t="s">
        <v>8745</v>
      </c>
      <c r="D492" t="s">
        <v>8337</v>
      </c>
      <c r="E492" t="s">
        <v>8338</v>
      </c>
      <c r="F492">
        <v>2015</v>
      </c>
      <c r="G492">
        <v>2019</v>
      </c>
      <c r="H492" t="s">
        <v>8746</v>
      </c>
      <c r="I492" t="s">
        <v>7688</v>
      </c>
      <c r="J492">
        <v>25000</v>
      </c>
      <c r="K492">
        <v>0</v>
      </c>
      <c r="L492" t="s">
        <v>7769</v>
      </c>
      <c r="M492" t="s">
        <v>10078</v>
      </c>
      <c r="N492" t="s">
        <v>10080</v>
      </c>
    </row>
    <row r="493" spans="1:14" hidden="1" x14ac:dyDescent="0.2">
      <c r="B493" t="s">
        <v>8744</v>
      </c>
      <c r="C493" t="s">
        <v>8745</v>
      </c>
      <c r="D493" t="s">
        <v>8337</v>
      </c>
      <c r="E493" t="s">
        <v>8338</v>
      </c>
      <c r="F493">
        <v>2015</v>
      </c>
      <c r="G493">
        <v>2019</v>
      </c>
      <c r="H493" t="s">
        <v>8746</v>
      </c>
      <c r="I493" t="s">
        <v>8100</v>
      </c>
      <c r="J493">
        <v>37500</v>
      </c>
      <c r="K493">
        <v>0</v>
      </c>
      <c r="L493" t="s">
        <v>7769</v>
      </c>
      <c r="M493" t="s">
        <v>10078</v>
      </c>
      <c r="N493" t="s">
        <v>10080</v>
      </c>
    </row>
    <row r="494" spans="1:14" hidden="1" x14ac:dyDescent="0.2">
      <c r="B494" t="s">
        <v>8747</v>
      </c>
      <c r="C494" t="s">
        <v>8748</v>
      </c>
      <c r="D494" t="s">
        <v>8337</v>
      </c>
      <c r="E494" t="s">
        <v>8338</v>
      </c>
      <c r="F494">
        <v>2015</v>
      </c>
      <c r="G494">
        <v>2018</v>
      </c>
      <c r="H494" t="s">
        <v>8749</v>
      </c>
      <c r="I494" t="s">
        <v>8298</v>
      </c>
      <c r="J494">
        <v>54880</v>
      </c>
      <c r="K494">
        <v>0</v>
      </c>
      <c r="L494" t="s">
        <v>7769</v>
      </c>
      <c r="M494" t="s">
        <v>10078</v>
      </c>
      <c r="N494" t="s">
        <v>10080</v>
      </c>
    </row>
    <row r="495" spans="1:14" x14ac:dyDescent="0.2">
      <c r="A495" t="s">
        <v>7708</v>
      </c>
      <c r="B495" t="s">
        <v>8747</v>
      </c>
      <c r="C495" t="s">
        <v>8748</v>
      </c>
      <c r="D495" t="s">
        <v>8337</v>
      </c>
      <c r="E495" t="s">
        <v>8338</v>
      </c>
      <c r="F495">
        <v>2015</v>
      </c>
      <c r="G495">
        <v>2018</v>
      </c>
      <c r="H495" t="s">
        <v>8749</v>
      </c>
      <c r="I495" t="s">
        <v>8403</v>
      </c>
      <c r="J495">
        <v>29630</v>
      </c>
      <c r="K495">
        <v>0</v>
      </c>
      <c r="L495" t="s">
        <v>10514</v>
      </c>
      <c r="M495" t="s">
        <v>10079</v>
      </c>
    </row>
    <row r="496" spans="1:14" x14ac:dyDescent="0.2">
      <c r="A496" t="s">
        <v>1040</v>
      </c>
      <c r="B496" t="s">
        <v>8750</v>
      </c>
      <c r="C496" t="s">
        <v>8751</v>
      </c>
      <c r="D496" t="s">
        <v>8337</v>
      </c>
      <c r="E496" t="s">
        <v>8338</v>
      </c>
      <c r="F496">
        <v>2015</v>
      </c>
      <c r="G496">
        <v>2018</v>
      </c>
      <c r="H496" t="s">
        <v>8752</v>
      </c>
      <c r="I496" t="s">
        <v>1040</v>
      </c>
      <c r="J496">
        <v>80272</v>
      </c>
      <c r="K496">
        <v>0</v>
      </c>
      <c r="L496" t="s">
        <v>10514</v>
      </c>
      <c r="M496" t="s">
        <v>10079</v>
      </c>
    </row>
    <row r="497" spans="1:14" hidden="1" x14ac:dyDescent="0.2">
      <c r="B497" t="s">
        <v>8753</v>
      </c>
      <c r="C497" t="s">
        <v>8754</v>
      </c>
      <c r="D497" t="s">
        <v>8337</v>
      </c>
      <c r="E497" t="s">
        <v>8338</v>
      </c>
      <c r="F497">
        <v>2015</v>
      </c>
      <c r="G497">
        <v>2019</v>
      </c>
      <c r="H497" t="s">
        <v>8755</v>
      </c>
      <c r="I497" t="s">
        <v>8383</v>
      </c>
      <c r="J497">
        <v>7000</v>
      </c>
      <c r="K497">
        <v>0</v>
      </c>
      <c r="L497" t="s">
        <v>7774</v>
      </c>
      <c r="M497" t="s">
        <v>10078</v>
      </c>
      <c r="N497" t="s">
        <v>10080</v>
      </c>
    </row>
    <row r="498" spans="1:14" hidden="1" x14ac:dyDescent="0.2">
      <c r="B498" t="s">
        <v>8753</v>
      </c>
      <c r="C498" t="s">
        <v>8754</v>
      </c>
      <c r="D498" t="s">
        <v>8337</v>
      </c>
      <c r="E498" t="s">
        <v>8338</v>
      </c>
      <c r="F498">
        <v>2015</v>
      </c>
      <c r="G498">
        <v>2019</v>
      </c>
      <c r="H498" t="s">
        <v>8755</v>
      </c>
      <c r="I498" t="s">
        <v>8545</v>
      </c>
      <c r="J498">
        <v>6000</v>
      </c>
      <c r="K498">
        <v>0</v>
      </c>
      <c r="L498" t="s">
        <v>7774</v>
      </c>
      <c r="M498" t="s">
        <v>10078</v>
      </c>
      <c r="N498" t="s">
        <v>10080</v>
      </c>
    </row>
    <row r="499" spans="1:14" hidden="1" x14ac:dyDescent="0.2">
      <c r="B499" t="s">
        <v>8753</v>
      </c>
      <c r="C499" t="s">
        <v>8754</v>
      </c>
      <c r="D499" t="s">
        <v>8337</v>
      </c>
      <c r="E499" t="s">
        <v>8338</v>
      </c>
      <c r="F499">
        <v>2015</v>
      </c>
      <c r="G499">
        <v>2019</v>
      </c>
      <c r="H499" t="s">
        <v>8755</v>
      </c>
      <c r="I499" t="s">
        <v>1078</v>
      </c>
      <c r="J499">
        <v>43685</v>
      </c>
      <c r="K499">
        <v>0</v>
      </c>
      <c r="L499" t="s">
        <v>7774</v>
      </c>
      <c r="M499" t="s">
        <v>10078</v>
      </c>
      <c r="N499" t="s">
        <v>10080</v>
      </c>
    </row>
    <row r="500" spans="1:14" hidden="1" x14ac:dyDescent="0.2">
      <c r="B500" t="s">
        <v>8753</v>
      </c>
      <c r="C500" t="s">
        <v>8754</v>
      </c>
      <c r="D500" t="s">
        <v>8337</v>
      </c>
      <c r="E500" t="s">
        <v>8338</v>
      </c>
      <c r="F500">
        <v>2015</v>
      </c>
      <c r="G500">
        <v>2019</v>
      </c>
      <c r="H500" t="s">
        <v>8755</v>
      </c>
      <c r="I500" t="s">
        <v>8088</v>
      </c>
      <c r="J500">
        <v>5975</v>
      </c>
      <c r="K500">
        <v>0</v>
      </c>
      <c r="L500" t="s">
        <v>7774</v>
      </c>
      <c r="M500" t="s">
        <v>10078</v>
      </c>
      <c r="N500" t="s">
        <v>10080</v>
      </c>
    </row>
    <row r="501" spans="1:14" x14ac:dyDescent="0.2">
      <c r="A501" t="s">
        <v>8283</v>
      </c>
      <c r="B501" t="s">
        <v>8756</v>
      </c>
      <c r="C501" t="s">
        <v>8757</v>
      </c>
      <c r="D501" t="s">
        <v>8337</v>
      </c>
      <c r="E501" t="s">
        <v>8338</v>
      </c>
      <c r="F501">
        <v>2015</v>
      </c>
      <c r="G501">
        <v>2018</v>
      </c>
      <c r="H501" t="s">
        <v>8758</v>
      </c>
      <c r="I501" t="s">
        <v>8759</v>
      </c>
      <c r="J501">
        <v>10651</v>
      </c>
      <c r="K501">
        <v>0</v>
      </c>
      <c r="L501" t="s">
        <v>10516</v>
      </c>
      <c r="M501" t="s">
        <v>10079</v>
      </c>
    </row>
    <row r="502" spans="1:14" hidden="1" x14ac:dyDescent="0.2">
      <c r="B502" t="s">
        <v>8760</v>
      </c>
      <c r="C502" t="s">
        <v>8761</v>
      </c>
      <c r="D502" t="s">
        <v>8337</v>
      </c>
      <c r="E502" t="s">
        <v>8338</v>
      </c>
      <c r="F502">
        <v>2015</v>
      </c>
      <c r="G502">
        <v>2019</v>
      </c>
      <c r="H502" t="s">
        <v>8762</v>
      </c>
      <c r="I502" t="s">
        <v>8374</v>
      </c>
      <c r="J502">
        <v>0</v>
      </c>
      <c r="K502">
        <v>0</v>
      </c>
      <c r="L502" t="s">
        <v>7774</v>
      </c>
      <c r="M502" t="s">
        <v>10078</v>
      </c>
      <c r="N502" t="s">
        <v>10080</v>
      </c>
    </row>
    <row r="503" spans="1:14" hidden="1" x14ac:dyDescent="0.2">
      <c r="B503" t="s">
        <v>8760</v>
      </c>
      <c r="C503" t="s">
        <v>8761</v>
      </c>
      <c r="D503" t="s">
        <v>8337</v>
      </c>
      <c r="E503" t="s">
        <v>8338</v>
      </c>
      <c r="F503">
        <v>2015</v>
      </c>
      <c r="G503">
        <v>2019</v>
      </c>
      <c r="H503" t="s">
        <v>8762</v>
      </c>
      <c r="I503" t="s">
        <v>8207</v>
      </c>
      <c r="J503">
        <v>57275</v>
      </c>
      <c r="K503">
        <v>0</v>
      </c>
      <c r="L503" t="s">
        <v>7774</v>
      </c>
      <c r="M503" t="s">
        <v>10078</v>
      </c>
      <c r="N503" t="s">
        <v>10080</v>
      </c>
    </row>
    <row r="504" spans="1:14" x14ac:dyDescent="0.2">
      <c r="A504" t="s">
        <v>1040</v>
      </c>
      <c r="B504" t="s">
        <v>8763</v>
      </c>
      <c r="C504" t="s">
        <v>8764</v>
      </c>
      <c r="D504" t="s">
        <v>8337</v>
      </c>
      <c r="E504" t="s">
        <v>8338</v>
      </c>
      <c r="F504">
        <v>2015</v>
      </c>
      <c r="G504">
        <v>2018</v>
      </c>
      <c r="H504" t="s">
        <v>8765</v>
      </c>
      <c r="I504" t="s">
        <v>8766</v>
      </c>
      <c r="J504">
        <v>75299</v>
      </c>
      <c r="K504">
        <v>0</v>
      </c>
      <c r="L504" t="s">
        <v>10514</v>
      </c>
      <c r="M504" t="s">
        <v>10079</v>
      </c>
    </row>
    <row r="505" spans="1:14" hidden="1" x14ac:dyDescent="0.2">
      <c r="B505" t="s">
        <v>8767</v>
      </c>
      <c r="C505" t="s">
        <v>8768</v>
      </c>
      <c r="D505" t="s">
        <v>8337</v>
      </c>
      <c r="E505" t="s">
        <v>8338</v>
      </c>
      <c r="F505">
        <v>2015</v>
      </c>
      <c r="G505">
        <v>2018</v>
      </c>
      <c r="H505" t="s">
        <v>8769</v>
      </c>
      <c r="I505" t="s">
        <v>8498</v>
      </c>
      <c r="J505">
        <v>60222</v>
      </c>
      <c r="K505">
        <v>0</v>
      </c>
      <c r="L505" t="s">
        <v>7774</v>
      </c>
      <c r="M505" t="s">
        <v>10078</v>
      </c>
      <c r="N505" t="s">
        <v>10080</v>
      </c>
    </row>
    <row r="506" spans="1:14" hidden="1" x14ac:dyDescent="0.2">
      <c r="B506" t="s">
        <v>8770</v>
      </c>
      <c r="C506" t="s">
        <v>8771</v>
      </c>
      <c r="D506" t="s">
        <v>8337</v>
      </c>
      <c r="E506" t="s">
        <v>8338</v>
      </c>
      <c r="F506">
        <v>2015</v>
      </c>
      <c r="G506">
        <v>2019</v>
      </c>
      <c r="H506" t="s">
        <v>8772</v>
      </c>
      <c r="I506" t="s">
        <v>8536</v>
      </c>
      <c r="J506">
        <v>38128</v>
      </c>
      <c r="K506">
        <v>0</v>
      </c>
      <c r="L506" t="s">
        <v>7769</v>
      </c>
      <c r="M506" t="s">
        <v>10078</v>
      </c>
      <c r="N506" t="s">
        <v>10080</v>
      </c>
    </row>
    <row r="507" spans="1:14" x14ac:dyDescent="0.2">
      <c r="A507" t="s">
        <v>7666</v>
      </c>
      <c r="B507" t="s">
        <v>8773</v>
      </c>
      <c r="C507" t="s">
        <v>8774</v>
      </c>
      <c r="D507" t="s">
        <v>8337</v>
      </c>
      <c r="E507" t="s">
        <v>8338</v>
      </c>
      <c r="F507">
        <v>2015</v>
      </c>
      <c r="G507">
        <v>2018</v>
      </c>
      <c r="H507" t="s">
        <v>8775</v>
      </c>
      <c r="I507" t="s">
        <v>10636</v>
      </c>
      <c r="J507">
        <v>60425</v>
      </c>
      <c r="K507">
        <v>0</v>
      </c>
      <c r="L507" t="s">
        <v>10515</v>
      </c>
      <c r="M507" t="s">
        <v>10079</v>
      </c>
    </row>
    <row r="508" spans="1:14" x14ac:dyDescent="0.2">
      <c r="A508" t="s">
        <v>802</v>
      </c>
      <c r="B508" t="s">
        <v>8776</v>
      </c>
      <c r="C508" t="s">
        <v>8777</v>
      </c>
      <c r="D508" t="s">
        <v>8337</v>
      </c>
      <c r="E508" t="s">
        <v>8338</v>
      </c>
      <c r="F508">
        <v>2015</v>
      </c>
      <c r="G508">
        <v>2019</v>
      </c>
      <c r="H508" t="s">
        <v>8778</v>
      </c>
      <c r="I508" t="s">
        <v>8421</v>
      </c>
      <c r="J508">
        <v>61700</v>
      </c>
      <c r="K508">
        <v>0</v>
      </c>
      <c r="L508" t="s">
        <v>10514</v>
      </c>
      <c r="M508" t="s">
        <v>10079</v>
      </c>
    </row>
    <row r="509" spans="1:14" hidden="1" x14ac:dyDescent="0.2">
      <c r="B509" t="s">
        <v>8779</v>
      </c>
      <c r="C509" t="s">
        <v>8780</v>
      </c>
      <c r="D509" t="s">
        <v>8337</v>
      </c>
      <c r="E509" t="s">
        <v>8338</v>
      </c>
      <c r="F509">
        <v>2015</v>
      </c>
      <c r="G509">
        <v>2019</v>
      </c>
      <c r="H509" t="s">
        <v>8781</v>
      </c>
      <c r="I509" t="s">
        <v>8498</v>
      </c>
      <c r="J509">
        <v>14980</v>
      </c>
      <c r="K509">
        <v>0</v>
      </c>
      <c r="L509" t="s">
        <v>7774</v>
      </c>
      <c r="M509" t="s">
        <v>10078</v>
      </c>
      <c r="N509" t="s">
        <v>10080</v>
      </c>
    </row>
    <row r="510" spans="1:14" hidden="1" x14ac:dyDescent="0.2">
      <c r="B510" t="s">
        <v>8779</v>
      </c>
      <c r="C510" t="s">
        <v>8780</v>
      </c>
      <c r="D510" t="s">
        <v>8337</v>
      </c>
      <c r="E510" t="s">
        <v>8338</v>
      </c>
      <c r="F510">
        <v>2015</v>
      </c>
      <c r="G510">
        <v>2019</v>
      </c>
      <c r="H510" t="s">
        <v>8781</v>
      </c>
      <c r="I510" t="s">
        <v>8383</v>
      </c>
      <c r="J510">
        <v>45950</v>
      </c>
      <c r="K510">
        <v>0</v>
      </c>
      <c r="L510" t="s">
        <v>7774</v>
      </c>
      <c r="M510" t="s">
        <v>10078</v>
      </c>
      <c r="N510" t="s">
        <v>10080</v>
      </c>
    </row>
    <row r="511" spans="1:14" x14ac:dyDescent="0.2">
      <c r="A511" t="s">
        <v>7666</v>
      </c>
      <c r="B511" t="s">
        <v>8782</v>
      </c>
      <c r="C511" t="s">
        <v>8783</v>
      </c>
      <c r="D511" t="s">
        <v>8337</v>
      </c>
      <c r="E511" t="s">
        <v>8338</v>
      </c>
      <c r="F511">
        <v>2015</v>
      </c>
      <c r="G511">
        <v>2018</v>
      </c>
      <c r="H511" t="s">
        <v>8784</v>
      </c>
      <c r="I511" t="s">
        <v>8519</v>
      </c>
      <c r="J511">
        <v>46696</v>
      </c>
      <c r="K511">
        <v>0</v>
      </c>
      <c r="L511" t="s">
        <v>10514</v>
      </c>
      <c r="M511" t="s">
        <v>10079</v>
      </c>
    </row>
    <row r="512" spans="1:14" hidden="1" x14ac:dyDescent="0.2">
      <c r="B512" t="s">
        <v>8782</v>
      </c>
      <c r="C512" t="s">
        <v>8783</v>
      </c>
      <c r="D512" t="s">
        <v>8337</v>
      </c>
      <c r="E512" t="s">
        <v>8338</v>
      </c>
      <c r="F512">
        <v>2015</v>
      </c>
      <c r="G512">
        <v>2018</v>
      </c>
      <c r="H512" t="s">
        <v>8784</v>
      </c>
      <c r="I512" t="s">
        <v>7831</v>
      </c>
      <c r="J512">
        <v>34413</v>
      </c>
      <c r="K512">
        <v>0</v>
      </c>
      <c r="L512" t="s">
        <v>7769</v>
      </c>
      <c r="M512" t="s">
        <v>10078</v>
      </c>
      <c r="N512" t="s">
        <v>10080</v>
      </c>
    </row>
    <row r="513" spans="1:14" hidden="1" x14ac:dyDescent="0.2">
      <c r="B513" t="s">
        <v>8785</v>
      </c>
      <c r="C513" t="s">
        <v>8786</v>
      </c>
      <c r="D513" t="s">
        <v>8337</v>
      </c>
      <c r="E513" t="s">
        <v>8338</v>
      </c>
      <c r="F513">
        <v>2015</v>
      </c>
      <c r="G513">
        <v>2019</v>
      </c>
      <c r="H513" t="s">
        <v>8787</v>
      </c>
      <c r="I513" t="s">
        <v>8383</v>
      </c>
      <c r="J513">
        <v>33100</v>
      </c>
      <c r="K513">
        <v>0</v>
      </c>
      <c r="L513" t="s">
        <v>7774</v>
      </c>
      <c r="M513" t="s">
        <v>10078</v>
      </c>
      <c r="N513" t="s">
        <v>10080</v>
      </c>
    </row>
    <row r="514" spans="1:14" hidden="1" x14ac:dyDescent="0.2">
      <c r="B514" t="s">
        <v>8785</v>
      </c>
      <c r="C514" t="s">
        <v>8786</v>
      </c>
      <c r="D514" t="s">
        <v>8337</v>
      </c>
      <c r="E514" t="s">
        <v>8338</v>
      </c>
      <c r="F514">
        <v>2015</v>
      </c>
      <c r="G514">
        <v>2019</v>
      </c>
      <c r="H514" t="s">
        <v>8787</v>
      </c>
      <c r="I514" t="s">
        <v>7749</v>
      </c>
      <c r="J514">
        <v>14571</v>
      </c>
      <c r="K514">
        <v>0</v>
      </c>
      <c r="L514" t="s">
        <v>7774</v>
      </c>
      <c r="M514" t="s">
        <v>10078</v>
      </c>
      <c r="N514" t="s">
        <v>10080</v>
      </c>
    </row>
    <row r="515" spans="1:14" hidden="1" x14ac:dyDescent="0.2">
      <c r="B515" t="s">
        <v>8788</v>
      </c>
      <c r="C515" t="s">
        <v>8789</v>
      </c>
      <c r="D515" t="s">
        <v>8337</v>
      </c>
      <c r="E515" t="s">
        <v>8338</v>
      </c>
      <c r="F515">
        <v>2015</v>
      </c>
      <c r="G515">
        <v>2019</v>
      </c>
      <c r="H515" t="s">
        <v>8790</v>
      </c>
      <c r="I515" t="s">
        <v>8544</v>
      </c>
      <c r="J515">
        <v>27866</v>
      </c>
      <c r="K515">
        <v>0</v>
      </c>
      <c r="L515" t="s">
        <v>7774</v>
      </c>
      <c r="M515" t="s">
        <v>10078</v>
      </c>
      <c r="N515" t="s">
        <v>10080</v>
      </c>
    </row>
    <row r="516" spans="1:14" hidden="1" x14ac:dyDescent="0.2">
      <c r="B516" t="s">
        <v>8788</v>
      </c>
      <c r="C516" t="s">
        <v>8789</v>
      </c>
      <c r="D516" t="s">
        <v>8337</v>
      </c>
      <c r="E516" t="s">
        <v>8338</v>
      </c>
      <c r="F516">
        <v>2015</v>
      </c>
      <c r="G516">
        <v>2019</v>
      </c>
      <c r="H516" t="s">
        <v>8790</v>
      </c>
      <c r="I516" t="s">
        <v>8002</v>
      </c>
      <c r="J516">
        <v>33286</v>
      </c>
      <c r="K516">
        <v>0</v>
      </c>
      <c r="L516" t="s">
        <v>7774</v>
      </c>
      <c r="M516" t="s">
        <v>10078</v>
      </c>
      <c r="N516" t="s">
        <v>10080</v>
      </c>
    </row>
    <row r="517" spans="1:14" x14ac:dyDescent="0.2">
      <c r="A517" t="s">
        <v>1040</v>
      </c>
      <c r="B517" t="s">
        <v>8791</v>
      </c>
      <c r="C517" t="s">
        <v>8792</v>
      </c>
      <c r="D517" t="s">
        <v>8337</v>
      </c>
      <c r="E517" t="s">
        <v>8338</v>
      </c>
      <c r="F517">
        <v>2015</v>
      </c>
      <c r="G517">
        <v>2018</v>
      </c>
      <c r="H517" t="s">
        <v>8793</v>
      </c>
      <c r="I517" t="s">
        <v>8622</v>
      </c>
      <c r="J517">
        <v>63679</v>
      </c>
      <c r="K517">
        <v>0</v>
      </c>
      <c r="L517" t="s">
        <v>10514</v>
      </c>
      <c r="M517" t="s">
        <v>10079</v>
      </c>
    </row>
    <row r="518" spans="1:14" hidden="1" x14ac:dyDescent="0.2">
      <c r="B518" t="s">
        <v>8794</v>
      </c>
      <c r="C518" t="s">
        <v>8795</v>
      </c>
      <c r="D518" t="s">
        <v>8337</v>
      </c>
      <c r="E518" t="s">
        <v>8338</v>
      </c>
      <c r="F518">
        <v>2015</v>
      </c>
      <c r="G518">
        <v>2019</v>
      </c>
      <c r="H518" t="s">
        <v>8796</v>
      </c>
      <c r="I518" t="s">
        <v>8743</v>
      </c>
      <c r="J518">
        <v>44510</v>
      </c>
      <c r="K518">
        <v>0</v>
      </c>
      <c r="L518" t="s">
        <v>7774</v>
      </c>
      <c r="M518" t="s">
        <v>10078</v>
      </c>
      <c r="N518" t="s">
        <v>10080</v>
      </c>
    </row>
    <row r="519" spans="1:14" hidden="1" x14ac:dyDescent="0.2">
      <c r="B519" t="s">
        <v>8797</v>
      </c>
      <c r="C519" t="s">
        <v>8798</v>
      </c>
      <c r="D519" t="s">
        <v>8337</v>
      </c>
      <c r="E519" t="s">
        <v>8338</v>
      </c>
      <c r="F519">
        <v>2015</v>
      </c>
      <c r="G519">
        <v>2019</v>
      </c>
      <c r="H519" t="s">
        <v>8799</v>
      </c>
      <c r="I519" t="s">
        <v>7700</v>
      </c>
      <c r="J519">
        <v>34010</v>
      </c>
      <c r="K519">
        <v>0</v>
      </c>
      <c r="L519" t="s">
        <v>7769</v>
      </c>
      <c r="M519" t="s">
        <v>10078</v>
      </c>
      <c r="N519" t="s">
        <v>10080</v>
      </c>
    </row>
    <row r="520" spans="1:14" hidden="1" x14ac:dyDescent="0.2">
      <c r="B520" t="s">
        <v>8797</v>
      </c>
      <c r="C520" t="s">
        <v>8798</v>
      </c>
      <c r="D520" t="s">
        <v>8337</v>
      </c>
      <c r="E520" t="s">
        <v>8338</v>
      </c>
      <c r="F520">
        <v>2015</v>
      </c>
      <c r="G520">
        <v>2019</v>
      </c>
      <c r="H520" t="s">
        <v>8799</v>
      </c>
      <c r="I520" t="s">
        <v>8800</v>
      </c>
      <c r="J520">
        <v>13365</v>
      </c>
      <c r="K520">
        <v>0</v>
      </c>
      <c r="L520" t="s">
        <v>7769</v>
      </c>
      <c r="M520" t="s">
        <v>10078</v>
      </c>
      <c r="N520" t="s">
        <v>10080</v>
      </c>
    </row>
    <row r="521" spans="1:14" x14ac:dyDescent="0.2">
      <c r="A521" t="s">
        <v>7883</v>
      </c>
      <c r="B521" t="s">
        <v>8797</v>
      </c>
      <c r="C521" t="s">
        <v>8798</v>
      </c>
      <c r="D521" t="s">
        <v>8337</v>
      </c>
      <c r="E521" t="s">
        <v>8338</v>
      </c>
      <c r="F521">
        <v>2015</v>
      </c>
      <c r="G521">
        <v>2019</v>
      </c>
      <c r="H521" t="s">
        <v>8799</v>
      </c>
      <c r="I521" t="s">
        <v>8801</v>
      </c>
      <c r="J521">
        <v>12416</v>
      </c>
      <c r="K521">
        <v>0</v>
      </c>
      <c r="L521" t="s">
        <v>10514</v>
      </c>
      <c r="M521" t="s">
        <v>10079</v>
      </c>
    </row>
    <row r="522" spans="1:14" hidden="1" x14ac:dyDescent="0.2">
      <c r="B522" t="s">
        <v>8802</v>
      </c>
      <c r="C522" t="s">
        <v>8803</v>
      </c>
      <c r="D522" t="s">
        <v>8337</v>
      </c>
      <c r="E522" t="s">
        <v>8338</v>
      </c>
      <c r="F522">
        <v>2015</v>
      </c>
      <c r="G522">
        <v>2019</v>
      </c>
      <c r="H522" t="s">
        <v>8804</v>
      </c>
      <c r="I522" t="s">
        <v>8805</v>
      </c>
      <c r="J522">
        <v>69078</v>
      </c>
      <c r="K522">
        <v>0</v>
      </c>
      <c r="L522" t="s">
        <v>7774</v>
      </c>
      <c r="M522" t="s">
        <v>10078</v>
      </c>
      <c r="N522" t="s">
        <v>10080</v>
      </c>
    </row>
    <row r="523" spans="1:14" hidden="1" x14ac:dyDescent="0.2">
      <c r="B523" t="s">
        <v>8806</v>
      </c>
      <c r="C523" t="s">
        <v>8807</v>
      </c>
      <c r="D523" t="s">
        <v>8337</v>
      </c>
      <c r="E523" t="s">
        <v>8338</v>
      </c>
      <c r="F523">
        <v>2015</v>
      </c>
      <c r="G523">
        <v>2019</v>
      </c>
      <c r="H523" t="s">
        <v>8808</v>
      </c>
      <c r="I523" t="s">
        <v>8809</v>
      </c>
      <c r="J523">
        <v>3221</v>
      </c>
      <c r="K523">
        <v>0</v>
      </c>
      <c r="L523" t="s">
        <v>7769</v>
      </c>
      <c r="M523" t="s">
        <v>10078</v>
      </c>
      <c r="N523" t="s">
        <v>10080</v>
      </c>
    </row>
    <row r="524" spans="1:14" hidden="1" x14ac:dyDescent="0.2">
      <c r="B524" t="s">
        <v>8806</v>
      </c>
      <c r="C524" t="s">
        <v>8807</v>
      </c>
      <c r="D524" t="s">
        <v>8337</v>
      </c>
      <c r="E524" t="s">
        <v>8338</v>
      </c>
      <c r="F524">
        <v>2015</v>
      </c>
      <c r="G524">
        <v>2019</v>
      </c>
      <c r="H524" t="s">
        <v>8808</v>
      </c>
      <c r="I524" t="s">
        <v>8810</v>
      </c>
      <c r="J524">
        <v>37199</v>
      </c>
      <c r="K524">
        <v>0</v>
      </c>
      <c r="L524" t="s">
        <v>7769</v>
      </c>
      <c r="M524" t="s">
        <v>10078</v>
      </c>
      <c r="N524" t="s">
        <v>10080</v>
      </c>
    </row>
    <row r="525" spans="1:14" hidden="1" x14ac:dyDescent="0.2">
      <c r="B525" t="s">
        <v>8811</v>
      </c>
      <c r="C525" t="s">
        <v>8812</v>
      </c>
      <c r="D525" t="s">
        <v>8337</v>
      </c>
      <c r="E525" t="s">
        <v>8338</v>
      </c>
      <c r="F525">
        <v>2015</v>
      </c>
      <c r="G525">
        <v>2018</v>
      </c>
      <c r="H525" t="s">
        <v>8813</v>
      </c>
      <c r="I525" t="s">
        <v>2919</v>
      </c>
      <c r="J525">
        <v>86138</v>
      </c>
      <c r="K525">
        <v>0</v>
      </c>
      <c r="L525" t="s">
        <v>7769</v>
      </c>
      <c r="M525" t="s">
        <v>10078</v>
      </c>
      <c r="N525" t="s">
        <v>10080</v>
      </c>
    </row>
    <row r="526" spans="1:14" hidden="1" x14ac:dyDescent="0.2">
      <c r="B526" t="s">
        <v>8814</v>
      </c>
      <c r="C526" t="s">
        <v>8815</v>
      </c>
      <c r="D526" t="s">
        <v>8337</v>
      </c>
      <c r="E526" t="s">
        <v>8338</v>
      </c>
      <c r="F526">
        <v>2015</v>
      </c>
      <c r="G526">
        <v>2019</v>
      </c>
      <c r="H526" t="s">
        <v>8816</v>
      </c>
      <c r="I526" t="s">
        <v>986</v>
      </c>
      <c r="J526">
        <v>9912</v>
      </c>
      <c r="K526">
        <v>0</v>
      </c>
      <c r="L526" t="s">
        <v>7774</v>
      </c>
      <c r="M526" t="s">
        <v>10078</v>
      </c>
      <c r="N526" t="s">
        <v>10080</v>
      </c>
    </row>
    <row r="527" spans="1:14" hidden="1" x14ac:dyDescent="0.2">
      <c r="B527" t="s">
        <v>8814</v>
      </c>
      <c r="C527" t="s">
        <v>8815</v>
      </c>
      <c r="D527" t="s">
        <v>8337</v>
      </c>
      <c r="E527" t="s">
        <v>8338</v>
      </c>
      <c r="F527">
        <v>2015</v>
      </c>
      <c r="G527">
        <v>2019</v>
      </c>
      <c r="H527" t="s">
        <v>8816</v>
      </c>
      <c r="I527" t="s">
        <v>8088</v>
      </c>
      <c r="J527">
        <v>38686</v>
      </c>
      <c r="K527">
        <v>0</v>
      </c>
      <c r="L527" t="s">
        <v>7774</v>
      </c>
      <c r="M527" t="s">
        <v>10078</v>
      </c>
      <c r="N527" t="s">
        <v>10080</v>
      </c>
    </row>
    <row r="528" spans="1:14" hidden="1" x14ac:dyDescent="0.2">
      <c r="B528" t="s">
        <v>8817</v>
      </c>
      <c r="C528" t="s">
        <v>8818</v>
      </c>
      <c r="D528" t="s">
        <v>8337</v>
      </c>
      <c r="E528" t="s">
        <v>8338</v>
      </c>
      <c r="F528">
        <v>2015</v>
      </c>
      <c r="G528">
        <v>2019</v>
      </c>
      <c r="H528" t="s">
        <v>8819</v>
      </c>
      <c r="I528" t="s">
        <v>7700</v>
      </c>
      <c r="J528">
        <v>36621</v>
      </c>
      <c r="K528">
        <v>0</v>
      </c>
      <c r="L528" t="s">
        <v>7769</v>
      </c>
      <c r="M528" t="s">
        <v>10078</v>
      </c>
      <c r="N528" t="s">
        <v>10080</v>
      </c>
    </row>
    <row r="529" spans="1:14" x14ac:dyDescent="0.2">
      <c r="A529" t="s">
        <v>7689</v>
      </c>
      <c r="B529" t="s">
        <v>8817</v>
      </c>
      <c r="C529" t="s">
        <v>8818</v>
      </c>
      <c r="D529" t="s">
        <v>8337</v>
      </c>
      <c r="E529" t="s">
        <v>8338</v>
      </c>
      <c r="F529">
        <v>2015</v>
      </c>
      <c r="G529">
        <v>2019</v>
      </c>
      <c r="H529" t="s">
        <v>8819</v>
      </c>
      <c r="I529" t="s">
        <v>8608</v>
      </c>
      <c r="J529">
        <v>28250</v>
      </c>
      <c r="K529">
        <v>0</v>
      </c>
      <c r="L529" t="s">
        <v>10514</v>
      </c>
      <c r="M529" t="s">
        <v>10079</v>
      </c>
    </row>
    <row r="530" spans="1:14" hidden="1" x14ac:dyDescent="0.2">
      <c r="B530" t="s">
        <v>8820</v>
      </c>
      <c r="C530" t="s">
        <v>8821</v>
      </c>
      <c r="D530" t="s">
        <v>8337</v>
      </c>
      <c r="E530" t="s">
        <v>8338</v>
      </c>
      <c r="F530">
        <v>2015</v>
      </c>
      <c r="G530">
        <v>2018</v>
      </c>
      <c r="H530" t="s">
        <v>8822</v>
      </c>
      <c r="I530" t="s">
        <v>1063</v>
      </c>
      <c r="J530">
        <v>63181</v>
      </c>
      <c r="K530">
        <v>0</v>
      </c>
      <c r="L530" t="s">
        <v>7769</v>
      </c>
      <c r="M530" t="s">
        <v>10078</v>
      </c>
      <c r="N530" t="s">
        <v>10080</v>
      </c>
    </row>
    <row r="531" spans="1:14" hidden="1" x14ac:dyDescent="0.2">
      <c r="B531" t="s">
        <v>8823</v>
      </c>
      <c r="C531" t="s">
        <v>8824</v>
      </c>
      <c r="D531" t="s">
        <v>8337</v>
      </c>
      <c r="E531" t="s">
        <v>8338</v>
      </c>
      <c r="F531">
        <v>2015</v>
      </c>
      <c r="G531">
        <v>2018</v>
      </c>
      <c r="H531" t="s">
        <v>8825</v>
      </c>
      <c r="I531" t="s">
        <v>8217</v>
      </c>
      <c r="J531">
        <v>77589</v>
      </c>
      <c r="K531">
        <v>0</v>
      </c>
      <c r="L531" t="s">
        <v>7774</v>
      </c>
      <c r="M531" t="s">
        <v>10078</v>
      </c>
      <c r="N531" t="s">
        <v>10080</v>
      </c>
    </row>
    <row r="532" spans="1:14" hidden="1" x14ac:dyDescent="0.2">
      <c r="B532" t="s">
        <v>8826</v>
      </c>
      <c r="C532" t="s">
        <v>8827</v>
      </c>
      <c r="D532" t="s">
        <v>8337</v>
      </c>
      <c r="E532" t="s">
        <v>8338</v>
      </c>
      <c r="F532">
        <v>2015</v>
      </c>
      <c r="G532">
        <v>2018</v>
      </c>
      <c r="H532" t="s">
        <v>8828</v>
      </c>
      <c r="I532" t="s">
        <v>8829</v>
      </c>
      <c r="J532">
        <v>27000</v>
      </c>
      <c r="K532">
        <v>0</v>
      </c>
      <c r="L532" t="s">
        <v>7769</v>
      </c>
      <c r="M532" t="s">
        <v>10078</v>
      </c>
      <c r="N532" t="s">
        <v>10080</v>
      </c>
    </row>
    <row r="533" spans="1:14" hidden="1" x14ac:dyDescent="0.2">
      <c r="B533" t="s">
        <v>8826</v>
      </c>
      <c r="C533" t="s">
        <v>8827</v>
      </c>
      <c r="D533" t="s">
        <v>8337</v>
      </c>
      <c r="E533" t="s">
        <v>8338</v>
      </c>
      <c r="F533">
        <v>2015</v>
      </c>
      <c r="G533">
        <v>2018</v>
      </c>
      <c r="H533" t="s">
        <v>8828</v>
      </c>
      <c r="I533" t="s">
        <v>798</v>
      </c>
      <c r="J533">
        <v>59000</v>
      </c>
      <c r="K533">
        <v>0</v>
      </c>
      <c r="L533" t="s">
        <v>7769</v>
      </c>
      <c r="M533" t="s">
        <v>10078</v>
      </c>
      <c r="N533" t="s">
        <v>10080</v>
      </c>
    </row>
    <row r="534" spans="1:14" hidden="1" x14ac:dyDescent="0.2">
      <c r="B534" t="s">
        <v>8830</v>
      </c>
      <c r="C534" t="s">
        <v>8831</v>
      </c>
      <c r="D534" t="s">
        <v>8337</v>
      </c>
      <c r="E534" t="s">
        <v>8338</v>
      </c>
      <c r="F534">
        <v>2015</v>
      </c>
      <c r="G534">
        <v>2019</v>
      </c>
      <c r="H534" t="s">
        <v>8832</v>
      </c>
      <c r="I534" t="s">
        <v>8100</v>
      </c>
      <c r="J534">
        <v>41250</v>
      </c>
      <c r="K534">
        <v>0</v>
      </c>
      <c r="L534" t="s">
        <v>7774</v>
      </c>
      <c r="M534" t="s">
        <v>10078</v>
      </c>
      <c r="N534" t="s">
        <v>10080</v>
      </c>
    </row>
    <row r="535" spans="1:14" x14ac:dyDescent="0.2">
      <c r="A535" t="s">
        <v>7819</v>
      </c>
      <c r="B535" t="s">
        <v>8833</v>
      </c>
      <c r="C535" t="s">
        <v>8834</v>
      </c>
      <c r="D535" t="s">
        <v>8337</v>
      </c>
      <c r="E535" t="s">
        <v>8338</v>
      </c>
      <c r="F535">
        <v>2015</v>
      </c>
      <c r="G535">
        <v>2018</v>
      </c>
      <c r="H535" t="s">
        <v>8835</v>
      </c>
      <c r="I535" t="s">
        <v>8836</v>
      </c>
      <c r="J535">
        <v>45587</v>
      </c>
      <c r="K535">
        <v>0</v>
      </c>
      <c r="L535" t="s">
        <v>10516</v>
      </c>
      <c r="M535" t="s">
        <v>10079</v>
      </c>
    </row>
    <row r="536" spans="1:14" hidden="1" x14ac:dyDescent="0.2">
      <c r="B536" t="s">
        <v>8837</v>
      </c>
      <c r="C536" t="s">
        <v>8838</v>
      </c>
      <c r="D536" t="s">
        <v>8337</v>
      </c>
      <c r="E536" t="s">
        <v>8338</v>
      </c>
      <c r="F536">
        <v>2015</v>
      </c>
      <c r="G536">
        <v>2019</v>
      </c>
      <c r="H536" t="s">
        <v>8839</v>
      </c>
      <c r="I536" t="s">
        <v>8100</v>
      </c>
      <c r="J536">
        <v>42796</v>
      </c>
      <c r="K536">
        <v>0</v>
      </c>
      <c r="L536" t="s">
        <v>7774</v>
      </c>
      <c r="M536" t="s">
        <v>10078</v>
      </c>
      <c r="N536" t="s">
        <v>10080</v>
      </c>
    </row>
    <row r="537" spans="1:14" hidden="1" x14ac:dyDescent="0.2">
      <c r="B537" t="s">
        <v>8837</v>
      </c>
      <c r="C537" t="s">
        <v>8838</v>
      </c>
      <c r="D537" t="s">
        <v>8337</v>
      </c>
      <c r="E537" t="s">
        <v>8338</v>
      </c>
      <c r="F537">
        <v>2015</v>
      </c>
      <c r="G537">
        <v>2019</v>
      </c>
      <c r="H537" t="s">
        <v>8839</v>
      </c>
      <c r="I537" t="s">
        <v>8088</v>
      </c>
      <c r="J537">
        <v>22565</v>
      </c>
      <c r="K537">
        <v>0</v>
      </c>
      <c r="L537" t="s">
        <v>7774</v>
      </c>
      <c r="M537" t="s">
        <v>10078</v>
      </c>
      <c r="N537" t="s">
        <v>10080</v>
      </c>
    </row>
    <row r="538" spans="1:14" x14ac:dyDescent="0.2">
      <c r="A538" t="s">
        <v>7666</v>
      </c>
      <c r="B538" t="s">
        <v>8840</v>
      </c>
      <c r="C538" t="s">
        <v>8841</v>
      </c>
      <c r="D538" t="s">
        <v>8337</v>
      </c>
      <c r="E538" t="s">
        <v>8338</v>
      </c>
      <c r="F538">
        <v>2015</v>
      </c>
      <c r="G538">
        <v>2019</v>
      </c>
      <c r="H538" t="s">
        <v>8842</v>
      </c>
      <c r="I538" t="s">
        <v>8843</v>
      </c>
      <c r="J538">
        <v>61835</v>
      </c>
      <c r="K538">
        <v>0</v>
      </c>
      <c r="L538" t="s">
        <v>10516</v>
      </c>
      <c r="M538" t="s">
        <v>10079</v>
      </c>
    </row>
    <row r="539" spans="1:14" hidden="1" x14ac:dyDescent="0.2">
      <c r="B539" t="s">
        <v>8844</v>
      </c>
      <c r="C539" t="s">
        <v>8845</v>
      </c>
      <c r="D539" t="s">
        <v>8337</v>
      </c>
      <c r="E539" t="s">
        <v>8338</v>
      </c>
      <c r="F539">
        <v>2015</v>
      </c>
      <c r="G539">
        <v>2019</v>
      </c>
      <c r="H539" t="s">
        <v>8846</v>
      </c>
      <c r="I539" t="s">
        <v>8847</v>
      </c>
      <c r="J539">
        <v>17857</v>
      </c>
      <c r="K539">
        <v>0</v>
      </c>
      <c r="L539" t="s">
        <v>7774</v>
      </c>
      <c r="M539" t="s">
        <v>10078</v>
      </c>
      <c r="N539" t="s">
        <v>10080</v>
      </c>
    </row>
    <row r="540" spans="1:14" hidden="1" x14ac:dyDescent="0.2">
      <c r="A540" t="s">
        <v>8008</v>
      </c>
      <c r="B540" t="s">
        <v>8844</v>
      </c>
      <c r="C540" t="s">
        <v>8845</v>
      </c>
      <c r="D540" t="s">
        <v>8337</v>
      </c>
      <c r="E540" t="s">
        <v>8338</v>
      </c>
      <c r="F540">
        <v>2015</v>
      </c>
      <c r="G540">
        <v>2019</v>
      </c>
      <c r="H540" t="s">
        <v>8846</v>
      </c>
      <c r="I540" t="s">
        <v>8848</v>
      </c>
      <c r="J540">
        <v>23239</v>
      </c>
      <c r="K540">
        <v>0</v>
      </c>
      <c r="L540" t="s">
        <v>7774</v>
      </c>
      <c r="M540" t="s">
        <v>10079</v>
      </c>
    </row>
    <row r="541" spans="1:14" x14ac:dyDescent="0.2">
      <c r="A541" t="s">
        <v>7708</v>
      </c>
      <c r="B541" t="s">
        <v>8849</v>
      </c>
      <c r="C541" t="s">
        <v>8850</v>
      </c>
      <c r="D541" t="s">
        <v>8337</v>
      </c>
      <c r="E541" t="s">
        <v>8338</v>
      </c>
      <c r="F541">
        <v>2015</v>
      </c>
      <c r="G541">
        <v>2017</v>
      </c>
      <c r="H541" t="s">
        <v>8851</v>
      </c>
      <c r="I541" t="s">
        <v>8403</v>
      </c>
      <c r="J541">
        <v>26125</v>
      </c>
      <c r="K541">
        <v>0</v>
      </c>
      <c r="L541" t="s">
        <v>10514</v>
      </c>
      <c r="M541" t="s">
        <v>10079</v>
      </c>
    </row>
    <row r="542" spans="1:14" x14ac:dyDescent="0.2">
      <c r="A542" t="s">
        <v>7666</v>
      </c>
      <c r="B542" t="s">
        <v>8849</v>
      </c>
      <c r="C542" t="s">
        <v>8850</v>
      </c>
      <c r="D542" t="s">
        <v>8337</v>
      </c>
      <c r="E542" t="s">
        <v>8338</v>
      </c>
      <c r="F542">
        <v>2015</v>
      </c>
      <c r="G542">
        <v>2017</v>
      </c>
      <c r="H542" t="s">
        <v>8851</v>
      </c>
      <c r="I542" t="s">
        <v>8410</v>
      </c>
      <c r="J542">
        <v>11991</v>
      </c>
      <c r="K542">
        <v>0</v>
      </c>
      <c r="L542" t="s">
        <v>10514</v>
      </c>
      <c r="M542" t="s">
        <v>10079</v>
      </c>
    </row>
    <row r="543" spans="1:14" hidden="1" x14ac:dyDescent="0.2">
      <c r="B543" t="s">
        <v>8849</v>
      </c>
      <c r="C543" t="s">
        <v>8850</v>
      </c>
      <c r="D543" t="s">
        <v>8337</v>
      </c>
      <c r="E543" t="s">
        <v>8338</v>
      </c>
      <c r="F543">
        <v>2015</v>
      </c>
      <c r="G543">
        <v>2017</v>
      </c>
      <c r="H543" t="s">
        <v>8851</v>
      </c>
      <c r="I543" t="s">
        <v>8852</v>
      </c>
      <c r="J543">
        <v>80121</v>
      </c>
      <c r="K543">
        <v>0</v>
      </c>
      <c r="L543" t="s">
        <v>7769</v>
      </c>
      <c r="M543" t="s">
        <v>10078</v>
      </c>
      <c r="N543" t="s">
        <v>10080</v>
      </c>
    </row>
    <row r="544" spans="1:14" x14ac:dyDescent="0.2">
      <c r="A544" t="s">
        <v>7819</v>
      </c>
      <c r="B544" t="s">
        <v>8853</v>
      </c>
      <c r="C544" t="s">
        <v>8854</v>
      </c>
      <c r="D544" t="s">
        <v>8337</v>
      </c>
      <c r="E544" t="s">
        <v>8338</v>
      </c>
      <c r="F544">
        <v>2015</v>
      </c>
      <c r="G544">
        <v>2019</v>
      </c>
      <c r="H544" t="s">
        <v>8855</v>
      </c>
      <c r="I544" t="s">
        <v>8719</v>
      </c>
      <c r="J544">
        <v>49177</v>
      </c>
      <c r="K544">
        <v>0</v>
      </c>
      <c r="L544" t="s">
        <v>10516</v>
      </c>
      <c r="M544" t="s">
        <v>10079</v>
      </c>
    </row>
    <row r="545" spans="1:14" hidden="1" x14ac:dyDescent="0.2">
      <c r="B545" t="s">
        <v>8856</v>
      </c>
      <c r="C545" t="s">
        <v>8857</v>
      </c>
      <c r="D545" t="s">
        <v>8337</v>
      </c>
      <c r="E545" t="s">
        <v>8338</v>
      </c>
      <c r="F545">
        <v>2015</v>
      </c>
      <c r="G545">
        <v>2019</v>
      </c>
      <c r="H545" t="s">
        <v>8858</v>
      </c>
      <c r="I545" t="s">
        <v>7818</v>
      </c>
      <c r="J545">
        <v>11999</v>
      </c>
      <c r="K545">
        <v>0</v>
      </c>
      <c r="L545" t="s">
        <v>7774</v>
      </c>
      <c r="M545" t="s">
        <v>10078</v>
      </c>
      <c r="N545" t="s">
        <v>10080</v>
      </c>
    </row>
    <row r="546" spans="1:14" hidden="1" x14ac:dyDescent="0.2">
      <c r="B546" t="s">
        <v>8856</v>
      </c>
      <c r="C546" t="s">
        <v>8857</v>
      </c>
      <c r="D546" t="s">
        <v>8337</v>
      </c>
      <c r="E546" t="s">
        <v>8338</v>
      </c>
      <c r="F546">
        <v>2015</v>
      </c>
      <c r="G546">
        <v>2019</v>
      </c>
      <c r="H546" t="s">
        <v>8858</v>
      </c>
      <c r="I546" t="s">
        <v>8002</v>
      </c>
      <c r="J546">
        <v>41860</v>
      </c>
      <c r="K546">
        <v>0</v>
      </c>
      <c r="L546" t="s">
        <v>7774</v>
      </c>
      <c r="M546" t="s">
        <v>10078</v>
      </c>
      <c r="N546" t="s">
        <v>10080</v>
      </c>
    </row>
    <row r="547" spans="1:14" hidden="1" x14ac:dyDescent="0.2">
      <c r="B547" t="s">
        <v>8856</v>
      </c>
      <c r="C547" t="s">
        <v>8857</v>
      </c>
      <c r="D547" t="s">
        <v>8337</v>
      </c>
      <c r="E547" t="s">
        <v>8338</v>
      </c>
      <c r="F547">
        <v>2015</v>
      </c>
      <c r="G547">
        <v>2019</v>
      </c>
      <c r="H547" t="s">
        <v>8858</v>
      </c>
      <c r="I547" t="s">
        <v>8088</v>
      </c>
      <c r="J547">
        <v>9810</v>
      </c>
      <c r="K547">
        <v>0</v>
      </c>
      <c r="L547" t="s">
        <v>7774</v>
      </c>
      <c r="M547" t="s">
        <v>10078</v>
      </c>
      <c r="N547" t="s">
        <v>10080</v>
      </c>
    </row>
    <row r="548" spans="1:14" hidden="1" x14ac:dyDescent="0.2">
      <c r="B548" t="s">
        <v>8859</v>
      </c>
      <c r="C548" t="s">
        <v>8860</v>
      </c>
      <c r="D548" t="s">
        <v>8337</v>
      </c>
      <c r="E548" t="s">
        <v>8338</v>
      </c>
      <c r="F548">
        <v>2015</v>
      </c>
      <c r="G548">
        <v>2018</v>
      </c>
      <c r="H548" t="s">
        <v>8861</v>
      </c>
      <c r="I548" t="s">
        <v>8100</v>
      </c>
      <c r="J548">
        <v>33000</v>
      </c>
      <c r="K548">
        <v>0</v>
      </c>
      <c r="L548" t="s">
        <v>7769</v>
      </c>
      <c r="M548" t="s">
        <v>10078</v>
      </c>
      <c r="N548" t="s">
        <v>10080</v>
      </c>
    </row>
    <row r="549" spans="1:14" hidden="1" x14ac:dyDescent="0.2">
      <c r="B549" t="s">
        <v>8859</v>
      </c>
      <c r="C549" t="s">
        <v>8860</v>
      </c>
      <c r="D549" t="s">
        <v>8337</v>
      </c>
      <c r="E549" t="s">
        <v>8338</v>
      </c>
      <c r="F549">
        <v>2015</v>
      </c>
      <c r="G549">
        <v>2018</v>
      </c>
      <c r="H549" t="s">
        <v>8861</v>
      </c>
      <c r="I549" t="s">
        <v>8155</v>
      </c>
      <c r="J549">
        <v>51236</v>
      </c>
      <c r="K549">
        <v>0</v>
      </c>
      <c r="L549" t="s">
        <v>7769</v>
      </c>
      <c r="M549" t="s">
        <v>10078</v>
      </c>
      <c r="N549" t="s">
        <v>10080</v>
      </c>
    </row>
    <row r="550" spans="1:14" hidden="1" x14ac:dyDescent="0.2">
      <c r="B550" t="s">
        <v>8862</v>
      </c>
      <c r="C550" t="s">
        <v>8863</v>
      </c>
      <c r="D550" t="s">
        <v>8337</v>
      </c>
      <c r="E550" t="s">
        <v>8338</v>
      </c>
      <c r="F550">
        <v>2015</v>
      </c>
      <c r="G550">
        <v>2018</v>
      </c>
      <c r="H550" t="s">
        <v>8864</v>
      </c>
      <c r="I550" t="s">
        <v>8155</v>
      </c>
      <c r="J550">
        <v>49880</v>
      </c>
      <c r="K550">
        <v>0</v>
      </c>
      <c r="L550" t="s">
        <v>8411</v>
      </c>
      <c r="M550" t="s">
        <v>10078</v>
      </c>
      <c r="N550" t="s">
        <v>10080</v>
      </c>
    </row>
    <row r="551" spans="1:14" hidden="1" x14ac:dyDescent="0.2">
      <c r="B551" t="s">
        <v>8862</v>
      </c>
      <c r="C551" t="s">
        <v>8863</v>
      </c>
      <c r="D551" t="s">
        <v>8337</v>
      </c>
      <c r="E551" t="s">
        <v>8338</v>
      </c>
      <c r="F551">
        <v>2015</v>
      </c>
      <c r="G551">
        <v>2018</v>
      </c>
      <c r="H551" t="s">
        <v>8864</v>
      </c>
      <c r="I551" t="s">
        <v>8865</v>
      </c>
      <c r="J551">
        <v>36852</v>
      </c>
      <c r="K551">
        <v>0</v>
      </c>
      <c r="L551" t="s">
        <v>8411</v>
      </c>
      <c r="M551" t="s">
        <v>10078</v>
      </c>
      <c r="N551" t="s">
        <v>10080</v>
      </c>
    </row>
    <row r="552" spans="1:14" hidden="1" x14ac:dyDescent="0.2">
      <c r="B552" t="s">
        <v>8866</v>
      </c>
      <c r="C552" t="s">
        <v>8867</v>
      </c>
      <c r="D552" t="s">
        <v>8868</v>
      </c>
      <c r="E552" t="s">
        <v>8869</v>
      </c>
      <c r="F552">
        <v>2016</v>
      </c>
      <c r="G552">
        <v>2020</v>
      </c>
      <c r="H552" t="s">
        <v>8870</v>
      </c>
      <c r="I552" t="s">
        <v>8453</v>
      </c>
      <c r="J552">
        <v>33333</v>
      </c>
      <c r="K552">
        <v>0</v>
      </c>
      <c r="L552" t="s">
        <v>7774</v>
      </c>
      <c r="M552" t="s">
        <v>10078</v>
      </c>
      <c r="N552" t="s">
        <v>10080</v>
      </c>
    </row>
    <row r="553" spans="1:14" hidden="1" x14ac:dyDescent="0.2">
      <c r="B553" t="s">
        <v>8871</v>
      </c>
      <c r="C553" t="s">
        <v>8872</v>
      </c>
      <c r="D553" t="s">
        <v>8868</v>
      </c>
      <c r="E553" t="s">
        <v>8869</v>
      </c>
      <c r="F553">
        <v>2016</v>
      </c>
      <c r="G553">
        <v>2019</v>
      </c>
      <c r="H553" t="s">
        <v>8873</v>
      </c>
      <c r="I553" t="s">
        <v>8360</v>
      </c>
      <c r="J553">
        <v>13316</v>
      </c>
      <c r="K553">
        <v>0</v>
      </c>
      <c r="L553" t="s">
        <v>7774</v>
      </c>
      <c r="M553" t="s">
        <v>10078</v>
      </c>
      <c r="N553" t="s">
        <v>10080</v>
      </c>
    </row>
    <row r="554" spans="1:14" x14ac:dyDescent="0.2">
      <c r="A554" t="s">
        <v>7708</v>
      </c>
      <c r="B554" t="s">
        <v>8871</v>
      </c>
      <c r="C554" t="s">
        <v>8872</v>
      </c>
      <c r="D554" t="s">
        <v>8868</v>
      </c>
      <c r="E554" t="s">
        <v>8869</v>
      </c>
      <c r="F554">
        <v>2016</v>
      </c>
      <c r="G554">
        <v>2019</v>
      </c>
      <c r="H554" t="s">
        <v>8873</v>
      </c>
      <c r="I554" t="s">
        <v>8397</v>
      </c>
      <c r="J554">
        <v>20000</v>
      </c>
      <c r="K554">
        <v>0</v>
      </c>
      <c r="L554" t="s">
        <v>10516</v>
      </c>
      <c r="M554" t="s">
        <v>10079</v>
      </c>
    </row>
    <row r="555" spans="1:14" hidden="1" x14ac:dyDescent="0.2">
      <c r="B555" t="s">
        <v>8871</v>
      </c>
      <c r="C555" t="s">
        <v>8872</v>
      </c>
      <c r="D555" t="s">
        <v>8868</v>
      </c>
      <c r="E555" t="s">
        <v>8869</v>
      </c>
      <c r="F555">
        <v>2016</v>
      </c>
      <c r="G555">
        <v>2019</v>
      </c>
      <c r="H555" t="s">
        <v>8873</v>
      </c>
      <c r="I555" t="s">
        <v>8015</v>
      </c>
      <c r="J555">
        <v>9147</v>
      </c>
      <c r="K555">
        <v>0</v>
      </c>
      <c r="L555" t="s">
        <v>7774</v>
      </c>
      <c r="M555" t="s">
        <v>10078</v>
      </c>
      <c r="N555" t="s">
        <v>10080</v>
      </c>
    </row>
    <row r="556" spans="1:14" x14ac:dyDescent="0.2">
      <c r="A556" t="s">
        <v>7708</v>
      </c>
      <c r="B556" t="s">
        <v>8874</v>
      </c>
      <c r="C556" t="s">
        <v>8875</v>
      </c>
      <c r="D556" t="s">
        <v>8868</v>
      </c>
      <c r="E556" t="s">
        <v>8869</v>
      </c>
      <c r="F556">
        <v>2016</v>
      </c>
      <c r="G556">
        <v>2020</v>
      </c>
      <c r="H556" t="s">
        <v>8876</v>
      </c>
      <c r="I556" t="s">
        <v>8397</v>
      </c>
      <c r="J556">
        <v>26402</v>
      </c>
      <c r="K556">
        <v>0</v>
      </c>
      <c r="L556" t="s">
        <v>10516</v>
      </c>
      <c r="M556" t="s">
        <v>10079</v>
      </c>
    </row>
    <row r="557" spans="1:14" x14ac:dyDescent="0.2">
      <c r="A557" t="s">
        <v>7819</v>
      </c>
      <c r="B557" t="s">
        <v>8877</v>
      </c>
      <c r="C557" t="s">
        <v>8878</v>
      </c>
      <c r="D557" t="s">
        <v>8868</v>
      </c>
      <c r="E557" t="s">
        <v>8869</v>
      </c>
      <c r="F557">
        <v>2016</v>
      </c>
      <c r="G557">
        <v>2020</v>
      </c>
      <c r="H557" t="s">
        <v>8879</v>
      </c>
      <c r="I557" t="s">
        <v>8580</v>
      </c>
      <c r="J557">
        <v>34543</v>
      </c>
      <c r="K557">
        <v>0</v>
      </c>
      <c r="L557" t="s">
        <v>10516</v>
      </c>
      <c r="M557" t="s">
        <v>10079</v>
      </c>
    </row>
    <row r="558" spans="1:14" x14ac:dyDescent="0.2">
      <c r="A558" t="s">
        <v>7832</v>
      </c>
      <c r="B558" t="s">
        <v>8880</v>
      </c>
      <c r="C558" t="s">
        <v>8881</v>
      </c>
      <c r="D558" t="s">
        <v>8868</v>
      </c>
      <c r="E558" t="s">
        <v>8869</v>
      </c>
      <c r="F558">
        <v>2016</v>
      </c>
      <c r="G558">
        <v>2020</v>
      </c>
      <c r="H558" t="s">
        <v>8882</v>
      </c>
      <c r="I558" t="s">
        <v>7832</v>
      </c>
      <c r="J558">
        <v>12490</v>
      </c>
      <c r="K558">
        <v>0</v>
      </c>
      <c r="L558" t="s">
        <v>10516</v>
      </c>
      <c r="M558" t="s">
        <v>10079</v>
      </c>
    </row>
    <row r="559" spans="1:14" hidden="1" x14ac:dyDescent="0.2">
      <c r="B559" t="s">
        <v>8880</v>
      </c>
      <c r="C559" t="s">
        <v>8881</v>
      </c>
      <c r="D559" t="s">
        <v>8868</v>
      </c>
      <c r="E559" t="s">
        <v>8869</v>
      </c>
      <c r="F559">
        <v>2016</v>
      </c>
      <c r="G559">
        <v>2020</v>
      </c>
      <c r="H559" t="s">
        <v>8882</v>
      </c>
      <c r="I559" t="s">
        <v>7830</v>
      </c>
      <c r="J559">
        <v>11250</v>
      </c>
      <c r="K559">
        <v>0</v>
      </c>
      <c r="L559" t="s">
        <v>7774</v>
      </c>
      <c r="M559" t="s">
        <v>10078</v>
      </c>
      <c r="N559" t="s">
        <v>10080</v>
      </c>
    </row>
    <row r="560" spans="1:14" hidden="1" x14ac:dyDescent="0.2">
      <c r="B560" t="s">
        <v>8880</v>
      </c>
      <c r="C560" t="s">
        <v>8881</v>
      </c>
      <c r="D560" t="s">
        <v>8868</v>
      </c>
      <c r="E560" t="s">
        <v>8869</v>
      </c>
      <c r="F560">
        <v>2016</v>
      </c>
      <c r="G560">
        <v>2020</v>
      </c>
      <c r="H560" t="s">
        <v>8882</v>
      </c>
      <c r="I560" t="s">
        <v>7831</v>
      </c>
      <c r="J560">
        <v>6455</v>
      </c>
      <c r="K560">
        <v>0</v>
      </c>
      <c r="L560" t="s">
        <v>7774</v>
      </c>
      <c r="M560" t="s">
        <v>10078</v>
      </c>
      <c r="N560" t="s">
        <v>10080</v>
      </c>
    </row>
    <row r="561" spans="1:14" hidden="1" x14ac:dyDescent="0.2">
      <c r="B561" t="s">
        <v>8883</v>
      </c>
      <c r="C561" t="s">
        <v>8884</v>
      </c>
      <c r="D561" t="s">
        <v>8868</v>
      </c>
      <c r="E561" t="s">
        <v>8869</v>
      </c>
      <c r="F561">
        <v>2016</v>
      </c>
      <c r="G561">
        <v>2018</v>
      </c>
      <c r="H561" t="s">
        <v>8885</v>
      </c>
      <c r="I561" t="s">
        <v>8630</v>
      </c>
      <c r="J561">
        <v>35000</v>
      </c>
      <c r="K561">
        <v>0</v>
      </c>
      <c r="L561" t="s">
        <v>7769</v>
      </c>
      <c r="M561" t="s">
        <v>10078</v>
      </c>
      <c r="N561" t="s">
        <v>10080</v>
      </c>
    </row>
    <row r="562" spans="1:14" hidden="1" x14ac:dyDescent="0.2">
      <c r="B562" t="s">
        <v>8883</v>
      </c>
      <c r="C562" t="s">
        <v>8884</v>
      </c>
      <c r="D562" t="s">
        <v>8868</v>
      </c>
      <c r="E562" t="s">
        <v>8869</v>
      </c>
      <c r="F562">
        <v>2016</v>
      </c>
      <c r="G562">
        <v>2018</v>
      </c>
      <c r="H562" t="s">
        <v>8885</v>
      </c>
      <c r="I562" t="s">
        <v>8463</v>
      </c>
      <c r="J562">
        <v>24867</v>
      </c>
      <c r="K562">
        <v>0</v>
      </c>
      <c r="L562" t="s">
        <v>7769</v>
      </c>
      <c r="M562" t="s">
        <v>10078</v>
      </c>
      <c r="N562" t="s">
        <v>10080</v>
      </c>
    </row>
    <row r="563" spans="1:14" hidden="1" x14ac:dyDescent="0.2">
      <c r="B563" t="s">
        <v>8886</v>
      </c>
      <c r="C563" t="s">
        <v>8887</v>
      </c>
      <c r="D563" t="s">
        <v>8868</v>
      </c>
      <c r="E563" t="s">
        <v>8869</v>
      </c>
      <c r="F563">
        <v>2016</v>
      </c>
      <c r="G563">
        <v>2019</v>
      </c>
      <c r="H563" t="s">
        <v>8888</v>
      </c>
      <c r="I563" t="s">
        <v>2677</v>
      </c>
      <c r="J563">
        <v>37722</v>
      </c>
      <c r="K563">
        <v>0</v>
      </c>
      <c r="L563" t="s">
        <v>8411</v>
      </c>
      <c r="M563" t="s">
        <v>10078</v>
      </c>
      <c r="N563" t="s">
        <v>10080</v>
      </c>
    </row>
    <row r="564" spans="1:14" x14ac:dyDescent="0.2">
      <c r="A564" t="s">
        <v>802</v>
      </c>
      <c r="B564" t="s">
        <v>8886</v>
      </c>
      <c r="C564" t="s">
        <v>8887</v>
      </c>
      <c r="D564" t="s">
        <v>8868</v>
      </c>
      <c r="E564" t="s">
        <v>8869</v>
      </c>
      <c r="F564">
        <v>2016</v>
      </c>
      <c r="G564">
        <v>2019</v>
      </c>
      <c r="H564" t="s">
        <v>8888</v>
      </c>
      <c r="I564" t="s">
        <v>8352</v>
      </c>
      <c r="J564">
        <v>4950</v>
      </c>
      <c r="K564">
        <v>0</v>
      </c>
      <c r="L564" t="s">
        <v>10515</v>
      </c>
      <c r="M564" t="s">
        <v>10079</v>
      </c>
    </row>
    <row r="565" spans="1:14" x14ac:dyDescent="0.2">
      <c r="A565" t="s">
        <v>802</v>
      </c>
      <c r="B565" t="s">
        <v>8889</v>
      </c>
      <c r="C565" t="s">
        <v>8890</v>
      </c>
      <c r="D565" t="s">
        <v>8868</v>
      </c>
      <c r="E565" t="s">
        <v>8869</v>
      </c>
      <c r="F565">
        <v>2016</v>
      </c>
      <c r="G565">
        <v>2019</v>
      </c>
      <c r="H565" t="s">
        <v>8891</v>
      </c>
      <c r="I565" t="s">
        <v>8361</v>
      </c>
      <c r="J565">
        <v>56000</v>
      </c>
      <c r="K565">
        <v>0</v>
      </c>
      <c r="L565" t="s">
        <v>10516</v>
      </c>
      <c r="M565" t="s">
        <v>10079</v>
      </c>
    </row>
    <row r="566" spans="1:14" hidden="1" x14ac:dyDescent="0.2">
      <c r="B566" t="s">
        <v>8892</v>
      </c>
      <c r="C566" t="s">
        <v>8893</v>
      </c>
      <c r="D566" t="s">
        <v>8868</v>
      </c>
      <c r="E566" t="s">
        <v>8869</v>
      </c>
      <c r="F566">
        <v>2016</v>
      </c>
      <c r="G566">
        <v>2019</v>
      </c>
      <c r="H566" t="s">
        <v>8894</v>
      </c>
      <c r="I566" t="s">
        <v>8360</v>
      </c>
      <c r="J566">
        <v>35519</v>
      </c>
      <c r="K566">
        <v>0</v>
      </c>
      <c r="L566" t="s">
        <v>7769</v>
      </c>
      <c r="M566" t="s">
        <v>10078</v>
      </c>
      <c r="N566" t="s">
        <v>10080</v>
      </c>
    </row>
    <row r="567" spans="1:14" x14ac:dyDescent="0.2">
      <c r="A567" t="s">
        <v>7708</v>
      </c>
      <c r="B567" t="s">
        <v>8895</v>
      </c>
      <c r="C567" t="s">
        <v>8896</v>
      </c>
      <c r="D567" t="s">
        <v>8868</v>
      </c>
      <c r="E567" t="s">
        <v>8869</v>
      </c>
      <c r="F567">
        <v>2016</v>
      </c>
      <c r="G567">
        <v>2019</v>
      </c>
      <c r="H567" t="s">
        <v>8897</v>
      </c>
      <c r="I567" t="s">
        <v>8397</v>
      </c>
      <c r="J567">
        <v>3080</v>
      </c>
      <c r="K567">
        <v>0</v>
      </c>
      <c r="L567" t="s">
        <v>10516</v>
      </c>
      <c r="M567" t="s">
        <v>10079</v>
      </c>
    </row>
    <row r="568" spans="1:14" hidden="1" x14ac:dyDescent="0.2">
      <c r="B568" t="s">
        <v>8895</v>
      </c>
      <c r="C568" t="s">
        <v>8896</v>
      </c>
      <c r="D568" t="s">
        <v>8868</v>
      </c>
      <c r="E568" t="s">
        <v>8869</v>
      </c>
      <c r="F568">
        <v>2016</v>
      </c>
      <c r="G568">
        <v>2019</v>
      </c>
      <c r="H568" t="s">
        <v>8897</v>
      </c>
      <c r="I568" t="s">
        <v>798</v>
      </c>
      <c r="J568">
        <v>37365</v>
      </c>
      <c r="K568">
        <v>0</v>
      </c>
      <c r="L568" t="s">
        <v>7774</v>
      </c>
      <c r="M568" t="s">
        <v>10078</v>
      </c>
      <c r="N568" t="s">
        <v>10080</v>
      </c>
    </row>
    <row r="569" spans="1:14" hidden="1" x14ac:dyDescent="0.2">
      <c r="B569" t="s">
        <v>8898</v>
      </c>
      <c r="C569" t="s">
        <v>8899</v>
      </c>
      <c r="D569" t="s">
        <v>8868</v>
      </c>
      <c r="E569" t="s">
        <v>8869</v>
      </c>
      <c r="F569">
        <v>2016</v>
      </c>
      <c r="G569">
        <v>2020</v>
      </c>
      <c r="H569" t="s">
        <v>8900</v>
      </c>
      <c r="I569" t="s">
        <v>8162</v>
      </c>
      <c r="J569">
        <v>26749</v>
      </c>
      <c r="K569">
        <v>0</v>
      </c>
      <c r="L569" t="s">
        <v>7774</v>
      </c>
      <c r="M569" t="s">
        <v>10078</v>
      </c>
      <c r="N569" t="s">
        <v>10080</v>
      </c>
    </row>
    <row r="570" spans="1:14" hidden="1" x14ac:dyDescent="0.2">
      <c r="B570" t="s">
        <v>8901</v>
      </c>
      <c r="C570" t="s">
        <v>8902</v>
      </c>
      <c r="D570" t="s">
        <v>8868</v>
      </c>
      <c r="E570" t="s">
        <v>8869</v>
      </c>
      <c r="F570">
        <v>2016</v>
      </c>
      <c r="G570">
        <v>2019</v>
      </c>
      <c r="H570" t="s">
        <v>8903</v>
      </c>
      <c r="I570" t="s">
        <v>7688</v>
      </c>
      <c r="J570">
        <v>36667</v>
      </c>
      <c r="K570">
        <v>0</v>
      </c>
      <c r="L570" t="s">
        <v>7774</v>
      </c>
      <c r="M570" t="s">
        <v>10078</v>
      </c>
      <c r="N570" t="s">
        <v>10080</v>
      </c>
    </row>
    <row r="571" spans="1:14" hidden="1" x14ac:dyDescent="0.2">
      <c r="B571" t="s">
        <v>8901</v>
      </c>
      <c r="C571" t="s">
        <v>8902</v>
      </c>
      <c r="D571" t="s">
        <v>8868</v>
      </c>
      <c r="E571" t="s">
        <v>8869</v>
      </c>
      <c r="F571">
        <v>2016</v>
      </c>
      <c r="G571">
        <v>2019</v>
      </c>
      <c r="H571" t="s">
        <v>8903</v>
      </c>
      <c r="I571" t="s">
        <v>986</v>
      </c>
      <c r="J571">
        <v>5000</v>
      </c>
      <c r="K571">
        <v>0</v>
      </c>
      <c r="L571" t="s">
        <v>7774</v>
      </c>
      <c r="M571" t="s">
        <v>10078</v>
      </c>
      <c r="N571" t="s">
        <v>10080</v>
      </c>
    </row>
    <row r="572" spans="1:14" hidden="1" x14ac:dyDescent="0.2">
      <c r="B572" t="s">
        <v>8904</v>
      </c>
      <c r="C572" t="s">
        <v>8905</v>
      </c>
      <c r="D572" t="s">
        <v>8868</v>
      </c>
      <c r="E572" t="s">
        <v>8869</v>
      </c>
      <c r="F572">
        <v>2016</v>
      </c>
      <c r="G572">
        <v>2020</v>
      </c>
      <c r="H572" t="s">
        <v>8906</v>
      </c>
      <c r="I572" t="s">
        <v>7700</v>
      </c>
      <c r="J572">
        <v>34746</v>
      </c>
      <c r="K572">
        <v>0</v>
      </c>
      <c r="L572" t="s">
        <v>7769</v>
      </c>
      <c r="M572" t="s">
        <v>10078</v>
      </c>
      <c r="N572" t="s">
        <v>10080</v>
      </c>
    </row>
    <row r="573" spans="1:14" x14ac:dyDescent="0.2">
      <c r="A573" t="s">
        <v>7883</v>
      </c>
      <c r="B573" t="s">
        <v>8907</v>
      </c>
      <c r="C573" t="s">
        <v>8908</v>
      </c>
      <c r="D573" t="s">
        <v>8868</v>
      </c>
      <c r="E573" t="s">
        <v>8869</v>
      </c>
      <c r="F573">
        <v>2016</v>
      </c>
      <c r="G573">
        <v>2020</v>
      </c>
      <c r="H573" t="s">
        <v>8909</v>
      </c>
      <c r="I573" t="s">
        <v>8910</v>
      </c>
      <c r="J573">
        <v>11732</v>
      </c>
      <c r="K573">
        <v>0</v>
      </c>
      <c r="L573" t="s">
        <v>10516</v>
      </c>
      <c r="M573" t="s">
        <v>10079</v>
      </c>
    </row>
    <row r="574" spans="1:14" hidden="1" x14ac:dyDescent="0.2">
      <c r="B574" t="s">
        <v>8911</v>
      </c>
      <c r="C574" t="s">
        <v>8912</v>
      </c>
      <c r="D574" t="s">
        <v>8868</v>
      </c>
      <c r="E574" t="s">
        <v>8869</v>
      </c>
      <c r="F574">
        <v>2016</v>
      </c>
      <c r="G574">
        <v>2020</v>
      </c>
      <c r="H574" t="s">
        <v>8913</v>
      </c>
      <c r="I574" t="s">
        <v>8544</v>
      </c>
      <c r="J574">
        <v>20000</v>
      </c>
      <c r="K574">
        <v>0</v>
      </c>
      <c r="L574" t="s">
        <v>7774</v>
      </c>
      <c r="M574" t="s">
        <v>10078</v>
      </c>
      <c r="N574" t="s">
        <v>10080</v>
      </c>
    </row>
    <row r="575" spans="1:14" x14ac:dyDescent="0.2">
      <c r="A575" t="s">
        <v>802</v>
      </c>
      <c r="B575" t="s">
        <v>8911</v>
      </c>
      <c r="C575" t="s">
        <v>8912</v>
      </c>
      <c r="D575" t="s">
        <v>8868</v>
      </c>
      <c r="E575" t="s">
        <v>8869</v>
      </c>
      <c r="F575">
        <v>2016</v>
      </c>
      <c r="G575">
        <v>2020</v>
      </c>
      <c r="H575" t="s">
        <v>8913</v>
      </c>
      <c r="I575" t="s">
        <v>8483</v>
      </c>
      <c r="J575">
        <v>2500</v>
      </c>
      <c r="K575">
        <v>0</v>
      </c>
      <c r="L575" t="s">
        <v>10516</v>
      </c>
      <c r="M575" t="s">
        <v>10079</v>
      </c>
    </row>
    <row r="576" spans="1:14" hidden="1" x14ac:dyDescent="0.2">
      <c r="B576" t="s">
        <v>8911</v>
      </c>
      <c r="C576" t="s">
        <v>8912</v>
      </c>
      <c r="D576" t="s">
        <v>8868</v>
      </c>
      <c r="E576" t="s">
        <v>8869</v>
      </c>
      <c r="F576">
        <v>2016</v>
      </c>
      <c r="G576">
        <v>2020</v>
      </c>
      <c r="H576" t="s">
        <v>8913</v>
      </c>
      <c r="I576" t="s">
        <v>8914</v>
      </c>
      <c r="J576">
        <v>7500</v>
      </c>
      <c r="K576">
        <v>0</v>
      </c>
      <c r="L576" t="s">
        <v>7774</v>
      </c>
      <c r="M576" t="s">
        <v>10078</v>
      </c>
      <c r="N576" t="s">
        <v>10080</v>
      </c>
    </row>
    <row r="577" spans="1:14" hidden="1" x14ac:dyDescent="0.2">
      <c r="B577" t="s">
        <v>8915</v>
      </c>
      <c r="C577" t="s">
        <v>8916</v>
      </c>
      <c r="D577" t="s">
        <v>8868</v>
      </c>
      <c r="E577" t="s">
        <v>8869</v>
      </c>
      <c r="F577">
        <v>2016</v>
      </c>
      <c r="G577">
        <v>2019</v>
      </c>
      <c r="H577" t="s">
        <v>8917</v>
      </c>
      <c r="I577" t="s">
        <v>8918</v>
      </c>
      <c r="J577">
        <v>31665</v>
      </c>
      <c r="K577">
        <v>0</v>
      </c>
      <c r="L577" t="s">
        <v>7769</v>
      </c>
      <c r="M577" t="s">
        <v>10078</v>
      </c>
      <c r="N577" t="s">
        <v>10080</v>
      </c>
    </row>
    <row r="578" spans="1:14" x14ac:dyDescent="0.2">
      <c r="A578" t="s">
        <v>802</v>
      </c>
      <c r="B578" t="s">
        <v>8915</v>
      </c>
      <c r="C578" t="s">
        <v>8916</v>
      </c>
      <c r="D578" t="s">
        <v>8868</v>
      </c>
      <c r="E578" t="s">
        <v>8869</v>
      </c>
      <c r="F578">
        <v>2016</v>
      </c>
      <c r="G578">
        <v>2019</v>
      </c>
      <c r="H578" t="s">
        <v>8917</v>
      </c>
      <c r="I578" t="s">
        <v>8361</v>
      </c>
      <c r="J578">
        <v>10000</v>
      </c>
      <c r="K578">
        <v>0</v>
      </c>
      <c r="L578" t="s">
        <v>10514</v>
      </c>
      <c r="M578" t="s">
        <v>10079</v>
      </c>
    </row>
    <row r="579" spans="1:14" x14ac:dyDescent="0.2">
      <c r="A579" t="s">
        <v>802</v>
      </c>
      <c r="B579" t="s">
        <v>8919</v>
      </c>
      <c r="C579" t="s">
        <v>8920</v>
      </c>
      <c r="D579" t="s">
        <v>8868</v>
      </c>
      <c r="E579" t="s">
        <v>8869</v>
      </c>
      <c r="F579">
        <v>2016</v>
      </c>
      <c r="G579">
        <v>2019</v>
      </c>
      <c r="H579" t="s">
        <v>8921</v>
      </c>
      <c r="I579" t="s">
        <v>8483</v>
      </c>
      <c r="J579">
        <v>34700</v>
      </c>
      <c r="K579">
        <v>0</v>
      </c>
      <c r="L579" t="s">
        <v>10516</v>
      </c>
      <c r="M579" t="s">
        <v>10079</v>
      </c>
    </row>
    <row r="580" spans="1:14" hidden="1" x14ac:dyDescent="0.2">
      <c r="B580" t="s">
        <v>8922</v>
      </c>
      <c r="C580" t="s">
        <v>8923</v>
      </c>
      <c r="D580" t="s">
        <v>8868</v>
      </c>
      <c r="E580" t="s">
        <v>8869</v>
      </c>
      <c r="F580">
        <v>2016</v>
      </c>
      <c r="G580">
        <v>2020</v>
      </c>
      <c r="H580" t="s">
        <v>8924</v>
      </c>
      <c r="I580" t="s">
        <v>8100</v>
      </c>
      <c r="J580">
        <v>10153</v>
      </c>
      <c r="K580">
        <v>0</v>
      </c>
      <c r="L580" t="s">
        <v>7774</v>
      </c>
      <c r="M580" t="s">
        <v>10078</v>
      </c>
      <c r="N580" t="s">
        <v>10080</v>
      </c>
    </row>
    <row r="581" spans="1:14" x14ac:dyDescent="0.2">
      <c r="A581" t="s">
        <v>7708</v>
      </c>
      <c r="B581" t="s">
        <v>8922</v>
      </c>
      <c r="C581" t="s">
        <v>8923</v>
      </c>
      <c r="D581" t="s">
        <v>8868</v>
      </c>
      <c r="E581" t="s">
        <v>8869</v>
      </c>
      <c r="F581">
        <v>2016</v>
      </c>
      <c r="G581">
        <v>2020</v>
      </c>
      <c r="H581" t="s">
        <v>8924</v>
      </c>
      <c r="I581" t="s">
        <v>7708</v>
      </c>
      <c r="J581">
        <v>15961</v>
      </c>
      <c r="K581">
        <v>0</v>
      </c>
      <c r="L581" t="s">
        <v>10516</v>
      </c>
      <c r="M581" t="s">
        <v>10079</v>
      </c>
    </row>
    <row r="582" spans="1:14" hidden="1" x14ac:dyDescent="0.2">
      <c r="B582" t="s">
        <v>8922</v>
      </c>
      <c r="C582" t="s">
        <v>8923</v>
      </c>
      <c r="D582" t="s">
        <v>8868</v>
      </c>
      <c r="E582" t="s">
        <v>8869</v>
      </c>
      <c r="F582">
        <v>2016</v>
      </c>
      <c r="G582">
        <v>2020</v>
      </c>
      <c r="H582" t="s">
        <v>8924</v>
      </c>
      <c r="I582" t="s">
        <v>7831</v>
      </c>
      <c r="J582">
        <v>5250</v>
      </c>
      <c r="K582">
        <v>0</v>
      </c>
      <c r="L582" t="s">
        <v>7774</v>
      </c>
      <c r="M582" t="s">
        <v>10078</v>
      </c>
      <c r="N582" t="s">
        <v>10080</v>
      </c>
    </row>
    <row r="583" spans="1:14" x14ac:dyDescent="0.2">
      <c r="A583" t="s">
        <v>802</v>
      </c>
      <c r="B583" t="s">
        <v>8925</v>
      </c>
      <c r="C583" t="s">
        <v>8926</v>
      </c>
      <c r="D583" t="s">
        <v>8868</v>
      </c>
      <c r="E583" t="s">
        <v>8869</v>
      </c>
      <c r="F583">
        <v>2016</v>
      </c>
      <c r="G583">
        <v>2019</v>
      </c>
      <c r="H583" t="s">
        <v>8927</v>
      </c>
      <c r="I583" t="s">
        <v>8361</v>
      </c>
      <c r="J583">
        <v>24914</v>
      </c>
      <c r="K583">
        <v>0</v>
      </c>
      <c r="L583" t="s">
        <v>10516</v>
      </c>
      <c r="M583" t="s">
        <v>10079</v>
      </c>
    </row>
    <row r="584" spans="1:14" x14ac:dyDescent="0.2">
      <c r="A584" t="s">
        <v>5863</v>
      </c>
      <c r="B584" t="s">
        <v>8925</v>
      </c>
      <c r="C584" t="s">
        <v>8926</v>
      </c>
      <c r="D584" t="s">
        <v>8868</v>
      </c>
      <c r="E584" t="s">
        <v>8869</v>
      </c>
      <c r="F584">
        <v>2016</v>
      </c>
      <c r="G584">
        <v>2019</v>
      </c>
      <c r="H584" t="s">
        <v>8927</v>
      </c>
      <c r="I584" t="s">
        <v>8928</v>
      </c>
      <c r="J584">
        <v>18618</v>
      </c>
      <c r="K584">
        <v>0</v>
      </c>
      <c r="L584" t="s">
        <v>10516</v>
      </c>
      <c r="M584" t="s">
        <v>10079</v>
      </c>
    </row>
    <row r="585" spans="1:14" hidden="1" x14ac:dyDescent="0.2">
      <c r="B585" t="s">
        <v>8925</v>
      </c>
      <c r="C585" t="s">
        <v>8926</v>
      </c>
      <c r="D585" t="s">
        <v>8868</v>
      </c>
      <c r="E585" t="s">
        <v>8869</v>
      </c>
      <c r="F585">
        <v>2016</v>
      </c>
      <c r="G585">
        <v>2019</v>
      </c>
      <c r="H585" t="s">
        <v>8927</v>
      </c>
      <c r="I585" t="s">
        <v>7912</v>
      </c>
      <c r="J585">
        <v>10513</v>
      </c>
      <c r="K585">
        <v>0</v>
      </c>
      <c r="L585" t="s">
        <v>7774</v>
      </c>
      <c r="M585" t="s">
        <v>10078</v>
      </c>
      <c r="N585" t="s">
        <v>10080</v>
      </c>
    </row>
    <row r="586" spans="1:14" hidden="1" x14ac:dyDescent="0.2">
      <c r="B586" t="s">
        <v>8929</v>
      </c>
      <c r="C586" t="s">
        <v>8930</v>
      </c>
      <c r="D586" t="s">
        <v>8868</v>
      </c>
      <c r="E586" t="s">
        <v>8869</v>
      </c>
      <c r="F586">
        <v>2016</v>
      </c>
      <c r="G586">
        <v>2020</v>
      </c>
      <c r="H586" t="s">
        <v>8931</v>
      </c>
      <c r="I586" t="s">
        <v>8932</v>
      </c>
      <c r="J586">
        <v>4503</v>
      </c>
      <c r="K586">
        <v>0</v>
      </c>
      <c r="L586" t="s">
        <v>7774</v>
      </c>
      <c r="M586" t="s">
        <v>10078</v>
      </c>
      <c r="N586" t="s">
        <v>10080</v>
      </c>
    </row>
    <row r="587" spans="1:14" x14ac:dyDescent="0.2">
      <c r="A587" t="s">
        <v>8039</v>
      </c>
      <c r="B587" t="s">
        <v>8929</v>
      </c>
      <c r="C587" t="s">
        <v>8930</v>
      </c>
      <c r="D587" t="s">
        <v>8868</v>
      </c>
      <c r="E587" t="s">
        <v>8869</v>
      </c>
      <c r="F587">
        <v>2016</v>
      </c>
      <c r="G587">
        <v>2020</v>
      </c>
      <c r="H587" t="s">
        <v>8931</v>
      </c>
      <c r="I587" t="s">
        <v>8362</v>
      </c>
      <c r="J587">
        <v>23398</v>
      </c>
      <c r="K587">
        <v>0</v>
      </c>
      <c r="L587" t="s">
        <v>10516</v>
      </c>
      <c r="M587" t="s">
        <v>10079</v>
      </c>
    </row>
    <row r="588" spans="1:14" x14ac:dyDescent="0.2">
      <c r="A588" t="s">
        <v>7708</v>
      </c>
      <c r="B588" t="s">
        <v>8933</v>
      </c>
      <c r="C588" t="s">
        <v>8934</v>
      </c>
      <c r="D588" t="s">
        <v>8868</v>
      </c>
      <c r="E588" t="s">
        <v>8869</v>
      </c>
      <c r="F588">
        <v>2016</v>
      </c>
      <c r="G588">
        <v>2020</v>
      </c>
      <c r="H588" t="s">
        <v>8935</v>
      </c>
      <c r="I588" t="s">
        <v>8397</v>
      </c>
      <c r="J588">
        <v>17755</v>
      </c>
      <c r="K588">
        <v>0</v>
      </c>
      <c r="L588" t="s">
        <v>10516</v>
      </c>
      <c r="M588" t="s">
        <v>10079</v>
      </c>
    </row>
    <row r="589" spans="1:14" hidden="1" x14ac:dyDescent="0.2">
      <c r="B589" t="s">
        <v>8933</v>
      </c>
      <c r="C589" t="s">
        <v>8934</v>
      </c>
      <c r="D589" t="s">
        <v>8868</v>
      </c>
      <c r="E589" t="s">
        <v>8869</v>
      </c>
      <c r="F589">
        <v>2016</v>
      </c>
      <c r="G589">
        <v>2020</v>
      </c>
      <c r="H589" t="s">
        <v>8935</v>
      </c>
      <c r="I589" t="s">
        <v>7839</v>
      </c>
      <c r="J589">
        <v>16856</v>
      </c>
      <c r="K589">
        <v>0</v>
      </c>
      <c r="L589" t="s">
        <v>7774</v>
      </c>
      <c r="M589" t="s">
        <v>10078</v>
      </c>
      <c r="N589" t="s">
        <v>10080</v>
      </c>
    </row>
    <row r="590" spans="1:14" x14ac:dyDescent="0.2">
      <c r="A590" t="s">
        <v>7708</v>
      </c>
      <c r="B590" t="s">
        <v>8936</v>
      </c>
      <c r="C590" t="s">
        <v>8937</v>
      </c>
      <c r="D590" t="s">
        <v>8868</v>
      </c>
      <c r="E590" t="s">
        <v>8869</v>
      </c>
      <c r="F590">
        <v>2016</v>
      </c>
      <c r="G590">
        <v>2020</v>
      </c>
      <c r="H590" t="s">
        <v>8938</v>
      </c>
      <c r="I590" t="s">
        <v>8397</v>
      </c>
      <c r="J590">
        <v>25000</v>
      </c>
      <c r="K590">
        <v>0</v>
      </c>
      <c r="L590" t="s">
        <v>10516</v>
      </c>
      <c r="M590" t="s">
        <v>10079</v>
      </c>
    </row>
    <row r="591" spans="1:14" x14ac:dyDescent="0.2">
      <c r="A591" t="s">
        <v>802</v>
      </c>
      <c r="B591" t="s">
        <v>8939</v>
      </c>
      <c r="C591" t="s">
        <v>8940</v>
      </c>
      <c r="D591" t="s">
        <v>8868</v>
      </c>
      <c r="E591" t="s">
        <v>8869</v>
      </c>
      <c r="F591">
        <v>2016</v>
      </c>
      <c r="G591">
        <v>2020</v>
      </c>
      <c r="H591" t="s">
        <v>8941</v>
      </c>
      <c r="I591" t="s">
        <v>8361</v>
      </c>
      <c r="J591">
        <v>30324</v>
      </c>
      <c r="K591">
        <v>0</v>
      </c>
      <c r="L591" t="s">
        <v>10516</v>
      </c>
      <c r="M591" t="s">
        <v>10079</v>
      </c>
    </row>
    <row r="592" spans="1:14" x14ac:dyDescent="0.2">
      <c r="A592" t="s">
        <v>7819</v>
      </c>
      <c r="B592" t="s">
        <v>8939</v>
      </c>
      <c r="C592" t="s">
        <v>8940</v>
      </c>
      <c r="D592" t="s">
        <v>8868</v>
      </c>
      <c r="E592" t="s">
        <v>8869</v>
      </c>
      <c r="F592">
        <v>2016</v>
      </c>
      <c r="G592">
        <v>2020</v>
      </c>
      <c r="H592" t="s">
        <v>8941</v>
      </c>
      <c r="I592" t="s">
        <v>8398</v>
      </c>
      <c r="J592">
        <v>3440</v>
      </c>
      <c r="K592">
        <v>0</v>
      </c>
      <c r="L592" t="s">
        <v>10516</v>
      </c>
      <c r="M592" t="s">
        <v>10079</v>
      </c>
    </row>
    <row r="593" spans="1:14" x14ac:dyDescent="0.2">
      <c r="A593" t="s">
        <v>7666</v>
      </c>
      <c r="B593" t="s">
        <v>8942</v>
      </c>
      <c r="C593" t="s">
        <v>8943</v>
      </c>
      <c r="D593" t="s">
        <v>8868</v>
      </c>
      <c r="E593" t="s">
        <v>8869</v>
      </c>
      <c r="F593">
        <v>2016</v>
      </c>
      <c r="G593">
        <v>2019</v>
      </c>
      <c r="H593" t="s">
        <v>8944</v>
      </c>
      <c r="I593" t="s">
        <v>8410</v>
      </c>
      <c r="J593">
        <v>58717</v>
      </c>
      <c r="K593">
        <v>0</v>
      </c>
      <c r="L593" t="s">
        <v>10516</v>
      </c>
      <c r="M593" t="s">
        <v>10079</v>
      </c>
    </row>
    <row r="594" spans="1:14" hidden="1" x14ac:dyDescent="0.2">
      <c r="B594" t="s">
        <v>8945</v>
      </c>
      <c r="C594" t="s">
        <v>8946</v>
      </c>
      <c r="D594" t="s">
        <v>8868</v>
      </c>
      <c r="E594" t="s">
        <v>8869</v>
      </c>
      <c r="F594">
        <v>2016</v>
      </c>
      <c r="G594">
        <v>2020</v>
      </c>
      <c r="H594" t="s">
        <v>8947</v>
      </c>
      <c r="I594" t="s">
        <v>8374</v>
      </c>
      <c r="J594">
        <v>34192</v>
      </c>
      <c r="K594">
        <v>0</v>
      </c>
      <c r="L594" t="s">
        <v>7769</v>
      </c>
      <c r="M594" t="s">
        <v>10078</v>
      </c>
      <c r="N594" t="s">
        <v>10080</v>
      </c>
    </row>
    <row r="595" spans="1:14" x14ac:dyDescent="0.2">
      <c r="A595" t="s">
        <v>7708</v>
      </c>
      <c r="B595" t="s">
        <v>8948</v>
      </c>
      <c r="C595" t="s">
        <v>8949</v>
      </c>
      <c r="D595" t="s">
        <v>8868</v>
      </c>
      <c r="E595" t="s">
        <v>8869</v>
      </c>
      <c r="F595">
        <v>2016</v>
      </c>
      <c r="G595">
        <v>2020</v>
      </c>
      <c r="H595" t="s">
        <v>8950</v>
      </c>
      <c r="I595" t="s">
        <v>8403</v>
      </c>
      <c r="J595">
        <v>15100</v>
      </c>
      <c r="K595">
        <v>0</v>
      </c>
      <c r="L595" t="s">
        <v>10514</v>
      </c>
      <c r="M595" t="s">
        <v>10079</v>
      </c>
    </row>
    <row r="596" spans="1:14" hidden="1" x14ac:dyDescent="0.2">
      <c r="B596" t="s">
        <v>8948</v>
      </c>
      <c r="C596" t="s">
        <v>8949</v>
      </c>
      <c r="D596" t="s">
        <v>8868</v>
      </c>
      <c r="E596" t="s">
        <v>8869</v>
      </c>
      <c r="F596">
        <v>2016</v>
      </c>
      <c r="G596">
        <v>2020</v>
      </c>
      <c r="H596" t="s">
        <v>8950</v>
      </c>
      <c r="I596" t="s">
        <v>2742</v>
      </c>
      <c r="J596">
        <v>14213</v>
      </c>
      <c r="K596">
        <v>0</v>
      </c>
      <c r="L596" t="s">
        <v>7769</v>
      </c>
      <c r="M596" t="s">
        <v>10078</v>
      </c>
      <c r="N596" t="s">
        <v>10080</v>
      </c>
    </row>
    <row r="597" spans="1:14" hidden="1" x14ac:dyDescent="0.2">
      <c r="B597" t="s">
        <v>8951</v>
      </c>
      <c r="C597" t="s">
        <v>8952</v>
      </c>
      <c r="D597" t="s">
        <v>8868</v>
      </c>
      <c r="E597" t="s">
        <v>8869</v>
      </c>
      <c r="F597">
        <v>2016</v>
      </c>
      <c r="G597">
        <v>2020</v>
      </c>
      <c r="H597" t="s">
        <v>8953</v>
      </c>
      <c r="I597" t="s">
        <v>8544</v>
      </c>
      <c r="J597">
        <v>5075</v>
      </c>
      <c r="K597">
        <v>0</v>
      </c>
      <c r="L597" t="s">
        <v>7774</v>
      </c>
      <c r="M597" t="s">
        <v>10078</v>
      </c>
      <c r="N597" t="s">
        <v>10080</v>
      </c>
    </row>
    <row r="598" spans="1:14" x14ac:dyDescent="0.2">
      <c r="A598" t="s">
        <v>802</v>
      </c>
      <c r="B598" t="s">
        <v>8951</v>
      </c>
      <c r="C598" t="s">
        <v>8952</v>
      </c>
      <c r="D598" t="s">
        <v>8868</v>
      </c>
      <c r="E598" t="s">
        <v>8869</v>
      </c>
      <c r="F598">
        <v>2016</v>
      </c>
      <c r="G598">
        <v>2020</v>
      </c>
      <c r="H598" t="s">
        <v>8953</v>
      </c>
      <c r="I598" t="s">
        <v>8483</v>
      </c>
      <c r="J598">
        <v>26749</v>
      </c>
      <c r="K598">
        <v>0</v>
      </c>
      <c r="L598" t="s">
        <v>10516</v>
      </c>
      <c r="M598" t="s">
        <v>10079</v>
      </c>
    </row>
    <row r="599" spans="1:14" x14ac:dyDescent="0.2">
      <c r="A599" t="s">
        <v>7739</v>
      </c>
      <c r="B599" t="s">
        <v>8954</v>
      </c>
      <c r="C599" t="s">
        <v>8955</v>
      </c>
      <c r="D599" t="s">
        <v>8868</v>
      </c>
      <c r="E599" t="s">
        <v>8869</v>
      </c>
      <c r="F599">
        <v>2016</v>
      </c>
      <c r="G599">
        <v>2019</v>
      </c>
      <c r="H599" t="s">
        <v>8956</v>
      </c>
      <c r="I599" t="s">
        <v>8389</v>
      </c>
      <c r="J599">
        <v>23372</v>
      </c>
      <c r="K599">
        <v>0</v>
      </c>
      <c r="L599" t="s">
        <v>10516</v>
      </c>
      <c r="M599" t="s">
        <v>10079</v>
      </c>
    </row>
    <row r="600" spans="1:14" hidden="1" x14ac:dyDescent="0.2">
      <c r="B600" t="s">
        <v>8957</v>
      </c>
      <c r="C600" t="s">
        <v>8958</v>
      </c>
      <c r="D600" t="s">
        <v>8868</v>
      </c>
      <c r="E600" t="s">
        <v>8869</v>
      </c>
      <c r="F600">
        <v>2016</v>
      </c>
      <c r="G600">
        <v>2020</v>
      </c>
      <c r="H600" t="s">
        <v>8959</v>
      </c>
      <c r="I600" t="s">
        <v>8544</v>
      </c>
      <c r="J600">
        <v>20334</v>
      </c>
      <c r="K600">
        <v>0</v>
      </c>
      <c r="L600" t="s">
        <v>7774</v>
      </c>
      <c r="M600" t="s">
        <v>10078</v>
      </c>
      <c r="N600" t="s">
        <v>10080</v>
      </c>
    </row>
    <row r="601" spans="1:14" x14ac:dyDescent="0.2">
      <c r="A601" t="s">
        <v>802</v>
      </c>
      <c r="B601" t="s">
        <v>8957</v>
      </c>
      <c r="C601" t="s">
        <v>8958</v>
      </c>
      <c r="D601" t="s">
        <v>8868</v>
      </c>
      <c r="E601" t="s">
        <v>8869</v>
      </c>
      <c r="F601">
        <v>2016</v>
      </c>
      <c r="G601">
        <v>2020</v>
      </c>
      <c r="H601" t="s">
        <v>8959</v>
      </c>
      <c r="I601" t="s">
        <v>8483</v>
      </c>
      <c r="J601">
        <v>29104</v>
      </c>
      <c r="K601">
        <v>0</v>
      </c>
      <c r="L601" t="s">
        <v>10516</v>
      </c>
      <c r="M601" t="s">
        <v>10079</v>
      </c>
    </row>
    <row r="602" spans="1:14" x14ac:dyDescent="0.2">
      <c r="A602" t="s">
        <v>7819</v>
      </c>
      <c r="B602" t="s">
        <v>8960</v>
      </c>
      <c r="C602" t="s">
        <v>8961</v>
      </c>
      <c r="D602" t="s">
        <v>8868</v>
      </c>
      <c r="E602" t="s">
        <v>8869</v>
      </c>
      <c r="F602">
        <v>2016</v>
      </c>
      <c r="G602">
        <v>2020</v>
      </c>
      <c r="H602" t="s">
        <v>8962</v>
      </c>
      <c r="I602" t="s">
        <v>8398</v>
      </c>
      <c r="J602">
        <v>25867</v>
      </c>
      <c r="K602">
        <v>0</v>
      </c>
      <c r="L602" t="s">
        <v>10516</v>
      </c>
      <c r="M602" t="s">
        <v>10079</v>
      </c>
    </row>
    <row r="603" spans="1:14" x14ac:dyDescent="0.2">
      <c r="A603" t="s">
        <v>7883</v>
      </c>
      <c r="B603" t="s">
        <v>8963</v>
      </c>
      <c r="C603" t="s">
        <v>8964</v>
      </c>
      <c r="D603" t="s">
        <v>8868</v>
      </c>
      <c r="E603" t="s">
        <v>8869</v>
      </c>
      <c r="F603">
        <v>2016</v>
      </c>
      <c r="G603">
        <v>2020</v>
      </c>
      <c r="H603" t="s">
        <v>8965</v>
      </c>
      <c r="I603" t="s">
        <v>8966</v>
      </c>
      <c r="J603">
        <v>23017</v>
      </c>
      <c r="K603">
        <v>0</v>
      </c>
      <c r="L603" t="s">
        <v>10516</v>
      </c>
      <c r="M603" t="s">
        <v>10079</v>
      </c>
    </row>
    <row r="604" spans="1:14" hidden="1" x14ac:dyDescent="0.2">
      <c r="B604" t="s">
        <v>352</v>
      </c>
      <c r="C604" t="s">
        <v>354</v>
      </c>
      <c r="D604" t="s">
        <v>8868</v>
      </c>
      <c r="E604" t="s">
        <v>8869</v>
      </c>
      <c r="F604">
        <v>2016</v>
      </c>
      <c r="G604">
        <v>2020</v>
      </c>
      <c r="H604" t="s">
        <v>8967</v>
      </c>
      <c r="I604" t="s">
        <v>8374</v>
      </c>
      <c r="J604">
        <v>14008</v>
      </c>
      <c r="K604">
        <v>0</v>
      </c>
      <c r="L604" t="s">
        <v>7769</v>
      </c>
      <c r="M604" t="s">
        <v>10078</v>
      </c>
      <c r="N604" t="s">
        <v>10080</v>
      </c>
    </row>
    <row r="605" spans="1:14" x14ac:dyDescent="0.2">
      <c r="A605" t="s">
        <v>7967</v>
      </c>
      <c r="B605" t="s">
        <v>352</v>
      </c>
      <c r="C605" t="s">
        <v>354</v>
      </c>
      <c r="D605" t="s">
        <v>8868</v>
      </c>
      <c r="E605" t="s">
        <v>8869</v>
      </c>
      <c r="F605">
        <v>2016</v>
      </c>
      <c r="G605">
        <v>2020</v>
      </c>
      <c r="H605" t="s">
        <v>8967</v>
      </c>
      <c r="I605" t="s">
        <v>8968</v>
      </c>
      <c r="J605">
        <v>1472</v>
      </c>
      <c r="K605">
        <v>0</v>
      </c>
      <c r="L605" t="s">
        <v>10514</v>
      </c>
      <c r="M605" t="s">
        <v>10079</v>
      </c>
    </row>
    <row r="606" spans="1:14" hidden="1" x14ac:dyDescent="0.2">
      <c r="B606" t="s">
        <v>352</v>
      </c>
      <c r="C606" t="s">
        <v>354</v>
      </c>
      <c r="D606" t="s">
        <v>8868</v>
      </c>
      <c r="E606" t="s">
        <v>8869</v>
      </c>
      <c r="F606">
        <v>2016</v>
      </c>
      <c r="G606">
        <v>2020</v>
      </c>
      <c r="H606" t="s">
        <v>8967</v>
      </c>
      <c r="I606" t="s">
        <v>8969</v>
      </c>
      <c r="J606">
        <v>0</v>
      </c>
      <c r="K606">
        <v>0</v>
      </c>
      <c r="L606" t="s">
        <v>7769</v>
      </c>
      <c r="M606" t="s">
        <v>10078</v>
      </c>
      <c r="N606" t="s">
        <v>10080</v>
      </c>
    </row>
    <row r="607" spans="1:14" x14ac:dyDescent="0.2">
      <c r="A607" t="s">
        <v>802</v>
      </c>
      <c r="B607" t="s">
        <v>8970</v>
      </c>
      <c r="C607" t="s">
        <v>8971</v>
      </c>
      <c r="D607" t="s">
        <v>8868</v>
      </c>
      <c r="E607" t="s">
        <v>8869</v>
      </c>
      <c r="F607">
        <v>2016</v>
      </c>
      <c r="G607">
        <v>2020</v>
      </c>
      <c r="H607" t="s">
        <v>8972</v>
      </c>
      <c r="I607" t="s">
        <v>8421</v>
      </c>
      <c r="J607">
        <v>40523</v>
      </c>
      <c r="K607">
        <v>0</v>
      </c>
      <c r="L607" t="s">
        <v>10514</v>
      </c>
      <c r="M607" t="s">
        <v>10079</v>
      </c>
    </row>
    <row r="608" spans="1:14" hidden="1" x14ac:dyDescent="0.2">
      <c r="B608" t="s">
        <v>8973</v>
      </c>
      <c r="C608" t="s">
        <v>8974</v>
      </c>
      <c r="D608" t="s">
        <v>8868</v>
      </c>
      <c r="E608" t="s">
        <v>8869</v>
      </c>
      <c r="F608">
        <v>2016</v>
      </c>
      <c r="G608">
        <v>2020</v>
      </c>
      <c r="H608" t="s">
        <v>8975</v>
      </c>
      <c r="I608" t="s">
        <v>8499</v>
      </c>
      <c r="J608">
        <v>17605</v>
      </c>
      <c r="K608">
        <v>0</v>
      </c>
      <c r="L608" t="s">
        <v>7774</v>
      </c>
      <c r="M608" t="s">
        <v>10078</v>
      </c>
      <c r="N608" t="s">
        <v>10080</v>
      </c>
    </row>
    <row r="609" spans="1:14" x14ac:dyDescent="0.2">
      <c r="A609" t="s">
        <v>7708</v>
      </c>
      <c r="B609" t="s">
        <v>8973</v>
      </c>
      <c r="C609" t="s">
        <v>8974</v>
      </c>
      <c r="D609" t="s">
        <v>8868</v>
      </c>
      <c r="E609" t="s">
        <v>8869</v>
      </c>
      <c r="F609">
        <v>2016</v>
      </c>
      <c r="G609">
        <v>2020</v>
      </c>
      <c r="H609" t="s">
        <v>8975</v>
      </c>
      <c r="I609" t="s">
        <v>8397</v>
      </c>
      <c r="J609">
        <v>4764</v>
      </c>
      <c r="K609">
        <v>0</v>
      </c>
      <c r="L609" t="s">
        <v>10516</v>
      </c>
      <c r="M609" t="s">
        <v>10079</v>
      </c>
    </row>
    <row r="610" spans="1:14" x14ac:dyDescent="0.2">
      <c r="A610" t="s">
        <v>7708</v>
      </c>
      <c r="B610" t="s">
        <v>8976</v>
      </c>
      <c r="C610" t="s">
        <v>8977</v>
      </c>
      <c r="D610" t="s">
        <v>8868</v>
      </c>
      <c r="E610" t="s">
        <v>8869</v>
      </c>
      <c r="F610">
        <v>2016</v>
      </c>
      <c r="G610">
        <v>2020</v>
      </c>
      <c r="H610" t="s">
        <v>8978</v>
      </c>
      <c r="I610" t="s">
        <v>8397</v>
      </c>
      <c r="J610">
        <v>26213</v>
      </c>
      <c r="K610">
        <v>0</v>
      </c>
      <c r="L610" t="s">
        <v>10516</v>
      </c>
      <c r="M610" t="s">
        <v>10079</v>
      </c>
    </row>
    <row r="611" spans="1:14" x14ac:dyDescent="0.2">
      <c r="A611" t="s">
        <v>8144</v>
      </c>
      <c r="B611" t="s">
        <v>8976</v>
      </c>
      <c r="C611" t="s">
        <v>8977</v>
      </c>
      <c r="D611" t="s">
        <v>8868</v>
      </c>
      <c r="E611" t="s">
        <v>8869</v>
      </c>
      <c r="F611">
        <v>2016</v>
      </c>
      <c r="G611">
        <v>2020</v>
      </c>
      <c r="H611" t="s">
        <v>8978</v>
      </c>
      <c r="I611" t="s">
        <v>8340</v>
      </c>
      <c r="J611">
        <v>4839</v>
      </c>
      <c r="K611">
        <v>0</v>
      </c>
      <c r="L611" t="s">
        <v>10516</v>
      </c>
      <c r="M611" t="s">
        <v>10079</v>
      </c>
    </row>
    <row r="612" spans="1:14" x14ac:dyDescent="0.2">
      <c r="A612" t="s">
        <v>802</v>
      </c>
      <c r="B612" t="s">
        <v>8979</v>
      </c>
      <c r="C612" t="s">
        <v>8980</v>
      </c>
      <c r="D612" t="s">
        <v>8868</v>
      </c>
      <c r="E612" t="s">
        <v>8869</v>
      </c>
      <c r="F612">
        <v>2016</v>
      </c>
      <c r="G612">
        <v>2020</v>
      </c>
      <c r="H612" t="s">
        <v>8981</v>
      </c>
      <c r="I612" t="s">
        <v>8361</v>
      </c>
      <c r="J612">
        <v>19752</v>
      </c>
      <c r="K612">
        <v>0</v>
      </c>
      <c r="L612" t="s">
        <v>10514</v>
      </c>
      <c r="M612" t="s">
        <v>10079</v>
      </c>
    </row>
    <row r="613" spans="1:14" hidden="1" x14ac:dyDescent="0.2">
      <c r="B613" t="s">
        <v>8979</v>
      </c>
      <c r="C613" t="s">
        <v>8980</v>
      </c>
      <c r="D613" t="s">
        <v>8868</v>
      </c>
      <c r="E613" t="s">
        <v>8869</v>
      </c>
      <c r="F613">
        <v>2016</v>
      </c>
      <c r="G613">
        <v>2020</v>
      </c>
      <c r="H613" t="s">
        <v>8981</v>
      </c>
      <c r="I613" t="s">
        <v>7912</v>
      </c>
      <c r="J613">
        <v>7078</v>
      </c>
      <c r="K613">
        <v>0</v>
      </c>
      <c r="L613" t="s">
        <v>7769</v>
      </c>
      <c r="M613" t="s">
        <v>10078</v>
      </c>
      <c r="N613" t="s">
        <v>10080</v>
      </c>
    </row>
    <row r="614" spans="1:14" x14ac:dyDescent="0.2">
      <c r="A614" t="s">
        <v>7739</v>
      </c>
      <c r="B614" t="s">
        <v>8982</v>
      </c>
      <c r="C614" t="s">
        <v>8983</v>
      </c>
      <c r="D614" t="s">
        <v>8868</v>
      </c>
      <c r="E614" t="s">
        <v>8869</v>
      </c>
      <c r="F614">
        <v>2016</v>
      </c>
      <c r="G614">
        <v>2019</v>
      </c>
      <c r="H614" t="s">
        <v>8984</v>
      </c>
      <c r="I614" t="s">
        <v>8985</v>
      </c>
      <c r="J614">
        <v>24684</v>
      </c>
      <c r="K614">
        <v>0</v>
      </c>
      <c r="L614" t="s">
        <v>10516</v>
      </c>
      <c r="M614" t="s">
        <v>10079</v>
      </c>
    </row>
    <row r="615" spans="1:14" x14ac:dyDescent="0.2">
      <c r="A615" t="s">
        <v>802</v>
      </c>
      <c r="B615" t="s">
        <v>8982</v>
      </c>
      <c r="C615" t="s">
        <v>8983</v>
      </c>
      <c r="D615" t="s">
        <v>8868</v>
      </c>
      <c r="E615" t="s">
        <v>8869</v>
      </c>
      <c r="F615">
        <v>2016</v>
      </c>
      <c r="G615">
        <v>2019</v>
      </c>
      <c r="H615" t="s">
        <v>8984</v>
      </c>
      <c r="I615" t="s">
        <v>8483</v>
      </c>
      <c r="J615">
        <v>34716</v>
      </c>
      <c r="K615">
        <v>0</v>
      </c>
      <c r="L615" t="s">
        <v>10516</v>
      </c>
      <c r="M615" t="s">
        <v>10079</v>
      </c>
    </row>
    <row r="616" spans="1:14" hidden="1" x14ac:dyDescent="0.2">
      <c r="B616" t="s">
        <v>8986</v>
      </c>
      <c r="C616" t="s">
        <v>8987</v>
      </c>
      <c r="D616" t="s">
        <v>8868</v>
      </c>
      <c r="E616" t="s">
        <v>8869</v>
      </c>
      <c r="F616">
        <v>2016</v>
      </c>
      <c r="G616">
        <v>2020</v>
      </c>
      <c r="H616" t="s">
        <v>8988</v>
      </c>
      <c r="I616" t="s">
        <v>8544</v>
      </c>
      <c r="J616">
        <v>4230</v>
      </c>
      <c r="K616">
        <v>0</v>
      </c>
      <c r="L616" t="s">
        <v>7774</v>
      </c>
      <c r="M616" t="s">
        <v>10078</v>
      </c>
      <c r="N616" t="s">
        <v>10080</v>
      </c>
    </row>
    <row r="617" spans="1:14" hidden="1" x14ac:dyDescent="0.2">
      <c r="B617" t="s">
        <v>8986</v>
      </c>
      <c r="C617" t="s">
        <v>8987</v>
      </c>
      <c r="D617" t="s">
        <v>8868</v>
      </c>
      <c r="E617" t="s">
        <v>8869</v>
      </c>
      <c r="F617">
        <v>2016</v>
      </c>
      <c r="G617">
        <v>2020</v>
      </c>
      <c r="H617" t="s">
        <v>8988</v>
      </c>
      <c r="I617" t="s">
        <v>8498</v>
      </c>
      <c r="J617">
        <v>26116</v>
      </c>
      <c r="K617">
        <v>0</v>
      </c>
      <c r="L617" t="s">
        <v>7774</v>
      </c>
      <c r="M617" t="s">
        <v>10078</v>
      </c>
      <c r="N617" t="s">
        <v>10080</v>
      </c>
    </row>
    <row r="618" spans="1:14" x14ac:dyDescent="0.2">
      <c r="A618" t="s">
        <v>802</v>
      </c>
      <c r="B618" t="s">
        <v>8986</v>
      </c>
      <c r="C618" t="s">
        <v>8987</v>
      </c>
      <c r="D618" t="s">
        <v>8868</v>
      </c>
      <c r="E618" t="s">
        <v>8869</v>
      </c>
      <c r="F618">
        <v>2016</v>
      </c>
      <c r="G618">
        <v>2020</v>
      </c>
      <c r="H618" t="s">
        <v>8988</v>
      </c>
      <c r="I618" t="s">
        <v>8483</v>
      </c>
      <c r="J618">
        <v>10912</v>
      </c>
      <c r="K618">
        <v>0</v>
      </c>
      <c r="L618" t="s">
        <v>10516</v>
      </c>
      <c r="M618" t="s">
        <v>10079</v>
      </c>
    </row>
    <row r="619" spans="1:14" x14ac:dyDescent="0.2">
      <c r="A619" t="s">
        <v>7708</v>
      </c>
      <c r="B619" t="s">
        <v>8989</v>
      </c>
      <c r="C619" t="s">
        <v>8990</v>
      </c>
      <c r="D619" t="s">
        <v>8868</v>
      </c>
      <c r="E619" t="s">
        <v>8869</v>
      </c>
      <c r="F619">
        <v>2016</v>
      </c>
      <c r="G619">
        <v>2019</v>
      </c>
      <c r="H619" t="s">
        <v>8991</v>
      </c>
      <c r="I619" t="s">
        <v>8403</v>
      </c>
      <c r="J619">
        <v>9730</v>
      </c>
      <c r="K619">
        <v>0</v>
      </c>
      <c r="L619" t="s">
        <v>10514</v>
      </c>
      <c r="M619" t="s">
        <v>10079</v>
      </c>
    </row>
    <row r="620" spans="1:14" hidden="1" x14ac:dyDescent="0.2">
      <c r="B620" t="s">
        <v>8989</v>
      </c>
      <c r="C620" t="s">
        <v>8990</v>
      </c>
      <c r="D620" t="s">
        <v>8868</v>
      </c>
      <c r="E620" t="s">
        <v>8869</v>
      </c>
      <c r="F620">
        <v>2016</v>
      </c>
      <c r="G620">
        <v>2019</v>
      </c>
      <c r="H620" t="s">
        <v>8991</v>
      </c>
      <c r="I620" t="s">
        <v>8918</v>
      </c>
      <c r="J620">
        <v>24000</v>
      </c>
      <c r="K620">
        <v>0</v>
      </c>
      <c r="L620" t="s">
        <v>7769</v>
      </c>
      <c r="M620" t="s">
        <v>10078</v>
      </c>
      <c r="N620" t="s">
        <v>10080</v>
      </c>
    </row>
    <row r="621" spans="1:14" x14ac:dyDescent="0.2">
      <c r="A621" t="s">
        <v>802</v>
      </c>
      <c r="B621" t="s">
        <v>8989</v>
      </c>
      <c r="C621" t="s">
        <v>8990</v>
      </c>
      <c r="D621" t="s">
        <v>8868</v>
      </c>
      <c r="E621" t="s">
        <v>8869</v>
      </c>
      <c r="F621">
        <v>2016</v>
      </c>
      <c r="G621">
        <v>2019</v>
      </c>
      <c r="H621" t="s">
        <v>8991</v>
      </c>
      <c r="I621" t="s">
        <v>8361</v>
      </c>
      <c r="J621">
        <v>5000</v>
      </c>
      <c r="K621">
        <v>0</v>
      </c>
      <c r="L621" t="s">
        <v>10514</v>
      </c>
      <c r="M621" t="s">
        <v>10079</v>
      </c>
    </row>
    <row r="622" spans="1:14" hidden="1" x14ac:dyDescent="0.2">
      <c r="B622" t="s">
        <v>8992</v>
      </c>
      <c r="C622" t="s">
        <v>8993</v>
      </c>
      <c r="D622" t="s">
        <v>8868</v>
      </c>
      <c r="E622" t="s">
        <v>8869</v>
      </c>
      <c r="F622">
        <v>2016</v>
      </c>
      <c r="G622">
        <v>2020</v>
      </c>
      <c r="H622" t="s">
        <v>8994</v>
      </c>
      <c r="I622" t="s">
        <v>7916</v>
      </c>
      <c r="J622">
        <v>8953</v>
      </c>
      <c r="K622">
        <v>0</v>
      </c>
      <c r="L622" t="s">
        <v>7774</v>
      </c>
      <c r="M622" t="s">
        <v>10078</v>
      </c>
      <c r="N622" t="s">
        <v>10080</v>
      </c>
    </row>
    <row r="623" spans="1:14" x14ac:dyDescent="0.2">
      <c r="A623" t="s">
        <v>7819</v>
      </c>
      <c r="B623" t="s">
        <v>8992</v>
      </c>
      <c r="C623" t="s">
        <v>8993</v>
      </c>
      <c r="D623" t="s">
        <v>8868</v>
      </c>
      <c r="E623" t="s">
        <v>8869</v>
      </c>
      <c r="F623">
        <v>2016</v>
      </c>
      <c r="G623">
        <v>2020</v>
      </c>
      <c r="H623" t="s">
        <v>8994</v>
      </c>
      <c r="I623" t="s">
        <v>8398</v>
      </c>
      <c r="J623">
        <v>18280</v>
      </c>
      <c r="K623">
        <v>0</v>
      </c>
      <c r="L623" t="s">
        <v>10516</v>
      </c>
      <c r="M623" t="s">
        <v>10079</v>
      </c>
    </row>
    <row r="624" spans="1:14" hidden="1" x14ac:dyDescent="0.2">
      <c r="B624" t="s">
        <v>8995</v>
      </c>
      <c r="C624" t="s">
        <v>8996</v>
      </c>
      <c r="D624" t="s">
        <v>8868</v>
      </c>
      <c r="E624" t="s">
        <v>8869</v>
      </c>
      <c r="F624">
        <v>2016</v>
      </c>
      <c r="G624">
        <v>2020</v>
      </c>
      <c r="H624" t="s">
        <v>8997</v>
      </c>
      <c r="I624" t="s">
        <v>8384</v>
      </c>
      <c r="J624">
        <v>16434</v>
      </c>
      <c r="K624">
        <v>0</v>
      </c>
      <c r="L624" t="s">
        <v>7774</v>
      </c>
      <c r="M624" t="s">
        <v>10078</v>
      </c>
      <c r="N624" t="s">
        <v>10080</v>
      </c>
    </row>
    <row r="625" spans="1:14" x14ac:dyDescent="0.2">
      <c r="A625" t="s">
        <v>8039</v>
      </c>
      <c r="B625" t="s">
        <v>8995</v>
      </c>
      <c r="C625" t="s">
        <v>8996</v>
      </c>
      <c r="D625" t="s">
        <v>8868</v>
      </c>
      <c r="E625" t="s">
        <v>8869</v>
      </c>
      <c r="F625">
        <v>2016</v>
      </c>
      <c r="G625">
        <v>2020</v>
      </c>
      <c r="H625" t="s">
        <v>8997</v>
      </c>
      <c r="I625" t="s">
        <v>8362</v>
      </c>
      <c r="J625">
        <v>8134</v>
      </c>
      <c r="K625">
        <v>0</v>
      </c>
      <c r="L625" t="s">
        <v>10516</v>
      </c>
      <c r="M625" t="s">
        <v>10079</v>
      </c>
    </row>
    <row r="626" spans="1:14" x14ac:dyDescent="0.2">
      <c r="A626" t="s">
        <v>8144</v>
      </c>
      <c r="B626" t="s">
        <v>8998</v>
      </c>
      <c r="C626" t="s">
        <v>8999</v>
      </c>
      <c r="D626" t="s">
        <v>8868</v>
      </c>
      <c r="E626" t="s">
        <v>8869</v>
      </c>
      <c r="F626">
        <v>2016</v>
      </c>
      <c r="G626">
        <v>2020</v>
      </c>
      <c r="H626" t="s">
        <v>9000</v>
      </c>
      <c r="I626" t="s">
        <v>10612</v>
      </c>
      <c r="J626">
        <v>22084</v>
      </c>
      <c r="K626">
        <v>0</v>
      </c>
      <c r="L626" t="s">
        <v>10514</v>
      </c>
      <c r="M626" t="s">
        <v>10079</v>
      </c>
    </row>
    <row r="627" spans="1:14" x14ac:dyDescent="0.2">
      <c r="A627" t="s">
        <v>7708</v>
      </c>
      <c r="B627" t="s">
        <v>9001</v>
      </c>
      <c r="C627" t="s">
        <v>9002</v>
      </c>
      <c r="D627" t="s">
        <v>8868</v>
      </c>
      <c r="E627" t="s">
        <v>8869</v>
      </c>
      <c r="F627">
        <v>2016</v>
      </c>
      <c r="G627">
        <v>2020</v>
      </c>
      <c r="H627" t="s">
        <v>9003</v>
      </c>
      <c r="I627" t="s">
        <v>9004</v>
      </c>
      <c r="J627">
        <v>5035</v>
      </c>
      <c r="K627">
        <v>0</v>
      </c>
      <c r="L627" t="s">
        <v>10516</v>
      </c>
      <c r="M627" t="s">
        <v>10079</v>
      </c>
    </row>
    <row r="628" spans="1:14" x14ac:dyDescent="0.2">
      <c r="A628" t="s">
        <v>802</v>
      </c>
      <c r="B628" t="s">
        <v>9001</v>
      </c>
      <c r="C628" t="s">
        <v>9002</v>
      </c>
      <c r="D628" t="s">
        <v>8868</v>
      </c>
      <c r="E628" t="s">
        <v>8869</v>
      </c>
      <c r="F628">
        <v>2016</v>
      </c>
      <c r="G628">
        <v>2020</v>
      </c>
      <c r="H628" t="s">
        <v>9003</v>
      </c>
      <c r="I628" t="s">
        <v>8361</v>
      </c>
      <c r="J628">
        <v>21617</v>
      </c>
      <c r="K628">
        <v>0</v>
      </c>
      <c r="L628" t="s">
        <v>10516</v>
      </c>
      <c r="M628" t="s">
        <v>10079</v>
      </c>
    </row>
    <row r="629" spans="1:14" x14ac:dyDescent="0.2">
      <c r="A629" t="s">
        <v>5863</v>
      </c>
      <c r="B629" t="s">
        <v>9001</v>
      </c>
      <c r="C629" t="s">
        <v>9002</v>
      </c>
      <c r="D629" t="s">
        <v>8868</v>
      </c>
      <c r="E629" t="s">
        <v>8869</v>
      </c>
      <c r="F629">
        <v>2016</v>
      </c>
      <c r="G629">
        <v>2020</v>
      </c>
      <c r="H629" t="s">
        <v>9003</v>
      </c>
      <c r="I629" t="s">
        <v>8928</v>
      </c>
      <c r="J629">
        <v>6855</v>
      </c>
      <c r="K629">
        <v>0</v>
      </c>
      <c r="L629" t="s">
        <v>10516</v>
      </c>
      <c r="M629" t="s">
        <v>10079</v>
      </c>
    </row>
    <row r="630" spans="1:14" x14ac:dyDescent="0.2">
      <c r="A630" t="s">
        <v>802</v>
      </c>
      <c r="B630" t="s">
        <v>9005</v>
      </c>
      <c r="C630" t="s">
        <v>9006</v>
      </c>
      <c r="D630" t="s">
        <v>8868</v>
      </c>
      <c r="E630" t="s">
        <v>8869</v>
      </c>
      <c r="F630">
        <v>2016</v>
      </c>
      <c r="G630">
        <v>2020</v>
      </c>
      <c r="H630" t="s">
        <v>9007</v>
      </c>
      <c r="I630" t="s">
        <v>8421</v>
      </c>
      <c r="J630">
        <v>30500</v>
      </c>
      <c r="K630">
        <v>0</v>
      </c>
      <c r="L630" t="s">
        <v>10516</v>
      </c>
      <c r="M630" t="s">
        <v>10079</v>
      </c>
    </row>
    <row r="631" spans="1:14" x14ac:dyDescent="0.2">
      <c r="A631" t="s">
        <v>7708</v>
      </c>
      <c r="B631" t="s">
        <v>9008</v>
      </c>
      <c r="C631" t="s">
        <v>9009</v>
      </c>
      <c r="D631" t="s">
        <v>8868</v>
      </c>
      <c r="E631" t="s">
        <v>8869</v>
      </c>
      <c r="F631">
        <v>2016</v>
      </c>
      <c r="G631">
        <v>2020</v>
      </c>
      <c r="H631" t="s">
        <v>9010</v>
      </c>
      <c r="I631" t="s">
        <v>8403</v>
      </c>
      <c r="J631">
        <v>3000</v>
      </c>
      <c r="K631">
        <v>0</v>
      </c>
      <c r="L631" t="s">
        <v>10514</v>
      </c>
      <c r="M631" t="s">
        <v>10079</v>
      </c>
    </row>
    <row r="632" spans="1:14" hidden="1" x14ac:dyDescent="0.2">
      <c r="B632" t="s">
        <v>9008</v>
      </c>
      <c r="C632" t="s">
        <v>9009</v>
      </c>
      <c r="D632" t="s">
        <v>8868</v>
      </c>
      <c r="E632" t="s">
        <v>8869</v>
      </c>
      <c r="F632">
        <v>2016</v>
      </c>
      <c r="G632">
        <v>2020</v>
      </c>
      <c r="H632" t="s">
        <v>9010</v>
      </c>
      <c r="I632" t="s">
        <v>8440</v>
      </c>
      <c r="J632">
        <v>20000</v>
      </c>
      <c r="K632">
        <v>0</v>
      </c>
      <c r="L632" t="s">
        <v>7769</v>
      </c>
      <c r="M632" t="s">
        <v>10078</v>
      </c>
      <c r="N632" t="s">
        <v>10080</v>
      </c>
    </row>
    <row r="633" spans="1:14" x14ac:dyDescent="0.2">
      <c r="A633" t="s">
        <v>7708</v>
      </c>
      <c r="B633" t="s">
        <v>9011</v>
      </c>
      <c r="C633" t="s">
        <v>9012</v>
      </c>
      <c r="D633" t="s">
        <v>8868</v>
      </c>
      <c r="E633" t="s">
        <v>8869</v>
      </c>
      <c r="F633">
        <v>2016</v>
      </c>
      <c r="G633">
        <v>2020</v>
      </c>
      <c r="H633" t="s">
        <v>9013</v>
      </c>
      <c r="I633" t="s">
        <v>8403</v>
      </c>
      <c r="J633">
        <v>5000</v>
      </c>
      <c r="K633">
        <v>0</v>
      </c>
      <c r="L633" t="s">
        <v>10514</v>
      </c>
      <c r="M633" t="s">
        <v>10079</v>
      </c>
    </row>
    <row r="634" spans="1:14" hidden="1" x14ac:dyDescent="0.2">
      <c r="B634" t="s">
        <v>9011</v>
      </c>
      <c r="C634" t="s">
        <v>9012</v>
      </c>
      <c r="D634" t="s">
        <v>8868</v>
      </c>
      <c r="E634" t="s">
        <v>8869</v>
      </c>
      <c r="F634">
        <v>2016</v>
      </c>
      <c r="G634">
        <v>2020</v>
      </c>
      <c r="H634" t="s">
        <v>9013</v>
      </c>
      <c r="I634" t="s">
        <v>8440</v>
      </c>
      <c r="J634">
        <v>25000</v>
      </c>
      <c r="K634">
        <v>0</v>
      </c>
      <c r="L634" t="s">
        <v>7769</v>
      </c>
      <c r="M634" t="s">
        <v>10078</v>
      </c>
      <c r="N634" t="s">
        <v>10080</v>
      </c>
    </row>
    <row r="635" spans="1:14" hidden="1" x14ac:dyDescent="0.2">
      <c r="B635" t="s">
        <v>9014</v>
      </c>
      <c r="C635" t="s">
        <v>9015</v>
      </c>
      <c r="D635" t="s">
        <v>8868</v>
      </c>
      <c r="E635" t="s">
        <v>8869</v>
      </c>
      <c r="F635">
        <v>2016</v>
      </c>
      <c r="G635">
        <v>2020</v>
      </c>
      <c r="H635" t="s">
        <v>9016</v>
      </c>
      <c r="I635" t="s">
        <v>8518</v>
      </c>
      <c r="J635">
        <v>16760</v>
      </c>
      <c r="K635">
        <v>0</v>
      </c>
      <c r="L635" t="s">
        <v>7769</v>
      </c>
      <c r="M635" t="s">
        <v>10078</v>
      </c>
      <c r="N635" t="s">
        <v>10080</v>
      </c>
    </row>
    <row r="636" spans="1:14" x14ac:dyDescent="0.2">
      <c r="A636" t="s">
        <v>7666</v>
      </c>
      <c r="B636" t="s">
        <v>9014</v>
      </c>
      <c r="C636" t="s">
        <v>9015</v>
      </c>
      <c r="D636" t="s">
        <v>8868</v>
      </c>
      <c r="E636" t="s">
        <v>8869</v>
      </c>
      <c r="F636">
        <v>2016</v>
      </c>
      <c r="G636">
        <v>2020</v>
      </c>
      <c r="H636" t="s">
        <v>9016</v>
      </c>
      <c r="I636" t="s">
        <v>8519</v>
      </c>
      <c r="J636">
        <v>7204</v>
      </c>
      <c r="K636">
        <v>0</v>
      </c>
      <c r="L636" t="s">
        <v>10514</v>
      </c>
      <c r="M636" t="s">
        <v>10079</v>
      </c>
    </row>
    <row r="637" spans="1:14" x14ac:dyDescent="0.2">
      <c r="A637" t="s">
        <v>802</v>
      </c>
      <c r="B637" t="s">
        <v>9014</v>
      </c>
      <c r="C637" t="s">
        <v>9015</v>
      </c>
      <c r="D637" t="s">
        <v>8868</v>
      </c>
      <c r="E637" t="s">
        <v>8869</v>
      </c>
      <c r="F637">
        <v>2016</v>
      </c>
      <c r="G637">
        <v>2020</v>
      </c>
      <c r="H637" t="s">
        <v>9016</v>
      </c>
      <c r="I637" t="s">
        <v>8483</v>
      </c>
      <c r="J637">
        <v>5622</v>
      </c>
      <c r="K637">
        <v>0</v>
      </c>
      <c r="L637" t="s">
        <v>10514</v>
      </c>
      <c r="M637" t="s">
        <v>10079</v>
      </c>
    </row>
    <row r="638" spans="1:14" hidden="1" x14ac:dyDescent="0.2">
      <c r="B638" t="s">
        <v>9017</v>
      </c>
      <c r="C638" t="s">
        <v>9018</v>
      </c>
      <c r="D638" t="s">
        <v>8868</v>
      </c>
      <c r="E638" t="s">
        <v>8869</v>
      </c>
      <c r="F638">
        <v>2016</v>
      </c>
      <c r="G638">
        <v>2018</v>
      </c>
      <c r="H638" t="s">
        <v>9019</v>
      </c>
      <c r="I638" t="s">
        <v>8230</v>
      </c>
      <c r="J638">
        <v>23667</v>
      </c>
      <c r="K638">
        <v>0</v>
      </c>
      <c r="L638" t="s">
        <v>7769</v>
      </c>
      <c r="M638" t="s">
        <v>10078</v>
      </c>
      <c r="N638" t="s">
        <v>10080</v>
      </c>
    </row>
    <row r="639" spans="1:14" hidden="1" x14ac:dyDescent="0.2">
      <c r="B639" t="s">
        <v>9017</v>
      </c>
      <c r="C639" t="s">
        <v>9018</v>
      </c>
      <c r="D639" t="s">
        <v>8868</v>
      </c>
      <c r="E639" t="s">
        <v>8869</v>
      </c>
      <c r="F639">
        <v>2016</v>
      </c>
      <c r="G639">
        <v>2018</v>
      </c>
      <c r="H639" t="s">
        <v>9019</v>
      </c>
      <c r="I639" t="s">
        <v>8463</v>
      </c>
      <c r="J639">
        <v>20000</v>
      </c>
      <c r="K639">
        <v>0</v>
      </c>
      <c r="L639" t="s">
        <v>7769</v>
      </c>
      <c r="M639" t="s">
        <v>10078</v>
      </c>
      <c r="N639" t="s">
        <v>10080</v>
      </c>
    </row>
    <row r="640" spans="1:14" hidden="1" x14ac:dyDescent="0.2">
      <c r="B640" t="s">
        <v>9020</v>
      </c>
      <c r="C640" t="s">
        <v>9021</v>
      </c>
      <c r="D640" t="s">
        <v>8868</v>
      </c>
      <c r="E640" t="s">
        <v>8869</v>
      </c>
      <c r="F640">
        <v>2016</v>
      </c>
      <c r="G640">
        <v>2020</v>
      </c>
      <c r="H640" t="s">
        <v>9022</v>
      </c>
      <c r="I640" t="s">
        <v>8453</v>
      </c>
      <c r="J640">
        <v>24350</v>
      </c>
      <c r="K640">
        <v>0</v>
      </c>
      <c r="L640" t="s">
        <v>7769</v>
      </c>
      <c r="M640" t="s">
        <v>10078</v>
      </c>
      <c r="N640" t="s">
        <v>10080</v>
      </c>
    </row>
    <row r="641" spans="1:14" x14ac:dyDescent="0.2">
      <c r="A641" t="s">
        <v>802</v>
      </c>
      <c r="B641" t="s">
        <v>9020</v>
      </c>
      <c r="C641" t="s">
        <v>9021</v>
      </c>
      <c r="D641" t="s">
        <v>8868</v>
      </c>
      <c r="E641" t="s">
        <v>8869</v>
      </c>
      <c r="F641">
        <v>2016</v>
      </c>
      <c r="G641">
        <v>2020</v>
      </c>
      <c r="H641" t="s">
        <v>9022</v>
      </c>
      <c r="I641" t="s">
        <v>8421</v>
      </c>
      <c r="J641">
        <v>8800</v>
      </c>
      <c r="K641">
        <v>0</v>
      </c>
      <c r="L641" t="s">
        <v>10514</v>
      </c>
      <c r="M641" t="s">
        <v>10079</v>
      </c>
    </row>
    <row r="642" spans="1:14" x14ac:dyDescent="0.2">
      <c r="A642" t="s">
        <v>7666</v>
      </c>
      <c r="B642" t="s">
        <v>9023</v>
      </c>
      <c r="C642" t="s">
        <v>9024</v>
      </c>
      <c r="D642" t="s">
        <v>8868</v>
      </c>
      <c r="E642" t="s">
        <v>8869</v>
      </c>
      <c r="F642">
        <v>2016</v>
      </c>
      <c r="G642">
        <v>2019</v>
      </c>
      <c r="H642" t="s">
        <v>9025</v>
      </c>
      <c r="I642" t="s">
        <v>8519</v>
      </c>
      <c r="J642">
        <v>1425</v>
      </c>
      <c r="K642">
        <v>0</v>
      </c>
      <c r="L642" t="s">
        <v>10516</v>
      </c>
      <c r="M642" t="s">
        <v>10079</v>
      </c>
    </row>
    <row r="643" spans="1:14" x14ac:dyDescent="0.2">
      <c r="A643" t="s">
        <v>7819</v>
      </c>
      <c r="B643" t="s">
        <v>9023</v>
      </c>
      <c r="C643" t="s">
        <v>9024</v>
      </c>
      <c r="D643" t="s">
        <v>8868</v>
      </c>
      <c r="E643" t="s">
        <v>8869</v>
      </c>
      <c r="F643">
        <v>2016</v>
      </c>
      <c r="G643">
        <v>2019</v>
      </c>
      <c r="H643" t="s">
        <v>9025</v>
      </c>
      <c r="I643" t="s">
        <v>8398</v>
      </c>
      <c r="J643">
        <v>7630</v>
      </c>
      <c r="K643">
        <v>0</v>
      </c>
      <c r="L643" t="s">
        <v>10516</v>
      </c>
      <c r="M643" t="s">
        <v>10079</v>
      </c>
    </row>
    <row r="644" spans="1:14" hidden="1" x14ac:dyDescent="0.2">
      <c r="B644" t="s">
        <v>9023</v>
      </c>
      <c r="C644" t="s">
        <v>9024</v>
      </c>
      <c r="D644" t="s">
        <v>8868</v>
      </c>
      <c r="E644" t="s">
        <v>8869</v>
      </c>
      <c r="F644">
        <v>2016</v>
      </c>
      <c r="G644">
        <v>2019</v>
      </c>
      <c r="H644" t="s">
        <v>9025</v>
      </c>
      <c r="I644" t="s">
        <v>7818</v>
      </c>
      <c r="J644">
        <v>1858</v>
      </c>
      <c r="K644">
        <v>0</v>
      </c>
      <c r="L644" t="s">
        <v>7774</v>
      </c>
      <c r="M644" t="s">
        <v>10078</v>
      </c>
      <c r="N644" t="s">
        <v>10080</v>
      </c>
    </row>
    <row r="645" spans="1:14" hidden="1" x14ac:dyDescent="0.2">
      <c r="B645" t="s">
        <v>9023</v>
      </c>
      <c r="C645" t="s">
        <v>9024</v>
      </c>
      <c r="D645" t="s">
        <v>8868</v>
      </c>
      <c r="E645" t="s">
        <v>8869</v>
      </c>
      <c r="F645">
        <v>2016</v>
      </c>
      <c r="G645">
        <v>2019</v>
      </c>
      <c r="H645" t="s">
        <v>9025</v>
      </c>
      <c r="I645" t="s">
        <v>7831</v>
      </c>
      <c r="J645">
        <v>13762</v>
      </c>
      <c r="K645">
        <v>0</v>
      </c>
      <c r="L645" t="s">
        <v>7774</v>
      </c>
      <c r="M645" t="s">
        <v>10078</v>
      </c>
      <c r="N645" t="s">
        <v>10080</v>
      </c>
    </row>
    <row r="646" spans="1:14" x14ac:dyDescent="0.2">
      <c r="A646" t="s">
        <v>7666</v>
      </c>
      <c r="B646" t="s">
        <v>9026</v>
      </c>
      <c r="C646" t="s">
        <v>9027</v>
      </c>
      <c r="D646" t="s">
        <v>8868</v>
      </c>
      <c r="E646" t="s">
        <v>8869</v>
      </c>
      <c r="F646">
        <v>2016</v>
      </c>
      <c r="G646">
        <v>2020</v>
      </c>
      <c r="H646" t="s">
        <v>9028</v>
      </c>
      <c r="I646" t="s">
        <v>7666</v>
      </c>
      <c r="J646">
        <v>5345</v>
      </c>
      <c r="K646">
        <v>0</v>
      </c>
      <c r="L646" t="s">
        <v>10516</v>
      </c>
      <c r="M646" t="s">
        <v>10079</v>
      </c>
    </row>
    <row r="647" spans="1:14" x14ac:dyDescent="0.2">
      <c r="A647" t="s">
        <v>7819</v>
      </c>
      <c r="B647" t="s">
        <v>9026</v>
      </c>
      <c r="C647" t="s">
        <v>9027</v>
      </c>
      <c r="D647" t="s">
        <v>8868</v>
      </c>
      <c r="E647" t="s">
        <v>8869</v>
      </c>
      <c r="F647">
        <v>2016</v>
      </c>
      <c r="G647">
        <v>2020</v>
      </c>
      <c r="H647" t="s">
        <v>9028</v>
      </c>
      <c r="I647" t="s">
        <v>8398</v>
      </c>
      <c r="J647">
        <v>21795</v>
      </c>
      <c r="K647">
        <v>0</v>
      </c>
      <c r="L647" t="s">
        <v>10516</v>
      </c>
      <c r="M647" t="s">
        <v>10079</v>
      </c>
    </row>
    <row r="648" spans="1:14" x14ac:dyDescent="0.2">
      <c r="A648" t="s">
        <v>7708</v>
      </c>
      <c r="B648" t="s">
        <v>9029</v>
      </c>
      <c r="C648" t="s">
        <v>9030</v>
      </c>
      <c r="D648" t="s">
        <v>8868</v>
      </c>
      <c r="E648" t="s">
        <v>8869</v>
      </c>
      <c r="F648">
        <v>2016</v>
      </c>
      <c r="G648">
        <v>2020</v>
      </c>
      <c r="H648" t="s">
        <v>9031</v>
      </c>
      <c r="I648" t="s">
        <v>8397</v>
      </c>
      <c r="J648">
        <v>4100</v>
      </c>
      <c r="K648">
        <v>0</v>
      </c>
      <c r="L648" t="s">
        <v>10516</v>
      </c>
      <c r="M648" t="s">
        <v>10079</v>
      </c>
    </row>
    <row r="649" spans="1:14" x14ac:dyDescent="0.2">
      <c r="A649" t="s">
        <v>802</v>
      </c>
      <c r="B649" t="s">
        <v>9029</v>
      </c>
      <c r="C649" t="s">
        <v>9030</v>
      </c>
      <c r="D649" t="s">
        <v>8868</v>
      </c>
      <c r="E649" t="s">
        <v>8869</v>
      </c>
      <c r="F649">
        <v>2016</v>
      </c>
      <c r="G649">
        <v>2020</v>
      </c>
      <c r="H649" t="s">
        <v>9031</v>
      </c>
      <c r="I649" t="s">
        <v>10627</v>
      </c>
      <c r="J649">
        <v>5500</v>
      </c>
      <c r="K649">
        <v>0</v>
      </c>
      <c r="L649" t="s">
        <v>10516</v>
      </c>
      <c r="M649" t="s">
        <v>10079</v>
      </c>
    </row>
    <row r="650" spans="1:14" hidden="1" x14ac:dyDescent="0.2">
      <c r="B650" t="s">
        <v>9029</v>
      </c>
      <c r="C650" t="s">
        <v>9030</v>
      </c>
      <c r="D650" t="s">
        <v>8868</v>
      </c>
      <c r="E650" t="s">
        <v>8869</v>
      </c>
      <c r="F650">
        <v>2016</v>
      </c>
      <c r="G650">
        <v>2020</v>
      </c>
      <c r="H650" t="s">
        <v>9031</v>
      </c>
      <c r="I650" t="s">
        <v>8003</v>
      </c>
      <c r="J650">
        <v>25000</v>
      </c>
      <c r="K650">
        <v>0</v>
      </c>
      <c r="L650" t="s">
        <v>7774</v>
      </c>
      <c r="M650" t="s">
        <v>10078</v>
      </c>
      <c r="N650" t="s">
        <v>10080</v>
      </c>
    </row>
    <row r="651" spans="1:14" hidden="1" x14ac:dyDescent="0.2">
      <c r="B651" t="s">
        <v>9032</v>
      </c>
      <c r="C651" t="s">
        <v>9033</v>
      </c>
      <c r="D651" t="s">
        <v>8868</v>
      </c>
      <c r="E651" t="s">
        <v>8869</v>
      </c>
      <c r="F651">
        <v>2016</v>
      </c>
      <c r="G651">
        <v>2019</v>
      </c>
      <c r="H651" t="s">
        <v>9034</v>
      </c>
      <c r="I651" t="s">
        <v>1063</v>
      </c>
      <c r="J651">
        <v>28110</v>
      </c>
      <c r="K651">
        <v>0</v>
      </c>
      <c r="L651" t="s">
        <v>7769</v>
      </c>
      <c r="M651" t="s">
        <v>10078</v>
      </c>
      <c r="N651" t="s">
        <v>10080</v>
      </c>
    </row>
    <row r="652" spans="1:14" x14ac:dyDescent="0.2">
      <c r="A652" t="s">
        <v>1040</v>
      </c>
      <c r="B652" t="s">
        <v>9032</v>
      </c>
      <c r="C652" t="s">
        <v>9033</v>
      </c>
      <c r="D652" t="s">
        <v>8868</v>
      </c>
      <c r="E652" t="s">
        <v>8869</v>
      </c>
      <c r="F652">
        <v>2016</v>
      </c>
      <c r="G652">
        <v>2019</v>
      </c>
      <c r="H652" t="s">
        <v>9034</v>
      </c>
      <c r="I652" t="s">
        <v>1040</v>
      </c>
      <c r="J652">
        <v>7000</v>
      </c>
      <c r="K652">
        <v>0</v>
      </c>
      <c r="L652" t="s">
        <v>10514</v>
      </c>
      <c r="M652" t="s">
        <v>10079</v>
      </c>
    </row>
    <row r="653" spans="1:14" x14ac:dyDescent="0.2">
      <c r="A653" t="s">
        <v>802</v>
      </c>
      <c r="B653" t="s">
        <v>9035</v>
      </c>
      <c r="C653" t="s">
        <v>9036</v>
      </c>
      <c r="D653" t="s">
        <v>8868</v>
      </c>
      <c r="E653" t="s">
        <v>8869</v>
      </c>
      <c r="F653">
        <v>2016</v>
      </c>
      <c r="G653">
        <v>2020</v>
      </c>
      <c r="H653" t="s">
        <v>9037</v>
      </c>
      <c r="I653" t="s">
        <v>10628</v>
      </c>
      <c r="J653">
        <v>33255</v>
      </c>
      <c r="K653">
        <v>0</v>
      </c>
      <c r="L653" t="s">
        <v>10516</v>
      </c>
      <c r="M653" t="s">
        <v>10079</v>
      </c>
    </row>
    <row r="654" spans="1:14" x14ac:dyDescent="0.2">
      <c r="A654" t="s">
        <v>7708</v>
      </c>
      <c r="B654" t="s">
        <v>9038</v>
      </c>
      <c r="C654" t="s">
        <v>9039</v>
      </c>
      <c r="D654" t="s">
        <v>8868</v>
      </c>
      <c r="E654" t="s">
        <v>8869</v>
      </c>
      <c r="F654">
        <v>2016</v>
      </c>
      <c r="G654">
        <v>2020</v>
      </c>
      <c r="H654" t="s">
        <v>9040</v>
      </c>
      <c r="I654" t="s">
        <v>8397</v>
      </c>
      <c r="J654">
        <v>22900</v>
      </c>
      <c r="K654">
        <v>0</v>
      </c>
      <c r="L654" t="s">
        <v>10516</v>
      </c>
      <c r="M654" t="s">
        <v>10079</v>
      </c>
    </row>
    <row r="655" spans="1:14" hidden="1" x14ac:dyDescent="0.2">
      <c r="B655" t="s">
        <v>9038</v>
      </c>
      <c r="C655" t="s">
        <v>9039</v>
      </c>
      <c r="D655" t="s">
        <v>8868</v>
      </c>
      <c r="E655" t="s">
        <v>8869</v>
      </c>
      <c r="F655">
        <v>2016</v>
      </c>
      <c r="G655">
        <v>2020</v>
      </c>
      <c r="H655" t="s">
        <v>9040</v>
      </c>
      <c r="I655" t="s">
        <v>8230</v>
      </c>
      <c r="J655">
        <v>8308</v>
      </c>
      <c r="K655">
        <v>0</v>
      </c>
      <c r="L655" t="s">
        <v>7774</v>
      </c>
      <c r="M655" t="s">
        <v>10078</v>
      </c>
      <c r="N655" t="s">
        <v>10080</v>
      </c>
    </row>
    <row r="656" spans="1:14" hidden="1" x14ac:dyDescent="0.2">
      <c r="B656" t="s">
        <v>9041</v>
      </c>
      <c r="C656" t="s">
        <v>9042</v>
      </c>
      <c r="D656" t="s">
        <v>8868</v>
      </c>
      <c r="E656" t="s">
        <v>8869</v>
      </c>
      <c r="F656">
        <v>2016</v>
      </c>
      <c r="G656">
        <v>2019</v>
      </c>
      <c r="H656" t="s">
        <v>9043</v>
      </c>
      <c r="I656" t="s">
        <v>8453</v>
      </c>
      <c r="J656">
        <v>9800</v>
      </c>
      <c r="K656">
        <v>0</v>
      </c>
      <c r="L656" t="s">
        <v>7774</v>
      </c>
      <c r="M656" t="s">
        <v>10078</v>
      </c>
      <c r="N656" t="s">
        <v>10080</v>
      </c>
    </row>
    <row r="657" spans="1:14" x14ac:dyDescent="0.2">
      <c r="A657" t="s">
        <v>7819</v>
      </c>
      <c r="B657" t="s">
        <v>9041</v>
      </c>
      <c r="C657" t="s">
        <v>9042</v>
      </c>
      <c r="D657" t="s">
        <v>8868</v>
      </c>
      <c r="E657" t="s">
        <v>8869</v>
      </c>
      <c r="F657">
        <v>2016</v>
      </c>
      <c r="G657">
        <v>2019</v>
      </c>
      <c r="H657" t="s">
        <v>9043</v>
      </c>
      <c r="I657" t="s">
        <v>8580</v>
      </c>
      <c r="J657">
        <v>15390</v>
      </c>
      <c r="K657">
        <v>0</v>
      </c>
      <c r="L657" t="s">
        <v>10516</v>
      </c>
      <c r="M657" t="s">
        <v>10079</v>
      </c>
    </row>
    <row r="658" spans="1:14" x14ac:dyDescent="0.2">
      <c r="A658" t="s">
        <v>8175</v>
      </c>
      <c r="B658" t="s">
        <v>9041</v>
      </c>
      <c r="C658" t="s">
        <v>9042</v>
      </c>
      <c r="D658" t="s">
        <v>8868</v>
      </c>
      <c r="E658" t="s">
        <v>8869</v>
      </c>
      <c r="F658">
        <v>2016</v>
      </c>
      <c r="G658">
        <v>2019</v>
      </c>
      <c r="H658" t="s">
        <v>9043</v>
      </c>
      <c r="I658" t="s">
        <v>8175</v>
      </c>
      <c r="J658">
        <v>17992</v>
      </c>
      <c r="K658">
        <v>0</v>
      </c>
      <c r="L658" t="s">
        <v>10516</v>
      </c>
      <c r="M658" t="s">
        <v>10079</v>
      </c>
    </row>
    <row r="659" spans="1:14" hidden="1" x14ac:dyDescent="0.2">
      <c r="B659" t="s">
        <v>9044</v>
      </c>
      <c r="C659" t="s">
        <v>9045</v>
      </c>
      <c r="D659" t="s">
        <v>8868</v>
      </c>
      <c r="E659" t="s">
        <v>8869</v>
      </c>
      <c r="F659">
        <v>2016</v>
      </c>
      <c r="G659">
        <v>2020</v>
      </c>
      <c r="H659" t="s">
        <v>9046</v>
      </c>
      <c r="I659" t="s">
        <v>9047</v>
      </c>
      <c r="J659">
        <v>6000</v>
      </c>
      <c r="K659">
        <v>0</v>
      </c>
      <c r="L659" t="s">
        <v>7769</v>
      </c>
      <c r="M659" t="s">
        <v>10078</v>
      </c>
      <c r="N659" t="s">
        <v>10080</v>
      </c>
    </row>
    <row r="660" spans="1:14" hidden="1" x14ac:dyDescent="0.2">
      <c r="B660" t="s">
        <v>9044</v>
      </c>
      <c r="C660" t="s">
        <v>9045</v>
      </c>
      <c r="D660" t="s">
        <v>8868</v>
      </c>
      <c r="E660" t="s">
        <v>8869</v>
      </c>
      <c r="F660">
        <v>2016</v>
      </c>
      <c r="G660">
        <v>2020</v>
      </c>
      <c r="H660" t="s">
        <v>9046</v>
      </c>
      <c r="I660" t="s">
        <v>8417</v>
      </c>
      <c r="J660">
        <v>20000</v>
      </c>
      <c r="K660">
        <v>0</v>
      </c>
      <c r="L660" t="s">
        <v>7769</v>
      </c>
      <c r="M660" t="s">
        <v>10078</v>
      </c>
      <c r="N660" t="s">
        <v>10080</v>
      </c>
    </row>
    <row r="661" spans="1:14" hidden="1" x14ac:dyDescent="0.2">
      <c r="B661" t="s">
        <v>9044</v>
      </c>
      <c r="C661" t="s">
        <v>9045</v>
      </c>
      <c r="D661" t="s">
        <v>8868</v>
      </c>
      <c r="E661" t="s">
        <v>8869</v>
      </c>
      <c r="F661">
        <v>2016</v>
      </c>
      <c r="G661">
        <v>2020</v>
      </c>
      <c r="H661" t="s">
        <v>9046</v>
      </c>
      <c r="I661" t="s">
        <v>7811</v>
      </c>
      <c r="J661">
        <v>3000</v>
      </c>
      <c r="K661">
        <v>0</v>
      </c>
      <c r="L661" t="s">
        <v>7769</v>
      </c>
      <c r="M661" t="s">
        <v>10078</v>
      </c>
      <c r="N661" t="s">
        <v>10080</v>
      </c>
    </row>
    <row r="662" spans="1:14" x14ac:dyDescent="0.2">
      <c r="A662" t="s">
        <v>802</v>
      </c>
      <c r="B662" t="s">
        <v>9048</v>
      </c>
      <c r="C662" t="s">
        <v>9049</v>
      </c>
      <c r="D662" t="s">
        <v>8868</v>
      </c>
      <c r="E662" t="s">
        <v>8869</v>
      </c>
      <c r="F662">
        <v>2016</v>
      </c>
      <c r="G662">
        <v>2020</v>
      </c>
      <c r="H662" t="s">
        <v>9050</v>
      </c>
      <c r="I662" t="s">
        <v>8361</v>
      </c>
      <c r="J662">
        <v>21005</v>
      </c>
      <c r="K662">
        <v>0</v>
      </c>
      <c r="L662" t="s">
        <v>10516</v>
      </c>
      <c r="M662" t="s">
        <v>10079</v>
      </c>
    </row>
    <row r="663" spans="1:14" x14ac:dyDescent="0.2">
      <c r="A663" t="s">
        <v>7708</v>
      </c>
      <c r="B663" t="s">
        <v>9051</v>
      </c>
      <c r="C663" t="s">
        <v>9052</v>
      </c>
      <c r="D663" t="s">
        <v>8868</v>
      </c>
      <c r="E663" t="s">
        <v>8869</v>
      </c>
      <c r="F663">
        <v>2016</v>
      </c>
      <c r="G663">
        <v>2020</v>
      </c>
      <c r="H663" t="s">
        <v>9053</v>
      </c>
      <c r="I663" t="s">
        <v>8397</v>
      </c>
      <c r="J663">
        <v>25910</v>
      </c>
      <c r="K663">
        <v>0</v>
      </c>
      <c r="L663" t="s">
        <v>10516</v>
      </c>
      <c r="M663" t="s">
        <v>10079</v>
      </c>
    </row>
    <row r="664" spans="1:14" x14ac:dyDescent="0.2">
      <c r="A664" t="s">
        <v>7666</v>
      </c>
      <c r="B664" t="s">
        <v>9054</v>
      </c>
      <c r="C664" t="s">
        <v>9055</v>
      </c>
      <c r="D664" t="s">
        <v>8868</v>
      </c>
      <c r="E664" t="s">
        <v>8869</v>
      </c>
      <c r="F664">
        <v>2016</v>
      </c>
      <c r="G664">
        <v>2020</v>
      </c>
      <c r="H664" t="s">
        <v>9056</v>
      </c>
      <c r="I664" t="s">
        <v>8519</v>
      </c>
      <c r="J664">
        <v>44600</v>
      </c>
      <c r="K664">
        <v>0</v>
      </c>
      <c r="L664" t="s">
        <v>10516</v>
      </c>
      <c r="M664" t="s">
        <v>10079</v>
      </c>
    </row>
    <row r="665" spans="1:14" hidden="1" x14ac:dyDescent="0.2">
      <c r="B665" t="s">
        <v>9057</v>
      </c>
      <c r="C665" t="s">
        <v>9058</v>
      </c>
      <c r="D665" t="s">
        <v>8868</v>
      </c>
      <c r="E665" t="s">
        <v>8869</v>
      </c>
      <c r="F665">
        <v>2016</v>
      </c>
      <c r="G665">
        <v>2019</v>
      </c>
      <c r="H665" t="s">
        <v>9059</v>
      </c>
      <c r="I665" t="s">
        <v>8100</v>
      </c>
      <c r="J665">
        <v>19243</v>
      </c>
      <c r="K665">
        <v>0</v>
      </c>
      <c r="L665" t="s">
        <v>7774</v>
      </c>
      <c r="M665" t="s">
        <v>10078</v>
      </c>
      <c r="N665" t="s">
        <v>10080</v>
      </c>
    </row>
    <row r="666" spans="1:14" x14ac:dyDescent="0.2">
      <c r="A666" t="s">
        <v>7708</v>
      </c>
      <c r="B666" t="s">
        <v>9057</v>
      </c>
      <c r="C666" t="s">
        <v>9058</v>
      </c>
      <c r="D666" t="s">
        <v>8868</v>
      </c>
      <c r="E666" t="s">
        <v>8869</v>
      </c>
      <c r="F666">
        <v>2016</v>
      </c>
      <c r="G666">
        <v>2019</v>
      </c>
      <c r="H666" t="s">
        <v>9059</v>
      </c>
      <c r="I666" t="s">
        <v>8403</v>
      </c>
      <c r="J666">
        <v>6998</v>
      </c>
      <c r="K666">
        <v>0</v>
      </c>
      <c r="L666" t="s">
        <v>10516</v>
      </c>
      <c r="M666" t="s">
        <v>10079</v>
      </c>
    </row>
    <row r="667" spans="1:14" x14ac:dyDescent="0.2">
      <c r="A667" t="s">
        <v>802</v>
      </c>
      <c r="B667" t="s">
        <v>9057</v>
      </c>
      <c r="C667" t="s">
        <v>9058</v>
      </c>
      <c r="D667" t="s">
        <v>8868</v>
      </c>
      <c r="E667" t="s">
        <v>8869</v>
      </c>
      <c r="F667">
        <v>2016</v>
      </c>
      <c r="G667">
        <v>2019</v>
      </c>
      <c r="H667" t="s">
        <v>9059</v>
      </c>
      <c r="I667" t="s">
        <v>8352</v>
      </c>
      <c r="J667">
        <v>9502</v>
      </c>
      <c r="K667">
        <v>0</v>
      </c>
      <c r="L667" t="s">
        <v>10516</v>
      </c>
      <c r="M667" t="s">
        <v>10079</v>
      </c>
    </row>
    <row r="668" spans="1:14" x14ac:dyDescent="0.2">
      <c r="A668" t="s">
        <v>1040</v>
      </c>
      <c r="B668" t="s">
        <v>9057</v>
      </c>
      <c r="C668" t="s">
        <v>9058</v>
      </c>
      <c r="D668" t="s">
        <v>8868</v>
      </c>
      <c r="E668" t="s">
        <v>8869</v>
      </c>
      <c r="F668">
        <v>2016</v>
      </c>
      <c r="G668">
        <v>2019</v>
      </c>
      <c r="H668" t="s">
        <v>9059</v>
      </c>
      <c r="I668" t="s">
        <v>9060</v>
      </c>
      <c r="J668">
        <v>10780</v>
      </c>
      <c r="K668">
        <v>0</v>
      </c>
      <c r="L668" t="s">
        <v>10516</v>
      </c>
      <c r="M668" t="s">
        <v>10079</v>
      </c>
    </row>
    <row r="669" spans="1:14" x14ac:dyDescent="0.2">
      <c r="A669" t="s">
        <v>802</v>
      </c>
      <c r="B669" t="s">
        <v>9061</v>
      </c>
      <c r="C669" t="s">
        <v>9062</v>
      </c>
      <c r="D669" t="s">
        <v>8868</v>
      </c>
      <c r="E669" t="s">
        <v>8869</v>
      </c>
      <c r="F669">
        <v>2016</v>
      </c>
      <c r="G669">
        <v>2019</v>
      </c>
      <c r="H669" t="s">
        <v>9063</v>
      </c>
      <c r="I669" t="s">
        <v>9064</v>
      </c>
      <c r="J669">
        <v>43176</v>
      </c>
      <c r="K669">
        <v>0</v>
      </c>
      <c r="L669" t="s">
        <v>10516</v>
      </c>
      <c r="M669" t="s">
        <v>10079</v>
      </c>
    </row>
    <row r="670" spans="1:14" hidden="1" x14ac:dyDescent="0.2">
      <c r="B670" t="s">
        <v>356</v>
      </c>
      <c r="C670" t="s">
        <v>358</v>
      </c>
      <c r="D670" t="s">
        <v>8868</v>
      </c>
      <c r="E670" t="s">
        <v>8869</v>
      </c>
      <c r="F670">
        <v>2016</v>
      </c>
      <c r="G670">
        <v>2020</v>
      </c>
      <c r="H670" t="s">
        <v>9065</v>
      </c>
      <c r="I670" t="s">
        <v>8384</v>
      </c>
      <c r="J670">
        <v>7700</v>
      </c>
      <c r="K670">
        <v>0</v>
      </c>
      <c r="L670" t="s">
        <v>7769</v>
      </c>
      <c r="M670" t="s">
        <v>10078</v>
      </c>
      <c r="N670" t="s">
        <v>10080</v>
      </c>
    </row>
    <row r="671" spans="1:14" x14ac:dyDescent="0.2">
      <c r="A671" t="s">
        <v>7967</v>
      </c>
      <c r="B671" t="s">
        <v>356</v>
      </c>
      <c r="C671" t="s">
        <v>358</v>
      </c>
      <c r="D671" t="s">
        <v>8868</v>
      </c>
      <c r="E671" t="s">
        <v>8869</v>
      </c>
      <c r="F671">
        <v>2016</v>
      </c>
      <c r="G671">
        <v>2020</v>
      </c>
      <c r="H671" t="s">
        <v>9065</v>
      </c>
      <c r="I671" t="s">
        <v>8379</v>
      </c>
      <c r="J671">
        <v>4000</v>
      </c>
      <c r="K671">
        <v>0</v>
      </c>
      <c r="L671" t="s">
        <v>10514</v>
      </c>
      <c r="M671" t="s">
        <v>10079</v>
      </c>
    </row>
    <row r="672" spans="1:14" x14ac:dyDescent="0.2">
      <c r="A672" t="s">
        <v>802</v>
      </c>
      <c r="B672" t="s">
        <v>356</v>
      </c>
      <c r="C672" t="s">
        <v>358</v>
      </c>
      <c r="D672" t="s">
        <v>8868</v>
      </c>
      <c r="E672" t="s">
        <v>8869</v>
      </c>
      <c r="F672">
        <v>2016</v>
      </c>
      <c r="G672">
        <v>2020</v>
      </c>
      <c r="H672" t="s">
        <v>9065</v>
      </c>
      <c r="I672" t="s">
        <v>8361</v>
      </c>
      <c r="J672">
        <v>33758</v>
      </c>
      <c r="K672">
        <v>0</v>
      </c>
      <c r="L672" t="s">
        <v>10514</v>
      </c>
      <c r="M672" t="s">
        <v>10079</v>
      </c>
    </row>
    <row r="673" spans="1:14" hidden="1" x14ac:dyDescent="0.2">
      <c r="B673" t="s">
        <v>330</v>
      </c>
      <c r="C673" t="s">
        <v>9066</v>
      </c>
      <c r="D673" t="s">
        <v>8868</v>
      </c>
      <c r="E673" t="s">
        <v>8869</v>
      </c>
      <c r="F673">
        <v>2016</v>
      </c>
      <c r="G673">
        <v>2020</v>
      </c>
      <c r="H673" t="s">
        <v>9067</v>
      </c>
      <c r="I673" t="s">
        <v>9068</v>
      </c>
      <c r="J673">
        <v>13531</v>
      </c>
      <c r="K673">
        <v>0</v>
      </c>
      <c r="L673" t="s">
        <v>7774</v>
      </c>
      <c r="M673" t="s">
        <v>10078</v>
      </c>
      <c r="N673" t="s">
        <v>10080</v>
      </c>
    </row>
    <row r="674" spans="1:14" x14ac:dyDescent="0.2">
      <c r="A674" t="s">
        <v>7967</v>
      </c>
      <c r="B674" t="s">
        <v>330</v>
      </c>
      <c r="C674" t="s">
        <v>9066</v>
      </c>
      <c r="D674" t="s">
        <v>8868</v>
      </c>
      <c r="E674" t="s">
        <v>8869</v>
      </c>
      <c r="F674">
        <v>2016</v>
      </c>
      <c r="G674">
        <v>2020</v>
      </c>
      <c r="H674" t="s">
        <v>9067</v>
      </c>
      <c r="I674" t="s">
        <v>9069</v>
      </c>
      <c r="J674">
        <v>8351</v>
      </c>
      <c r="K674">
        <v>0</v>
      </c>
      <c r="L674" t="s">
        <v>10516</v>
      </c>
      <c r="M674" t="s">
        <v>10079</v>
      </c>
    </row>
    <row r="675" spans="1:14" hidden="1" x14ac:dyDescent="0.2">
      <c r="B675" t="s">
        <v>330</v>
      </c>
      <c r="C675" t="s">
        <v>9066</v>
      </c>
      <c r="D675" t="s">
        <v>8868</v>
      </c>
      <c r="E675" t="s">
        <v>8869</v>
      </c>
      <c r="F675">
        <v>2016</v>
      </c>
      <c r="G675">
        <v>2020</v>
      </c>
      <c r="H675" t="s">
        <v>9067</v>
      </c>
      <c r="I675" t="s">
        <v>335</v>
      </c>
      <c r="J675">
        <v>8481</v>
      </c>
      <c r="K675">
        <v>0</v>
      </c>
      <c r="L675" t="s">
        <v>7774</v>
      </c>
      <c r="M675" t="s">
        <v>10078</v>
      </c>
      <c r="N675" t="s">
        <v>10080</v>
      </c>
    </row>
    <row r="676" spans="1:14" hidden="1" x14ac:dyDescent="0.2">
      <c r="B676" t="s">
        <v>9070</v>
      </c>
      <c r="C676" t="s">
        <v>9071</v>
      </c>
      <c r="D676" t="s">
        <v>8868</v>
      </c>
      <c r="E676" t="s">
        <v>8869</v>
      </c>
      <c r="F676">
        <v>2016</v>
      </c>
      <c r="G676">
        <v>2020</v>
      </c>
      <c r="H676" t="s">
        <v>9072</v>
      </c>
      <c r="I676" t="s">
        <v>1078</v>
      </c>
      <c r="J676">
        <v>20000</v>
      </c>
      <c r="K676">
        <v>0</v>
      </c>
      <c r="L676" t="s">
        <v>7774</v>
      </c>
      <c r="M676" t="s">
        <v>10078</v>
      </c>
      <c r="N676" t="s">
        <v>10080</v>
      </c>
    </row>
    <row r="677" spans="1:14" x14ac:dyDescent="0.2">
      <c r="A677" t="s">
        <v>802</v>
      </c>
      <c r="B677" t="s">
        <v>9073</v>
      </c>
      <c r="C677" t="s">
        <v>9074</v>
      </c>
      <c r="D677" t="s">
        <v>8868</v>
      </c>
      <c r="E677" t="s">
        <v>8869</v>
      </c>
      <c r="F677">
        <v>2016</v>
      </c>
      <c r="G677">
        <v>2019</v>
      </c>
      <c r="H677" t="s">
        <v>9075</v>
      </c>
      <c r="I677" t="s">
        <v>8421</v>
      </c>
      <c r="J677">
        <v>18600</v>
      </c>
      <c r="K677">
        <v>0</v>
      </c>
      <c r="L677" t="s">
        <v>10516</v>
      </c>
      <c r="M677" t="s">
        <v>10079</v>
      </c>
    </row>
    <row r="678" spans="1:14" hidden="1" x14ac:dyDescent="0.2">
      <c r="B678" t="s">
        <v>979</v>
      </c>
      <c r="C678" t="s">
        <v>981</v>
      </c>
      <c r="D678" t="s">
        <v>8868</v>
      </c>
      <c r="E678" t="s">
        <v>8869</v>
      </c>
      <c r="F678">
        <v>2016</v>
      </c>
      <c r="G678">
        <v>2018</v>
      </c>
      <c r="H678" t="s">
        <v>9076</v>
      </c>
      <c r="I678" t="s">
        <v>982</v>
      </c>
      <c r="J678">
        <v>35159</v>
      </c>
      <c r="K678">
        <v>0</v>
      </c>
      <c r="L678" t="s">
        <v>8411</v>
      </c>
      <c r="M678" t="s">
        <v>10078</v>
      </c>
      <c r="N678" t="s">
        <v>10080</v>
      </c>
    </row>
    <row r="679" spans="1:14" x14ac:dyDescent="0.2">
      <c r="A679" t="s">
        <v>7708</v>
      </c>
      <c r="B679" t="s">
        <v>979</v>
      </c>
      <c r="C679" t="s">
        <v>981</v>
      </c>
      <c r="D679" t="s">
        <v>8868</v>
      </c>
      <c r="E679" t="s">
        <v>8869</v>
      </c>
      <c r="F679">
        <v>2016</v>
      </c>
      <c r="G679">
        <v>2018</v>
      </c>
      <c r="H679" t="s">
        <v>9076</v>
      </c>
      <c r="I679" t="s">
        <v>8490</v>
      </c>
      <c r="J679">
        <v>8399</v>
      </c>
      <c r="K679">
        <v>0</v>
      </c>
      <c r="L679" t="s">
        <v>10515</v>
      </c>
      <c r="M679" t="s">
        <v>10079</v>
      </c>
    </row>
    <row r="680" spans="1:14" x14ac:dyDescent="0.2">
      <c r="A680" t="s">
        <v>1040</v>
      </c>
      <c r="B680" t="s">
        <v>979</v>
      </c>
      <c r="C680" t="s">
        <v>981</v>
      </c>
      <c r="D680" t="s">
        <v>8868</v>
      </c>
      <c r="E680" t="s">
        <v>8869</v>
      </c>
      <c r="F680">
        <v>2016</v>
      </c>
      <c r="G680">
        <v>2018</v>
      </c>
      <c r="H680" t="s">
        <v>9076</v>
      </c>
      <c r="I680" t="s">
        <v>8426</v>
      </c>
      <c r="J680">
        <v>15449</v>
      </c>
      <c r="K680">
        <v>0</v>
      </c>
      <c r="L680" t="s">
        <v>10515</v>
      </c>
      <c r="M680" t="s">
        <v>10079</v>
      </c>
    </row>
    <row r="681" spans="1:14" hidden="1" x14ac:dyDescent="0.2">
      <c r="B681" t="s">
        <v>9077</v>
      </c>
      <c r="C681" t="s">
        <v>9078</v>
      </c>
      <c r="D681" t="s">
        <v>8868</v>
      </c>
      <c r="E681" t="s">
        <v>8869</v>
      </c>
      <c r="F681">
        <v>2016</v>
      </c>
      <c r="G681">
        <v>2019</v>
      </c>
      <c r="H681" t="s">
        <v>9079</v>
      </c>
      <c r="I681" t="s">
        <v>8374</v>
      </c>
      <c r="J681">
        <v>8022</v>
      </c>
      <c r="K681">
        <v>0</v>
      </c>
      <c r="L681" t="s">
        <v>7774</v>
      </c>
      <c r="M681" t="s">
        <v>10078</v>
      </c>
      <c r="N681" t="s">
        <v>10080</v>
      </c>
    </row>
    <row r="682" spans="1:14" x14ac:dyDescent="0.2">
      <c r="A682" t="s">
        <v>8175</v>
      </c>
      <c r="B682" t="s">
        <v>9077</v>
      </c>
      <c r="C682" t="s">
        <v>9078</v>
      </c>
      <c r="D682" t="s">
        <v>8868</v>
      </c>
      <c r="E682" t="s">
        <v>8869</v>
      </c>
      <c r="F682">
        <v>2016</v>
      </c>
      <c r="G682">
        <v>2019</v>
      </c>
      <c r="H682" t="s">
        <v>9079</v>
      </c>
      <c r="I682" t="s">
        <v>8175</v>
      </c>
      <c r="J682">
        <v>33458</v>
      </c>
      <c r="K682">
        <v>0</v>
      </c>
      <c r="L682" t="s">
        <v>10516</v>
      </c>
      <c r="M682" t="s">
        <v>10079</v>
      </c>
    </row>
    <row r="683" spans="1:14" x14ac:dyDescent="0.2">
      <c r="A683" t="s">
        <v>7708</v>
      </c>
      <c r="B683" t="s">
        <v>9080</v>
      </c>
      <c r="C683" t="s">
        <v>9081</v>
      </c>
      <c r="D683" t="s">
        <v>8868</v>
      </c>
      <c r="E683" t="s">
        <v>8869</v>
      </c>
      <c r="F683">
        <v>2016</v>
      </c>
      <c r="G683">
        <v>2019</v>
      </c>
      <c r="H683" t="s">
        <v>9082</v>
      </c>
      <c r="I683" t="s">
        <v>7708</v>
      </c>
      <c r="J683">
        <v>31173</v>
      </c>
      <c r="K683">
        <v>0</v>
      </c>
      <c r="L683" t="s">
        <v>10516</v>
      </c>
      <c r="M683" t="s">
        <v>10079</v>
      </c>
    </row>
    <row r="684" spans="1:14" hidden="1" x14ac:dyDescent="0.2">
      <c r="B684" t="s">
        <v>9080</v>
      </c>
      <c r="C684" t="s">
        <v>9081</v>
      </c>
      <c r="D684" t="s">
        <v>8868</v>
      </c>
      <c r="E684" t="s">
        <v>8869</v>
      </c>
      <c r="F684">
        <v>2016</v>
      </c>
      <c r="G684">
        <v>2019</v>
      </c>
      <c r="H684" t="s">
        <v>9082</v>
      </c>
      <c r="I684" t="s">
        <v>7831</v>
      </c>
      <c r="J684">
        <v>19475</v>
      </c>
      <c r="K684">
        <v>0</v>
      </c>
      <c r="L684" t="s">
        <v>7774</v>
      </c>
      <c r="M684" t="s">
        <v>10078</v>
      </c>
      <c r="N684" t="s">
        <v>10080</v>
      </c>
    </row>
    <row r="685" spans="1:14" hidden="1" x14ac:dyDescent="0.2">
      <c r="B685" t="s">
        <v>9083</v>
      </c>
      <c r="C685" t="s">
        <v>9084</v>
      </c>
      <c r="D685" t="s">
        <v>8868</v>
      </c>
      <c r="E685" t="s">
        <v>8869</v>
      </c>
      <c r="F685">
        <v>2016</v>
      </c>
      <c r="G685">
        <v>2020</v>
      </c>
      <c r="H685" t="s">
        <v>9085</v>
      </c>
      <c r="I685" t="s">
        <v>8453</v>
      </c>
      <c r="J685">
        <v>0</v>
      </c>
      <c r="K685">
        <v>0</v>
      </c>
      <c r="L685" t="s">
        <v>7774</v>
      </c>
      <c r="M685" t="s">
        <v>10078</v>
      </c>
      <c r="N685" t="s">
        <v>10080</v>
      </c>
    </row>
    <row r="686" spans="1:14" x14ac:dyDescent="0.2">
      <c r="A686" t="s">
        <v>7689</v>
      </c>
      <c r="B686" t="s">
        <v>9083</v>
      </c>
      <c r="C686" t="s">
        <v>9084</v>
      </c>
      <c r="D686" t="s">
        <v>8868</v>
      </c>
      <c r="E686" t="s">
        <v>8869</v>
      </c>
      <c r="F686">
        <v>2016</v>
      </c>
      <c r="G686">
        <v>2020</v>
      </c>
      <c r="H686" t="s">
        <v>9085</v>
      </c>
      <c r="I686" t="s">
        <v>7689</v>
      </c>
      <c r="J686">
        <v>14777</v>
      </c>
      <c r="K686">
        <v>0</v>
      </c>
      <c r="L686" t="s">
        <v>10516</v>
      </c>
      <c r="M686" t="s">
        <v>10079</v>
      </c>
    </row>
    <row r="687" spans="1:14" hidden="1" x14ac:dyDescent="0.2">
      <c r="B687" t="s">
        <v>9086</v>
      </c>
      <c r="C687" t="s">
        <v>9087</v>
      </c>
      <c r="D687" t="s">
        <v>8868</v>
      </c>
      <c r="E687" t="s">
        <v>8869</v>
      </c>
      <c r="F687">
        <v>2016</v>
      </c>
      <c r="G687">
        <v>2019</v>
      </c>
      <c r="H687" t="s">
        <v>9088</v>
      </c>
      <c r="I687" t="s">
        <v>7839</v>
      </c>
      <c r="J687">
        <v>39188</v>
      </c>
      <c r="K687">
        <v>0</v>
      </c>
      <c r="L687" t="s">
        <v>7769</v>
      </c>
      <c r="M687" t="s">
        <v>10078</v>
      </c>
      <c r="N687" t="s">
        <v>10080</v>
      </c>
    </row>
    <row r="688" spans="1:14" x14ac:dyDescent="0.2">
      <c r="A688" t="s">
        <v>1040</v>
      </c>
      <c r="B688" t="s">
        <v>9089</v>
      </c>
      <c r="C688" t="s">
        <v>9090</v>
      </c>
      <c r="D688" t="s">
        <v>8868</v>
      </c>
      <c r="E688" t="s">
        <v>8869</v>
      </c>
      <c r="F688">
        <v>2016</v>
      </c>
      <c r="G688">
        <v>2020</v>
      </c>
      <c r="H688" t="s">
        <v>9091</v>
      </c>
      <c r="I688" t="s">
        <v>1040</v>
      </c>
      <c r="J688">
        <v>24480</v>
      </c>
      <c r="K688">
        <v>0</v>
      </c>
      <c r="L688" t="s">
        <v>10516</v>
      </c>
      <c r="M688" t="s">
        <v>10079</v>
      </c>
    </row>
    <row r="689" spans="1:14" x14ac:dyDescent="0.2">
      <c r="A689" t="s">
        <v>802</v>
      </c>
      <c r="B689" t="s">
        <v>9092</v>
      </c>
      <c r="C689" t="s">
        <v>9093</v>
      </c>
      <c r="D689" t="s">
        <v>8868</v>
      </c>
      <c r="E689" t="s">
        <v>8869</v>
      </c>
      <c r="F689">
        <v>2016</v>
      </c>
      <c r="G689">
        <v>2020</v>
      </c>
      <c r="H689" t="s">
        <v>9094</v>
      </c>
      <c r="I689" t="s">
        <v>8421</v>
      </c>
      <c r="J689">
        <v>32500</v>
      </c>
      <c r="K689">
        <v>0</v>
      </c>
      <c r="L689" t="s">
        <v>10514</v>
      </c>
      <c r="M689" t="s">
        <v>10079</v>
      </c>
    </row>
    <row r="690" spans="1:14" hidden="1" x14ac:dyDescent="0.2">
      <c r="B690" t="s">
        <v>9095</v>
      </c>
      <c r="C690" t="s">
        <v>9096</v>
      </c>
      <c r="D690" t="s">
        <v>8868</v>
      </c>
      <c r="E690" t="s">
        <v>8869</v>
      </c>
      <c r="F690">
        <v>2016</v>
      </c>
      <c r="G690">
        <v>2020</v>
      </c>
      <c r="H690" t="s">
        <v>9097</v>
      </c>
      <c r="I690" t="s">
        <v>9047</v>
      </c>
      <c r="J690">
        <v>9595</v>
      </c>
      <c r="K690">
        <v>0</v>
      </c>
      <c r="L690" t="s">
        <v>7774</v>
      </c>
      <c r="M690" t="s">
        <v>10078</v>
      </c>
      <c r="N690" t="s">
        <v>10080</v>
      </c>
    </row>
    <row r="691" spans="1:14" x14ac:dyDescent="0.2">
      <c r="A691" t="s">
        <v>802</v>
      </c>
      <c r="B691" t="s">
        <v>9095</v>
      </c>
      <c r="C691" t="s">
        <v>9096</v>
      </c>
      <c r="D691" t="s">
        <v>8868</v>
      </c>
      <c r="E691" t="s">
        <v>8869</v>
      </c>
      <c r="F691">
        <v>2016</v>
      </c>
      <c r="G691">
        <v>2020</v>
      </c>
      <c r="H691" t="s">
        <v>9097</v>
      </c>
      <c r="I691" t="s">
        <v>8361</v>
      </c>
      <c r="J691">
        <v>17370</v>
      </c>
      <c r="K691">
        <v>0</v>
      </c>
      <c r="L691" t="s">
        <v>10516</v>
      </c>
      <c r="M691" t="s">
        <v>10079</v>
      </c>
    </row>
    <row r="692" spans="1:14" hidden="1" x14ac:dyDescent="0.2">
      <c r="B692" t="s">
        <v>9095</v>
      </c>
      <c r="C692" t="s">
        <v>9096</v>
      </c>
      <c r="D692" t="s">
        <v>8868</v>
      </c>
      <c r="E692" t="s">
        <v>8869</v>
      </c>
      <c r="F692">
        <v>2016</v>
      </c>
      <c r="G692">
        <v>2020</v>
      </c>
      <c r="H692" t="s">
        <v>9097</v>
      </c>
      <c r="I692" t="s">
        <v>9098</v>
      </c>
      <c r="J692">
        <v>0</v>
      </c>
      <c r="K692">
        <v>0</v>
      </c>
      <c r="L692" t="s">
        <v>7774</v>
      </c>
      <c r="M692" t="s">
        <v>10078</v>
      </c>
      <c r="N692" t="s">
        <v>10080</v>
      </c>
    </row>
    <row r="693" spans="1:14" x14ac:dyDescent="0.2">
      <c r="A693" t="s">
        <v>7739</v>
      </c>
      <c r="B693" t="s">
        <v>9099</v>
      </c>
      <c r="C693" t="s">
        <v>9100</v>
      </c>
      <c r="D693" t="s">
        <v>8868</v>
      </c>
      <c r="E693" t="s">
        <v>8869</v>
      </c>
      <c r="F693">
        <v>2016</v>
      </c>
      <c r="G693">
        <v>2020</v>
      </c>
      <c r="H693" t="s">
        <v>9101</v>
      </c>
      <c r="I693" t="s">
        <v>8366</v>
      </c>
      <c r="J693">
        <v>14099</v>
      </c>
      <c r="K693">
        <v>0</v>
      </c>
      <c r="L693" t="s">
        <v>10516</v>
      </c>
      <c r="M693" t="s">
        <v>10079</v>
      </c>
    </row>
    <row r="694" spans="1:14" hidden="1" x14ac:dyDescent="0.2">
      <c r="B694" t="s">
        <v>9102</v>
      </c>
      <c r="C694" t="s">
        <v>9103</v>
      </c>
      <c r="D694" t="s">
        <v>8868</v>
      </c>
      <c r="E694" t="s">
        <v>8869</v>
      </c>
      <c r="F694">
        <v>2016</v>
      </c>
      <c r="G694">
        <v>2017</v>
      </c>
      <c r="H694" t="s">
        <v>9104</v>
      </c>
      <c r="I694" t="s">
        <v>7818</v>
      </c>
      <c r="J694">
        <v>23360</v>
      </c>
      <c r="K694">
        <v>0</v>
      </c>
      <c r="L694" t="s">
        <v>7774</v>
      </c>
      <c r="M694" t="s">
        <v>10078</v>
      </c>
      <c r="N694" t="s">
        <v>10080</v>
      </c>
    </row>
    <row r="695" spans="1:14" hidden="1" x14ac:dyDescent="0.2">
      <c r="A695" t="s">
        <v>9105</v>
      </c>
      <c r="B695" t="s">
        <v>9102</v>
      </c>
      <c r="C695" t="s">
        <v>9103</v>
      </c>
      <c r="D695" t="s">
        <v>8868</v>
      </c>
      <c r="E695" t="s">
        <v>8869</v>
      </c>
      <c r="F695">
        <v>2016</v>
      </c>
      <c r="G695">
        <v>2017</v>
      </c>
      <c r="H695" t="s">
        <v>9104</v>
      </c>
      <c r="I695" t="s">
        <v>9105</v>
      </c>
      <c r="J695">
        <v>5465</v>
      </c>
      <c r="K695">
        <v>0</v>
      </c>
      <c r="L695" t="s">
        <v>7774</v>
      </c>
      <c r="M695" t="s">
        <v>10079</v>
      </c>
    </row>
    <row r="696" spans="1:14" hidden="1" x14ac:dyDescent="0.2">
      <c r="B696" t="s">
        <v>9106</v>
      </c>
      <c r="C696" t="s">
        <v>9107</v>
      </c>
      <c r="D696" t="s">
        <v>8868</v>
      </c>
      <c r="E696" t="s">
        <v>8869</v>
      </c>
      <c r="F696">
        <v>2016</v>
      </c>
      <c r="G696">
        <v>2020</v>
      </c>
      <c r="H696" t="s">
        <v>9108</v>
      </c>
      <c r="I696" t="s">
        <v>8499</v>
      </c>
      <c r="J696">
        <v>10450</v>
      </c>
      <c r="K696">
        <v>0</v>
      </c>
      <c r="L696" t="s">
        <v>7774</v>
      </c>
      <c r="M696" t="s">
        <v>10078</v>
      </c>
      <c r="N696" t="s">
        <v>10080</v>
      </c>
    </row>
    <row r="697" spans="1:14" hidden="1" x14ac:dyDescent="0.2">
      <c r="B697" t="s">
        <v>9106</v>
      </c>
      <c r="C697" t="s">
        <v>9107</v>
      </c>
      <c r="D697" t="s">
        <v>8868</v>
      </c>
      <c r="E697" t="s">
        <v>8869</v>
      </c>
      <c r="F697">
        <v>2016</v>
      </c>
      <c r="G697">
        <v>2020</v>
      </c>
      <c r="H697" t="s">
        <v>9108</v>
      </c>
      <c r="I697" t="s">
        <v>8374</v>
      </c>
      <c r="J697">
        <v>26196</v>
      </c>
      <c r="K697">
        <v>0</v>
      </c>
      <c r="L697" t="s">
        <v>7774</v>
      </c>
      <c r="M697" t="s">
        <v>10078</v>
      </c>
      <c r="N697" t="s">
        <v>10080</v>
      </c>
    </row>
    <row r="698" spans="1:14" hidden="1" x14ac:dyDescent="0.2">
      <c r="B698" t="s">
        <v>9109</v>
      </c>
      <c r="C698" t="s">
        <v>985</v>
      </c>
      <c r="D698" t="s">
        <v>8868</v>
      </c>
      <c r="E698" t="s">
        <v>8869</v>
      </c>
      <c r="F698">
        <v>2016</v>
      </c>
      <c r="G698">
        <v>2019</v>
      </c>
      <c r="H698" t="s">
        <v>9110</v>
      </c>
      <c r="I698" t="s">
        <v>9111</v>
      </c>
      <c r="J698">
        <v>10935</v>
      </c>
      <c r="K698">
        <v>0</v>
      </c>
      <c r="L698" t="s">
        <v>7769</v>
      </c>
      <c r="M698" t="s">
        <v>10078</v>
      </c>
      <c r="N698" t="s">
        <v>10080</v>
      </c>
    </row>
    <row r="699" spans="1:14" hidden="1" x14ac:dyDescent="0.2">
      <c r="B699" t="s">
        <v>9109</v>
      </c>
      <c r="C699" t="s">
        <v>985</v>
      </c>
      <c r="D699" t="s">
        <v>8868</v>
      </c>
      <c r="E699" t="s">
        <v>8869</v>
      </c>
      <c r="F699">
        <v>2016</v>
      </c>
      <c r="G699">
        <v>2019</v>
      </c>
      <c r="H699" t="s">
        <v>9110</v>
      </c>
      <c r="I699" t="s">
        <v>8100</v>
      </c>
      <c r="J699">
        <v>3502</v>
      </c>
      <c r="K699">
        <v>0</v>
      </c>
      <c r="L699" t="s">
        <v>7769</v>
      </c>
      <c r="M699" t="s">
        <v>10078</v>
      </c>
      <c r="N699" t="s">
        <v>10080</v>
      </c>
    </row>
    <row r="700" spans="1:14" hidden="1" x14ac:dyDescent="0.2">
      <c r="B700" t="s">
        <v>9109</v>
      </c>
      <c r="C700" t="s">
        <v>985</v>
      </c>
      <c r="D700" t="s">
        <v>8868</v>
      </c>
      <c r="E700" t="s">
        <v>8869</v>
      </c>
      <c r="F700">
        <v>2016</v>
      </c>
      <c r="G700">
        <v>2019</v>
      </c>
      <c r="H700" t="s">
        <v>9110</v>
      </c>
      <c r="I700" t="s">
        <v>986</v>
      </c>
      <c r="J700">
        <v>25865</v>
      </c>
      <c r="K700">
        <v>0</v>
      </c>
      <c r="L700" t="s">
        <v>7769</v>
      </c>
      <c r="M700" t="s">
        <v>10078</v>
      </c>
      <c r="N700" t="s">
        <v>10080</v>
      </c>
    </row>
    <row r="701" spans="1:14" x14ac:dyDescent="0.2">
      <c r="A701" t="s">
        <v>7708</v>
      </c>
      <c r="B701" t="s">
        <v>9109</v>
      </c>
      <c r="C701" t="s">
        <v>985</v>
      </c>
      <c r="D701" t="s">
        <v>8868</v>
      </c>
      <c r="E701" t="s">
        <v>8869</v>
      </c>
      <c r="F701">
        <v>2016</v>
      </c>
      <c r="G701">
        <v>2019</v>
      </c>
      <c r="H701" t="s">
        <v>9110</v>
      </c>
      <c r="I701" t="s">
        <v>8490</v>
      </c>
      <c r="J701">
        <v>6165</v>
      </c>
      <c r="K701">
        <v>0</v>
      </c>
      <c r="L701" t="s">
        <v>10514</v>
      </c>
      <c r="M701" t="s">
        <v>10079</v>
      </c>
    </row>
    <row r="702" spans="1:14" hidden="1" x14ac:dyDescent="0.2">
      <c r="B702" t="s">
        <v>9109</v>
      </c>
      <c r="C702" t="s">
        <v>985</v>
      </c>
      <c r="D702" t="s">
        <v>8868</v>
      </c>
      <c r="E702" t="s">
        <v>8869</v>
      </c>
      <c r="F702">
        <v>2016</v>
      </c>
      <c r="G702">
        <v>2019</v>
      </c>
      <c r="H702" t="s">
        <v>9110</v>
      </c>
      <c r="I702" t="s">
        <v>8088</v>
      </c>
      <c r="J702">
        <v>1500</v>
      </c>
      <c r="K702">
        <v>0</v>
      </c>
      <c r="L702" t="s">
        <v>7769</v>
      </c>
      <c r="M702" t="s">
        <v>10078</v>
      </c>
      <c r="N702" t="s">
        <v>10080</v>
      </c>
    </row>
    <row r="703" spans="1:14" x14ac:dyDescent="0.2">
      <c r="A703" t="s">
        <v>7666</v>
      </c>
      <c r="B703" t="s">
        <v>9112</v>
      </c>
      <c r="C703" t="s">
        <v>9113</v>
      </c>
      <c r="D703" t="s">
        <v>8868</v>
      </c>
      <c r="E703" t="s">
        <v>8869</v>
      </c>
      <c r="F703">
        <v>2016</v>
      </c>
      <c r="G703">
        <v>2019</v>
      </c>
      <c r="H703" t="s">
        <v>9114</v>
      </c>
      <c r="I703" t="s">
        <v>7666</v>
      </c>
      <c r="J703">
        <v>28060</v>
      </c>
      <c r="K703">
        <v>0</v>
      </c>
      <c r="L703" t="s">
        <v>10515</v>
      </c>
      <c r="M703" t="s">
        <v>10079</v>
      </c>
    </row>
    <row r="704" spans="1:14" hidden="1" x14ac:dyDescent="0.2">
      <c r="B704" t="s">
        <v>9112</v>
      </c>
      <c r="C704" t="s">
        <v>9113</v>
      </c>
      <c r="D704" t="s">
        <v>8868</v>
      </c>
      <c r="E704" t="s">
        <v>8869</v>
      </c>
      <c r="F704">
        <v>2016</v>
      </c>
      <c r="G704">
        <v>2019</v>
      </c>
      <c r="H704" t="s">
        <v>9114</v>
      </c>
      <c r="I704" t="s">
        <v>7831</v>
      </c>
      <c r="J704">
        <v>15123</v>
      </c>
      <c r="K704">
        <v>0</v>
      </c>
      <c r="L704" t="s">
        <v>8411</v>
      </c>
      <c r="M704" t="s">
        <v>10078</v>
      </c>
      <c r="N704" t="s">
        <v>10080</v>
      </c>
    </row>
    <row r="705" spans="1:14" hidden="1" x14ac:dyDescent="0.2">
      <c r="B705" t="s">
        <v>9115</v>
      </c>
      <c r="C705" t="s">
        <v>9116</v>
      </c>
      <c r="D705" t="s">
        <v>8868</v>
      </c>
      <c r="E705" t="s">
        <v>8869</v>
      </c>
      <c r="F705">
        <v>2016</v>
      </c>
      <c r="G705">
        <v>2019</v>
      </c>
      <c r="H705" t="s">
        <v>9117</v>
      </c>
      <c r="I705" t="s">
        <v>8544</v>
      </c>
      <c r="J705">
        <v>22431</v>
      </c>
      <c r="K705">
        <v>0</v>
      </c>
      <c r="L705" t="s">
        <v>7774</v>
      </c>
      <c r="M705" t="s">
        <v>10078</v>
      </c>
      <c r="N705" t="s">
        <v>10080</v>
      </c>
    </row>
    <row r="706" spans="1:14" x14ac:dyDescent="0.2">
      <c r="A706" t="s">
        <v>802</v>
      </c>
      <c r="B706" t="s">
        <v>9115</v>
      </c>
      <c r="C706" t="s">
        <v>9116</v>
      </c>
      <c r="D706" t="s">
        <v>8868</v>
      </c>
      <c r="E706" t="s">
        <v>8869</v>
      </c>
      <c r="F706">
        <v>2016</v>
      </c>
      <c r="G706">
        <v>2019</v>
      </c>
      <c r="H706" t="s">
        <v>9117</v>
      </c>
      <c r="I706" t="s">
        <v>8483</v>
      </c>
      <c r="J706">
        <v>9020</v>
      </c>
      <c r="K706">
        <v>0</v>
      </c>
      <c r="L706" t="s">
        <v>10516</v>
      </c>
      <c r="M706" t="s">
        <v>10079</v>
      </c>
    </row>
    <row r="707" spans="1:14" hidden="1" x14ac:dyDescent="0.2">
      <c r="B707" t="s">
        <v>9118</v>
      </c>
      <c r="C707" t="s">
        <v>9119</v>
      </c>
      <c r="D707" t="s">
        <v>8868</v>
      </c>
      <c r="E707" t="s">
        <v>8869</v>
      </c>
      <c r="F707">
        <v>2016</v>
      </c>
      <c r="G707">
        <v>2020</v>
      </c>
      <c r="H707" t="s">
        <v>9120</v>
      </c>
      <c r="I707" t="s">
        <v>9121</v>
      </c>
      <c r="J707">
        <v>47539</v>
      </c>
      <c r="K707">
        <v>0</v>
      </c>
      <c r="L707" t="s">
        <v>7774</v>
      </c>
      <c r="M707" t="s">
        <v>10078</v>
      </c>
      <c r="N707" t="s">
        <v>10080</v>
      </c>
    </row>
    <row r="708" spans="1:14" x14ac:dyDescent="0.2">
      <c r="A708" t="s">
        <v>802</v>
      </c>
      <c r="B708" t="s">
        <v>9118</v>
      </c>
      <c r="C708" t="s">
        <v>9119</v>
      </c>
      <c r="D708" t="s">
        <v>8868</v>
      </c>
      <c r="E708" t="s">
        <v>8869</v>
      </c>
      <c r="F708">
        <v>2016</v>
      </c>
      <c r="G708">
        <v>2020</v>
      </c>
      <c r="H708" t="s">
        <v>9120</v>
      </c>
      <c r="I708" t="s">
        <v>8361</v>
      </c>
      <c r="J708">
        <v>3522</v>
      </c>
      <c r="K708">
        <v>0</v>
      </c>
      <c r="L708" t="s">
        <v>10516</v>
      </c>
      <c r="M708" t="s">
        <v>10079</v>
      </c>
    </row>
    <row r="709" spans="1:14" hidden="1" x14ac:dyDescent="0.2">
      <c r="B709" t="s">
        <v>9118</v>
      </c>
      <c r="C709" t="s">
        <v>9119</v>
      </c>
      <c r="D709" t="s">
        <v>8868</v>
      </c>
      <c r="E709" t="s">
        <v>8869</v>
      </c>
      <c r="F709">
        <v>2016</v>
      </c>
      <c r="G709">
        <v>2020</v>
      </c>
      <c r="H709" t="s">
        <v>9120</v>
      </c>
      <c r="I709" t="s">
        <v>7864</v>
      </c>
      <c r="J709">
        <v>7014</v>
      </c>
      <c r="K709">
        <v>0</v>
      </c>
      <c r="L709" t="s">
        <v>7774</v>
      </c>
      <c r="M709" t="s">
        <v>10078</v>
      </c>
      <c r="N709" t="s">
        <v>10080</v>
      </c>
    </row>
    <row r="710" spans="1:14" hidden="1" x14ac:dyDescent="0.2">
      <c r="B710" t="s">
        <v>9122</v>
      </c>
      <c r="C710" t="s">
        <v>9123</v>
      </c>
      <c r="D710" t="s">
        <v>8868</v>
      </c>
      <c r="E710" t="s">
        <v>8869</v>
      </c>
      <c r="F710">
        <v>2016</v>
      </c>
      <c r="G710">
        <v>2020</v>
      </c>
      <c r="H710" t="s">
        <v>9124</v>
      </c>
      <c r="I710" t="s">
        <v>8498</v>
      </c>
      <c r="J710">
        <v>8274</v>
      </c>
      <c r="K710">
        <v>0</v>
      </c>
      <c r="L710" t="s">
        <v>7774</v>
      </c>
      <c r="M710" t="s">
        <v>10078</v>
      </c>
      <c r="N710" t="s">
        <v>10080</v>
      </c>
    </row>
    <row r="711" spans="1:14" hidden="1" x14ac:dyDescent="0.2">
      <c r="B711" t="s">
        <v>9122</v>
      </c>
      <c r="C711" t="s">
        <v>9123</v>
      </c>
      <c r="D711" t="s">
        <v>8868</v>
      </c>
      <c r="E711" t="s">
        <v>8869</v>
      </c>
      <c r="F711">
        <v>2016</v>
      </c>
      <c r="G711">
        <v>2020</v>
      </c>
      <c r="H711" t="s">
        <v>9124</v>
      </c>
      <c r="I711" t="s">
        <v>8088</v>
      </c>
      <c r="J711">
        <v>24526</v>
      </c>
      <c r="K711">
        <v>0</v>
      </c>
      <c r="L711" t="s">
        <v>7774</v>
      </c>
      <c r="M711" t="s">
        <v>10078</v>
      </c>
      <c r="N711" t="s">
        <v>10080</v>
      </c>
    </row>
    <row r="712" spans="1:14" x14ac:dyDescent="0.2">
      <c r="A712" t="s">
        <v>802</v>
      </c>
      <c r="B712" t="s">
        <v>9125</v>
      </c>
      <c r="C712" t="s">
        <v>9126</v>
      </c>
      <c r="D712" t="s">
        <v>8868</v>
      </c>
      <c r="E712" t="s">
        <v>8869</v>
      </c>
      <c r="F712">
        <v>2016</v>
      </c>
      <c r="G712">
        <v>2020</v>
      </c>
      <c r="H712" t="s">
        <v>9127</v>
      </c>
      <c r="I712" t="s">
        <v>9128</v>
      </c>
      <c r="J712">
        <v>34876</v>
      </c>
      <c r="K712">
        <v>0</v>
      </c>
      <c r="L712" t="s">
        <v>10516</v>
      </c>
      <c r="M712" t="s">
        <v>10079</v>
      </c>
    </row>
    <row r="713" spans="1:14" hidden="1" x14ac:dyDescent="0.2">
      <c r="B713" t="s">
        <v>9129</v>
      </c>
      <c r="C713" t="s">
        <v>9130</v>
      </c>
      <c r="D713" t="s">
        <v>8868</v>
      </c>
      <c r="E713" t="s">
        <v>8869</v>
      </c>
      <c r="F713">
        <v>2016</v>
      </c>
      <c r="G713">
        <v>2020</v>
      </c>
      <c r="H713" t="s">
        <v>9131</v>
      </c>
      <c r="I713" t="s">
        <v>7916</v>
      </c>
      <c r="J713">
        <v>5000</v>
      </c>
      <c r="K713">
        <v>0</v>
      </c>
      <c r="L713" t="s">
        <v>7774</v>
      </c>
      <c r="M713" t="s">
        <v>10078</v>
      </c>
      <c r="N713" t="s">
        <v>10080</v>
      </c>
    </row>
    <row r="714" spans="1:14" x14ac:dyDescent="0.2">
      <c r="A714" t="s">
        <v>7708</v>
      </c>
      <c r="B714" t="s">
        <v>9129</v>
      </c>
      <c r="C714" t="s">
        <v>9130</v>
      </c>
      <c r="D714" t="s">
        <v>8868</v>
      </c>
      <c r="E714" t="s">
        <v>8869</v>
      </c>
      <c r="F714">
        <v>2016</v>
      </c>
      <c r="G714">
        <v>2020</v>
      </c>
      <c r="H714" t="s">
        <v>9131</v>
      </c>
      <c r="I714" t="s">
        <v>8344</v>
      </c>
      <c r="J714">
        <v>12500</v>
      </c>
      <c r="K714">
        <v>0</v>
      </c>
      <c r="L714" t="s">
        <v>10516</v>
      </c>
      <c r="M714" t="s">
        <v>10079</v>
      </c>
    </row>
    <row r="715" spans="1:14" x14ac:dyDescent="0.2">
      <c r="A715" t="s">
        <v>802</v>
      </c>
      <c r="B715" t="s">
        <v>9129</v>
      </c>
      <c r="C715" t="s">
        <v>9130</v>
      </c>
      <c r="D715" t="s">
        <v>8868</v>
      </c>
      <c r="E715" t="s">
        <v>8869</v>
      </c>
      <c r="F715">
        <v>2016</v>
      </c>
      <c r="G715">
        <v>2020</v>
      </c>
      <c r="H715" t="s">
        <v>9131</v>
      </c>
      <c r="I715" t="s">
        <v>8352</v>
      </c>
      <c r="J715">
        <v>13250</v>
      </c>
      <c r="K715">
        <v>0</v>
      </c>
      <c r="L715" t="s">
        <v>10516</v>
      </c>
      <c r="M715" t="s">
        <v>10079</v>
      </c>
    </row>
    <row r="716" spans="1:14" hidden="1" x14ac:dyDescent="0.2">
      <c r="B716" t="s">
        <v>9132</v>
      </c>
      <c r="C716" t="s">
        <v>9133</v>
      </c>
      <c r="D716" t="s">
        <v>8868</v>
      </c>
      <c r="E716" t="s">
        <v>8869</v>
      </c>
      <c r="F716">
        <v>2016</v>
      </c>
      <c r="G716">
        <v>2020</v>
      </c>
      <c r="H716" t="s">
        <v>9134</v>
      </c>
      <c r="I716" t="s">
        <v>8100</v>
      </c>
      <c r="J716">
        <v>29343</v>
      </c>
      <c r="K716">
        <v>0</v>
      </c>
      <c r="L716" t="s">
        <v>7774</v>
      </c>
      <c r="M716" t="s">
        <v>10078</v>
      </c>
      <c r="N716" t="s">
        <v>10080</v>
      </c>
    </row>
    <row r="717" spans="1:14" hidden="1" x14ac:dyDescent="0.2">
      <c r="B717" t="s">
        <v>9135</v>
      </c>
      <c r="C717" t="s">
        <v>9136</v>
      </c>
      <c r="D717" t="s">
        <v>8868</v>
      </c>
      <c r="E717" t="s">
        <v>8869</v>
      </c>
      <c r="F717">
        <v>2016</v>
      </c>
      <c r="G717">
        <v>2020</v>
      </c>
      <c r="H717" t="s">
        <v>9137</v>
      </c>
      <c r="I717" t="s">
        <v>1078</v>
      </c>
      <c r="J717">
        <v>11870</v>
      </c>
      <c r="K717">
        <v>0</v>
      </c>
      <c r="L717" t="s">
        <v>7774</v>
      </c>
      <c r="M717" t="s">
        <v>10078</v>
      </c>
      <c r="N717" t="s">
        <v>10080</v>
      </c>
    </row>
    <row r="718" spans="1:14" hidden="1" x14ac:dyDescent="0.2">
      <c r="B718" t="s">
        <v>9135</v>
      </c>
      <c r="C718" t="s">
        <v>9136</v>
      </c>
      <c r="D718" t="s">
        <v>8868</v>
      </c>
      <c r="E718" t="s">
        <v>8869</v>
      </c>
      <c r="F718">
        <v>2016</v>
      </c>
      <c r="G718">
        <v>2020</v>
      </c>
      <c r="H718" t="s">
        <v>9137</v>
      </c>
      <c r="I718" t="s">
        <v>986</v>
      </c>
      <c r="J718">
        <v>4215</v>
      </c>
      <c r="K718">
        <v>0</v>
      </c>
      <c r="L718" t="s">
        <v>7774</v>
      </c>
      <c r="M718" t="s">
        <v>10078</v>
      </c>
      <c r="N718" t="s">
        <v>10080</v>
      </c>
    </row>
    <row r="719" spans="1:14" x14ac:dyDescent="0.2">
      <c r="A719" t="s">
        <v>7708</v>
      </c>
      <c r="B719" t="s">
        <v>9135</v>
      </c>
      <c r="C719" t="s">
        <v>9136</v>
      </c>
      <c r="D719" t="s">
        <v>8868</v>
      </c>
      <c r="E719" t="s">
        <v>8869</v>
      </c>
      <c r="F719">
        <v>2016</v>
      </c>
      <c r="G719">
        <v>2020</v>
      </c>
      <c r="H719" t="s">
        <v>9137</v>
      </c>
      <c r="I719" t="s">
        <v>8397</v>
      </c>
      <c r="J719">
        <v>0</v>
      </c>
      <c r="K719">
        <v>0</v>
      </c>
      <c r="L719" t="s">
        <v>10516</v>
      </c>
      <c r="M719" t="s">
        <v>10079</v>
      </c>
    </row>
    <row r="720" spans="1:14" hidden="1" x14ac:dyDescent="0.2">
      <c r="B720" t="s">
        <v>9135</v>
      </c>
      <c r="C720" t="s">
        <v>9136</v>
      </c>
      <c r="D720" t="s">
        <v>8868</v>
      </c>
      <c r="E720" t="s">
        <v>8869</v>
      </c>
      <c r="F720">
        <v>2016</v>
      </c>
      <c r="G720">
        <v>2020</v>
      </c>
      <c r="H720" t="s">
        <v>9137</v>
      </c>
      <c r="I720" t="s">
        <v>8088</v>
      </c>
      <c r="J720">
        <v>4520</v>
      </c>
      <c r="K720">
        <v>0</v>
      </c>
      <c r="L720" t="s">
        <v>7774</v>
      </c>
      <c r="M720" t="s">
        <v>10078</v>
      </c>
      <c r="N720" t="s">
        <v>10080</v>
      </c>
    </row>
    <row r="721" spans="1:14" hidden="1" x14ac:dyDescent="0.2">
      <c r="B721" t="s">
        <v>9138</v>
      </c>
      <c r="C721" t="s">
        <v>9139</v>
      </c>
      <c r="D721" t="s">
        <v>8868</v>
      </c>
      <c r="E721" t="s">
        <v>8869</v>
      </c>
      <c r="F721">
        <v>2016</v>
      </c>
      <c r="G721">
        <v>2020</v>
      </c>
      <c r="H721" t="s">
        <v>9140</v>
      </c>
      <c r="I721" t="s">
        <v>8555</v>
      </c>
      <c r="J721">
        <v>11804</v>
      </c>
      <c r="K721">
        <v>0</v>
      </c>
      <c r="L721" t="s">
        <v>7774</v>
      </c>
      <c r="M721" t="s">
        <v>10078</v>
      </c>
      <c r="N721" t="s">
        <v>10080</v>
      </c>
    </row>
    <row r="722" spans="1:14" x14ac:dyDescent="0.2">
      <c r="A722" t="s">
        <v>802</v>
      </c>
      <c r="B722" t="s">
        <v>9138</v>
      </c>
      <c r="C722" t="s">
        <v>9139</v>
      </c>
      <c r="D722" t="s">
        <v>8868</v>
      </c>
      <c r="E722" t="s">
        <v>8869</v>
      </c>
      <c r="F722">
        <v>2016</v>
      </c>
      <c r="G722">
        <v>2020</v>
      </c>
      <c r="H722" t="s">
        <v>9140</v>
      </c>
      <c r="I722" t="s">
        <v>8483</v>
      </c>
      <c r="J722">
        <v>5504</v>
      </c>
      <c r="K722">
        <v>0</v>
      </c>
      <c r="L722" t="s">
        <v>10516</v>
      </c>
      <c r="M722" t="s">
        <v>10079</v>
      </c>
    </row>
    <row r="723" spans="1:14" hidden="1" x14ac:dyDescent="0.2">
      <c r="B723" t="s">
        <v>9141</v>
      </c>
      <c r="C723" t="s">
        <v>9142</v>
      </c>
      <c r="D723" t="s">
        <v>8868</v>
      </c>
      <c r="E723" t="s">
        <v>8869</v>
      </c>
      <c r="F723">
        <v>2016</v>
      </c>
      <c r="G723">
        <v>2020</v>
      </c>
      <c r="H723" t="s">
        <v>9143</v>
      </c>
      <c r="I723" t="s">
        <v>8544</v>
      </c>
      <c r="J723">
        <v>14062</v>
      </c>
      <c r="K723">
        <v>0</v>
      </c>
      <c r="L723" t="s">
        <v>7774</v>
      </c>
      <c r="M723" t="s">
        <v>10078</v>
      </c>
      <c r="N723" t="s">
        <v>10080</v>
      </c>
    </row>
    <row r="724" spans="1:14" hidden="1" x14ac:dyDescent="0.2">
      <c r="B724" t="s">
        <v>9141</v>
      </c>
      <c r="C724" t="s">
        <v>9142</v>
      </c>
      <c r="D724" t="s">
        <v>8868</v>
      </c>
      <c r="E724" t="s">
        <v>8869</v>
      </c>
      <c r="F724">
        <v>2016</v>
      </c>
      <c r="G724">
        <v>2020</v>
      </c>
      <c r="H724" t="s">
        <v>9143</v>
      </c>
      <c r="I724" t="s">
        <v>8374</v>
      </c>
      <c r="J724">
        <v>3120</v>
      </c>
      <c r="K724">
        <v>0</v>
      </c>
      <c r="L724" t="s">
        <v>7774</v>
      </c>
      <c r="M724" t="s">
        <v>10078</v>
      </c>
      <c r="N724" t="s">
        <v>10080</v>
      </c>
    </row>
    <row r="725" spans="1:14" x14ac:dyDescent="0.2">
      <c r="A725" t="s">
        <v>7967</v>
      </c>
      <c r="B725" t="s">
        <v>9141</v>
      </c>
      <c r="C725" t="s">
        <v>9142</v>
      </c>
      <c r="D725" t="s">
        <v>8868</v>
      </c>
      <c r="E725" t="s">
        <v>8869</v>
      </c>
      <c r="F725">
        <v>2016</v>
      </c>
      <c r="G725">
        <v>2020</v>
      </c>
      <c r="H725" t="s">
        <v>9143</v>
      </c>
      <c r="I725" t="s">
        <v>9144</v>
      </c>
      <c r="J725">
        <v>14068</v>
      </c>
      <c r="K725">
        <v>0</v>
      </c>
      <c r="L725" t="s">
        <v>10516</v>
      </c>
      <c r="M725" t="s">
        <v>10079</v>
      </c>
    </row>
    <row r="726" spans="1:14" hidden="1" x14ac:dyDescent="0.2">
      <c r="B726" t="s">
        <v>9145</v>
      </c>
      <c r="C726" t="s">
        <v>9146</v>
      </c>
      <c r="D726" t="s">
        <v>8868</v>
      </c>
      <c r="E726" t="s">
        <v>8869</v>
      </c>
      <c r="F726">
        <v>2016</v>
      </c>
      <c r="G726">
        <v>2019</v>
      </c>
      <c r="H726" t="s">
        <v>9147</v>
      </c>
      <c r="I726" t="s">
        <v>8383</v>
      </c>
      <c r="J726">
        <v>18480</v>
      </c>
      <c r="K726">
        <v>0</v>
      </c>
      <c r="L726" t="s">
        <v>7774</v>
      </c>
      <c r="M726" t="s">
        <v>10078</v>
      </c>
      <c r="N726" t="s">
        <v>10080</v>
      </c>
    </row>
    <row r="727" spans="1:14" hidden="1" x14ac:dyDescent="0.2">
      <c r="B727" t="s">
        <v>9145</v>
      </c>
      <c r="C727" t="s">
        <v>9146</v>
      </c>
      <c r="D727" t="s">
        <v>8868</v>
      </c>
      <c r="E727" t="s">
        <v>8869</v>
      </c>
      <c r="F727">
        <v>2016</v>
      </c>
      <c r="G727">
        <v>2019</v>
      </c>
      <c r="H727" t="s">
        <v>9147</v>
      </c>
      <c r="I727" t="s">
        <v>8453</v>
      </c>
      <c r="J727">
        <v>4000</v>
      </c>
      <c r="K727">
        <v>0</v>
      </c>
      <c r="L727" t="s">
        <v>7774</v>
      </c>
      <c r="M727" t="s">
        <v>10078</v>
      </c>
      <c r="N727" t="s">
        <v>10080</v>
      </c>
    </row>
    <row r="728" spans="1:14" x14ac:dyDescent="0.2">
      <c r="A728" t="s">
        <v>802</v>
      </c>
      <c r="B728" t="s">
        <v>9145</v>
      </c>
      <c r="C728" t="s">
        <v>9146</v>
      </c>
      <c r="D728" t="s">
        <v>8868</v>
      </c>
      <c r="E728" t="s">
        <v>8869</v>
      </c>
      <c r="F728">
        <v>2016</v>
      </c>
      <c r="G728">
        <v>2019</v>
      </c>
      <c r="H728" t="s">
        <v>9147</v>
      </c>
      <c r="I728" t="s">
        <v>9148</v>
      </c>
      <c r="J728">
        <v>20438</v>
      </c>
      <c r="K728">
        <v>0</v>
      </c>
      <c r="L728" t="s">
        <v>10516</v>
      </c>
      <c r="M728" t="s">
        <v>10079</v>
      </c>
    </row>
    <row r="729" spans="1:14" hidden="1" x14ac:dyDescent="0.2">
      <c r="B729" t="s">
        <v>9149</v>
      </c>
      <c r="C729" t="s">
        <v>9150</v>
      </c>
      <c r="D729" t="s">
        <v>8868</v>
      </c>
      <c r="E729" t="s">
        <v>8869</v>
      </c>
      <c r="F729">
        <v>2016</v>
      </c>
      <c r="G729">
        <v>2019</v>
      </c>
      <c r="H729" t="s">
        <v>9151</v>
      </c>
      <c r="I729" t="s">
        <v>9152</v>
      </c>
      <c r="J729">
        <v>26120</v>
      </c>
      <c r="K729">
        <v>0</v>
      </c>
      <c r="L729" t="s">
        <v>7774</v>
      </c>
      <c r="M729" t="s">
        <v>10078</v>
      </c>
      <c r="N729" t="s">
        <v>10080</v>
      </c>
    </row>
    <row r="730" spans="1:14" x14ac:dyDescent="0.2">
      <c r="A730" t="s">
        <v>7819</v>
      </c>
      <c r="B730" t="s">
        <v>9149</v>
      </c>
      <c r="C730" t="s">
        <v>9150</v>
      </c>
      <c r="D730" t="s">
        <v>8868</v>
      </c>
      <c r="E730" t="s">
        <v>8869</v>
      </c>
      <c r="F730">
        <v>2016</v>
      </c>
      <c r="G730">
        <v>2019</v>
      </c>
      <c r="H730" t="s">
        <v>9151</v>
      </c>
      <c r="I730" t="s">
        <v>8719</v>
      </c>
      <c r="J730">
        <v>11830</v>
      </c>
      <c r="K730">
        <v>0</v>
      </c>
      <c r="L730" t="s">
        <v>10516</v>
      </c>
      <c r="M730" t="s">
        <v>10079</v>
      </c>
    </row>
    <row r="731" spans="1:14" hidden="1" x14ac:dyDescent="0.2">
      <c r="B731" t="s">
        <v>9153</v>
      </c>
      <c r="C731" t="s">
        <v>9154</v>
      </c>
      <c r="D731" t="s">
        <v>8868</v>
      </c>
      <c r="E731" t="s">
        <v>8869</v>
      </c>
      <c r="F731">
        <v>2016</v>
      </c>
      <c r="G731">
        <v>2020</v>
      </c>
      <c r="H731" t="s">
        <v>9155</v>
      </c>
      <c r="I731" t="s">
        <v>8805</v>
      </c>
      <c r="J731">
        <v>4385</v>
      </c>
      <c r="K731">
        <v>0</v>
      </c>
      <c r="L731" t="s">
        <v>7774</v>
      </c>
      <c r="M731" t="s">
        <v>10078</v>
      </c>
      <c r="N731" t="s">
        <v>10080</v>
      </c>
    </row>
    <row r="732" spans="1:14" x14ac:dyDescent="0.2">
      <c r="A732" t="s">
        <v>7819</v>
      </c>
      <c r="B732" t="s">
        <v>9153</v>
      </c>
      <c r="C732" t="s">
        <v>9154</v>
      </c>
      <c r="D732" t="s">
        <v>8868</v>
      </c>
      <c r="E732" t="s">
        <v>8869</v>
      </c>
      <c r="F732">
        <v>2016</v>
      </c>
      <c r="G732">
        <v>2020</v>
      </c>
      <c r="H732" t="s">
        <v>9155</v>
      </c>
      <c r="I732" t="s">
        <v>8398</v>
      </c>
      <c r="J732">
        <v>13985</v>
      </c>
      <c r="K732">
        <v>0</v>
      </c>
      <c r="L732" t="s">
        <v>10516</v>
      </c>
      <c r="M732" t="s">
        <v>10079</v>
      </c>
    </row>
    <row r="733" spans="1:14" hidden="1" x14ac:dyDescent="0.2">
      <c r="B733" t="s">
        <v>9156</v>
      </c>
      <c r="C733" t="s">
        <v>9157</v>
      </c>
      <c r="D733" t="s">
        <v>8868</v>
      </c>
      <c r="E733" t="s">
        <v>8869</v>
      </c>
      <c r="F733">
        <v>2016</v>
      </c>
      <c r="G733">
        <v>2019</v>
      </c>
      <c r="H733" t="s">
        <v>9158</v>
      </c>
      <c r="I733" t="s">
        <v>7688</v>
      </c>
      <c r="J733">
        <v>23250</v>
      </c>
      <c r="K733">
        <v>0</v>
      </c>
      <c r="L733" t="s">
        <v>7774</v>
      </c>
      <c r="M733" t="s">
        <v>10078</v>
      </c>
      <c r="N733" t="s">
        <v>10080</v>
      </c>
    </row>
    <row r="734" spans="1:14" x14ac:dyDescent="0.2">
      <c r="A734" t="s">
        <v>7708</v>
      </c>
      <c r="B734" t="s">
        <v>9156</v>
      </c>
      <c r="C734" t="s">
        <v>9157</v>
      </c>
      <c r="D734" t="s">
        <v>8868</v>
      </c>
      <c r="E734" t="s">
        <v>8869</v>
      </c>
      <c r="F734">
        <v>2016</v>
      </c>
      <c r="G734">
        <v>2019</v>
      </c>
      <c r="H734" t="s">
        <v>9158</v>
      </c>
      <c r="I734" t="s">
        <v>8403</v>
      </c>
      <c r="J734">
        <v>9000</v>
      </c>
      <c r="K734">
        <v>0</v>
      </c>
      <c r="L734" t="s">
        <v>10516</v>
      </c>
      <c r="M734" t="s">
        <v>10079</v>
      </c>
    </row>
    <row r="735" spans="1:14" hidden="1" x14ac:dyDescent="0.2">
      <c r="B735" t="s">
        <v>9159</v>
      </c>
      <c r="C735" t="s">
        <v>9160</v>
      </c>
      <c r="D735" t="s">
        <v>8868</v>
      </c>
      <c r="E735" t="s">
        <v>8869</v>
      </c>
      <c r="F735">
        <v>2016</v>
      </c>
      <c r="G735">
        <v>2019</v>
      </c>
      <c r="H735" t="s">
        <v>9161</v>
      </c>
      <c r="I735" t="s">
        <v>8498</v>
      </c>
      <c r="J735">
        <v>36282</v>
      </c>
      <c r="K735">
        <v>0</v>
      </c>
      <c r="L735" t="s">
        <v>7774</v>
      </c>
      <c r="M735" t="s">
        <v>10078</v>
      </c>
      <c r="N735" t="s">
        <v>10080</v>
      </c>
    </row>
    <row r="736" spans="1:14" x14ac:dyDescent="0.2">
      <c r="A736" t="s">
        <v>802</v>
      </c>
      <c r="B736" t="s">
        <v>9159</v>
      </c>
      <c r="C736" t="s">
        <v>9160</v>
      </c>
      <c r="D736" t="s">
        <v>8868</v>
      </c>
      <c r="E736" t="s">
        <v>8869</v>
      </c>
      <c r="F736">
        <v>2016</v>
      </c>
      <c r="G736">
        <v>2019</v>
      </c>
      <c r="H736" t="s">
        <v>9161</v>
      </c>
      <c r="I736" t="s">
        <v>8483</v>
      </c>
      <c r="J736">
        <v>4008</v>
      </c>
      <c r="K736">
        <v>0</v>
      </c>
      <c r="L736" t="s">
        <v>10516</v>
      </c>
      <c r="M736" t="s">
        <v>10079</v>
      </c>
    </row>
    <row r="737" spans="1:14" hidden="1" x14ac:dyDescent="0.2">
      <c r="B737" t="s">
        <v>9162</v>
      </c>
      <c r="C737" t="s">
        <v>9163</v>
      </c>
      <c r="D737" t="s">
        <v>8868</v>
      </c>
      <c r="E737" t="s">
        <v>8869</v>
      </c>
      <c r="F737">
        <v>2016</v>
      </c>
      <c r="G737">
        <v>2020</v>
      </c>
      <c r="H737" t="s">
        <v>9164</v>
      </c>
      <c r="I737" t="s">
        <v>8544</v>
      </c>
      <c r="J737">
        <v>33900</v>
      </c>
      <c r="K737">
        <v>0</v>
      </c>
      <c r="L737" t="s">
        <v>7774</v>
      </c>
      <c r="M737" t="s">
        <v>10078</v>
      </c>
      <c r="N737" t="s">
        <v>10080</v>
      </c>
    </row>
    <row r="738" spans="1:14" x14ac:dyDescent="0.2">
      <c r="A738" t="s">
        <v>802</v>
      </c>
      <c r="B738" t="s">
        <v>9162</v>
      </c>
      <c r="C738" t="s">
        <v>9163</v>
      </c>
      <c r="D738" t="s">
        <v>8868</v>
      </c>
      <c r="E738" t="s">
        <v>8869</v>
      </c>
      <c r="F738">
        <v>2016</v>
      </c>
      <c r="G738">
        <v>2020</v>
      </c>
      <c r="H738" t="s">
        <v>9164</v>
      </c>
      <c r="I738" t="s">
        <v>8483</v>
      </c>
      <c r="J738">
        <v>13800</v>
      </c>
      <c r="K738">
        <v>0</v>
      </c>
      <c r="L738" t="s">
        <v>10516</v>
      </c>
      <c r="M738" t="s">
        <v>10079</v>
      </c>
    </row>
    <row r="739" spans="1:14" x14ac:dyDescent="0.2">
      <c r="A739" t="s">
        <v>7708</v>
      </c>
      <c r="B739" t="s">
        <v>9165</v>
      </c>
      <c r="C739" t="s">
        <v>9166</v>
      </c>
      <c r="D739" t="s">
        <v>8868</v>
      </c>
      <c r="E739" t="s">
        <v>8869</v>
      </c>
      <c r="F739">
        <v>2016</v>
      </c>
      <c r="G739">
        <v>2019</v>
      </c>
      <c r="H739" t="s">
        <v>9167</v>
      </c>
      <c r="I739" t="s">
        <v>8403</v>
      </c>
      <c r="J739">
        <v>34845</v>
      </c>
      <c r="K739">
        <v>0</v>
      </c>
      <c r="L739" t="s">
        <v>10516</v>
      </c>
      <c r="M739" t="s">
        <v>10079</v>
      </c>
    </row>
    <row r="740" spans="1:14" hidden="1" x14ac:dyDescent="0.2">
      <c r="B740" t="s">
        <v>9168</v>
      </c>
      <c r="C740" t="s">
        <v>9169</v>
      </c>
      <c r="D740" t="s">
        <v>8868</v>
      </c>
      <c r="E740" t="s">
        <v>8869</v>
      </c>
      <c r="F740">
        <v>2016</v>
      </c>
      <c r="G740">
        <v>2020</v>
      </c>
      <c r="H740" t="s">
        <v>9170</v>
      </c>
      <c r="I740" t="s">
        <v>7688</v>
      </c>
      <c r="J740">
        <v>3750</v>
      </c>
      <c r="K740">
        <v>0</v>
      </c>
      <c r="L740" t="s">
        <v>7774</v>
      </c>
      <c r="M740" t="s">
        <v>10078</v>
      </c>
      <c r="N740" t="s">
        <v>10080</v>
      </c>
    </row>
    <row r="741" spans="1:14" x14ac:dyDescent="0.2">
      <c r="A741" t="s">
        <v>7708</v>
      </c>
      <c r="B741" t="s">
        <v>9168</v>
      </c>
      <c r="C741" t="s">
        <v>9169</v>
      </c>
      <c r="D741" t="s">
        <v>8868</v>
      </c>
      <c r="E741" t="s">
        <v>8869</v>
      </c>
      <c r="F741">
        <v>2016</v>
      </c>
      <c r="G741">
        <v>2020</v>
      </c>
      <c r="H741" t="s">
        <v>9170</v>
      </c>
      <c r="I741" t="s">
        <v>7708</v>
      </c>
      <c r="J741">
        <v>40000</v>
      </c>
      <c r="K741">
        <v>0</v>
      </c>
      <c r="L741" t="s">
        <v>10516</v>
      </c>
      <c r="M741" t="s">
        <v>10079</v>
      </c>
    </row>
    <row r="742" spans="1:14" x14ac:dyDescent="0.2">
      <c r="A742" t="s">
        <v>7819</v>
      </c>
      <c r="B742" t="s">
        <v>9171</v>
      </c>
      <c r="C742" t="s">
        <v>9172</v>
      </c>
      <c r="D742" t="s">
        <v>8868</v>
      </c>
      <c r="E742" t="s">
        <v>8869</v>
      </c>
      <c r="F742">
        <v>2016</v>
      </c>
      <c r="G742">
        <v>2019</v>
      </c>
      <c r="H742" t="s">
        <v>9173</v>
      </c>
      <c r="I742" t="s">
        <v>8398</v>
      </c>
      <c r="J742">
        <v>6755</v>
      </c>
      <c r="K742">
        <v>0</v>
      </c>
      <c r="L742" t="s">
        <v>10514</v>
      </c>
      <c r="M742" t="s">
        <v>10079</v>
      </c>
    </row>
    <row r="743" spans="1:14" hidden="1" x14ac:dyDescent="0.2">
      <c r="B743" t="s">
        <v>9171</v>
      </c>
      <c r="C743" t="s">
        <v>9172</v>
      </c>
      <c r="D743" t="s">
        <v>8868</v>
      </c>
      <c r="E743" t="s">
        <v>8869</v>
      </c>
      <c r="F743">
        <v>2016</v>
      </c>
      <c r="G743">
        <v>2019</v>
      </c>
      <c r="H743" t="s">
        <v>9173</v>
      </c>
      <c r="I743" t="s">
        <v>7831</v>
      </c>
      <c r="J743">
        <v>33647</v>
      </c>
      <c r="K743">
        <v>0</v>
      </c>
      <c r="L743" t="s">
        <v>7769</v>
      </c>
      <c r="M743" t="s">
        <v>10078</v>
      </c>
      <c r="N743" t="s">
        <v>10080</v>
      </c>
    </row>
    <row r="744" spans="1:14" x14ac:dyDescent="0.2">
      <c r="A744" t="s">
        <v>7689</v>
      </c>
      <c r="B744" t="s">
        <v>9174</v>
      </c>
      <c r="C744" t="s">
        <v>9175</v>
      </c>
      <c r="D744" t="s">
        <v>8868</v>
      </c>
      <c r="E744" t="s">
        <v>8869</v>
      </c>
      <c r="F744">
        <v>2016</v>
      </c>
      <c r="G744">
        <v>2020</v>
      </c>
      <c r="H744" t="s">
        <v>9176</v>
      </c>
      <c r="I744" t="s">
        <v>8348</v>
      </c>
      <c r="J744">
        <v>37473</v>
      </c>
      <c r="K744">
        <v>0</v>
      </c>
      <c r="L744" t="s">
        <v>10516</v>
      </c>
      <c r="M744" t="s">
        <v>10079</v>
      </c>
    </row>
    <row r="745" spans="1:14" hidden="1" x14ac:dyDescent="0.2">
      <c r="B745" t="s">
        <v>9177</v>
      </c>
      <c r="C745" t="s">
        <v>9178</v>
      </c>
      <c r="D745" t="s">
        <v>8868</v>
      </c>
      <c r="E745" t="s">
        <v>8869</v>
      </c>
      <c r="F745">
        <v>2016</v>
      </c>
      <c r="G745">
        <v>2020</v>
      </c>
      <c r="H745" t="s">
        <v>9179</v>
      </c>
      <c r="I745" t="s">
        <v>9180</v>
      </c>
      <c r="J745">
        <v>18168</v>
      </c>
      <c r="K745">
        <v>0</v>
      </c>
      <c r="L745" t="s">
        <v>7774</v>
      </c>
      <c r="M745" t="s">
        <v>10078</v>
      </c>
      <c r="N745" t="s">
        <v>10080</v>
      </c>
    </row>
    <row r="746" spans="1:14" hidden="1" x14ac:dyDescent="0.2">
      <c r="B746" t="s">
        <v>9181</v>
      </c>
      <c r="C746" t="s">
        <v>9182</v>
      </c>
      <c r="D746" t="s">
        <v>8868</v>
      </c>
      <c r="E746" t="s">
        <v>8869</v>
      </c>
      <c r="F746">
        <v>2016</v>
      </c>
      <c r="G746">
        <v>2020</v>
      </c>
      <c r="H746" t="s">
        <v>9183</v>
      </c>
      <c r="I746" t="s">
        <v>7700</v>
      </c>
      <c r="J746">
        <v>10705</v>
      </c>
      <c r="K746">
        <v>0</v>
      </c>
      <c r="L746" t="s">
        <v>7774</v>
      </c>
      <c r="M746" t="s">
        <v>10078</v>
      </c>
      <c r="N746" t="s">
        <v>10080</v>
      </c>
    </row>
    <row r="747" spans="1:14" x14ac:dyDescent="0.2">
      <c r="A747" t="s">
        <v>7689</v>
      </c>
      <c r="B747" t="s">
        <v>9181</v>
      </c>
      <c r="C747" t="s">
        <v>9182</v>
      </c>
      <c r="D747" t="s">
        <v>8868</v>
      </c>
      <c r="E747" t="s">
        <v>8869</v>
      </c>
      <c r="F747">
        <v>2016</v>
      </c>
      <c r="G747">
        <v>2020</v>
      </c>
      <c r="H747" t="s">
        <v>9183</v>
      </c>
      <c r="I747" t="s">
        <v>7689</v>
      </c>
      <c r="J747">
        <v>8645</v>
      </c>
      <c r="K747">
        <v>0</v>
      </c>
      <c r="L747" t="s">
        <v>10516</v>
      </c>
      <c r="M747" t="s">
        <v>10079</v>
      </c>
    </row>
    <row r="748" spans="1:14" hidden="1" x14ac:dyDescent="0.2">
      <c r="A748" t="s">
        <v>8008</v>
      </c>
      <c r="B748" t="s">
        <v>9184</v>
      </c>
      <c r="C748" t="s">
        <v>9185</v>
      </c>
      <c r="D748" t="s">
        <v>8868</v>
      </c>
      <c r="E748" t="s">
        <v>8869</v>
      </c>
      <c r="F748">
        <v>2016</v>
      </c>
      <c r="G748">
        <v>2020</v>
      </c>
      <c r="H748" t="s">
        <v>9186</v>
      </c>
      <c r="I748" t="s">
        <v>8848</v>
      </c>
      <c r="J748">
        <v>10126</v>
      </c>
      <c r="K748">
        <v>0</v>
      </c>
      <c r="L748" t="s">
        <v>7769</v>
      </c>
      <c r="M748" t="s">
        <v>10079</v>
      </c>
    </row>
    <row r="749" spans="1:14" x14ac:dyDescent="0.2">
      <c r="A749" t="s">
        <v>7883</v>
      </c>
      <c r="B749" t="s">
        <v>9187</v>
      </c>
      <c r="C749" t="s">
        <v>9188</v>
      </c>
      <c r="D749" t="s">
        <v>8868</v>
      </c>
      <c r="E749" t="s">
        <v>8869</v>
      </c>
      <c r="F749">
        <v>2016</v>
      </c>
      <c r="G749">
        <v>2019</v>
      </c>
      <c r="H749" t="s">
        <v>9189</v>
      </c>
      <c r="I749" t="s">
        <v>8966</v>
      </c>
      <c r="J749">
        <v>33208</v>
      </c>
      <c r="K749">
        <v>0</v>
      </c>
      <c r="L749" t="s">
        <v>10516</v>
      </c>
      <c r="M749" t="s">
        <v>10079</v>
      </c>
    </row>
    <row r="750" spans="1:14" x14ac:dyDescent="0.2">
      <c r="A750" t="s">
        <v>7819</v>
      </c>
      <c r="B750" t="s">
        <v>9187</v>
      </c>
      <c r="C750" t="s">
        <v>9188</v>
      </c>
      <c r="D750" t="s">
        <v>8868</v>
      </c>
      <c r="E750" t="s">
        <v>8869</v>
      </c>
      <c r="F750">
        <v>2016</v>
      </c>
      <c r="G750">
        <v>2019</v>
      </c>
      <c r="H750" t="s">
        <v>9189</v>
      </c>
      <c r="I750" t="s">
        <v>8719</v>
      </c>
      <c r="J750">
        <v>3681</v>
      </c>
      <c r="K750">
        <v>0</v>
      </c>
      <c r="L750" t="s">
        <v>10516</v>
      </c>
      <c r="M750" t="s">
        <v>10079</v>
      </c>
    </row>
    <row r="751" spans="1:14" x14ac:dyDescent="0.2">
      <c r="A751" t="s">
        <v>802</v>
      </c>
      <c r="B751" t="s">
        <v>9190</v>
      </c>
      <c r="C751" t="s">
        <v>9191</v>
      </c>
      <c r="D751" t="s">
        <v>8868</v>
      </c>
      <c r="E751" t="s">
        <v>8869</v>
      </c>
      <c r="F751">
        <v>2016</v>
      </c>
      <c r="G751">
        <v>2019</v>
      </c>
      <c r="H751" t="s">
        <v>9192</v>
      </c>
      <c r="I751" t="s">
        <v>9193</v>
      </c>
      <c r="J751">
        <v>18674</v>
      </c>
      <c r="K751">
        <v>0</v>
      </c>
      <c r="L751" t="s">
        <v>10516</v>
      </c>
      <c r="M751" t="s">
        <v>10079</v>
      </c>
    </row>
    <row r="752" spans="1:14" x14ac:dyDescent="0.2">
      <c r="A752" t="s">
        <v>802</v>
      </c>
      <c r="B752" t="s">
        <v>9194</v>
      </c>
      <c r="C752" t="s">
        <v>9195</v>
      </c>
      <c r="D752" t="s">
        <v>8868</v>
      </c>
      <c r="E752" t="s">
        <v>8869</v>
      </c>
      <c r="F752">
        <v>2016</v>
      </c>
      <c r="G752">
        <v>2020</v>
      </c>
      <c r="H752" t="s">
        <v>9196</v>
      </c>
      <c r="I752" t="s">
        <v>8361</v>
      </c>
      <c r="J752">
        <v>1531</v>
      </c>
      <c r="K752">
        <v>0</v>
      </c>
      <c r="L752" t="s">
        <v>10516</v>
      </c>
      <c r="M752" t="s">
        <v>10079</v>
      </c>
    </row>
    <row r="753" spans="1:14" x14ac:dyDescent="0.2">
      <c r="A753" t="s">
        <v>5863</v>
      </c>
      <c r="B753" t="s">
        <v>9194</v>
      </c>
      <c r="C753" t="s">
        <v>9195</v>
      </c>
      <c r="D753" t="s">
        <v>8868</v>
      </c>
      <c r="E753" t="s">
        <v>8869</v>
      </c>
      <c r="F753">
        <v>2016</v>
      </c>
      <c r="G753">
        <v>2020</v>
      </c>
      <c r="H753" t="s">
        <v>9196</v>
      </c>
      <c r="I753" t="s">
        <v>9197</v>
      </c>
      <c r="J753">
        <v>4129</v>
      </c>
      <c r="K753">
        <v>0</v>
      </c>
      <c r="L753" t="s">
        <v>10516</v>
      </c>
      <c r="M753" t="s">
        <v>10079</v>
      </c>
    </row>
    <row r="754" spans="1:14" hidden="1" x14ac:dyDescent="0.2">
      <c r="B754" t="s">
        <v>9194</v>
      </c>
      <c r="C754" t="s">
        <v>9195</v>
      </c>
      <c r="D754" t="s">
        <v>8868</v>
      </c>
      <c r="E754" t="s">
        <v>8869</v>
      </c>
      <c r="F754">
        <v>2016</v>
      </c>
      <c r="G754">
        <v>2020</v>
      </c>
      <c r="H754" t="s">
        <v>9196</v>
      </c>
      <c r="I754" t="s">
        <v>7912</v>
      </c>
      <c r="J754">
        <v>18637</v>
      </c>
      <c r="K754">
        <v>0</v>
      </c>
      <c r="L754" t="s">
        <v>7774</v>
      </c>
      <c r="M754" t="s">
        <v>10078</v>
      </c>
      <c r="N754" t="s">
        <v>10080</v>
      </c>
    </row>
    <row r="755" spans="1:14" x14ac:dyDescent="0.2">
      <c r="A755" t="s">
        <v>7739</v>
      </c>
      <c r="B755" t="s">
        <v>9198</v>
      </c>
      <c r="C755" t="s">
        <v>9199</v>
      </c>
      <c r="D755" t="s">
        <v>8868</v>
      </c>
      <c r="E755" t="s">
        <v>8869</v>
      </c>
      <c r="F755">
        <v>2016</v>
      </c>
      <c r="G755">
        <v>2018</v>
      </c>
      <c r="H755" t="s">
        <v>9200</v>
      </c>
      <c r="I755" t="s">
        <v>8985</v>
      </c>
      <c r="J755">
        <v>52804</v>
      </c>
      <c r="K755">
        <v>0</v>
      </c>
      <c r="L755" t="s">
        <v>10516</v>
      </c>
      <c r="M755" t="s">
        <v>10079</v>
      </c>
    </row>
    <row r="756" spans="1:14" x14ac:dyDescent="0.2">
      <c r="A756" t="s">
        <v>8039</v>
      </c>
      <c r="B756" t="s">
        <v>9198</v>
      </c>
      <c r="C756" t="s">
        <v>9199</v>
      </c>
      <c r="D756" t="s">
        <v>8868</v>
      </c>
      <c r="E756" t="s">
        <v>8869</v>
      </c>
      <c r="F756">
        <v>2016</v>
      </c>
      <c r="G756">
        <v>2018</v>
      </c>
      <c r="H756" t="s">
        <v>9200</v>
      </c>
      <c r="I756" t="s">
        <v>9201</v>
      </c>
      <c r="J756">
        <v>13556</v>
      </c>
      <c r="K756">
        <v>0</v>
      </c>
      <c r="L756" t="s">
        <v>10516</v>
      </c>
      <c r="M756" t="s">
        <v>10079</v>
      </c>
    </row>
    <row r="757" spans="1:14" hidden="1" x14ac:dyDescent="0.2">
      <c r="B757" t="s">
        <v>794</v>
      </c>
      <c r="C757" t="s">
        <v>796</v>
      </c>
      <c r="D757" t="s">
        <v>8868</v>
      </c>
      <c r="E757" t="s">
        <v>8869</v>
      </c>
      <c r="F757">
        <v>2016</v>
      </c>
      <c r="G757">
        <v>2020</v>
      </c>
      <c r="H757" t="s">
        <v>9202</v>
      </c>
      <c r="I757" t="s">
        <v>7916</v>
      </c>
      <c r="J757">
        <v>3750</v>
      </c>
      <c r="K757">
        <v>0</v>
      </c>
      <c r="L757" t="s">
        <v>7774</v>
      </c>
      <c r="M757" t="s">
        <v>10078</v>
      </c>
      <c r="N757" t="s">
        <v>10080</v>
      </c>
    </row>
    <row r="758" spans="1:14" x14ac:dyDescent="0.2">
      <c r="A758" t="s">
        <v>7708</v>
      </c>
      <c r="B758" t="s">
        <v>794</v>
      </c>
      <c r="C758" t="s">
        <v>796</v>
      </c>
      <c r="D758" t="s">
        <v>8868</v>
      </c>
      <c r="E758" t="s">
        <v>8869</v>
      </c>
      <c r="F758">
        <v>2016</v>
      </c>
      <c r="G758">
        <v>2020</v>
      </c>
      <c r="H758" t="s">
        <v>9202</v>
      </c>
      <c r="I758" t="s">
        <v>8490</v>
      </c>
      <c r="J758">
        <v>11250</v>
      </c>
      <c r="K758">
        <v>0</v>
      </c>
      <c r="L758" t="s">
        <v>10516</v>
      </c>
      <c r="M758" t="s">
        <v>10079</v>
      </c>
    </row>
    <row r="759" spans="1:14" hidden="1" x14ac:dyDescent="0.2">
      <c r="B759" t="s">
        <v>794</v>
      </c>
      <c r="C759" t="s">
        <v>796</v>
      </c>
      <c r="D759" t="s">
        <v>8868</v>
      </c>
      <c r="E759" t="s">
        <v>8869</v>
      </c>
      <c r="F759">
        <v>2016</v>
      </c>
      <c r="G759">
        <v>2020</v>
      </c>
      <c r="H759" t="s">
        <v>9202</v>
      </c>
      <c r="I759" t="s">
        <v>2677</v>
      </c>
      <c r="J759">
        <v>5000</v>
      </c>
      <c r="K759">
        <v>0</v>
      </c>
      <c r="L759" t="s">
        <v>7774</v>
      </c>
      <c r="M759" t="s">
        <v>10078</v>
      </c>
      <c r="N759" t="s">
        <v>10080</v>
      </c>
    </row>
    <row r="760" spans="1:14" hidden="1" x14ac:dyDescent="0.2">
      <c r="B760" t="s">
        <v>794</v>
      </c>
      <c r="C760" t="s">
        <v>796</v>
      </c>
      <c r="D760" t="s">
        <v>8868</v>
      </c>
      <c r="E760" t="s">
        <v>8869</v>
      </c>
      <c r="F760">
        <v>2016</v>
      </c>
      <c r="G760">
        <v>2020</v>
      </c>
      <c r="H760" t="s">
        <v>9202</v>
      </c>
      <c r="I760" t="s">
        <v>798</v>
      </c>
      <c r="J760">
        <v>11250</v>
      </c>
      <c r="K760">
        <v>0</v>
      </c>
      <c r="L760" t="s">
        <v>7774</v>
      </c>
      <c r="M760" t="s">
        <v>10078</v>
      </c>
      <c r="N760" t="s">
        <v>10080</v>
      </c>
    </row>
    <row r="761" spans="1:14" hidden="1" x14ac:dyDescent="0.2">
      <c r="B761" t="s">
        <v>9203</v>
      </c>
      <c r="C761" t="s">
        <v>9204</v>
      </c>
      <c r="D761" t="s">
        <v>8868</v>
      </c>
      <c r="E761" t="s">
        <v>8869</v>
      </c>
      <c r="F761">
        <v>2016</v>
      </c>
      <c r="G761">
        <v>2020</v>
      </c>
      <c r="H761" t="s">
        <v>9205</v>
      </c>
      <c r="I761" t="s">
        <v>8544</v>
      </c>
      <c r="J761">
        <v>12000</v>
      </c>
      <c r="K761">
        <v>0</v>
      </c>
      <c r="L761" t="s">
        <v>7774</v>
      </c>
      <c r="M761" t="s">
        <v>10078</v>
      </c>
      <c r="N761" t="s">
        <v>10080</v>
      </c>
    </row>
    <row r="762" spans="1:14" x14ac:dyDescent="0.2">
      <c r="A762" t="s">
        <v>802</v>
      </c>
      <c r="B762" t="s">
        <v>9203</v>
      </c>
      <c r="C762" t="s">
        <v>9204</v>
      </c>
      <c r="D762" t="s">
        <v>8868</v>
      </c>
      <c r="E762" t="s">
        <v>8869</v>
      </c>
      <c r="F762">
        <v>2016</v>
      </c>
      <c r="G762">
        <v>2020</v>
      </c>
      <c r="H762" t="s">
        <v>9205</v>
      </c>
      <c r="I762" t="s">
        <v>8483</v>
      </c>
      <c r="J762">
        <v>7500</v>
      </c>
      <c r="K762">
        <v>0</v>
      </c>
      <c r="L762" t="s">
        <v>10516</v>
      </c>
      <c r="M762" t="s">
        <v>10079</v>
      </c>
    </row>
    <row r="763" spans="1:14" x14ac:dyDescent="0.2">
      <c r="A763" t="s">
        <v>8144</v>
      </c>
      <c r="B763" t="s">
        <v>9203</v>
      </c>
      <c r="C763" t="s">
        <v>9204</v>
      </c>
      <c r="D763" t="s">
        <v>8868</v>
      </c>
      <c r="E763" t="s">
        <v>8869</v>
      </c>
      <c r="F763">
        <v>2016</v>
      </c>
      <c r="G763">
        <v>2020</v>
      </c>
      <c r="H763" t="s">
        <v>9205</v>
      </c>
      <c r="I763" t="s">
        <v>8340</v>
      </c>
      <c r="J763">
        <v>6000</v>
      </c>
      <c r="K763">
        <v>0</v>
      </c>
      <c r="L763" t="s">
        <v>10516</v>
      </c>
      <c r="M763" t="s">
        <v>10079</v>
      </c>
    </row>
    <row r="764" spans="1:14" hidden="1" x14ac:dyDescent="0.2">
      <c r="B764" t="s">
        <v>9203</v>
      </c>
      <c r="C764" t="s">
        <v>9204</v>
      </c>
      <c r="D764" t="s">
        <v>8868</v>
      </c>
      <c r="E764" t="s">
        <v>8869</v>
      </c>
      <c r="F764">
        <v>2016</v>
      </c>
      <c r="G764">
        <v>2020</v>
      </c>
      <c r="H764" t="s">
        <v>9205</v>
      </c>
      <c r="I764" t="s">
        <v>8088</v>
      </c>
      <c r="J764">
        <v>4000</v>
      </c>
      <c r="K764">
        <v>0</v>
      </c>
      <c r="L764" t="s">
        <v>7774</v>
      </c>
      <c r="M764" t="s">
        <v>10078</v>
      </c>
      <c r="N764" t="s">
        <v>10080</v>
      </c>
    </row>
    <row r="765" spans="1:14" hidden="1" x14ac:dyDescent="0.2">
      <c r="B765" t="s">
        <v>9206</v>
      </c>
      <c r="C765" t="s">
        <v>9207</v>
      </c>
      <c r="D765" t="s">
        <v>8868</v>
      </c>
      <c r="E765" t="s">
        <v>8869</v>
      </c>
      <c r="F765">
        <v>2016</v>
      </c>
      <c r="G765">
        <v>2019</v>
      </c>
      <c r="H765" t="s">
        <v>9208</v>
      </c>
      <c r="I765" t="s">
        <v>8545</v>
      </c>
      <c r="J765">
        <v>36635</v>
      </c>
      <c r="K765">
        <v>0</v>
      </c>
      <c r="L765" t="s">
        <v>7774</v>
      </c>
      <c r="M765" t="s">
        <v>10078</v>
      </c>
      <c r="N765" t="s">
        <v>10080</v>
      </c>
    </row>
    <row r="766" spans="1:14" x14ac:dyDescent="0.2">
      <c r="A766" t="s">
        <v>802</v>
      </c>
      <c r="B766" t="s">
        <v>9206</v>
      </c>
      <c r="C766" t="s">
        <v>9207</v>
      </c>
      <c r="D766" t="s">
        <v>8868</v>
      </c>
      <c r="E766" t="s">
        <v>8869</v>
      </c>
      <c r="F766">
        <v>2016</v>
      </c>
      <c r="G766">
        <v>2019</v>
      </c>
      <c r="H766" t="s">
        <v>9208</v>
      </c>
      <c r="I766" t="s">
        <v>8483</v>
      </c>
      <c r="J766">
        <v>1750</v>
      </c>
      <c r="K766">
        <v>0</v>
      </c>
      <c r="L766" t="s">
        <v>10516</v>
      </c>
      <c r="M766" t="s">
        <v>10079</v>
      </c>
    </row>
    <row r="767" spans="1:14" hidden="1" x14ac:dyDescent="0.2">
      <c r="B767" t="s">
        <v>9206</v>
      </c>
      <c r="C767" t="s">
        <v>9207</v>
      </c>
      <c r="D767" t="s">
        <v>8868</v>
      </c>
      <c r="E767" t="s">
        <v>8869</v>
      </c>
      <c r="F767">
        <v>2016</v>
      </c>
      <c r="G767">
        <v>2019</v>
      </c>
      <c r="H767" t="s">
        <v>9208</v>
      </c>
      <c r="I767" t="s">
        <v>7749</v>
      </c>
      <c r="J767">
        <v>1750</v>
      </c>
      <c r="K767">
        <v>0</v>
      </c>
      <c r="L767" t="s">
        <v>7774</v>
      </c>
      <c r="M767" t="s">
        <v>10078</v>
      </c>
      <c r="N767" t="s">
        <v>10080</v>
      </c>
    </row>
    <row r="768" spans="1:14" hidden="1" x14ac:dyDescent="0.2">
      <c r="B768" t="s">
        <v>9209</v>
      </c>
      <c r="C768" t="s">
        <v>9210</v>
      </c>
      <c r="D768" t="s">
        <v>8868</v>
      </c>
      <c r="E768" t="s">
        <v>8869</v>
      </c>
      <c r="F768">
        <v>2016</v>
      </c>
      <c r="G768">
        <v>2020</v>
      </c>
      <c r="H768" t="s">
        <v>9211</v>
      </c>
      <c r="I768" t="s">
        <v>8545</v>
      </c>
      <c r="J768">
        <v>10000</v>
      </c>
      <c r="K768">
        <v>0</v>
      </c>
      <c r="L768" t="s">
        <v>7774</v>
      </c>
      <c r="M768" t="s">
        <v>10078</v>
      </c>
      <c r="N768" t="s">
        <v>10080</v>
      </c>
    </row>
    <row r="769" spans="1:14" x14ac:dyDescent="0.2">
      <c r="A769" t="s">
        <v>7708</v>
      </c>
      <c r="B769" t="s">
        <v>9209</v>
      </c>
      <c r="C769" t="s">
        <v>9210</v>
      </c>
      <c r="D769" t="s">
        <v>8868</v>
      </c>
      <c r="E769" t="s">
        <v>8869</v>
      </c>
      <c r="F769">
        <v>2016</v>
      </c>
      <c r="G769">
        <v>2020</v>
      </c>
      <c r="H769" t="s">
        <v>9211</v>
      </c>
      <c r="I769" t="s">
        <v>8397</v>
      </c>
      <c r="J769">
        <v>15000</v>
      </c>
      <c r="K769">
        <v>0</v>
      </c>
      <c r="L769" t="s">
        <v>10516</v>
      </c>
      <c r="M769" t="s">
        <v>10079</v>
      </c>
    </row>
    <row r="770" spans="1:14" x14ac:dyDescent="0.2">
      <c r="A770" t="s">
        <v>377</v>
      </c>
      <c r="B770" t="s">
        <v>9212</v>
      </c>
      <c r="C770" t="s">
        <v>9213</v>
      </c>
      <c r="D770" t="s">
        <v>8868</v>
      </c>
      <c r="E770" t="s">
        <v>8869</v>
      </c>
      <c r="F770">
        <v>2016</v>
      </c>
      <c r="G770">
        <v>2019</v>
      </c>
      <c r="H770" t="s">
        <v>9214</v>
      </c>
      <c r="I770" t="s">
        <v>8618</v>
      </c>
      <c r="J770">
        <v>2997</v>
      </c>
      <c r="K770">
        <v>0</v>
      </c>
      <c r="L770" t="s">
        <v>10516</v>
      </c>
      <c r="M770" t="s">
        <v>10079</v>
      </c>
    </row>
    <row r="771" spans="1:14" x14ac:dyDescent="0.2">
      <c r="A771" t="s">
        <v>7883</v>
      </c>
      <c r="B771" t="s">
        <v>9212</v>
      </c>
      <c r="C771" t="s">
        <v>9213</v>
      </c>
      <c r="D771" t="s">
        <v>8868</v>
      </c>
      <c r="E771" t="s">
        <v>8869</v>
      </c>
      <c r="F771">
        <v>2016</v>
      </c>
      <c r="G771">
        <v>2019</v>
      </c>
      <c r="H771" t="s">
        <v>9214</v>
      </c>
      <c r="I771" t="s">
        <v>8801</v>
      </c>
      <c r="J771">
        <v>3166</v>
      </c>
      <c r="K771">
        <v>0</v>
      </c>
      <c r="L771" t="s">
        <v>10516</v>
      </c>
      <c r="M771" t="s">
        <v>10079</v>
      </c>
    </row>
    <row r="772" spans="1:14" x14ac:dyDescent="0.2">
      <c r="A772" t="s">
        <v>7967</v>
      </c>
      <c r="B772" t="s">
        <v>9212</v>
      </c>
      <c r="C772" t="s">
        <v>9213</v>
      </c>
      <c r="D772" t="s">
        <v>8868</v>
      </c>
      <c r="E772" t="s">
        <v>8869</v>
      </c>
      <c r="F772">
        <v>2016</v>
      </c>
      <c r="G772">
        <v>2019</v>
      </c>
      <c r="H772" t="s">
        <v>9214</v>
      </c>
      <c r="I772" t="s">
        <v>8619</v>
      </c>
      <c r="J772">
        <v>1583</v>
      </c>
      <c r="K772">
        <v>0</v>
      </c>
      <c r="L772" t="s">
        <v>10516</v>
      </c>
      <c r="M772" t="s">
        <v>10079</v>
      </c>
    </row>
    <row r="773" spans="1:14" x14ac:dyDescent="0.2">
      <c r="A773" t="s">
        <v>802</v>
      </c>
      <c r="B773" t="s">
        <v>9212</v>
      </c>
      <c r="C773" t="s">
        <v>9213</v>
      </c>
      <c r="D773" t="s">
        <v>8868</v>
      </c>
      <c r="E773" t="s">
        <v>8869</v>
      </c>
      <c r="F773">
        <v>2016</v>
      </c>
      <c r="G773">
        <v>2019</v>
      </c>
      <c r="H773" t="s">
        <v>9214</v>
      </c>
      <c r="I773" t="s">
        <v>10629</v>
      </c>
      <c r="J773">
        <v>18315</v>
      </c>
      <c r="K773">
        <v>0</v>
      </c>
      <c r="L773" t="s">
        <v>10516</v>
      </c>
      <c r="M773" t="s">
        <v>10079</v>
      </c>
    </row>
    <row r="774" spans="1:14" x14ac:dyDescent="0.2">
      <c r="A774" t="s">
        <v>5863</v>
      </c>
      <c r="B774" t="s">
        <v>9212</v>
      </c>
      <c r="C774" t="s">
        <v>9213</v>
      </c>
      <c r="D774" t="s">
        <v>8868</v>
      </c>
      <c r="E774" t="s">
        <v>8869</v>
      </c>
      <c r="F774">
        <v>2016</v>
      </c>
      <c r="G774">
        <v>2019</v>
      </c>
      <c r="H774" t="s">
        <v>9214</v>
      </c>
      <c r="I774" t="s">
        <v>8621</v>
      </c>
      <c r="J774">
        <v>1871</v>
      </c>
      <c r="K774">
        <v>0</v>
      </c>
      <c r="L774" t="s">
        <v>10516</v>
      </c>
      <c r="M774" t="s">
        <v>10079</v>
      </c>
    </row>
    <row r="775" spans="1:14" x14ac:dyDescent="0.2">
      <c r="A775" t="s">
        <v>7819</v>
      </c>
      <c r="B775" t="s">
        <v>9212</v>
      </c>
      <c r="C775" t="s">
        <v>9213</v>
      </c>
      <c r="D775" t="s">
        <v>8868</v>
      </c>
      <c r="E775" t="s">
        <v>8869</v>
      </c>
      <c r="F775">
        <v>2016</v>
      </c>
      <c r="G775">
        <v>2019</v>
      </c>
      <c r="H775" t="s">
        <v>9214</v>
      </c>
      <c r="I775" t="s">
        <v>8398</v>
      </c>
      <c r="J775">
        <v>1583</v>
      </c>
      <c r="K775">
        <v>0</v>
      </c>
      <c r="L775" t="s">
        <v>10516</v>
      </c>
      <c r="M775" t="s">
        <v>10079</v>
      </c>
    </row>
    <row r="776" spans="1:14" x14ac:dyDescent="0.2">
      <c r="A776" t="s">
        <v>7819</v>
      </c>
      <c r="B776" t="s">
        <v>9215</v>
      </c>
      <c r="C776" t="s">
        <v>9216</v>
      </c>
      <c r="D776" t="s">
        <v>8868</v>
      </c>
      <c r="E776" t="s">
        <v>8869</v>
      </c>
      <c r="F776">
        <v>2016</v>
      </c>
      <c r="G776">
        <v>2020</v>
      </c>
      <c r="H776" t="s">
        <v>9217</v>
      </c>
      <c r="I776" t="s">
        <v>8719</v>
      </c>
      <c r="J776">
        <v>24755</v>
      </c>
      <c r="K776">
        <v>0</v>
      </c>
      <c r="L776" t="s">
        <v>10516</v>
      </c>
      <c r="M776" t="s">
        <v>10079</v>
      </c>
    </row>
    <row r="777" spans="1:14" hidden="1" x14ac:dyDescent="0.2">
      <c r="B777" t="s">
        <v>9218</v>
      </c>
      <c r="C777" t="s">
        <v>9219</v>
      </c>
      <c r="D777" t="s">
        <v>8868</v>
      </c>
      <c r="E777" t="s">
        <v>8869</v>
      </c>
      <c r="F777">
        <v>2016</v>
      </c>
      <c r="G777">
        <v>2020</v>
      </c>
      <c r="H777" t="s">
        <v>9220</v>
      </c>
      <c r="I777" t="s">
        <v>8544</v>
      </c>
      <c r="J777">
        <v>1650</v>
      </c>
      <c r="K777">
        <v>0</v>
      </c>
      <c r="L777" t="s">
        <v>7774</v>
      </c>
      <c r="M777" t="s">
        <v>10078</v>
      </c>
      <c r="N777" t="s">
        <v>10080</v>
      </c>
    </row>
    <row r="778" spans="1:14" x14ac:dyDescent="0.2">
      <c r="A778" t="s">
        <v>802</v>
      </c>
      <c r="B778" t="s">
        <v>9218</v>
      </c>
      <c r="C778" t="s">
        <v>9219</v>
      </c>
      <c r="D778" t="s">
        <v>8868</v>
      </c>
      <c r="E778" t="s">
        <v>8869</v>
      </c>
      <c r="F778">
        <v>2016</v>
      </c>
      <c r="G778">
        <v>2020</v>
      </c>
      <c r="H778" t="s">
        <v>9220</v>
      </c>
      <c r="I778" t="s">
        <v>9221</v>
      </c>
      <c r="J778">
        <v>8880</v>
      </c>
      <c r="K778">
        <v>0</v>
      </c>
      <c r="L778" t="s">
        <v>10516</v>
      </c>
      <c r="M778" t="s">
        <v>10079</v>
      </c>
    </row>
    <row r="779" spans="1:14" hidden="1" x14ac:dyDescent="0.2">
      <c r="B779" t="s">
        <v>9218</v>
      </c>
      <c r="C779" t="s">
        <v>9219</v>
      </c>
      <c r="D779" t="s">
        <v>8868</v>
      </c>
      <c r="E779" t="s">
        <v>8869</v>
      </c>
      <c r="F779">
        <v>2016</v>
      </c>
      <c r="G779">
        <v>2020</v>
      </c>
      <c r="H779" t="s">
        <v>9220</v>
      </c>
      <c r="I779" t="s">
        <v>8914</v>
      </c>
      <c r="J779">
        <v>20837</v>
      </c>
      <c r="K779">
        <v>0</v>
      </c>
      <c r="L779" t="s">
        <v>7774</v>
      </c>
      <c r="M779" t="s">
        <v>10078</v>
      </c>
      <c r="N779" t="s">
        <v>10080</v>
      </c>
    </row>
    <row r="780" spans="1:14" x14ac:dyDescent="0.2">
      <c r="A780" t="s">
        <v>7708</v>
      </c>
      <c r="B780" t="s">
        <v>9222</v>
      </c>
      <c r="C780" t="s">
        <v>9223</v>
      </c>
      <c r="D780" t="s">
        <v>8868</v>
      </c>
      <c r="E780" t="s">
        <v>8869</v>
      </c>
      <c r="F780">
        <v>2016</v>
      </c>
      <c r="G780">
        <v>2020</v>
      </c>
      <c r="H780" t="s">
        <v>9224</v>
      </c>
      <c r="I780" t="s">
        <v>9004</v>
      </c>
      <c r="J780">
        <v>6130</v>
      </c>
      <c r="K780">
        <v>0</v>
      </c>
      <c r="L780" t="s">
        <v>10516</v>
      </c>
      <c r="M780" t="s">
        <v>10079</v>
      </c>
    </row>
    <row r="781" spans="1:14" hidden="1" x14ac:dyDescent="0.2">
      <c r="B781" t="s">
        <v>9222</v>
      </c>
      <c r="C781" t="s">
        <v>9223</v>
      </c>
      <c r="D781" t="s">
        <v>8868</v>
      </c>
      <c r="E781" t="s">
        <v>8869</v>
      </c>
      <c r="F781">
        <v>2016</v>
      </c>
      <c r="G781">
        <v>2020</v>
      </c>
      <c r="H781" t="s">
        <v>9224</v>
      </c>
      <c r="I781" t="s">
        <v>8491</v>
      </c>
      <c r="J781">
        <v>9588</v>
      </c>
      <c r="K781">
        <v>0</v>
      </c>
      <c r="L781" t="s">
        <v>7774</v>
      </c>
      <c r="M781" t="s">
        <v>10078</v>
      </c>
      <c r="N781" t="s">
        <v>10080</v>
      </c>
    </row>
    <row r="782" spans="1:14" x14ac:dyDescent="0.2">
      <c r="A782" t="s">
        <v>377</v>
      </c>
      <c r="B782" t="s">
        <v>9225</v>
      </c>
      <c r="C782" t="s">
        <v>9226</v>
      </c>
      <c r="D782" t="s">
        <v>8868</v>
      </c>
      <c r="E782" t="s">
        <v>8869</v>
      </c>
      <c r="F782">
        <v>2016</v>
      </c>
      <c r="G782">
        <v>2019</v>
      </c>
      <c r="H782" t="s">
        <v>9227</v>
      </c>
      <c r="I782" t="s">
        <v>8618</v>
      </c>
      <c r="J782">
        <v>17908</v>
      </c>
      <c r="K782">
        <v>0</v>
      </c>
      <c r="L782" t="s">
        <v>10516</v>
      </c>
      <c r="M782" t="s">
        <v>10079</v>
      </c>
    </row>
    <row r="783" spans="1:14" x14ac:dyDescent="0.2">
      <c r="A783" t="s">
        <v>7883</v>
      </c>
      <c r="B783" t="s">
        <v>9225</v>
      </c>
      <c r="C783" t="s">
        <v>9226</v>
      </c>
      <c r="D783" t="s">
        <v>8868</v>
      </c>
      <c r="E783" t="s">
        <v>8869</v>
      </c>
      <c r="F783">
        <v>2016</v>
      </c>
      <c r="G783">
        <v>2019</v>
      </c>
      <c r="H783" t="s">
        <v>9227</v>
      </c>
      <c r="I783" t="s">
        <v>9228</v>
      </c>
      <c r="J783">
        <v>4570</v>
      </c>
      <c r="K783">
        <v>0</v>
      </c>
      <c r="L783" t="s">
        <v>10516</v>
      </c>
      <c r="M783" t="s">
        <v>10079</v>
      </c>
    </row>
    <row r="784" spans="1:14" x14ac:dyDescent="0.2">
      <c r="A784" t="s">
        <v>5863</v>
      </c>
      <c r="B784" t="s">
        <v>9225</v>
      </c>
      <c r="C784" t="s">
        <v>9226</v>
      </c>
      <c r="D784" t="s">
        <v>8868</v>
      </c>
      <c r="E784" t="s">
        <v>8869</v>
      </c>
      <c r="F784">
        <v>2016</v>
      </c>
      <c r="G784">
        <v>2019</v>
      </c>
      <c r="H784" t="s">
        <v>9227</v>
      </c>
      <c r="I784" t="s">
        <v>8621</v>
      </c>
      <c r="J784">
        <v>6183</v>
      </c>
      <c r="K784">
        <v>0</v>
      </c>
      <c r="L784" t="s">
        <v>10516</v>
      </c>
      <c r="M784" t="s">
        <v>10079</v>
      </c>
    </row>
    <row r="785" spans="1:14" hidden="1" x14ac:dyDescent="0.2">
      <c r="B785" t="s">
        <v>9229</v>
      </c>
      <c r="C785" t="s">
        <v>9230</v>
      </c>
      <c r="D785" t="s">
        <v>8868</v>
      </c>
      <c r="E785" t="s">
        <v>8869</v>
      </c>
      <c r="F785">
        <v>2016</v>
      </c>
      <c r="G785">
        <v>2020</v>
      </c>
      <c r="H785" t="s">
        <v>9231</v>
      </c>
      <c r="I785" t="s">
        <v>8088</v>
      </c>
      <c r="J785">
        <v>13916</v>
      </c>
      <c r="K785">
        <v>0</v>
      </c>
      <c r="L785" t="s">
        <v>7774</v>
      </c>
      <c r="M785" t="s">
        <v>10078</v>
      </c>
      <c r="N785" t="s">
        <v>10080</v>
      </c>
    </row>
    <row r="786" spans="1:14" x14ac:dyDescent="0.2">
      <c r="A786" t="s">
        <v>7708</v>
      </c>
      <c r="B786" t="s">
        <v>9232</v>
      </c>
      <c r="C786" t="s">
        <v>9233</v>
      </c>
      <c r="D786" t="s">
        <v>8868</v>
      </c>
      <c r="E786" t="s">
        <v>8869</v>
      </c>
      <c r="F786">
        <v>2016</v>
      </c>
      <c r="G786">
        <v>2019</v>
      </c>
      <c r="H786" t="s">
        <v>2041</v>
      </c>
      <c r="I786" t="s">
        <v>8403</v>
      </c>
      <c r="J786">
        <v>27833</v>
      </c>
      <c r="K786">
        <v>0</v>
      </c>
      <c r="L786" t="s">
        <v>10514</v>
      </c>
      <c r="M786" t="s">
        <v>10079</v>
      </c>
    </row>
    <row r="787" spans="1:14" hidden="1" x14ac:dyDescent="0.2">
      <c r="B787" t="s">
        <v>9232</v>
      </c>
      <c r="C787" t="s">
        <v>9233</v>
      </c>
      <c r="D787" t="s">
        <v>8868</v>
      </c>
      <c r="E787" t="s">
        <v>8869</v>
      </c>
      <c r="F787">
        <v>2016</v>
      </c>
      <c r="G787">
        <v>2019</v>
      </c>
      <c r="H787" t="s">
        <v>2041</v>
      </c>
      <c r="I787" t="s">
        <v>9234</v>
      </c>
      <c r="J787">
        <v>21898</v>
      </c>
      <c r="K787">
        <v>0</v>
      </c>
      <c r="L787" t="s">
        <v>7769</v>
      </c>
      <c r="M787" t="s">
        <v>10078</v>
      </c>
      <c r="N787" t="s">
        <v>10080</v>
      </c>
    </row>
    <row r="788" spans="1:14" x14ac:dyDescent="0.2">
      <c r="A788" t="s">
        <v>7666</v>
      </c>
      <c r="B788" t="s">
        <v>9235</v>
      </c>
      <c r="C788" t="s">
        <v>9236</v>
      </c>
      <c r="D788" t="s">
        <v>8868</v>
      </c>
      <c r="E788" t="s">
        <v>8869</v>
      </c>
      <c r="F788">
        <v>2016</v>
      </c>
      <c r="G788">
        <v>2020</v>
      </c>
      <c r="H788" t="s">
        <v>9237</v>
      </c>
      <c r="I788" t="s">
        <v>8519</v>
      </c>
      <c r="J788">
        <v>29696</v>
      </c>
      <c r="K788">
        <v>0</v>
      </c>
      <c r="L788" t="s">
        <v>10514</v>
      </c>
      <c r="M788" t="s">
        <v>10079</v>
      </c>
    </row>
    <row r="789" spans="1:14" hidden="1" x14ac:dyDescent="0.2">
      <c r="B789" t="s">
        <v>9238</v>
      </c>
      <c r="C789" t="s">
        <v>9239</v>
      </c>
      <c r="D789" t="s">
        <v>8868</v>
      </c>
      <c r="E789" t="s">
        <v>8869</v>
      </c>
      <c r="F789">
        <v>2016</v>
      </c>
      <c r="G789">
        <v>2020</v>
      </c>
      <c r="H789" t="s">
        <v>9240</v>
      </c>
      <c r="I789" t="s">
        <v>8743</v>
      </c>
      <c r="J789">
        <v>29892</v>
      </c>
      <c r="K789">
        <v>0</v>
      </c>
      <c r="L789" t="s">
        <v>7774</v>
      </c>
      <c r="M789" t="s">
        <v>10078</v>
      </c>
      <c r="N789" t="s">
        <v>10080</v>
      </c>
    </row>
    <row r="790" spans="1:14" x14ac:dyDescent="0.2">
      <c r="A790" t="s">
        <v>7708</v>
      </c>
      <c r="B790" t="s">
        <v>9241</v>
      </c>
      <c r="C790" t="s">
        <v>9242</v>
      </c>
      <c r="D790" t="s">
        <v>8868</v>
      </c>
      <c r="E790" t="s">
        <v>8869</v>
      </c>
      <c r="F790">
        <v>2016</v>
      </c>
      <c r="G790">
        <v>2020</v>
      </c>
      <c r="H790" t="s">
        <v>9243</v>
      </c>
      <c r="I790" t="s">
        <v>8397</v>
      </c>
      <c r="J790">
        <v>19426</v>
      </c>
      <c r="K790">
        <v>0</v>
      </c>
      <c r="L790" t="s">
        <v>10516</v>
      </c>
      <c r="M790" t="s">
        <v>10079</v>
      </c>
    </row>
    <row r="791" spans="1:14" hidden="1" x14ac:dyDescent="0.2">
      <c r="B791" t="s">
        <v>9244</v>
      </c>
      <c r="C791" t="s">
        <v>9245</v>
      </c>
      <c r="D791" t="s">
        <v>8868</v>
      </c>
      <c r="E791" t="s">
        <v>8869</v>
      </c>
      <c r="F791">
        <v>2016</v>
      </c>
      <c r="G791">
        <v>2019</v>
      </c>
      <c r="H791" t="s">
        <v>9246</v>
      </c>
      <c r="I791" t="s">
        <v>1063</v>
      </c>
      <c r="J791">
        <v>15817</v>
      </c>
      <c r="K791">
        <v>0</v>
      </c>
      <c r="L791" t="s">
        <v>7774</v>
      </c>
      <c r="M791" t="s">
        <v>10078</v>
      </c>
      <c r="N791" t="s">
        <v>10080</v>
      </c>
    </row>
    <row r="792" spans="1:14" x14ac:dyDescent="0.2">
      <c r="A792" t="s">
        <v>7708</v>
      </c>
      <c r="B792" t="s">
        <v>9244</v>
      </c>
      <c r="C792" t="s">
        <v>9245</v>
      </c>
      <c r="D792" t="s">
        <v>8868</v>
      </c>
      <c r="E792" t="s">
        <v>8869</v>
      </c>
      <c r="F792">
        <v>2016</v>
      </c>
      <c r="G792">
        <v>2019</v>
      </c>
      <c r="H792" t="s">
        <v>9246</v>
      </c>
      <c r="I792" t="s">
        <v>9004</v>
      </c>
      <c r="J792">
        <v>24000</v>
      </c>
      <c r="K792">
        <v>0</v>
      </c>
      <c r="L792" t="s">
        <v>10516</v>
      </c>
      <c r="M792" t="s">
        <v>10079</v>
      </c>
    </row>
    <row r="793" spans="1:14" hidden="1" x14ac:dyDescent="0.2">
      <c r="B793" t="s">
        <v>9247</v>
      </c>
      <c r="C793" t="s">
        <v>9248</v>
      </c>
      <c r="D793" t="s">
        <v>8868</v>
      </c>
      <c r="E793" t="s">
        <v>8869</v>
      </c>
      <c r="F793">
        <v>2016</v>
      </c>
      <c r="G793">
        <v>2019</v>
      </c>
      <c r="H793" t="s">
        <v>9249</v>
      </c>
      <c r="I793" t="s">
        <v>7684</v>
      </c>
      <c r="J793">
        <v>33010</v>
      </c>
      <c r="K793">
        <v>0</v>
      </c>
      <c r="L793" t="s">
        <v>7769</v>
      </c>
      <c r="M793" t="s">
        <v>10078</v>
      </c>
      <c r="N793" t="s">
        <v>10080</v>
      </c>
    </row>
    <row r="794" spans="1:14" x14ac:dyDescent="0.2">
      <c r="A794" t="s">
        <v>1040</v>
      </c>
      <c r="B794" t="s">
        <v>9247</v>
      </c>
      <c r="C794" t="s">
        <v>9248</v>
      </c>
      <c r="D794" t="s">
        <v>8868</v>
      </c>
      <c r="E794" t="s">
        <v>8869</v>
      </c>
      <c r="F794">
        <v>2016</v>
      </c>
      <c r="G794">
        <v>2019</v>
      </c>
      <c r="H794" t="s">
        <v>9249</v>
      </c>
      <c r="I794" t="s">
        <v>1040</v>
      </c>
      <c r="J794">
        <v>13164</v>
      </c>
      <c r="K794">
        <v>0</v>
      </c>
      <c r="L794" t="s">
        <v>10514</v>
      </c>
      <c r="M794" t="s">
        <v>10079</v>
      </c>
    </row>
    <row r="795" spans="1:14" x14ac:dyDescent="0.2">
      <c r="A795" t="s">
        <v>802</v>
      </c>
      <c r="B795" t="s">
        <v>9250</v>
      </c>
      <c r="C795" t="s">
        <v>9251</v>
      </c>
      <c r="D795" t="s">
        <v>8868</v>
      </c>
      <c r="E795" t="s">
        <v>8869</v>
      </c>
      <c r="F795">
        <v>2016</v>
      </c>
      <c r="G795">
        <v>2020</v>
      </c>
      <c r="H795" t="s">
        <v>9252</v>
      </c>
      <c r="I795" t="s">
        <v>8361</v>
      </c>
      <c r="J795">
        <v>16500</v>
      </c>
      <c r="K795">
        <v>0</v>
      </c>
      <c r="L795" t="s">
        <v>10516</v>
      </c>
      <c r="M795" t="s">
        <v>10079</v>
      </c>
    </row>
    <row r="796" spans="1:14" hidden="1" x14ac:dyDescent="0.2">
      <c r="B796" t="s">
        <v>9250</v>
      </c>
      <c r="C796" t="s">
        <v>9251</v>
      </c>
      <c r="D796" t="s">
        <v>8868</v>
      </c>
      <c r="E796" t="s">
        <v>8869</v>
      </c>
      <c r="F796">
        <v>2016</v>
      </c>
      <c r="G796">
        <v>2020</v>
      </c>
      <c r="H796" t="s">
        <v>9252</v>
      </c>
      <c r="I796" t="s">
        <v>7830</v>
      </c>
      <c r="J796">
        <v>11000</v>
      </c>
      <c r="K796">
        <v>0</v>
      </c>
      <c r="L796" t="s">
        <v>7774</v>
      </c>
      <c r="M796" t="s">
        <v>10078</v>
      </c>
      <c r="N796" t="s">
        <v>10080</v>
      </c>
    </row>
    <row r="797" spans="1:14" hidden="1" x14ac:dyDescent="0.2">
      <c r="B797" t="s">
        <v>9253</v>
      </c>
      <c r="C797" t="s">
        <v>9254</v>
      </c>
      <c r="D797" t="s">
        <v>8868</v>
      </c>
      <c r="E797" t="s">
        <v>8869</v>
      </c>
      <c r="F797">
        <v>2016</v>
      </c>
      <c r="G797">
        <v>2019</v>
      </c>
      <c r="H797" t="s">
        <v>9255</v>
      </c>
      <c r="I797" t="s">
        <v>7700</v>
      </c>
      <c r="J797">
        <v>26215</v>
      </c>
      <c r="K797">
        <v>0</v>
      </c>
      <c r="L797" t="s">
        <v>7769</v>
      </c>
      <c r="M797" t="s">
        <v>10078</v>
      </c>
      <c r="N797" t="s">
        <v>10080</v>
      </c>
    </row>
    <row r="798" spans="1:14" hidden="1" x14ac:dyDescent="0.2">
      <c r="B798" t="s">
        <v>9253</v>
      </c>
      <c r="C798" t="s">
        <v>9254</v>
      </c>
      <c r="D798" t="s">
        <v>8868</v>
      </c>
      <c r="E798" t="s">
        <v>8869</v>
      </c>
      <c r="F798">
        <v>2016</v>
      </c>
      <c r="G798">
        <v>2019</v>
      </c>
      <c r="H798" t="s">
        <v>9255</v>
      </c>
      <c r="I798" t="s">
        <v>7864</v>
      </c>
      <c r="J798">
        <v>16644</v>
      </c>
      <c r="K798">
        <v>0</v>
      </c>
      <c r="L798" t="s">
        <v>7769</v>
      </c>
      <c r="M798" t="s">
        <v>10078</v>
      </c>
      <c r="N798" t="s">
        <v>10080</v>
      </c>
    </row>
    <row r="799" spans="1:14" hidden="1" x14ac:dyDescent="0.2">
      <c r="B799" t="s">
        <v>9256</v>
      </c>
      <c r="C799" t="s">
        <v>9257</v>
      </c>
      <c r="D799" t="s">
        <v>8868</v>
      </c>
      <c r="E799" t="s">
        <v>8869</v>
      </c>
      <c r="F799">
        <v>2016</v>
      </c>
      <c r="G799">
        <v>2020</v>
      </c>
      <c r="H799" t="s">
        <v>9258</v>
      </c>
      <c r="I799" t="s">
        <v>7793</v>
      </c>
      <c r="J799">
        <v>26032</v>
      </c>
      <c r="K799">
        <v>0</v>
      </c>
      <c r="L799" t="s">
        <v>7774</v>
      </c>
      <c r="M799" t="s">
        <v>10078</v>
      </c>
      <c r="N799" t="s">
        <v>10080</v>
      </c>
    </row>
    <row r="800" spans="1:14" x14ac:dyDescent="0.2">
      <c r="A800" t="s">
        <v>7666</v>
      </c>
      <c r="B800" t="s">
        <v>9259</v>
      </c>
      <c r="C800" t="s">
        <v>9260</v>
      </c>
      <c r="D800" t="s">
        <v>8868</v>
      </c>
      <c r="E800" t="s">
        <v>8869</v>
      </c>
      <c r="F800">
        <v>2016</v>
      </c>
      <c r="G800">
        <v>2020</v>
      </c>
      <c r="H800" t="s">
        <v>9261</v>
      </c>
      <c r="I800" t="s">
        <v>8519</v>
      </c>
      <c r="J800">
        <v>30968</v>
      </c>
      <c r="K800">
        <v>0</v>
      </c>
      <c r="L800" t="s">
        <v>10514</v>
      </c>
      <c r="M800" t="s">
        <v>10079</v>
      </c>
    </row>
    <row r="801" spans="1:14" x14ac:dyDescent="0.2">
      <c r="A801" t="s">
        <v>7708</v>
      </c>
      <c r="B801" t="s">
        <v>9262</v>
      </c>
      <c r="C801" t="s">
        <v>9263</v>
      </c>
      <c r="D801" t="s">
        <v>8868</v>
      </c>
      <c r="E801" t="s">
        <v>8869</v>
      </c>
      <c r="F801">
        <v>2016</v>
      </c>
      <c r="G801">
        <v>2020</v>
      </c>
      <c r="H801" t="s">
        <v>9264</v>
      </c>
      <c r="I801" t="s">
        <v>8397</v>
      </c>
      <c r="J801">
        <v>4750</v>
      </c>
      <c r="K801">
        <v>0</v>
      </c>
      <c r="L801" t="s">
        <v>10516</v>
      </c>
      <c r="M801" t="s">
        <v>10079</v>
      </c>
    </row>
    <row r="802" spans="1:14" x14ac:dyDescent="0.2">
      <c r="A802" t="s">
        <v>7666</v>
      </c>
      <c r="B802" t="s">
        <v>9265</v>
      </c>
      <c r="C802" t="s">
        <v>9266</v>
      </c>
      <c r="D802" t="s">
        <v>8868</v>
      </c>
      <c r="E802" t="s">
        <v>8869</v>
      </c>
      <c r="F802">
        <v>2016</v>
      </c>
      <c r="G802">
        <v>2019</v>
      </c>
      <c r="H802" t="s">
        <v>9267</v>
      </c>
      <c r="I802" t="s">
        <v>8519</v>
      </c>
      <c r="J802">
        <v>53540</v>
      </c>
      <c r="K802">
        <v>0</v>
      </c>
      <c r="L802" t="s">
        <v>10514</v>
      </c>
      <c r="M802" t="s">
        <v>10079</v>
      </c>
    </row>
    <row r="803" spans="1:14" x14ac:dyDescent="0.2">
      <c r="A803" t="s">
        <v>802</v>
      </c>
      <c r="B803" t="s">
        <v>9265</v>
      </c>
      <c r="C803" t="s">
        <v>9266</v>
      </c>
      <c r="D803" t="s">
        <v>8868</v>
      </c>
      <c r="E803" t="s">
        <v>8869</v>
      </c>
      <c r="F803">
        <v>2016</v>
      </c>
      <c r="G803">
        <v>2019</v>
      </c>
      <c r="H803" t="s">
        <v>9267</v>
      </c>
      <c r="I803" t="s">
        <v>8483</v>
      </c>
      <c r="J803">
        <v>3450</v>
      </c>
      <c r="K803">
        <v>0</v>
      </c>
      <c r="L803" t="s">
        <v>10514</v>
      </c>
      <c r="M803" t="s">
        <v>10079</v>
      </c>
    </row>
    <row r="804" spans="1:14" x14ac:dyDescent="0.2">
      <c r="A804" t="s">
        <v>7819</v>
      </c>
      <c r="B804" t="s">
        <v>9265</v>
      </c>
      <c r="C804" t="s">
        <v>9266</v>
      </c>
      <c r="D804" t="s">
        <v>8868</v>
      </c>
      <c r="E804" t="s">
        <v>8869</v>
      </c>
      <c r="F804">
        <v>2016</v>
      </c>
      <c r="G804">
        <v>2019</v>
      </c>
      <c r="H804" t="s">
        <v>9267</v>
      </c>
      <c r="I804" t="s">
        <v>8580</v>
      </c>
      <c r="J804">
        <v>4050</v>
      </c>
      <c r="K804">
        <v>0</v>
      </c>
      <c r="L804" t="s">
        <v>10514</v>
      </c>
      <c r="M804" t="s">
        <v>10079</v>
      </c>
    </row>
    <row r="805" spans="1:14" x14ac:dyDescent="0.2">
      <c r="A805" t="s">
        <v>7666</v>
      </c>
      <c r="B805" t="s">
        <v>9268</v>
      </c>
      <c r="C805" t="s">
        <v>9269</v>
      </c>
      <c r="D805" t="s">
        <v>8868</v>
      </c>
      <c r="E805" t="s">
        <v>8869</v>
      </c>
      <c r="F805">
        <v>2016</v>
      </c>
      <c r="G805">
        <v>2019</v>
      </c>
      <c r="H805" t="s">
        <v>9270</v>
      </c>
      <c r="I805" t="s">
        <v>10637</v>
      </c>
      <c r="J805">
        <v>31566</v>
      </c>
      <c r="K805">
        <v>0</v>
      </c>
      <c r="L805" t="s">
        <v>10516</v>
      </c>
      <c r="M805" t="s">
        <v>10079</v>
      </c>
    </row>
    <row r="806" spans="1:14" x14ac:dyDescent="0.2">
      <c r="A806" t="s">
        <v>802</v>
      </c>
      <c r="B806" t="s">
        <v>9271</v>
      </c>
      <c r="C806" t="s">
        <v>9272</v>
      </c>
      <c r="D806" t="s">
        <v>8868</v>
      </c>
      <c r="E806" t="s">
        <v>8869</v>
      </c>
      <c r="F806">
        <v>2016</v>
      </c>
      <c r="G806">
        <v>2020</v>
      </c>
      <c r="H806" t="s">
        <v>9273</v>
      </c>
      <c r="I806" t="s">
        <v>8361</v>
      </c>
      <c r="J806">
        <v>0</v>
      </c>
      <c r="K806">
        <v>0</v>
      </c>
      <c r="L806" t="s">
        <v>10516</v>
      </c>
      <c r="M806" t="s">
        <v>10079</v>
      </c>
    </row>
    <row r="807" spans="1:14" x14ac:dyDescent="0.2">
      <c r="A807" t="s">
        <v>8039</v>
      </c>
      <c r="B807" t="s">
        <v>9271</v>
      </c>
      <c r="C807" t="s">
        <v>9272</v>
      </c>
      <c r="D807" t="s">
        <v>8868</v>
      </c>
      <c r="E807" t="s">
        <v>8869</v>
      </c>
      <c r="F807">
        <v>2016</v>
      </c>
      <c r="G807">
        <v>2020</v>
      </c>
      <c r="H807" t="s">
        <v>9273</v>
      </c>
      <c r="I807" t="s">
        <v>9201</v>
      </c>
      <c r="J807">
        <v>17894</v>
      </c>
      <c r="K807">
        <v>0</v>
      </c>
      <c r="L807" t="s">
        <v>10516</v>
      </c>
      <c r="M807" t="s">
        <v>10079</v>
      </c>
    </row>
    <row r="808" spans="1:14" hidden="1" x14ac:dyDescent="0.2">
      <c r="B808" t="s">
        <v>9271</v>
      </c>
      <c r="C808" t="s">
        <v>9272</v>
      </c>
      <c r="D808" t="s">
        <v>8868</v>
      </c>
      <c r="E808" t="s">
        <v>8869</v>
      </c>
      <c r="F808">
        <v>2016</v>
      </c>
      <c r="G808">
        <v>2020</v>
      </c>
      <c r="H808" t="s">
        <v>9273</v>
      </c>
      <c r="I808" t="s">
        <v>9098</v>
      </c>
      <c r="J808">
        <v>350</v>
      </c>
      <c r="K808">
        <v>0</v>
      </c>
      <c r="L808" t="s">
        <v>7774</v>
      </c>
      <c r="M808" t="s">
        <v>10078</v>
      </c>
      <c r="N808" t="s">
        <v>10080</v>
      </c>
    </row>
    <row r="809" spans="1:14" x14ac:dyDescent="0.2">
      <c r="A809" t="s">
        <v>8144</v>
      </c>
      <c r="B809" t="s">
        <v>9274</v>
      </c>
      <c r="C809" t="s">
        <v>9275</v>
      </c>
      <c r="D809" t="s">
        <v>8868</v>
      </c>
      <c r="E809" t="s">
        <v>8869</v>
      </c>
      <c r="F809">
        <v>2016</v>
      </c>
      <c r="G809">
        <v>2020</v>
      </c>
      <c r="H809" t="s">
        <v>9276</v>
      </c>
      <c r="I809" t="s">
        <v>8715</v>
      </c>
      <c r="J809">
        <v>17319</v>
      </c>
      <c r="K809">
        <v>0</v>
      </c>
      <c r="L809" t="s">
        <v>10514</v>
      </c>
      <c r="M809" t="s">
        <v>10079</v>
      </c>
    </row>
    <row r="810" spans="1:14" x14ac:dyDescent="0.2">
      <c r="A810" t="s">
        <v>7883</v>
      </c>
      <c r="B810" t="s">
        <v>9277</v>
      </c>
      <c r="C810" t="s">
        <v>9278</v>
      </c>
      <c r="D810" t="s">
        <v>8868</v>
      </c>
      <c r="E810" t="s">
        <v>8869</v>
      </c>
      <c r="F810">
        <v>2016</v>
      </c>
      <c r="G810">
        <v>2019</v>
      </c>
      <c r="H810" t="s">
        <v>9279</v>
      </c>
      <c r="I810" t="s">
        <v>8910</v>
      </c>
      <c r="J810">
        <v>25457</v>
      </c>
      <c r="K810">
        <v>0</v>
      </c>
      <c r="L810" t="s">
        <v>10514</v>
      </c>
      <c r="M810" t="s">
        <v>10079</v>
      </c>
    </row>
    <row r="811" spans="1:14" hidden="1" x14ac:dyDescent="0.2">
      <c r="B811" t="s">
        <v>9280</v>
      </c>
      <c r="C811" t="s">
        <v>9281</v>
      </c>
      <c r="D811" t="s">
        <v>8868</v>
      </c>
      <c r="E811" t="s">
        <v>8869</v>
      </c>
      <c r="F811">
        <v>2016</v>
      </c>
      <c r="G811">
        <v>2020</v>
      </c>
      <c r="H811" t="s">
        <v>9282</v>
      </c>
      <c r="I811" t="s">
        <v>8555</v>
      </c>
      <c r="J811">
        <v>19020</v>
      </c>
      <c r="K811">
        <v>0</v>
      </c>
      <c r="L811" t="s">
        <v>7774</v>
      </c>
      <c r="M811" t="s">
        <v>10078</v>
      </c>
      <c r="N811" t="s">
        <v>10080</v>
      </c>
    </row>
    <row r="812" spans="1:14" x14ac:dyDescent="0.2">
      <c r="A812" t="s">
        <v>802</v>
      </c>
      <c r="B812" t="s">
        <v>9280</v>
      </c>
      <c r="C812" t="s">
        <v>9281</v>
      </c>
      <c r="D812" t="s">
        <v>8868</v>
      </c>
      <c r="E812" t="s">
        <v>8869</v>
      </c>
      <c r="F812">
        <v>2016</v>
      </c>
      <c r="G812">
        <v>2020</v>
      </c>
      <c r="H812" t="s">
        <v>9282</v>
      </c>
      <c r="I812" t="s">
        <v>8585</v>
      </c>
      <c r="J812">
        <v>2580</v>
      </c>
      <c r="K812">
        <v>0</v>
      </c>
      <c r="L812" t="s">
        <v>10516</v>
      </c>
      <c r="M812" t="s">
        <v>10079</v>
      </c>
    </row>
    <row r="813" spans="1:14" hidden="1" x14ac:dyDescent="0.2">
      <c r="B813" t="s">
        <v>9280</v>
      </c>
      <c r="C813" t="s">
        <v>9281</v>
      </c>
      <c r="D813" t="s">
        <v>8868</v>
      </c>
      <c r="E813" t="s">
        <v>8869</v>
      </c>
      <c r="F813">
        <v>2016</v>
      </c>
      <c r="G813">
        <v>2020</v>
      </c>
      <c r="H813" t="s">
        <v>9282</v>
      </c>
      <c r="I813" t="s">
        <v>8002</v>
      </c>
      <c r="J813">
        <v>1315</v>
      </c>
      <c r="K813">
        <v>0</v>
      </c>
      <c r="L813" t="s">
        <v>7774</v>
      </c>
      <c r="M813" t="s">
        <v>10078</v>
      </c>
      <c r="N813" t="s">
        <v>10080</v>
      </c>
    </row>
    <row r="814" spans="1:14" hidden="1" x14ac:dyDescent="0.2">
      <c r="B814" t="s">
        <v>9283</v>
      </c>
      <c r="C814" t="s">
        <v>9284</v>
      </c>
      <c r="D814" t="s">
        <v>8868</v>
      </c>
      <c r="E814" t="s">
        <v>8869</v>
      </c>
      <c r="F814">
        <v>2016</v>
      </c>
      <c r="G814">
        <v>2020</v>
      </c>
      <c r="H814" t="s">
        <v>9285</v>
      </c>
      <c r="I814" t="s">
        <v>8544</v>
      </c>
      <c r="J814">
        <v>21146</v>
      </c>
      <c r="K814">
        <v>0</v>
      </c>
      <c r="L814" t="s">
        <v>7774</v>
      </c>
      <c r="M814" t="s">
        <v>10078</v>
      </c>
      <c r="N814" t="s">
        <v>10080</v>
      </c>
    </row>
    <row r="815" spans="1:14" hidden="1" x14ac:dyDescent="0.2">
      <c r="B815" t="s">
        <v>9283</v>
      </c>
      <c r="C815" t="s">
        <v>9284</v>
      </c>
      <c r="D815" t="s">
        <v>8868</v>
      </c>
      <c r="E815" t="s">
        <v>8869</v>
      </c>
      <c r="F815">
        <v>2016</v>
      </c>
      <c r="G815">
        <v>2020</v>
      </c>
      <c r="H815" t="s">
        <v>9285</v>
      </c>
      <c r="I815" t="s">
        <v>8498</v>
      </c>
      <c r="J815">
        <v>5030</v>
      </c>
      <c r="K815">
        <v>0</v>
      </c>
      <c r="L815" t="s">
        <v>7774</v>
      </c>
      <c r="M815" t="s">
        <v>10078</v>
      </c>
      <c r="N815" t="s">
        <v>10080</v>
      </c>
    </row>
    <row r="816" spans="1:14" hidden="1" x14ac:dyDescent="0.2">
      <c r="B816" t="s">
        <v>9283</v>
      </c>
      <c r="C816" t="s">
        <v>9284</v>
      </c>
      <c r="D816" t="s">
        <v>8868</v>
      </c>
      <c r="E816" t="s">
        <v>8869</v>
      </c>
      <c r="F816">
        <v>2016</v>
      </c>
      <c r="G816">
        <v>2020</v>
      </c>
      <c r="H816" t="s">
        <v>9285</v>
      </c>
      <c r="I816" t="s">
        <v>8545</v>
      </c>
      <c r="J816">
        <v>5050</v>
      </c>
      <c r="K816">
        <v>0</v>
      </c>
      <c r="L816" t="s">
        <v>7774</v>
      </c>
      <c r="M816" t="s">
        <v>10078</v>
      </c>
      <c r="N816" t="s">
        <v>10080</v>
      </c>
    </row>
    <row r="817" spans="1:14" hidden="1" x14ac:dyDescent="0.2">
      <c r="B817" t="s">
        <v>9286</v>
      </c>
      <c r="C817" t="s">
        <v>9287</v>
      </c>
      <c r="D817" t="s">
        <v>8868</v>
      </c>
      <c r="E817" t="s">
        <v>8869</v>
      </c>
      <c r="F817">
        <v>2016</v>
      </c>
      <c r="G817">
        <v>2020</v>
      </c>
      <c r="H817" t="s">
        <v>9288</v>
      </c>
      <c r="I817" t="s">
        <v>1078</v>
      </c>
      <c r="J817">
        <v>11500</v>
      </c>
      <c r="K817">
        <v>0</v>
      </c>
      <c r="L817" t="s">
        <v>7774</v>
      </c>
      <c r="M817" t="s">
        <v>10078</v>
      </c>
      <c r="N817" t="s">
        <v>10080</v>
      </c>
    </row>
    <row r="818" spans="1:14" hidden="1" x14ac:dyDescent="0.2">
      <c r="B818" t="s">
        <v>9286</v>
      </c>
      <c r="C818" t="s">
        <v>9287</v>
      </c>
      <c r="D818" t="s">
        <v>8868</v>
      </c>
      <c r="E818" t="s">
        <v>8869</v>
      </c>
      <c r="F818">
        <v>2016</v>
      </c>
      <c r="G818">
        <v>2020</v>
      </c>
      <c r="H818" t="s">
        <v>9288</v>
      </c>
      <c r="I818" t="s">
        <v>7749</v>
      </c>
      <c r="J818">
        <v>20000</v>
      </c>
      <c r="K818">
        <v>0</v>
      </c>
      <c r="L818" t="s">
        <v>7774</v>
      </c>
      <c r="M818" t="s">
        <v>10078</v>
      </c>
      <c r="N818" t="s">
        <v>10080</v>
      </c>
    </row>
    <row r="819" spans="1:14" hidden="1" x14ac:dyDescent="0.2">
      <c r="B819" t="s">
        <v>9289</v>
      </c>
      <c r="C819" t="s">
        <v>9290</v>
      </c>
      <c r="D819" t="s">
        <v>8868</v>
      </c>
      <c r="E819" t="s">
        <v>8869</v>
      </c>
      <c r="F819">
        <v>2016</v>
      </c>
      <c r="G819">
        <v>2020</v>
      </c>
      <c r="H819" t="s">
        <v>9291</v>
      </c>
      <c r="I819" t="s">
        <v>2919</v>
      </c>
      <c r="J819">
        <v>2800</v>
      </c>
      <c r="K819">
        <v>0</v>
      </c>
      <c r="L819" t="s">
        <v>7774</v>
      </c>
      <c r="M819" t="s">
        <v>10078</v>
      </c>
      <c r="N819" t="s">
        <v>10080</v>
      </c>
    </row>
    <row r="820" spans="1:14" hidden="1" x14ac:dyDescent="0.2">
      <c r="B820" t="s">
        <v>9289</v>
      </c>
      <c r="C820" t="s">
        <v>9290</v>
      </c>
      <c r="D820" t="s">
        <v>8868</v>
      </c>
      <c r="E820" t="s">
        <v>8869</v>
      </c>
      <c r="F820">
        <v>2016</v>
      </c>
      <c r="G820">
        <v>2020</v>
      </c>
      <c r="H820" t="s">
        <v>9291</v>
      </c>
      <c r="I820" t="s">
        <v>8003</v>
      </c>
      <c r="J820">
        <v>27000</v>
      </c>
      <c r="K820">
        <v>0</v>
      </c>
      <c r="L820" t="s">
        <v>7774</v>
      </c>
      <c r="M820" t="s">
        <v>10078</v>
      </c>
      <c r="N820" t="s">
        <v>10080</v>
      </c>
    </row>
    <row r="821" spans="1:14" x14ac:dyDescent="0.2">
      <c r="A821" t="s">
        <v>8175</v>
      </c>
      <c r="B821" t="s">
        <v>9292</v>
      </c>
      <c r="C821" t="s">
        <v>9293</v>
      </c>
      <c r="D821" t="s">
        <v>8868</v>
      </c>
      <c r="E821" t="s">
        <v>8869</v>
      </c>
      <c r="F821">
        <v>2016</v>
      </c>
      <c r="G821">
        <v>2019</v>
      </c>
      <c r="H821" t="s">
        <v>9294</v>
      </c>
      <c r="I821" t="s">
        <v>8175</v>
      </c>
      <c r="J821">
        <v>26035</v>
      </c>
      <c r="K821">
        <v>0</v>
      </c>
      <c r="L821" t="s">
        <v>10516</v>
      </c>
      <c r="M821" t="s">
        <v>10079</v>
      </c>
    </row>
    <row r="822" spans="1:14" x14ac:dyDescent="0.2">
      <c r="A822" t="s">
        <v>9295</v>
      </c>
      <c r="B822" t="s">
        <v>9296</v>
      </c>
      <c r="C822" t="s">
        <v>9297</v>
      </c>
      <c r="D822" t="s">
        <v>8868</v>
      </c>
      <c r="E822" t="s">
        <v>8869</v>
      </c>
      <c r="F822">
        <v>2016</v>
      </c>
      <c r="G822">
        <v>2020</v>
      </c>
      <c r="H822" t="s">
        <v>9298</v>
      </c>
      <c r="I822" t="s">
        <v>9299</v>
      </c>
      <c r="J822">
        <v>3471</v>
      </c>
      <c r="K822">
        <v>0</v>
      </c>
      <c r="L822" t="s">
        <v>10515</v>
      </c>
      <c r="M822" t="s">
        <v>10079</v>
      </c>
    </row>
    <row r="823" spans="1:14" x14ac:dyDescent="0.2">
      <c r="A823" t="s">
        <v>802</v>
      </c>
      <c r="B823" t="s">
        <v>9296</v>
      </c>
      <c r="C823" t="s">
        <v>9297</v>
      </c>
      <c r="D823" t="s">
        <v>8868</v>
      </c>
      <c r="E823" t="s">
        <v>8869</v>
      </c>
      <c r="F823">
        <v>2016</v>
      </c>
      <c r="G823">
        <v>2020</v>
      </c>
      <c r="H823" t="s">
        <v>9298</v>
      </c>
      <c r="I823" t="s">
        <v>9300</v>
      </c>
      <c r="J823">
        <v>27732</v>
      </c>
      <c r="K823">
        <v>0</v>
      </c>
      <c r="L823" t="s">
        <v>10515</v>
      </c>
      <c r="M823" t="s">
        <v>10079</v>
      </c>
    </row>
    <row r="824" spans="1:14" x14ac:dyDescent="0.2">
      <c r="A824" t="s">
        <v>7708</v>
      </c>
      <c r="B824" t="s">
        <v>9301</v>
      </c>
      <c r="C824" t="s">
        <v>9302</v>
      </c>
      <c r="D824" t="s">
        <v>8868</v>
      </c>
      <c r="E824" t="s">
        <v>8869</v>
      </c>
      <c r="F824">
        <v>2016</v>
      </c>
      <c r="G824">
        <v>2019</v>
      </c>
      <c r="H824" t="s">
        <v>9303</v>
      </c>
      <c r="I824" t="s">
        <v>8344</v>
      </c>
      <c r="J824">
        <v>16600</v>
      </c>
      <c r="K824">
        <v>0</v>
      </c>
      <c r="L824" t="s">
        <v>10514</v>
      </c>
      <c r="M824" t="s">
        <v>10079</v>
      </c>
    </row>
    <row r="825" spans="1:14" hidden="1" x14ac:dyDescent="0.2">
      <c r="B825" t="s">
        <v>9301</v>
      </c>
      <c r="C825" t="s">
        <v>9302</v>
      </c>
      <c r="D825" t="s">
        <v>8868</v>
      </c>
      <c r="E825" t="s">
        <v>8869</v>
      </c>
      <c r="F825">
        <v>2016</v>
      </c>
      <c r="G825">
        <v>2019</v>
      </c>
      <c r="H825" t="s">
        <v>9303</v>
      </c>
      <c r="I825" t="s">
        <v>8031</v>
      </c>
      <c r="J825">
        <v>15200</v>
      </c>
      <c r="K825">
        <v>0</v>
      </c>
      <c r="L825" t="s">
        <v>7769</v>
      </c>
      <c r="M825" t="s">
        <v>10078</v>
      </c>
      <c r="N825" t="s">
        <v>10080</v>
      </c>
    </row>
    <row r="826" spans="1:14" hidden="1" x14ac:dyDescent="0.2">
      <c r="B826" t="s">
        <v>9304</v>
      </c>
      <c r="C826" t="s">
        <v>9305</v>
      </c>
      <c r="D826" t="s">
        <v>8868</v>
      </c>
      <c r="E826" t="s">
        <v>8869</v>
      </c>
      <c r="F826">
        <v>2016</v>
      </c>
      <c r="G826">
        <v>2020</v>
      </c>
      <c r="H826" t="s">
        <v>9306</v>
      </c>
      <c r="I826" t="s">
        <v>8544</v>
      </c>
      <c r="J826">
        <v>7280</v>
      </c>
      <c r="K826">
        <v>0</v>
      </c>
      <c r="L826" t="s">
        <v>7774</v>
      </c>
      <c r="M826" t="s">
        <v>10078</v>
      </c>
      <c r="N826" t="s">
        <v>10080</v>
      </c>
    </row>
    <row r="827" spans="1:14" hidden="1" x14ac:dyDescent="0.2">
      <c r="B827" t="s">
        <v>9304</v>
      </c>
      <c r="C827" t="s">
        <v>9305</v>
      </c>
      <c r="D827" t="s">
        <v>8868</v>
      </c>
      <c r="E827" t="s">
        <v>8869</v>
      </c>
      <c r="F827">
        <v>2016</v>
      </c>
      <c r="G827">
        <v>2020</v>
      </c>
      <c r="H827" t="s">
        <v>9306</v>
      </c>
      <c r="I827" t="s">
        <v>8545</v>
      </c>
      <c r="J827">
        <v>14965</v>
      </c>
      <c r="K827">
        <v>0</v>
      </c>
      <c r="L827" t="s">
        <v>7774</v>
      </c>
      <c r="M827" t="s">
        <v>10078</v>
      </c>
      <c r="N827" t="s">
        <v>10080</v>
      </c>
    </row>
    <row r="828" spans="1:14" hidden="1" x14ac:dyDescent="0.2">
      <c r="B828" t="s">
        <v>9304</v>
      </c>
      <c r="C828" t="s">
        <v>9305</v>
      </c>
      <c r="D828" t="s">
        <v>8868</v>
      </c>
      <c r="E828" t="s">
        <v>8869</v>
      </c>
      <c r="F828">
        <v>2016</v>
      </c>
      <c r="G828">
        <v>2020</v>
      </c>
      <c r="H828" t="s">
        <v>9306</v>
      </c>
      <c r="I828" t="s">
        <v>8914</v>
      </c>
      <c r="J828">
        <v>4807</v>
      </c>
      <c r="K828">
        <v>0</v>
      </c>
      <c r="L828" t="s">
        <v>7774</v>
      </c>
      <c r="M828" t="s">
        <v>10078</v>
      </c>
      <c r="N828" t="s">
        <v>10080</v>
      </c>
    </row>
    <row r="829" spans="1:14" hidden="1" x14ac:dyDescent="0.2">
      <c r="B829" t="s">
        <v>9307</v>
      </c>
      <c r="C829" t="s">
        <v>9308</v>
      </c>
      <c r="D829" t="s">
        <v>8868</v>
      </c>
      <c r="E829" t="s">
        <v>8869</v>
      </c>
      <c r="F829">
        <v>2016</v>
      </c>
      <c r="G829">
        <v>2018</v>
      </c>
      <c r="H829" t="s">
        <v>9309</v>
      </c>
      <c r="I829" t="s">
        <v>7700</v>
      </c>
      <c r="J829">
        <v>65629</v>
      </c>
      <c r="K829">
        <v>0</v>
      </c>
      <c r="L829" t="s">
        <v>7769</v>
      </c>
      <c r="M829" t="s">
        <v>10078</v>
      </c>
      <c r="N829" t="s">
        <v>10080</v>
      </c>
    </row>
    <row r="830" spans="1:14" x14ac:dyDescent="0.2">
      <c r="A830" t="s">
        <v>1040</v>
      </c>
      <c r="B830" t="s">
        <v>9310</v>
      </c>
      <c r="C830" t="s">
        <v>9311</v>
      </c>
      <c r="D830" t="s">
        <v>8868</v>
      </c>
      <c r="E830" t="s">
        <v>8869</v>
      </c>
      <c r="F830">
        <v>2016</v>
      </c>
      <c r="G830">
        <v>2020</v>
      </c>
      <c r="H830" t="s">
        <v>9312</v>
      </c>
      <c r="I830" t="s">
        <v>9060</v>
      </c>
      <c r="J830">
        <v>30832</v>
      </c>
      <c r="K830">
        <v>0</v>
      </c>
      <c r="L830" t="s">
        <v>10514</v>
      </c>
      <c r="M830" t="s">
        <v>10079</v>
      </c>
    </row>
    <row r="831" spans="1:14" x14ac:dyDescent="0.2">
      <c r="A831" t="s">
        <v>7883</v>
      </c>
      <c r="B831" t="s">
        <v>9313</v>
      </c>
      <c r="C831" t="s">
        <v>9314</v>
      </c>
      <c r="D831" t="s">
        <v>8868</v>
      </c>
      <c r="E831" t="s">
        <v>8869</v>
      </c>
      <c r="F831">
        <v>2016</v>
      </c>
      <c r="G831">
        <v>2020</v>
      </c>
      <c r="H831" t="s">
        <v>9315</v>
      </c>
      <c r="I831" t="s">
        <v>8910</v>
      </c>
      <c r="J831">
        <v>30027</v>
      </c>
      <c r="K831">
        <v>0</v>
      </c>
      <c r="L831" t="s">
        <v>10516</v>
      </c>
      <c r="M831" t="s">
        <v>10079</v>
      </c>
    </row>
    <row r="832" spans="1:14" x14ac:dyDescent="0.2">
      <c r="A832" t="s">
        <v>1040</v>
      </c>
      <c r="B832" t="s">
        <v>9316</v>
      </c>
      <c r="C832" t="s">
        <v>9317</v>
      </c>
      <c r="D832" t="s">
        <v>8868</v>
      </c>
      <c r="E832" t="s">
        <v>8869</v>
      </c>
      <c r="F832">
        <v>2016</v>
      </c>
      <c r="G832">
        <v>2020</v>
      </c>
      <c r="H832" t="s">
        <v>9318</v>
      </c>
      <c r="I832" t="s">
        <v>8426</v>
      </c>
      <c r="J832">
        <v>24563</v>
      </c>
      <c r="K832">
        <v>0</v>
      </c>
      <c r="L832" t="s">
        <v>10514</v>
      </c>
      <c r="M832" t="s">
        <v>10079</v>
      </c>
    </row>
    <row r="833" spans="1:14" hidden="1" x14ac:dyDescent="0.2">
      <c r="B833" t="s">
        <v>9319</v>
      </c>
      <c r="C833" t="s">
        <v>9320</v>
      </c>
      <c r="D833" t="s">
        <v>8868</v>
      </c>
      <c r="E833" t="s">
        <v>8869</v>
      </c>
      <c r="F833">
        <v>2016</v>
      </c>
      <c r="G833">
        <v>2020</v>
      </c>
      <c r="H833" t="s">
        <v>9321</v>
      </c>
      <c r="I833" t="s">
        <v>8417</v>
      </c>
      <c r="J833">
        <v>23564</v>
      </c>
      <c r="K833">
        <v>0</v>
      </c>
      <c r="L833" t="s">
        <v>7774</v>
      </c>
      <c r="M833" t="s">
        <v>10078</v>
      </c>
      <c r="N833" t="s">
        <v>10080</v>
      </c>
    </row>
    <row r="834" spans="1:14" x14ac:dyDescent="0.2">
      <c r="A834" t="s">
        <v>7883</v>
      </c>
      <c r="B834" t="s">
        <v>9319</v>
      </c>
      <c r="C834" t="s">
        <v>9320</v>
      </c>
      <c r="D834" t="s">
        <v>8868</v>
      </c>
      <c r="E834" t="s">
        <v>8869</v>
      </c>
      <c r="F834">
        <v>2016</v>
      </c>
      <c r="G834">
        <v>2020</v>
      </c>
      <c r="H834" t="s">
        <v>9321</v>
      </c>
      <c r="I834" t="s">
        <v>8801</v>
      </c>
      <c r="J834">
        <v>6249</v>
      </c>
      <c r="K834">
        <v>0</v>
      </c>
      <c r="L834" t="s">
        <v>10516</v>
      </c>
      <c r="M834" t="s">
        <v>10079</v>
      </c>
    </row>
    <row r="835" spans="1:14" hidden="1" x14ac:dyDescent="0.2">
      <c r="B835" t="s">
        <v>9322</v>
      </c>
      <c r="C835" t="s">
        <v>9323</v>
      </c>
      <c r="D835" t="s">
        <v>8868</v>
      </c>
      <c r="E835" t="s">
        <v>8869</v>
      </c>
      <c r="F835">
        <v>2016</v>
      </c>
      <c r="G835">
        <v>2019</v>
      </c>
      <c r="H835" t="s">
        <v>9324</v>
      </c>
      <c r="I835" t="s">
        <v>1078</v>
      </c>
      <c r="J835">
        <v>3465</v>
      </c>
      <c r="K835">
        <v>0</v>
      </c>
      <c r="L835" t="s">
        <v>7774</v>
      </c>
      <c r="M835" t="s">
        <v>10078</v>
      </c>
      <c r="N835" t="s">
        <v>10080</v>
      </c>
    </row>
    <row r="836" spans="1:14" hidden="1" x14ac:dyDescent="0.2">
      <c r="B836" t="s">
        <v>9322</v>
      </c>
      <c r="C836" t="s">
        <v>9323</v>
      </c>
      <c r="D836" t="s">
        <v>8868</v>
      </c>
      <c r="E836" t="s">
        <v>8869</v>
      </c>
      <c r="F836">
        <v>2016</v>
      </c>
      <c r="G836">
        <v>2019</v>
      </c>
      <c r="H836" t="s">
        <v>9324</v>
      </c>
      <c r="I836" t="s">
        <v>7749</v>
      </c>
      <c r="J836">
        <v>24228</v>
      </c>
      <c r="K836">
        <v>0</v>
      </c>
      <c r="L836" t="s">
        <v>7774</v>
      </c>
      <c r="M836" t="s">
        <v>10078</v>
      </c>
      <c r="N836" t="s">
        <v>10080</v>
      </c>
    </row>
    <row r="837" spans="1:14" hidden="1" x14ac:dyDescent="0.2">
      <c r="B837" t="s">
        <v>9325</v>
      </c>
      <c r="C837" t="s">
        <v>9326</v>
      </c>
      <c r="D837" t="s">
        <v>8868</v>
      </c>
      <c r="E837" t="s">
        <v>8869</v>
      </c>
      <c r="F837">
        <v>2016</v>
      </c>
      <c r="G837">
        <v>2020</v>
      </c>
      <c r="H837" t="s">
        <v>9327</v>
      </c>
      <c r="I837" t="s">
        <v>7700</v>
      </c>
      <c r="J837">
        <v>27557</v>
      </c>
      <c r="K837">
        <v>0</v>
      </c>
      <c r="L837" t="s">
        <v>7769</v>
      </c>
      <c r="M837" t="s">
        <v>10078</v>
      </c>
      <c r="N837" t="s">
        <v>10080</v>
      </c>
    </row>
    <row r="838" spans="1:14" x14ac:dyDescent="0.2">
      <c r="A838" t="s">
        <v>8175</v>
      </c>
      <c r="B838" t="s">
        <v>9328</v>
      </c>
      <c r="C838" t="s">
        <v>9329</v>
      </c>
      <c r="D838" t="s">
        <v>8868</v>
      </c>
      <c r="E838" t="s">
        <v>8869</v>
      </c>
      <c r="F838">
        <v>2016</v>
      </c>
      <c r="G838">
        <v>2019</v>
      </c>
      <c r="H838" t="s">
        <v>9330</v>
      </c>
      <c r="I838" t="s">
        <v>8175</v>
      </c>
      <c r="J838">
        <v>24100</v>
      </c>
      <c r="K838">
        <v>0</v>
      </c>
      <c r="L838" t="s">
        <v>10516</v>
      </c>
      <c r="M838" t="s">
        <v>10079</v>
      </c>
    </row>
    <row r="839" spans="1:14" hidden="1" x14ac:dyDescent="0.2">
      <c r="B839" t="s">
        <v>9331</v>
      </c>
      <c r="C839" t="s">
        <v>9332</v>
      </c>
      <c r="D839" t="s">
        <v>8868</v>
      </c>
      <c r="E839" t="s">
        <v>8869</v>
      </c>
      <c r="F839">
        <v>2016</v>
      </c>
      <c r="G839">
        <v>2018</v>
      </c>
      <c r="H839" t="s">
        <v>9333</v>
      </c>
      <c r="I839" t="s">
        <v>9334</v>
      </c>
      <c r="J839">
        <v>13681</v>
      </c>
      <c r="K839">
        <v>0</v>
      </c>
      <c r="L839" t="s">
        <v>7769</v>
      </c>
      <c r="M839" t="s">
        <v>10078</v>
      </c>
      <c r="N839" t="s">
        <v>10080</v>
      </c>
    </row>
    <row r="840" spans="1:14" hidden="1" x14ac:dyDescent="0.2">
      <c r="B840" t="s">
        <v>9331</v>
      </c>
      <c r="C840" t="s">
        <v>9332</v>
      </c>
      <c r="D840" t="s">
        <v>8868</v>
      </c>
      <c r="E840" t="s">
        <v>8869</v>
      </c>
      <c r="F840">
        <v>2016</v>
      </c>
      <c r="G840">
        <v>2018</v>
      </c>
      <c r="H840" t="s">
        <v>9333</v>
      </c>
      <c r="I840" t="s">
        <v>8453</v>
      </c>
      <c r="J840">
        <v>25000</v>
      </c>
      <c r="K840">
        <v>0</v>
      </c>
      <c r="L840" t="s">
        <v>7769</v>
      </c>
      <c r="M840" t="s">
        <v>10078</v>
      </c>
      <c r="N840" t="s">
        <v>10080</v>
      </c>
    </row>
    <row r="841" spans="1:14" x14ac:dyDescent="0.2">
      <c r="A841" t="s">
        <v>7819</v>
      </c>
      <c r="B841" t="s">
        <v>9331</v>
      </c>
      <c r="C841" t="s">
        <v>9332</v>
      </c>
      <c r="D841" t="s">
        <v>8868</v>
      </c>
      <c r="E841" t="s">
        <v>8869</v>
      </c>
      <c r="F841">
        <v>2016</v>
      </c>
      <c r="G841">
        <v>2018</v>
      </c>
      <c r="H841" t="s">
        <v>9333</v>
      </c>
      <c r="I841" t="s">
        <v>8398</v>
      </c>
      <c r="J841">
        <v>8750</v>
      </c>
      <c r="K841">
        <v>0</v>
      </c>
      <c r="L841" t="s">
        <v>10514</v>
      </c>
      <c r="M841" t="s">
        <v>10079</v>
      </c>
    </row>
    <row r="842" spans="1:14" x14ac:dyDescent="0.2">
      <c r="A842" t="s">
        <v>7708</v>
      </c>
      <c r="B842" t="s">
        <v>9335</v>
      </c>
      <c r="C842" t="s">
        <v>9336</v>
      </c>
      <c r="D842" t="s">
        <v>8868</v>
      </c>
      <c r="E842" t="s">
        <v>8869</v>
      </c>
      <c r="F842">
        <v>2016</v>
      </c>
      <c r="G842">
        <v>2019</v>
      </c>
      <c r="H842" t="s">
        <v>9337</v>
      </c>
      <c r="I842" t="s">
        <v>8344</v>
      </c>
      <c r="J842">
        <v>7575</v>
      </c>
      <c r="K842">
        <v>0</v>
      </c>
      <c r="L842" t="s">
        <v>10516</v>
      </c>
      <c r="M842" t="s">
        <v>10079</v>
      </c>
    </row>
    <row r="843" spans="1:14" x14ac:dyDescent="0.2">
      <c r="A843" t="s">
        <v>7689</v>
      </c>
      <c r="B843" t="s">
        <v>9335</v>
      </c>
      <c r="C843" t="s">
        <v>9336</v>
      </c>
      <c r="D843" t="s">
        <v>8868</v>
      </c>
      <c r="E843" t="s">
        <v>8869</v>
      </c>
      <c r="F843">
        <v>2016</v>
      </c>
      <c r="G843">
        <v>2019</v>
      </c>
      <c r="H843" t="s">
        <v>9337</v>
      </c>
      <c r="I843" t="s">
        <v>8348</v>
      </c>
      <c r="J843">
        <v>21460</v>
      </c>
      <c r="K843">
        <v>0</v>
      </c>
      <c r="L843" t="s">
        <v>10516</v>
      </c>
      <c r="M843" t="s">
        <v>10079</v>
      </c>
    </row>
    <row r="844" spans="1:14" hidden="1" x14ac:dyDescent="0.2">
      <c r="B844" t="s">
        <v>9335</v>
      </c>
      <c r="C844" t="s">
        <v>9336</v>
      </c>
      <c r="D844" t="s">
        <v>8868</v>
      </c>
      <c r="E844" t="s">
        <v>8869</v>
      </c>
      <c r="F844">
        <v>2016</v>
      </c>
      <c r="G844">
        <v>2019</v>
      </c>
      <c r="H844" t="s">
        <v>9337</v>
      </c>
      <c r="I844" t="s">
        <v>7864</v>
      </c>
      <c r="J844">
        <v>11705</v>
      </c>
      <c r="K844">
        <v>0</v>
      </c>
      <c r="L844" t="s">
        <v>7774</v>
      </c>
      <c r="M844" t="s">
        <v>10078</v>
      </c>
      <c r="N844" t="s">
        <v>10080</v>
      </c>
    </row>
    <row r="845" spans="1:14" x14ac:dyDescent="0.2">
      <c r="A845" t="s">
        <v>7666</v>
      </c>
      <c r="B845" t="s">
        <v>9338</v>
      </c>
      <c r="C845" t="s">
        <v>9339</v>
      </c>
      <c r="D845" t="s">
        <v>8868</v>
      </c>
      <c r="E845" t="s">
        <v>8869</v>
      </c>
      <c r="F845">
        <v>2016</v>
      </c>
      <c r="G845">
        <v>2019</v>
      </c>
      <c r="H845" t="s">
        <v>9340</v>
      </c>
      <c r="I845" t="s">
        <v>8519</v>
      </c>
      <c r="J845">
        <v>47792</v>
      </c>
      <c r="K845">
        <v>0</v>
      </c>
      <c r="L845" t="s">
        <v>10514</v>
      </c>
      <c r="M845" t="s">
        <v>10079</v>
      </c>
    </row>
    <row r="846" spans="1:14" x14ac:dyDescent="0.2">
      <c r="A846" t="s">
        <v>5863</v>
      </c>
      <c r="B846" t="s">
        <v>9341</v>
      </c>
      <c r="C846" t="s">
        <v>9342</v>
      </c>
      <c r="D846" t="s">
        <v>8868</v>
      </c>
      <c r="E846" t="s">
        <v>8869</v>
      </c>
      <c r="F846">
        <v>2016</v>
      </c>
      <c r="G846">
        <v>2020</v>
      </c>
      <c r="H846" t="s">
        <v>9343</v>
      </c>
      <c r="I846" t="s">
        <v>9344</v>
      </c>
      <c r="J846">
        <v>13635</v>
      </c>
      <c r="K846">
        <v>0</v>
      </c>
      <c r="L846" t="s">
        <v>10516</v>
      </c>
      <c r="M846" t="s">
        <v>10079</v>
      </c>
    </row>
    <row r="847" spans="1:14" x14ac:dyDescent="0.2">
      <c r="A847" t="s">
        <v>7666</v>
      </c>
      <c r="B847" t="s">
        <v>9345</v>
      </c>
      <c r="C847" t="s">
        <v>9346</v>
      </c>
      <c r="D847" t="s">
        <v>8868</v>
      </c>
      <c r="E847" t="s">
        <v>8869</v>
      </c>
      <c r="F847">
        <v>2016</v>
      </c>
      <c r="G847">
        <v>2020</v>
      </c>
      <c r="H847" t="s">
        <v>9347</v>
      </c>
      <c r="I847" t="s">
        <v>8410</v>
      </c>
      <c r="J847">
        <v>13495</v>
      </c>
      <c r="K847">
        <v>0</v>
      </c>
      <c r="L847" t="s">
        <v>10515</v>
      </c>
      <c r="M847" t="s">
        <v>10079</v>
      </c>
    </row>
    <row r="848" spans="1:14" hidden="1" x14ac:dyDescent="0.2">
      <c r="B848" t="s">
        <v>9345</v>
      </c>
      <c r="C848" t="s">
        <v>9346</v>
      </c>
      <c r="D848" t="s">
        <v>8868</v>
      </c>
      <c r="E848" t="s">
        <v>8869</v>
      </c>
      <c r="F848">
        <v>2016</v>
      </c>
      <c r="G848">
        <v>2020</v>
      </c>
      <c r="H848" t="s">
        <v>9347</v>
      </c>
      <c r="I848" t="s">
        <v>8430</v>
      </c>
      <c r="J848">
        <v>5330</v>
      </c>
      <c r="K848">
        <v>0</v>
      </c>
      <c r="L848" t="s">
        <v>8411</v>
      </c>
      <c r="M848" t="s">
        <v>10078</v>
      </c>
      <c r="N848" t="s">
        <v>10080</v>
      </c>
    </row>
    <row r="849" spans="1:14" x14ac:dyDescent="0.2">
      <c r="A849" t="s">
        <v>5863</v>
      </c>
      <c r="B849" t="s">
        <v>9348</v>
      </c>
      <c r="C849" t="s">
        <v>9349</v>
      </c>
      <c r="D849" t="s">
        <v>8868</v>
      </c>
      <c r="E849" t="s">
        <v>8869</v>
      </c>
      <c r="F849">
        <v>2016</v>
      </c>
      <c r="G849">
        <v>2020</v>
      </c>
      <c r="H849" t="s">
        <v>9350</v>
      </c>
      <c r="I849" t="s">
        <v>8928</v>
      </c>
      <c r="J849">
        <v>14222</v>
      </c>
      <c r="K849">
        <v>0</v>
      </c>
      <c r="L849" t="s">
        <v>10516</v>
      </c>
      <c r="M849" t="s">
        <v>10079</v>
      </c>
    </row>
    <row r="850" spans="1:14" hidden="1" x14ac:dyDescent="0.2">
      <c r="B850" t="s">
        <v>9351</v>
      </c>
      <c r="C850" t="s">
        <v>9352</v>
      </c>
      <c r="D850" t="s">
        <v>8868</v>
      </c>
      <c r="E850" t="s">
        <v>8869</v>
      </c>
      <c r="F850">
        <v>2016</v>
      </c>
      <c r="G850">
        <v>2020</v>
      </c>
      <c r="H850" t="s">
        <v>9353</v>
      </c>
      <c r="I850" t="s">
        <v>9354</v>
      </c>
      <c r="J850">
        <v>11204</v>
      </c>
      <c r="K850">
        <v>0</v>
      </c>
      <c r="L850" t="s">
        <v>7769</v>
      </c>
      <c r="M850" t="s">
        <v>10078</v>
      </c>
      <c r="N850" t="s">
        <v>10080</v>
      </c>
    </row>
    <row r="851" spans="1:14" x14ac:dyDescent="0.2">
      <c r="A851" t="s">
        <v>1040</v>
      </c>
      <c r="B851" t="s">
        <v>9351</v>
      </c>
      <c r="C851" t="s">
        <v>9352</v>
      </c>
      <c r="D851" t="s">
        <v>8868</v>
      </c>
      <c r="E851" t="s">
        <v>8869</v>
      </c>
      <c r="F851">
        <v>2016</v>
      </c>
      <c r="G851">
        <v>2020</v>
      </c>
      <c r="H851" t="s">
        <v>9353</v>
      </c>
      <c r="I851" t="s">
        <v>9060</v>
      </c>
      <c r="J851">
        <v>16812</v>
      </c>
      <c r="K851">
        <v>0</v>
      </c>
      <c r="L851" t="s">
        <v>10514</v>
      </c>
      <c r="M851" t="s">
        <v>10079</v>
      </c>
    </row>
    <row r="852" spans="1:14" x14ac:dyDescent="0.2">
      <c r="A852" t="s">
        <v>7708</v>
      </c>
      <c r="B852" t="s">
        <v>9355</v>
      </c>
      <c r="C852" t="s">
        <v>9356</v>
      </c>
      <c r="D852" t="s">
        <v>8868</v>
      </c>
      <c r="E852" t="s">
        <v>8869</v>
      </c>
      <c r="F852">
        <v>2016</v>
      </c>
      <c r="G852">
        <v>2018</v>
      </c>
      <c r="H852" t="s">
        <v>9357</v>
      </c>
      <c r="I852" t="s">
        <v>8397</v>
      </c>
      <c r="J852">
        <v>33973</v>
      </c>
      <c r="K852">
        <v>0</v>
      </c>
      <c r="L852" t="s">
        <v>10514</v>
      </c>
      <c r="M852" t="s">
        <v>10079</v>
      </c>
    </row>
    <row r="853" spans="1:14" hidden="1" x14ac:dyDescent="0.2">
      <c r="B853" t="s">
        <v>9355</v>
      </c>
      <c r="C853" t="s">
        <v>9356</v>
      </c>
      <c r="D853" t="s">
        <v>8868</v>
      </c>
      <c r="E853" t="s">
        <v>8869</v>
      </c>
      <c r="F853">
        <v>2016</v>
      </c>
      <c r="G853">
        <v>2018</v>
      </c>
      <c r="H853" t="s">
        <v>9357</v>
      </c>
      <c r="I853" t="s">
        <v>9358</v>
      </c>
      <c r="J853">
        <v>34828</v>
      </c>
      <c r="K853">
        <v>0</v>
      </c>
      <c r="L853" t="s">
        <v>7769</v>
      </c>
      <c r="M853" t="s">
        <v>10078</v>
      </c>
      <c r="N853" t="s">
        <v>10080</v>
      </c>
    </row>
    <row r="854" spans="1:14" hidden="1" x14ac:dyDescent="0.2">
      <c r="B854" t="s">
        <v>9359</v>
      </c>
      <c r="C854" t="s">
        <v>9360</v>
      </c>
      <c r="D854" t="s">
        <v>8868</v>
      </c>
      <c r="E854" t="s">
        <v>8869</v>
      </c>
      <c r="F854">
        <v>2016</v>
      </c>
      <c r="G854">
        <v>2020</v>
      </c>
      <c r="H854" t="s">
        <v>9361</v>
      </c>
      <c r="I854" t="s">
        <v>7818</v>
      </c>
      <c r="J854">
        <v>30040</v>
      </c>
      <c r="K854">
        <v>0</v>
      </c>
      <c r="L854" t="s">
        <v>7774</v>
      </c>
      <c r="M854" t="s">
        <v>10078</v>
      </c>
      <c r="N854" t="s">
        <v>10080</v>
      </c>
    </row>
    <row r="855" spans="1:14" x14ac:dyDescent="0.2">
      <c r="A855" t="s">
        <v>7708</v>
      </c>
      <c r="B855" t="s">
        <v>9362</v>
      </c>
      <c r="C855" t="s">
        <v>9363</v>
      </c>
      <c r="D855" t="s">
        <v>8868</v>
      </c>
      <c r="E855" t="s">
        <v>8869</v>
      </c>
      <c r="F855">
        <v>2016</v>
      </c>
      <c r="G855">
        <v>2020</v>
      </c>
      <c r="H855" t="s">
        <v>9364</v>
      </c>
      <c r="I855" t="s">
        <v>8397</v>
      </c>
      <c r="J855">
        <v>3505</v>
      </c>
      <c r="K855">
        <v>0</v>
      </c>
      <c r="L855" t="s">
        <v>10516</v>
      </c>
      <c r="M855" t="s">
        <v>10079</v>
      </c>
    </row>
    <row r="856" spans="1:14" hidden="1" x14ac:dyDescent="0.2">
      <c r="B856" t="s">
        <v>9362</v>
      </c>
      <c r="C856" t="s">
        <v>9363</v>
      </c>
      <c r="D856" t="s">
        <v>8868</v>
      </c>
      <c r="E856" t="s">
        <v>8869</v>
      </c>
      <c r="F856">
        <v>2016</v>
      </c>
      <c r="G856">
        <v>2020</v>
      </c>
      <c r="H856" t="s">
        <v>9364</v>
      </c>
      <c r="I856" t="s">
        <v>8914</v>
      </c>
      <c r="J856">
        <v>33609</v>
      </c>
      <c r="K856">
        <v>0</v>
      </c>
      <c r="L856" t="s">
        <v>7774</v>
      </c>
      <c r="M856" t="s">
        <v>10078</v>
      </c>
      <c r="N856" t="s">
        <v>10080</v>
      </c>
    </row>
    <row r="857" spans="1:14" hidden="1" x14ac:dyDescent="0.2">
      <c r="B857" t="s">
        <v>9365</v>
      </c>
      <c r="C857" t="s">
        <v>9366</v>
      </c>
      <c r="D857" t="s">
        <v>8868</v>
      </c>
      <c r="E857" t="s">
        <v>8869</v>
      </c>
      <c r="F857">
        <v>2016</v>
      </c>
      <c r="G857">
        <v>2020</v>
      </c>
      <c r="H857" t="s">
        <v>9367</v>
      </c>
      <c r="I857" t="s">
        <v>9180</v>
      </c>
      <c r="J857">
        <v>23337</v>
      </c>
      <c r="K857">
        <v>0</v>
      </c>
      <c r="L857" t="s">
        <v>7774</v>
      </c>
      <c r="M857" t="s">
        <v>10078</v>
      </c>
      <c r="N857" t="s">
        <v>10080</v>
      </c>
    </row>
    <row r="858" spans="1:14" hidden="1" x14ac:dyDescent="0.2">
      <c r="B858" t="s">
        <v>9368</v>
      </c>
      <c r="C858" t="s">
        <v>9369</v>
      </c>
      <c r="D858" t="s">
        <v>8868</v>
      </c>
      <c r="E858" t="s">
        <v>8869</v>
      </c>
      <c r="F858">
        <v>2016</v>
      </c>
      <c r="G858">
        <v>2020</v>
      </c>
      <c r="H858" t="s">
        <v>9370</v>
      </c>
      <c r="I858" t="s">
        <v>8137</v>
      </c>
      <c r="J858">
        <v>19129</v>
      </c>
      <c r="K858">
        <v>0</v>
      </c>
      <c r="L858" t="s">
        <v>7774</v>
      </c>
      <c r="M858" t="s">
        <v>10078</v>
      </c>
      <c r="N858" t="s">
        <v>10080</v>
      </c>
    </row>
    <row r="859" spans="1:14" x14ac:dyDescent="0.2">
      <c r="A859" t="s">
        <v>7819</v>
      </c>
      <c r="B859" t="s">
        <v>9368</v>
      </c>
      <c r="C859" t="s">
        <v>9369</v>
      </c>
      <c r="D859" t="s">
        <v>8868</v>
      </c>
      <c r="E859" t="s">
        <v>8869</v>
      </c>
      <c r="F859">
        <v>2016</v>
      </c>
      <c r="G859">
        <v>2020</v>
      </c>
      <c r="H859" t="s">
        <v>9370</v>
      </c>
      <c r="I859" t="s">
        <v>8398</v>
      </c>
      <c r="J859">
        <v>8000</v>
      </c>
      <c r="K859">
        <v>0</v>
      </c>
      <c r="L859" t="s">
        <v>10516</v>
      </c>
      <c r="M859" t="s">
        <v>10079</v>
      </c>
    </row>
    <row r="860" spans="1:14" hidden="1" x14ac:dyDescent="0.2">
      <c r="B860" t="s">
        <v>9368</v>
      </c>
      <c r="C860" t="s">
        <v>9369</v>
      </c>
      <c r="D860" t="s">
        <v>8868</v>
      </c>
      <c r="E860" t="s">
        <v>8869</v>
      </c>
      <c r="F860">
        <v>2016</v>
      </c>
      <c r="G860">
        <v>2020</v>
      </c>
      <c r="H860" t="s">
        <v>9370</v>
      </c>
      <c r="I860" t="s">
        <v>9371</v>
      </c>
      <c r="J860">
        <v>4715</v>
      </c>
      <c r="K860">
        <v>0</v>
      </c>
      <c r="L860" t="s">
        <v>7774</v>
      </c>
      <c r="M860" t="s">
        <v>10078</v>
      </c>
      <c r="N860" t="s">
        <v>10080</v>
      </c>
    </row>
    <row r="861" spans="1:14" x14ac:dyDescent="0.2">
      <c r="A861" t="s">
        <v>7708</v>
      </c>
      <c r="B861" t="s">
        <v>9372</v>
      </c>
      <c r="C861" t="s">
        <v>9373</v>
      </c>
      <c r="D861" t="s">
        <v>8868</v>
      </c>
      <c r="E861" t="s">
        <v>8869</v>
      </c>
      <c r="F861">
        <v>2016</v>
      </c>
      <c r="G861">
        <v>2019</v>
      </c>
      <c r="H861" t="s">
        <v>9374</v>
      </c>
      <c r="I861" t="s">
        <v>8397</v>
      </c>
      <c r="J861">
        <v>10428</v>
      </c>
      <c r="K861">
        <v>0</v>
      </c>
      <c r="L861" t="s">
        <v>10514</v>
      </c>
      <c r="M861" t="s">
        <v>10079</v>
      </c>
    </row>
    <row r="862" spans="1:14" hidden="1" x14ac:dyDescent="0.2">
      <c r="B862" t="s">
        <v>9372</v>
      </c>
      <c r="C862" t="s">
        <v>9373</v>
      </c>
      <c r="D862" t="s">
        <v>8868</v>
      </c>
      <c r="E862" t="s">
        <v>8869</v>
      </c>
      <c r="F862">
        <v>2016</v>
      </c>
      <c r="G862">
        <v>2019</v>
      </c>
      <c r="H862" t="s">
        <v>9374</v>
      </c>
      <c r="I862" t="s">
        <v>6183</v>
      </c>
      <c r="J862">
        <v>5061</v>
      </c>
      <c r="K862">
        <v>0</v>
      </c>
      <c r="L862" t="s">
        <v>7769</v>
      </c>
      <c r="M862" t="s">
        <v>10078</v>
      </c>
      <c r="N862" t="s">
        <v>10080</v>
      </c>
    </row>
    <row r="863" spans="1:14" x14ac:dyDescent="0.2">
      <c r="A863" t="s">
        <v>1040</v>
      </c>
      <c r="B863" t="s">
        <v>9375</v>
      </c>
      <c r="C863" t="s">
        <v>9376</v>
      </c>
      <c r="D863" t="s">
        <v>8868</v>
      </c>
      <c r="E863" t="s">
        <v>8869</v>
      </c>
      <c r="F863">
        <v>2016</v>
      </c>
      <c r="G863">
        <v>2020</v>
      </c>
      <c r="H863" t="s">
        <v>9377</v>
      </c>
      <c r="I863" t="s">
        <v>9060</v>
      </c>
      <c r="J863">
        <v>28022</v>
      </c>
      <c r="K863">
        <v>0</v>
      </c>
      <c r="L863" t="s">
        <v>10514</v>
      </c>
      <c r="M863" t="s">
        <v>10079</v>
      </c>
    </row>
    <row r="864" spans="1:14" hidden="1" x14ac:dyDescent="0.2">
      <c r="B864" t="s">
        <v>9378</v>
      </c>
      <c r="C864" t="s">
        <v>9379</v>
      </c>
      <c r="D864" t="s">
        <v>8868</v>
      </c>
      <c r="E864" t="s">
        <v>8869</v>
      </c>
      <c r="F864">
        <v>2016</v>
      </c>
      <c r="G864">
        <v>2020</v>
      </c>
      <c r="H864" t="s">
        <v>9380</v>
      </c>
      <c r="I864" t="s">
        <v>2742</v>
      </c>
      <c r="J864">
        <v>10543</v>
      </c>
      <c r="K864">
        <v>0</v>
      </c>
      <c r="L864" t="s">
        <v>7769</v>
      </c>
      <c r="M864" t="s">
        <v>10078</v>
      </c>
      <c r="N864" t="s">
        <v>10080</v>
      </c>
    </row>
    <row r="865" spans="1:14" x14ac:dyDescent="0.2">
      <c r="A865" t="s">
        <v>1040</v>
      </c>
      <c r="B865" t="s">
        <v>9378</v>
      </c>
      <c r="C865" t="s">
        <v>9379</v>
      </c>
      <c r="D865" t="s">
        <v>8868</v>
      </c>
      <c r="E865" t="s">
        <v>8869</v>
      </c>
      <c r="F865">
        <v>2016</v>
      </c>
      <c r="G865">
        <v>2020</v>
      </c>
      <c r="H865" t="s">
        <v>9380</v>
      </c>
      <c r="I865" t="s">
        <v>9060</v>
      </c>
      <c r="J865">
        <v>15889</v>
      </c>
      <c r="K865">
        <v>0</v>
      </c>
      <c r="L865" t="s">
        <v>10514</v>
      </c>
      <c r="M865" t="s">
        <v>10079</v>
      </c>
    </row>
    <row r="866" spans="1:14" hidden="1" x14ac:dyDescent="0.2">
      <c r="B866" t="s">
        <v>9381</v>
      </c>
      <c r="C866" t="s">
        <v>9382</v>
      </c>
      <c r="D866" t="s">
        <v>8868</v>
      </c>
      <c r="E866" t="s">
        <v>8869</v>
      </c>
      <c r="F866">
        <v>2016</v>
      </c>
      <c r="G866">
        <v>2020</v>
      </c>
      <c r="H866" t="s">
        <v>9383</v>
      </c>
      <c r="I866" t="s">
        <v>8650</v>
      </c>
      <c r="J866">
        <v>9139</v>
      </c>
      <c r="K866">
        <v>0</v>
      </c>
      <c r="L866" t="s">
        <v>7769</v>
      </c>
      <c r="M866" t="s">
        <v>10078</v>
      </c>
      <c r="N866" t="s">
        <v>10080</v>
      </c>
    </row>
    <row r="867" spans="1:14" x14ac:dyDescent="0.2">
      <c r="A867" t="s">
        <v>802</v>
      </c>
      <c r="B867" t="s">
        <v>9381</v>
      </c>
      <c r="C867" t="s">
        <v>9382</v>
      </c>
      <c r="D867" t="s">
        <v>8868</v>
      </c>
      <c r="E867" t="s">
        <v>8869</v>
      </c>
      <c r="F867">
        <v>2016</v>
      </c>
      <c r="G867">
        <v>2020</v>
      </c>
      <c r="H867" t="s">
        <v>9383</v>
      </c>
      <c r="I867" t="s">
        <v>8361</v>
      </c>
      <c r="J867">
        <v>21360</v>
      </c>
      <c r="K867">
        <v>0</v>
      </c>
      <c r="L867" t="s">
        <v>10514</v>
      </c>
      <c r="M867" t="s">
        <v>10079</v>
      </c>
    </row>
    <row r="868" spans="1:14" hidden="1" x14ac:dyDescent="0.2">
      <c r="B868" t="s">
        <v>9384</v>
      </c>
      <c r="C868" t="s">
        <v>9385</v>
      </c>
      <c r="D868" t="s">
        <v>8868</v>
      </c>
      <c r="E868" t="s">
        <v>8869</v>
      </c>
      <c r="F868">
        <v>2016</v>
      </c>
      <c r="G868">
        <v>2020</v>
      </c>
      <c r="H868" t="s">
        <v>9386</v>
      </c>
      <c r="I868" t="s">
        <v>7830</v>
      </c>
      <c r="J868">
        <v>12000</v>
      </c>
      <c r="K868">
        <v>0</v>
      </c>
      <c r="L868" t="s">
        <v>7774</v>
      </c>
      <c r="M868" t="s">
        <v>10078</v>
      </c>
      <c r="N868" t="s">
        <v>10080</v>
      </c>
    </row>
    <row r="869" spans="1:14" hidden="1" x14ac:dyDescent="0.2">
      <c r="B869" t="s">
        <v>9384</v>
      </c>
      <c r="C869" t="s">
        <v>9385</v>
      </c>
      <c r="D869" t="s">
        <v>8868</v>
      </c>
      <c r="E869" t="s">
        <v>8869</v>
      </c>
      <c r="F869">
        <v>2016</v>
      </c>
      <c r="G869">
        <v>2020</v>
      </c>
      <c r="H869" t="s">
        <v>9386</v>
      </c>
      <c r="I869" t="s">
        <v>7831</v>
      </c>
      <c r="J869">
        <v>23339</v>
      </c>
      <c r="K869">
        <v>0</v>
      </c>
      <c r="L869" t="s">
        <v>7774</v>
      </c>
      <c r="M869" t="s">
        <v>10078</v>
      </c>
      <c r="N869" t="s">
        <v>10080</v>
      </c>
    </row>
    <row r="870" spans="1:14" hidden="1" x14ac:dyDescent="0.2">
      <c r="B870" t="s">
        <v>9387</v>
      </c>
      <c r="C870" t="s">
        <v>9388</v>
      </c>
      <c r="D870" t="s">
        <v>8868</v>
      </c>
      <c r="E870" t="s">
        <v>8869</v>
      </c>
      <c r="F870">
        <v>2016</v>
      </c>
      <c r="G870">
        <v>2020</v>
      </c>
      <c r="H870" t="s">
        <v>9389</v>
      </c>
      <c r="I870" t="s">
        <v>8383</v>
      </c>
      <c r="J870">
        <v>12500</v>
      </c>
      <c r="K870">
        <v>0</v>
      </c>
      <c r="L870" t="s">
        <v>7769</v>
      </c>
      <c r="M870" t="s">
        <v>10078</v>
      </c>
      <c r="N870" t="s">
        <v>10080</v>
      </c>
    </row>
    <row r="871" spans="1:14" hidden="1" x14ac:dyDescent="0.2">
      <c r="B871" t="s">
        <v>9387</v>
      </c>
      <c r="C871" t="s">
        <v>9388</v>
      </c>
      <c r="D871" t="s">
        <v>8868</v>
      </c>
      <c r="E871" t="s">
        <v>8869</v>
      </c>
      <c r="F871">
        <v>2016</v>
      </c>
      <c r="G871">
        <v>2020</v>
      </c>
      <c r="H871" t="s">
        <v>9389</v>
      </c>
      <c r="I871" t="s">
        <v>8374</v>
      </c>
      <c r="J871">
        <v>18366</v>
      </c>
      <c r="K871">
        <v>0</v>
      </c>
      <c r="L871" t="s">
        <v>7769</v>
      </c>
      <c r="M871" t="s">
        <v>10078</v>
      </c>
      <c r="N871" t="s">
        <v>10080</v>
      </c>
    </row>
    <row r="872" spans="1:14" hidden="1" x14ac:dyDescent="0.2">
      <c r="B872" t="s">
        <v>9390</v>
      </c>
      <c r="C872" t="s">
        <v>9391</v>
      </c>
      <c r="D872" t="s">
        <v>8868</v>
      </c>
      <c r="E872" t="s">
        <v>8869</v>
      </c>
      <c r="F872">
        <v>2016</v>
      </c>
      <c r="G872">
        <v>2020</v>
      </c>
      <c r="H872" t="s">
        <v>9392</v>
      </c>
      <c r="I872" t="s">
        <v>8019</v>
      </c>
      <c r="J872">
        <v>4125</v>
      </c>
      <c r="K872">
        <v>0</v>
      </c>
      <c r="L872" t="s">
        <v>7769</v>
      </c>
      <c r="M872" t="s">
        <v>10078</v>
      </c>
      <c r="N872" t="s">
        <v>10080</v>
      </c>
    </row>
    <row r="873" spans="1:14" x14ac:dyDescent="0.2">
      <c r="A873" t="s">
        <v>7819</v>
      </c>
      <c r="B873" t="s">
        <v>9390</v>
      </c>
      <c r="C873" t="s">
        <v>9391</v>
      </c>
      <c r="D873" t="s">
        <v>8868</v>
      </c>
      <c r="E873" t="s">
        <v>8869</v>
      </c>
      <c r="F873">
        <v>2016</v>
      </c>
      <c r="G873">
        <v>2020</v>
      </c>
      <c r="H873" t="s">
        <v>9392</v>
      </c>
      <c r="I873" t="s">
        <v>8719</v>
      </c>
      <c r="J873">
        <v>4801</v>
      </c>
      <c r="K873">
        <v>0</v>
      </c>
      <c r="L873" t="s">
        <v>10514</v>
      </c>
      <c r="M873" t="s">
        <v>10079</v>
      </c>
    </row>
    <row r="874" spans="1:14" hidden="1" x14ac:dyDescent="0.2">
      <c r="B874" t="s">
        <v>9393</v>
      </c>
      <c r="C874" t="s">
        <v>9394</v>
      </c>
      <c r="D874" t="s">
        <v>8868</v>
      </c>
      <c r="E874" t="s">
        <v>8869</v>
      </c>
      <c r="F874">
        <v>2016</v>
      </c>
      <c r="G874">
        <v>2020</v>
      </c>
      <c r="H874" t="s">
        <v>9395</v>
      </c>
      <c r="I874" t="s">
        <v>8374</v>
      </c>
      <c r="J874">
        <v>47702</v>
      </c>
      <c r="K874">
        <v>0</v>
      </c>
      <c r="L874" t="s">
        <v>7769</v>
      </c>
      <c r="M874" t="s">
        <v>10078</v>
      </c>
      <c r="N874" t="s">
        <v>10080</v>
      </c>
    </row>
    <row r="875" spans="1:14" hidden="1" x14ac:dyDescent="0.2">
      <c r="B875" t="s">
        <v>9396</v>
      </c>
      <c r="C875" t="s">
        <v>9397</v>
      </c>
      <c r="D875" t="s">
        <v>8868</v>
      </c>
      <c r="E875" t="s">
        <v>8869</v>
      </c>
      <c r="F875">
        <v>2016</v>
      </c>
      <c r="G875">
        <v>2020</v>
      </c>
      <c r="H875" t="s">
        <v>9398</v>
      </c>
      <c r="I875" t="s">
        <v>7830</v>
      </c>
      <c r="J875">
        <v>40000</v>
      </c>
      <c r="K875">
        <v>0</v>
      </c>
      <c r="L875" t="s">
        <v>7774</v>
      </c>
      <c r="M875" t="s">
        <v>10078</v>
      </c>
      <c r="N875" t="s">
        <v>10080</v>
      </c>
    </row>
    <row r="876" spans="1:14" hidden="1" x14ac:dyDescent="0.2">
      <c r="B876" t="s">
        <v>9399</v>
      </c>
      <c r="C876" t="s">
        <v>9400</v>
      </c>
      <c r="D876" t="s">
        <v>8868</v>
      </c>
      <c r="E876" t="s">
        <v>8869</v>
      </c>
      <c r="F876">
        <v>2016</v>
      </c>
      <c r="G876">
        <v>2018</v>
      </c>
      <c r="H876" t="s">
        <v>9401</v>
      </c>
      <c r="I876" t="s">
        <v>9402</v>
      </c>
      <c r="J876">
        <v>51168</v>
      </c>
      <c r="K876">
        <v>0</v>
      </c>
      <c r="L876" t="s">
        <v>7769</v>
      </c>
      <c r="M876" t="s">
        <v>10078</v>
      </c>
      <c r="N876" t="s">
        <v>10080</v>
      </c>
    </row>
    <row r="877" spans="1:14" hidden="1" x14ac:dyDescent="0.2">
      <c r="B877" t="s">
        <v>9403</v>
      </c>
      <c r="C877" t="s">
        <v>9404</v>
      </c>
      <c r="D877" t="s">
        <v>8868</v>
      </c>
      <c r="E877" t="s">
        <v>8869</v>
      </c>
      <c r="F877">
        <v>2016</v>
      </c>
      <c r="G877">
        <v>2020</v>
      </c>
      <c r="H877" t="s">
        <v>9405</v>
      </c>
      <c r="I877" t="s">
        <v>8499</v>
      </c>
      <c r="J877">
        <v>6277</v>
      </c>
      <c r="K877">
        <v>0</v>
      </c>
      <c r="L877" t="s">
        <v>7774</v>
      </c>
      <c r="M877" t="s">
        <v>10078</v>
      </c>
      <c r="N877" t="s">
        <v>10080</v>
      </c>
    </row>
    <row r="878" spans="1:14" x14ac:dyDescent="0.2">
      <c r="A878" t="s">
        <v>802</v>
      </c>
      <c r="B878" t="s">
        <v>9403</v>
      </c>
      <c r="C878" t="s">
        <v>9404</v>
      </c>
      <c r="D878" t="s">
        <v>8868</v>
      </c>
      <c r="E878" t="s">
        <v>8869</v>
      </c>
      <c r="F878">
        <v>2016</v>
      </c>
      <c r="G878">
        <v>2020</v>
      </c>
      <c r="H878" t="s">
        <v>9405</v>
      </c>
      <c r="I878" t="s">
        <v>8483</v>
      </c>
      <c r="J878">
        <v>2569</v>
      </c>
      <c r="K878">
        <v>0</v>
      </c>
      <c r="L878" t="s">
        <v>10516</v>
      </c>
      <c r="M878" t="s">
        <v>10079</v>
      </c>
    </row>
    <row r="879" spans="1:14" x14ac:dyDescent="0.2">
      <c r="A879" t="s">
        <v>7819</v>
      </c>
      <c r="B879" t="s">
        <v>9403</v>
      </c>
      <c r="C879" t="s">
        <v>9404</v>
      </c>
      <c r="D879" t="s">
        <v>8868</v>
      </c>
      <c r="E879" t="s">
        <v>8869</v>
      </c>
      <c r="F879">
        <v>2016</v>
      </c>
      <c r="G879">
        <v>2020</v>
      </c>
      <c r="H879" t="s">
        <v>9405</v>
      </c>
      <c r="I879" t="s">
        <v>8398</v>
      </c>
      <c r="J879">
        <v>16235</v>
      </c>
      <c r="K879">
        <v>0</v>
      </c>
      <c r="L879" t="s">
        <v>10516</v>
      </c>
      <c r="M879" t="s">
        <v>10079</v>
      </c>
    </row>
    <row r="880" spans="1:14" hidden="1" x14ac:dyDescent="0.2">
      <c r="B880" t="s">
        <v>9403</v>
      </c>
      <c r="C880" t="s">
        <v>9404</v>
      </c>
      <c r="D880" t="s">
        <v>8868</v>
      </c>
      <c r="E880" t="s">
        <v>8869</v>
      </c>
      <c r="F880">
        <v>2016</v>
      </c>
      <c r="G880">
        <v>2020</v>
      </c>
      <c r="H880" t="s">
        <v>9405</v>
      </c>
      <c r="I880" t="s">
        <v>8088</v>
      </c>
      <c r="J880">
        <v>6280</v>
      </c>
      <c r="K880">
        <v>0</v>
      </c>
      <c r="L880" t="s">
        <v>7774</v>
      </c>
      <c r="M880" t="s">
        <v>10078</v>
      </c>
      <c r="N880" t="s">
        <v>10080</v>
      </c>
    </row>
    <row r="881" spans="1:14" x14ac:dyDescent="0.2">
      <c r="A881" t="s">
        <v>7666</v>
      </c>
      <c r="B881" t="s">
        <v>9406</v>
      </c>
      <c r="C881" t="s">
        <v>9407</v>
      </c>
      <c r="D881" t="s">
        <v>8868</v>
      </c>
      <c r="E881" t="s">
        <v>8869</v>
      </c>
      <c r="F881">
        <v>2016</v>
      </c>
      <c r="G881">
        <v>2020</v>
      </c>
      <c r="H881" t="s">
        <v>9408</v>
      </c>
      <c r="I881" t="s">
        <v>9409</v>
      </c>
      <c r="J881">
        <v>30016</v>
      </c>
      <c r="K881">
        <v>0</v>
      </c>
      <c r="L881" t="s">
        <v>10514</v>
      </c>
      <c r="M881" t="s">
        <v>10079</v>
      </c>
    </row>
    <row r="882" spans="1:14" hidden="1" x14ac:dyDescent="0.2">
      <c r="B882" t="s">
        <v>9410</v>
      </c>
      <c r="C882" t="s">
        <v>9411</v>
      </c>
      <c r="D882" t="s">
        <v>8868</v>
      </c>
      <c r="E882" t="s">
        <v>8869</v>
      </c>
      <c r="F882">
        <v>2016</v>
      </c>
      <c r="G882">
        <v>2020</v>
      </c>
      <c r="H882" t="s">
        <v>9412</v>
      </c>
      <c r="I882" t="s">
        <v>7700</v>
      </c>
      <c r="J882">
        <v>33179</v>
      </c>
      <c r="K882">
        <v>0</v>
      </c>
      <c r="L882" t="s">
        <v>7769</v>
      </c>
      <c r="M882" t="s">
        <v>10078</v>
      </c>
      <c r="N882" t="s">
        <v>10080</v>
      </c>
    </row>
    <row r="883" spans="1:14" hidden="1" x14ac:dyDescent="0.2">
      <c r="B883" t="s">
        <v>9413</v>
      </c>
      <c r="C883" t="s">
        <v>9414</v>
      </c>
      <c r="D883" t="s">
        <v>8868</v>
      </c>
      <c r="E883" t="s">
        <v>8869</v>
      </c>
      <c r="F883">
        <v>2016</v>
      </c>
      <c r="G883">
        <v>2020</v>
      </c>
      <c r="H883" t="s">
        <v>9415</v>
      </c>
      <c r="I883" t="s">
        <v>7725</v>
      </c>
      <c r="J883">
        <v>9886</v>
      </c>
      <c r="K883">
        <v>0</v>
      </c>
      <c r="L883" t="s">
        <v>7774</v>
      </c>
      <c r="M883" t="s">
        <v>10078</v>
      </c>
      <c r="N883" t="s">
        <v>10080</v>
      </c>
    </row>
    <row r="884" spans="1:14" x14ac:dyDescent="0.2">
      <c r="A884" t="s">
        <v>7708</v>
      </c>
      <c r="B884" t="s">
        <v>9413</v>
      </c>
      <c r="C884" t="s">
        <v>9414</v>
      </c>
      <c r="D884" t="s">
        <v>8868</v>
      </c>
      <c r="E884" t="s">
        <v>8869</v>
      </c>
      <c r="F884">
        <v>2016</v>
      </c>
      <c r="G884">
        <v>2020</v>
      </c>
      <c r="H884" t="s">
        <v>9415</v>
      </c>
      <c r="I884" t="s">
        <v>7708</v>
      </c>
      <c r="J884">
        <v>20279</v>
      </c>
      <c r="K884">
        <v>0</v>
      </c>
      <c r="L884" t="s">
        <v>10516</v>
      </c>
      <c r="M884" t="s">
        <v>10079</v>
      </c>
    </row>
    <row r="885" spans="1:14" hidden="1" x14ac:dyDescent="0.2">
      <c r="B885" t="s">
        <v>9416</v>
      </c>
      <c r="C885" t="s">
        <v>9417</v>
      </c>
      <c r="D885" t="s">
        <v>8868</v>
      </c>
      <c r="E885" t="s">
        <v>8869</v>
      </c>
      <c r="F885">
        <v>2016</v>
      </c>
      <c r="G885">
        <v>2020</v>
      </c>
      <c r="H885" t="s">
        <v>9418</v>
      </c>
      <c r="I885" t="s">
        <v>8743</v>
      </c>
      <c r="J885">
        <v>11280</v>
      </c>
      <c r="K885">
        <v>0</v>
      </c>
      <c r="L885" t="s">
        <v>7774</v>
      </c>
      <c r="M885" t="s">
        <v>10078</v>
      </c>
      <c r="N885" t="s">
        <v>10080</v>
      </c>
    </row>
    <row r="886" spans="1:14" hidden="1" x14ac:dyDescent="0.2">
      <c r="B886" t="s">
        <v>9416</v>
      </c>
      <c r="C886" t="s">
        <v>9417</v>
      </c>
      <c r="D886" t="s">
        <v>8868</v>
      </c>
      <c r="E886" t="s">
        <v>8869</v>
      </c>
      <c r="F886">
        <v>2016</v>
      </c>
      <c r="G886">
        <v>2020</v>
      </c>
      <c r="H886" t="s">
        <v>9418</v>
      </c>
      <c r="I886" t="s">
        <v>6183</v>
      </c>
      <c r="J886">
        <v>10265</v>
      </c>
      <c r="K886">
        <v>0</v>
      </c>
      <c r="L886" t="s">
        <v>7774</v>
      </c>
      <c r="M886" t="s">
        <v>10078</v>
      </c>
      <c r="N886" t="s">
        <v>10080</v>
      </c>
    </row>
    <row r="887" spans="1:14" x14ac:dyDescent="0.2">
      <c r="A887" t="s">
        <v>7819</v>
      </c>
      <c r="B887" t="s">
        <v>9419</v>
      </c>
      <c r="C887" t="s">
        <v>9420</v>
      </c>
      <c r="D887" t="s">
        <v>8868</v>
      </c>
      <c r="E887" t="s">
        <v>8869</v>
      </c>
      <c r="F887">
        <v>2016</v>
      </c>
      <c r="G887">
        <v>2019</v>
      </c>
      <c r="H887" t="s">
        <v>9421</v>
      </c>
      <c r="I887" t="s">
        <v>8719</v>
      </c>
      <c r="J887">
        <v>35447</v>
      </c>
      <c r="K887">
        <v>0</v>
      </c>
      <c r="L887" t="s">
        <v>10516</v>
      </c>
      <c r="M887" t="s">
        <v>10079</v>
      </c>
    </row>
    <row r="888" spans="1:14" x14ac:dyDescent="0.2">
      <c r="A888" t="s">
        <v>7708</v>
      </c>
      <c r="B888" t="s">
        <v>9422</v>
      </c>
      <c r="C888" t="s">
        <v>9423</v>
      </c>
      <c r="D888" t="s">
        <v>8868</v>
      </c>
      <c r="E888" t="s">
        <v>8869</v>
      </c>
      <c r="F888">
        <v>2016</v>
      </c>
      <c r="G888">
        <v>2020</v>
      </c>
      <c r="H888" t="s">
        <v>9424</v>
      </c>
      <c r="I888" t="s">
        <v>8397</v>
      </c>
      <c r="J888">
        <v>15193</v>
      </c>
      <c r="K888">
        <v>0</v>
      </c>
      <c r="L888" t="s">
        <v>10516</v>
      </c>
      <c r="M888" t="s">
        <v>10079</v>
      </c>
    </row>
    <row r="889" spans="1:14" hidden="1" x14ac:dyDescent="0.2">
      <c r="B889" t="s">
        <v>9425</v>
      </c>
      <c r="C889" t="s">
        <v>9426</v>
      </c>
      <c r="D889" t="s">
        <v>8868</v>
      </c>
      <c r="E889" t="s">
        <v>8869</v>
      </c>
      <c r="F889">
        <v>2016</v>
      </c>
      <c r="G889">
        <v>2018</v>
      </c>
      <c r="H889" t="s">
        <v>9427</v>
      </c>
      <c r="I889" t="s">
        <v>9428</v>
      </c>
      <c r="J889">
        <v>28057</v>
      </c>
      <c r="K889">
        <v>0</v>
      </c>
      <c r="L889" t="s">
        <v>8411</v>
      </c>
      <c r="M889" t="s">
        <v>10078</v>
      </c>
      <c r="N889" t="s">
        <v>10080</v>
      </c>
    </row>
    <row r="890" spans="1:14" x14ac:dyDescent="0.2">
      <c r="A890" t="s">
        <v>802</v>
      </c>
      <c r="B890" t="s">
        <v>9425</v>
      </c>
      <c r="C890" t="s">
        <v>9426</v>
      </c>
      <c r="D890" t="s">
        <v>8868</v>
      </c>
      <c r="E890" t="s">
        <v>8869</v>
      </c>
      <c r="F890">
        <v>2016</v>
      </c>
      <c r="G890">
        <v>2018</v>
      </c>
      <c r="H890" t="s">
        <v>9427</v>
      </c>
      <c r="I890" t="s">
        <v>9148</v>
      </c>
      <c r="J890">
        <v>31352</v>
      </c>
      <c r="K890">
        <v>0</v>
      </c>
      <c r="L890" t="s">
        <v>10515</v>
      </c>
      <c r="M890" t="s">
        <v>10079</v>
      </c>
    </row>
    <row r="891" spans="1:14" x14ac:dyDescent="0.2">
      <c r="A891" t="s">
        <v>802</v>
      </c>
      <c r="B891" t="s">
        <v>9429</v>
      </c>
      <c r="C891" t="s">
        <v>9430</v>
      </c>
      <c r="D891" t="s">
        <v>8868</v>
      </c>
      <c r="E891" t="s">
        <v>8869</v>
      </c>
      <c r="F891">
        <v>2016</v>
      </c>
      <c r="G891">
        <v>2019</v>
      </c>
      <c r="H891" t="s">
        <v>9431</v>
      </c>
      <c r="I891" t="s">
        <v>8352</v>
      </c>
      <c r="J891">
        <v>22378</v>
      </c>
      <c r="K891">
        <v>0</v>
      </c>
      <c r="L891" t="s">
        <v>10516</v>
      </c>
      <c r="M891" t="s">
        <v>10079</v>
      </c>
    </row>
    <row r="892" spans="1:14" x14ac:dyDescent="0.2">
      <c r="A892" t="s">
        <v>7708</v>
      </c>
      <c r="B892" t="s">
        <v>9432</v>
      </c>
      <c r="C892" t="s">
        <v>9433</v>
      </c>
      <c r="D892" t="s">
        <v>8868</v>
      </c>
      <c r="E892" t="s">
        <v>8869</v>
      </c>
      <c r="F892">
        <v>2016</v>
      </c>
      <c r="G892">
        <v>2020</v>
      </c>
      <c r="H892" t="s">
        <v>9434</v>
      </c>
      <c r="I892" t="s">
        <v>7708</v>
      </c>
      <c r="J892">
        <v>15000</v>
      </c>
      <c r="K892">
        <v>0</v>
      </c>
      <c r="L892" t="s">
        <v>10516</v>
      </c>
      <c r="M892" t="s">
        <v>10079</v>
      </c>
    </row>
    <row r="893" spans="1:14" x14ac:dyDescent="0.2">
      <c r="A893" t="s">
        <v>7689</v>
      </c>
      <c r="B893" t="s">
        <v>9432</v>
      </c>
      <c r="C893" t="s">
        <v>9433</v>
      </c>
      <c r="D893" t="s">
        <v>8868</v>
      </c>
      <c r="E893" t="s">
        <v>8869</v>
      </c>
      <c r="F893">
        <v>2016</v>
      </c>
      <c r="G893">
        <v>2020</v>
      </c>
      <c r="H893" t="s">
        <v>9434</v>
      </c>
      <c r="I893" t="s">
        <v>7689</v>
      </c>
      <c r="J893">
        <v>10820</v>
      </c>
      <c r="K893">
        <v>0</v>
      </c>
      <c r="L893" t="s">
        <v>10516</v>
      </c>
      <c r="M893" t="s">
        <v>10079</v>
      </c>
    </row>
    <row r="894" spans="1:14" hidden="1" x14ac:dyDescent="0.2">
      <c r="B894" t="s">
        <v>9432</v>
      </c>
      <c r="C894" t="s">
        <v>9433</v>
      </c>
      <c r="D894" t="s">
        <v>8868</v>
      </c>
      <c r="E894" t="s">
        <v>8869</v>
      </c>
      <c r="F894">
        <v>2016</v>
      </c>
      <c r="G894">
        <v>2020</v>
      </c>
      <c r="H894" t="s">
        <v>9434</v>
      </c>
      <c r="I894" t="s">
        <v>335</v>
      </c>
      <c r="J894">
        <v>8000</v>
      </c>
      <c r="K894">
        <v>0</v>
      </c>
      <c r="L894" t="s">
        <v>7774</v>
      </c>
      <c r="M894" t="s">
        <v>10078</v>
      </c>
      <c r="N894" t="s">
        <v>10080</v>
      </c>
    </row>
    <row r="895" spans="1:14" x14ac:dyDescent="0.2">
      <c r="A895" t="s">
        <v>8144</v>
      </c>
      <c r="B895" t="s">
        <v>9435</v>
      </c>
      <c r="C895" t="s">
        <v>9436</v>
      </c>
      <c r="D895" t="s">
        <v>8868</v>
      </c>
      <c r="E895" t="s">
        <v>8869</v>
      </c>
      <c r="F895">
        <v>2016</v>
      </c>
      <c r="G895">
        <v>2020</v>
      </c>
      <c r="H895" t="s">
        <v>9437</v>
      </c>
      <c r="I895" t="s">
        <v>9438</v>
      </c>
      <c r="J895">
        <v>37472</v>
      </c>
      <c r="K895">
        <v>0</v>
      </c>
      <c r="L895" t="s">
        <v>10514</v>
      </c>
      <c r="M895" t="s">
        <v>10079</v>
      </c>
    </row>
    <row r="896" spans="1:14" x14ac:dyDescent="0.2">
      <c r="A896" t="s">
        <v>1040</v>
      </c>
      <c r="B896" t="s">
        <v>9439</v>
      </c>
      <c r="C896" t="s">
        <v>9440</v>
      </c>
      <c r="D896" t="s">
        <v>8868</v>
      </c>
      <c r="E896" t="s">
        <v>8869</v>
      </c>
      <c r="F896">
        <v>2016</v>
      </c>
      <c r="G896">
        <v>2020</v>
      </c>
      <c r="H896" t="s">
        <v>9441</v>
      </c>
      <c r="I896" t="s">
        <v>8622</v>
      </c>
      <c r="J896">
        <v>31350</v>
      </c>
      <c r="K896">
        <v>0</v>
      </c>
      <c r="L896" t="s">
        <v>10514</v>
      </c>
      <c r="M896" t="s">
        <v>10079</v>
      </c>
    </row>
    <row r="897" spans="1:14" x14ac:dyDescent="0.2">
      <c r="A897" t="s">
        <v>7708</v>
      </c>
      <c r="B897" t="s">
        <v>9442</v>
      </c>
      <c r="C897" t="s">
        <v>9443</v>
      </c>
      <c r="D897" t="s">
        <v>8868</v>
      </c>
      <c r="E897" t="s">
        <v>8869</v>
      </c>
      <c r="F897">
        <v>2016</v>
      </c>
      <c r="G897">
        <v>2020</v>
      </c>
      <c r="H897" t="s">
        <v>9444</v>
      </c>
      <c r="I897" t="s">
        <v>9445</v>
      </c>
      <c r="J897">
        <v>22473</v>
      </c>
      <c r="K897">
        <v>0</v>
      </c>
      <c r="L897" t="s">
        <v>10516</v>
      </c>
      <c r="M897" t="s">
        <v>10079</v>
      </c>
    </row>
    <row r="898" spans="1:14" x14ac:dyDescent="0.2">
      <c r="A898" t="s">
        <v>802</v>
      </c>
      <c r="B898" t="s">
        <v>9442</v>
      </c>
      <c r="C898" t="s">
        <v>9443</v>
      </c>
      <c r="D898" t="s">
        <v>8868</v>
      </c>
      <c r="E898" t="s">
        <v>8869</v>
      </c>
      <c r="F898">
        <v>2016</v>
      </c>
      <c r="G898">
        <v>2020</v>
      </c>
      <c r="H898" t="s">
        <v>9444</v>
      </c>
      <c r="I898" t="s">
        <v>8537</v>
      </c>
      <c r="J898">
        <v>8653</v>
      </c>
      <c r="K898">
        <v>0</v>
      </c>
      <c r="L898" t="s">
        <v>10516</v>
      </c>
      <c r="M898" t="s">
        <v>10079</v>
      </c>
    </row>
    <row r="899" spans="1:14" x14ac:dyDescent="0.2">
      <c r="A899" t="s">
        <v>377</v>
      </c>
      <c r="B899" t="s">
        <v>9446</v>
      </c>
      <c r="C899" t="s">
        <v>9447</v>
      </c>
      <c r="D899" t="s">
        <v>8868</v>
      </c>
      <c r="E899" t="s">
        <v>8869</v>
      </c>
      <c r="F899">
        <v>2016</v>
      </c>
      <c r="G899">
        <v>2019</v>
      </c>
      <c r="H899" t="s">
        <v>9448</v>
      </c>
      <c r="I899" t="s">
        <v>9449</v>
      </c>
      <c r="J899">
        <v>23638</v>
      </c>
      <c r="K899">
        <v>0</v>
      </c>
      <c r="L899" t="s">
        <v>10516</v>
      </c>
      <c r="M899" t="s">
        <v>10079</v>
      </c>
    </row>
    <row r="900" spans="1:14" x14ac:dyDescent="0.2">
      <c r="A900" t="s">
        <v>7666</v>
      </c>
      <c r="B900" t="s">
        <v>9446</v>
      </c>
      <c r="C900" t="s">
        <v>9447</v>
      </c>
      <c r="D900" t="s">
        <v>8868</v>
      </c>
      <c r="E900" t="s">
        <v>8869</v>
      </c>
      <c r="F900">
        <v>2016</v>
      </c>
      <c r="G900">
        <v>2019</v>
      </c>
      <c r="H900" t="s">
        <v>9448</v>
      </c>
      <c r="I900" t="s">
        <v>8620</v>
      </c>
      <c r="J900">
        <v>5250</v>
      </c>
      <c r="K900">
        <v>0</v>
      </c>
      <c r="L900" t="s">
        <v>10516</v>
      </c>
      <c r="M900" t="s">
        <v>10079</v>
      </c>
    </row>
    <row r="901" spans="1:14" x14ac:dyDescent="0.2">
      <c r="A901" t="s">
        <v>1040</v>
      </c>
      <c r="B901" t="s">
        <v>9446</v>
      </c>
      <c r="C901" t="s">
        <v>9447</v>
      </c>
      <c r="D901" t="s">
        <v>8868</v>
      </c>
      <c r="E901" t="s">
        <v>8869</v>
      </c>
      <c r="F901">
        <v>2016</v>
      </c>
      <c r="G901">
        <v>2019</v>
      </c>
      <c r="H901" t="s">
        <v>9448</v>
      </c>
      <c r="I901" t="s">
        <v>8663</v>
      </c>
      <c r="J901">
        <v>10094</v>
      </c>
      <c r="K901">
        <v>0</v>
      </c>
      <c r="L901" t="s">
        <v>10516</v>
      </c>
      <c r="M901" t="s">
        <v>10079</v>
      </c>
    </row>
    <row r="902" spans="1:14" x14ac:dyDescent="0.2">
      <c r="A902" t="s">
        <v>802</v>
      </c>
      <c r="B902" t="s">
        <v>9450</v>
      </c>
      <c r="C902" t="s">
        <v>9451</v>
      </c>
      <c r="D902" t="s">
        <v>8868</v>
      </c>
      <c r="E902" t="s">
        <v>8869</v>
      </c>
      <c r="F902">
        <v>2016</v>
      </c>
      <c r="G902">
        <v>2020</v>
      </c>
      <c r="H902" t="s">
        <v>9452</v>
      </c>
      <c r="I902" t="s">
        <v>8361</v>
      </c>
      <c r="J902">
        <v>23977</v>
      </c>
      <c r="K902">
        <v>0</v>
      </c>
      <c r="L902" t="s">
        <v>10516</v>
      </c>
      <c r="M902" t="s">
        <v>10079</v>
      </c>
    </row>
    <row r="903" spans="1:14" x14ac:dyDescent="0.2">
      <c r="A903" t="s">
        <v>7666</v>
      </c>
      <c r="B903" t="s">
        <v>9453</v>
      </c>
      <c r="C903" t="s">
        <v>9454</v>
      </c>
      <c r="D903" t="s">
        <v>8868</v>
      </c>
      <c r="E903" t="s">
        <v>8869</v>
      </c>
      <c r="F903">
        <v>2016</v>
      </c>
      <c r="G903">
        <v>2018</v>
      </c>
      <c r="H903" t="s">
        <v>9455</v>
      </c>
      <c r="I903" t="s">
        <v>8410</v>
      </c>
      <c r="J903">
        <v>30016</v>
      </c>
      <c r="K903">
        <v>0</v>
      </c>
      <c r="L903" t="s">
        <v>10514</v>
      </c>
      <c r="M903" t="s">
        <v>10079</v>
      </c>
    </row>
    <row r="904" spans="1:14" hidden="1" x14ac:dyDescent="0.2">
      <c r="B904" t="s">
        <v>9453</v>
      </c>
      <c r="C904" t="s">
        <v>9454</v>
      </c>
      <c r="D904" t="s">
        <v>8868</v>
      </c>
      <c r="E904" t="s">
        <v>8869</v>
      </c>
      <c r="F904">
        <v>2016</v>
      </c>
      <c r="G904">
        <v>2018</v>
      </c>
      <c r="H904" t="s">
        <v>9455</v>
      </c>
      <c r="I904" t="s">
        <v>7684</v>
      </c>
      <c r="J904">
        <v>20015</v>
      </c>
      <c r="K904">
        <v>0</v>
      </c>
      <c r="L904" t="s">
        <v>7769</v>
      </c>
      <c r="M904" t="s">
        <v>10078</v>
      </c>
      <c r="N904" t="s">
        <v>10080</v>
      </c>
    </row>
    <row r="905" spans="1:14" x14ac:dyDescent="0.2">
      <c r="A905" t="s">
        <v>7819</v>
      </c>
      <c r="B905" t="s">
        <v>9456</v>
      </c>
      <c r="C905" t="s">
        <v>9457</v>
      </c>
      <c r="D905" t="s">
        <v>8868</v>
      </c>
      <c r="E905" t="s">
        <v>8869</v>
      </c>
      <c r="F905">
        <v>2016</v>
      </c>
      <c r="G905">
        <v>2020</v>
      </c>
      <c r="H905" t="s">
        <v>9458</v>
      </c>
      <c r="I905" t="s">
        <v>8398</v>
      </c>
      <c r="J905">
        <v>17471</v>
      </c>
      <c r="K905">
        <v>0</v>
      </c>
      <c r="L905" t="s">
        <v>10516</v>
      </c>
      <c r="M905" t="s">
        <v>10079</v>
      </c>
    </row>
    <row r="906" spans="1:14" x14ac:dyDescent="0.2">
      <c r="A906" t="s">
        <v>8175</v>
      </c>
      <c r="B906" t="s">
        <v>9456</v>
      </c>
      <c r="C906" t="s">
        <v>9457</v>
      </c>
      <c r="D906" t="s">
        <v>8868</v>
      </c>
      <c r="E906" t="s">
        <v>8869</v>
      </c>
      <c r="F906">
        <v>2016</v>
      </c>
      <c r="G906">
        <v>2020</v>
      </c>
      <c r="H906" t="s">
        <v>9458</v>
      </c>
      <c r="I906" t="s">
        <v>8175</v>
      </c>
      <c r="J906">
        <v>5614</v>
      </c>
      <c r="K906">
        <v>0</v>
      </c>
      <c r="L906" t="s">
        <v>10516</v>
      </c>
      <c r="M906" t="s">
        <v>10079</v>
      </c>
    </row>
    <row r="907" spans="1:14" x14ac:dyDescent="0.2">
      <c r="A907" t="s">
        <v>7708</v>
      </c>
      <c r="B907" t="s">
        <v>9459</v>
      </c>
      <c r="C907" t="s">
        <v>9460</v>
      </c>
      <c r="D907" t="s">
        <v>8868</v>
      </c>
      <c r="E907" t="s">
        <v>8869</v>
      </c>
      <c r="F907">
        <v>2016</v>
      </c>
      <c r="G907">
        <v>2020</v>
      </c>
      <c r="H907" t="s">
        <v>9461</v>
      </c>
      <c r="I907" t="s">
        <v>8344</v>
      </c>
      <c r="J907">
        <v>35000</v>
      </c>
      <c r="K907">
        <v>0</v>
      </c>
      <c r="L907" t="s">
        <v>10516</v>
      </c>
      <c r="M907" t="s">
        <v>10079</v>
      </c>
    </row>
    <row r="908" spans="1:14" x14ac:dyDescent="0.2">
      <c r="A908" t="s">
        <v>7708</v>
      </c>
      <c r="B908" t="s">
        <v>9462</v>
      </c>
      <c r="C908" t="s">
        <v>9463</v>
      </c>
      <c r="D908" t="s">
        <v>8868</v>
      </c>
      <c r="E908" t="s">
        <v>8869</v>
      </c>
      <c r="F908">
        <v>2016</v>
      </c>
      <c r="G908">
        <v>2020</v>
      </c>
      <c r="H908" t="s">
        <v>9464</v>
      </c>
      <c r="I908" t="s">
        <v>8490</v>
      </c>
      <c r="J908">
        <v>36625</v>
      </c>
      <c r="K908">
        <v>0</v>
      </c>
      <c r="L908" t="s">
        <v>10514</v>
      </c>
      <c r="M908" t="s">
        <v>10079</v>
      </c>
    </row>
    <row r="909" spans="1:14" hidden="1" x14ac:dyDescent="0.2">
      <c r="B909" t="s">
        <v>9465</v>
      </c>
      <c r="C909" t="s">
        <v>9466</v>
      </c>
      <c r="D909" t="s">
        <v>8868</v>
      </c>
      <c r="E909" t="s">
        <v>8869</v>
      </c>
      <c r="F909">
        <v>2016</v>
      </c>
      <c r="G909">
        <v>2020</v>
      </c>
      <c r="H909" t="s">
        <v>9467</v>
      </c>
      <c r="I909" t="s">
        <v>8019</v>
      </c>
      <c r="J909">
        <v>2495</v>
      </c>
      <c r="K909">
        <v>0</v>
      </c>
      <c r="L909" t="s">
        <v>7774</v>
      </c>
      <c r="M909" t="s">
        <v>10078</v>
      </c>
      <c r="N909" t="s">
        <v>10080</v>
      </c>
    </row>
    <row r="910" spans="1:14" hidden="1" x14ac:dyDescent="0.2">
      <c r="B910" t="s">
        <v>9465</v>
      </c>
      <c r="C910" t="s">
        <v>9466</v>
      </c>
      <c r="D910" t="s">
        <v>8868</v>
      </c>
      <c r="E910" t="s">
        <v>8869</v>
      </c>
      <c r="F910">
        <v>2016</v>
      </c>
      <c r="G910">
        <v>2020</v>
      </c>
      <c r="H910" t="s">
        <v>9467</v>
      </c>
      <c r="I910" t="s">
        <v>9468</v>
      </c>
      <c r="J910">
        <v>17531</v>
      </c>
      <c r="K910">
        <v>0</v>
      </c>
      <c r="L910" t="s">
        <v>7774</v>
      </c>
      <c r="M910" t="s">
        <v>10078</v>
      </c>
      <c r="N910" t="s">
        <v>10080</v>
      </c>
    </row>
    <row r="911" spans="1:14" hidden="1" x14ac:dyDescent="0.2">
      <c r="B911" t="s">
        <v>9465</v>
      </c>
      <c r="C911" t="s">
        <v>9466</v>
      </c>
      <c r="D911" t="s">
        <v>8868</v>
      </c>
      <c r="E911" t="s">
        <v>8869</v>
      </c>
      <c r="F911">
        <v>2016</v>
      </c>
      <c r="G911">
        <v>2020</v>
      </c>
      <c r="H911" t="s">
        <v>9467</v>
      </c>
      <c r="I911" t="s">
        <v>8324</v>
      </c>
      <c r="J911">
        <v>4194</v>
      </c>
      <c r="K911">
        <v>0</v>
      </c>
      <c r="L911" t="s">
        <v>7774</v>
      </c>
      <c r="M911" t="s">
        <v>10078</v>
      </c>
      <c r="N911" t="s">
        <v>10080</v>
      </c>
    </row>
    <row r="912" spans="1:14" x14ac:dyDescent="0.2">
      <c r="A912" t="s">
        <v>7666</v>
      </c>
      <c r="B912" t="s">
        <v>9469</v>
      </c>
      <c r="C912" t="s">
        <v>9470</v>
      </c>
      <c r="D912" t="s">
        <v>8868</v>
      </c>
      <c r="E912" t="s">
        <v>8869</v>
      </c>
      <c r="F912">
        <v>2016</v>
      </c>
      <c r="G912">
        <v>2019</v>
      </c>
      <c r="H912" t="s">
        <v>9471</v>
      </c>
      <c r="I912" t="s">
        <v>9472</v>
      </c>
      <c r="J912">
        <v>25233</v>
      </c>
      <c r="K912">
        <v>0</v>
      </c>
      <c r="L912" t="s">
        <v>10514</v>
      </c>
      <c r="M912" t="s">
        <v>10079</v>
      </c>
      <c r="N912" t="s">
        <v>10654</v>
      </c>
    </row>
    <row r="913" spans="1:14" hidden="1" x14ac:dyDescent="0.2">
      <c r="B913" t="s">
        <v>9469</v>
      </c>
      <c r="C913" t="s">
        <v>9470</v>
      </c>
      <c r="D913" t="s">
        <v>8868</v>
      </c>
      <c r="E913" t="s">
        <v>8869</v>
      </c>
      <c r="F913">
        <v>2016</v>
      </c>
      <c r="G913">
        <v>2019</v>
      </c>
      <c r="H913" t="s">
        <v>9471</v>
      </c>
      <c r="I913" t="s">
        <v>8852</v>
      </c>
      <c r="J913">
        <v>17870</v>
      </c>
      <c r="K913">
        <v>0</v>
      </c>
      <c r="L913" t="s">
        <v>7769</v>
      </c>
      <c r="M913" t="s">
        <v>10078</v>
      </c>
      <c r="N913" t="s">
        <v>10080</v>
      </c>
    </row>
    <row r="914" spans="1:14" hidden="1" x14ac:dyDescent="0.2">
      <c r="B914" t="s">
        <v>9473</v>
      </c>
      <c r="C914" t="s">
        <v>9474</v>
      </c>
      <c r="D914" t="s">
        <v>8868</v>
      </c>
      <c r="E914" t="s">
        <v>8869</v>
      </c>
      <c r="F914">
        <v>2016</v>
      </c>
      <c r="G914">
        <v>2020</v>
      </c>
      <c r="H914" t="s">
        <v>9475</v>
      </c>
      <c r="I914" t="s">
        <v>7749</v>
      </c>
      <c r="J914">
        <v>8500</v>
      </c>
      <c r="K914">
        <v>0</v>
      </c>
      <c r="L914" t="s">
        <v>7774</v>
      </c>
      <c r="M914" t="s">
        <v>10078</v>
      </c>
      <c r="N914" t="s">
        <v>10080</v>
      </c>
    </row>
    <row r="915" spans="1:14" hidden="1" x14ac:dyDescent="0.2">
      <c r="B915" t="s">
        <v>9473</v>
      </c>
      <c r="C915" t="s">
        <v>9474</v>
      </c>
      <c r="D915" t="s">
        <v>8868</v>
      </c>
      <c r="E915" t="s">
        <v>8869</v>
      </c>
      <c r="F915">
        <v>2016</v>
      </c>
      <c r="G915">
        <v>2020</v>
      </c>
      <c r="H915" t="s">
        <v>9475</v>
      </c>
      <c r="I915" t="s">
        <v>8088</v>
      </c>
      <c r="J915">
        <v>20000</v>
      </c>
      <c r="K915">
        <v>0</v>
      </c>
      <c r="L915" t="s">
        <v>7774</v>
      </c>
      <c r="M915" t="s">
        <v>10078</v>
      </c>
      <c r="N915" t="s">
        <v>10080</v>
      </c>
    </row>
    <row r="916" spans="1:14" hidden="1" x14ac:dyDescent="0.2">
      <c r="B916" t="s">
        <v>9476</v>
      </c>
      <c r="C916" t="s">
        <v>9477</v>
      </c>
      <c r="D916" t="s">
        <v>8868</v>
      </c>
      <c r="E916" t="s">
        <v>8869</v>
      </c>
      <c r="F916">
        <v>2016</v>
      </c>
      <c r="G916">
        <v>2018</v>
      </c>
      <c r="H916" t="s">
        <v>9478</v>
      </c>
      <c r="I916" t="s">
        <v>7700</v>
      </c>
      <c r="J916">
        <v>50094</v>
      </c>
      <c r="K916">
        <v>0</v>
      </c>
      <c r="L916" t="s">
        <v>8411</v>
      </c>
      <c r="M916" t="s">
        <v>10078</v>
      </c>
      <c r="N916" t="s">
        <v>10080</v>
      </c>
    </row>
    <row r="917" spans="1:14" hidden="1" x14ac:dyDescent="0.2">
      <c r="B917" t="s">
        <v>9479</v>
      </c>
      <c r="C917" t="s">
        <v>9480</v>
      </c>
      <c r="D917" t="s">
        <v>8868</v>
      </c>
      <c r="E917" t="s">
        <v>8869</v>
      </c>
      <c r="F917">
        <v>2016</v>
      </c>
      <c r="G917">
        <v>2020</v>
      </c>
      <c r="H917" t="s">
        <v>9481</v>
      </c>
      <c r="I917" t="s">
        <v>7830</v>
      </c>
      <c r="J917">
        <v>17423</v>
      </c>
      <c r="K917">
        <v>0</v>
      </c>
      <c r="L917" t="s">
        <v>7769</v>
      </c>
      <c r="M917" t="s">
        <v>10078</v>
      </c>
      <c r="N917" t="s">
        <v>10080</v>
      </c>
    </row>
    <row r="918" spans="1:14" x14ac:dyDescent="0.2">
      <c r="A918" t="s">
        <v>7967</v>
      </c>
      <c r="B918" t="s">
        <v>9482</v>
      </c>
      <c r="C918" t="s">
        <v>9483</v>
      </c>
      <c r="D918" t="s">
        <v>8868</v>
      </c>
      <c r="E918" t="s">
        <v>8869</v>
      </c>
      <c r="F918">
        <v>2016</v>
      </c>
      <c r="G918">
        <v>2020</v>
      </c>
      <c r="H918" t="s">
        <v>9484</v>
      </c>
      <c r="I918" t="s">
        <v>8375</v>
      </c>
      <c r="J918">
        <v>18750</v>
      </c>
      <c r="K918">
        <v>0</v>
      </c>
      <c r="L918" t="s">
        <v>10516</v>
      </c>
      <c r="M918" t="s">
        <v>10079</v>
      </c>
    </row>
    <row r="919" spans="1:14" x14ac:dyDescent="0.2">
      <c r="A919" t="s">
        <v>7967</v>
      </c>
      <c r="B919" t="s">
        <v>9485</v>
      </c>
      <c r="C919" t="s">
        <v>9486</v>
      </c>
      <c r="D919" t="s">
        <v>8868</v>
      </c>
      <c r="E919" t="s">
        <v>8869</v>
      </c>
      <c r="F919">
        <v>2016</v>
      </c>
      <c r="G919">
        <v>2020</v>
      </c>
      <c r="H919" t="s">
        <v>9487</v>
      </c>
      <c r="I919" t="s">
        <v>8375</v>
      </c>
      <c r="J919">
        <v>18750</v>
      </c>
      <c r="K919">
        <v>0</v>
      </c>
      <c r="L919" t="s">
        <v>10514</v>
      </c>
      <c r="M919" t="s">
        <v>10079</v>
      </c>
    </row>
    <row r="920" spans="1:14" x14ac:dyDescent="0.2">
      <c r="A920" t="s">
        <v>7708</v>
      </c>
      <c r="B920" t="s">
        <v>9488</v>
      </c>
      <c r="C920" t="s">
        <v>9489</v>
      </c>
      <c r="D920" t="s">
        <v>8868</v>
      </c>
      <c r="E920" t="s">
        <v>8869</v>
      </c>
      <c r="F920">
        <v>2016</v>
      </c>
      <c r="G920">
        <v>2020</v>
      </c>
      <c r="H920" t="s">
        <v>9490</v>
      </c>
      <c r="I920" t="s">
        <v>8397</v>
      </c>
      <c r="J920">
        <v>2800</v>
      </c>
      <c r="K920">
        <v>0</v>
      </c>
      <c r="L920" t="s">
        <v>10516</v>
      </c>
      <c r="M920" t="s">
        <v>10079</v>
      </c>
    </row>
    <row r="921" spans="1:14" hidden="1" x14ac:dyDescent="0.2">
      <c r="B921" t="s">
        <v>9488</v>
      </c>
      <c r="C921" t="s">
        <v>9489</v>
      </c>
      <c r="D921" t="s">
        <v>8868</v>
      </c>
      <c r="E921" t="s">
        <v>8869</v>
      </c>
      <c r="F921">
        <v>2016</v>
      </c>
      <c r="G921">
        <v>2020</v>
      </c>
      <c r="H921" t="s">
        <v>9490</v>
      </c>
      <c r="I921" t="s">
        <v>8088</v>
      </c>
      <c r="J921">
        <v>27455</v>
      </c>
      <c r="K921">
        <v>0</v>
      </c>
      <c r="L921" t="s">
        <v>7774</v>
      </c>
      <c r="M921" t="s">
        <v>10078</v>
      </c>
      <c r="N921" t="s">
        <v>10080</v>
      </c>
    </row>
    <row r="922" spans="1:14" hidden="1" x14ac:dyDescent="0.2">
      <c r="B922" t="s">
        <v>9491</v>
      </c>
      <c r="C922" t="s">
        <v>9492</v>
      </c>
      <c r="D922" t="s">
        <v>8868</v>
      </c>
      <c r="E922" t="s">
        <v>8869</v>
      </c>
      <c r="F922">
        <v>2016</v>
      </c>
      <c r="G922">
        <v>2019</v>
      </c>
      <c r="H922" t="s">
        <v>9493</v>
      </c>
      <c r="I922" t="s">
        <v>9494</v>
      </c>
      <c r="J922">
        <v>6505</v>
      </c>
      <c r="K922">
        <v>0</v>
      </c>
      <c r="L922" t="s">
        <v>7774</v>
      </c>
      <c r="M922" t="s">
        <v>10078</v>
      </c>
      <c r="N922" t="s">
        <v>10080</v>
      </c>
    </row>
    <row r="923" spans="1:14" x14ac:dyDescent="0.2">
      <c r="A923" t="s">
        <v>7967</v>
      </c>
      <c r="B923" t="s">
        <v>9491</v>
      </c>
      <c r="C923" t="s">
        <v>9492</v>
      </c>
      <c r="D923" t="s">
        <v>8868</v>
      </c>
      <c r="E923" t="s">
        <v>8869</v>
      </c>
      <c r="F923">
        <v>2016</v>
      </c>
      <c r="G923">
        <v>2019</v>
      </c>
      <c r="H923" t="s">
        <v>9493</v>
      </c>
      <c r="I923" t="s">
        <v>9495</v>
      </c>
      <c r="J923">
        <v>30765</v>
      </c>
      <c r="K923">
        <v>0</v>
      </c>
      <c r="L923" t="s">
        <v>10516</v>
      </c>
      <c r="M923" t="s">
        <v>10079</v>
      </c>
    </row>
    <row r="924" spans="1:14" hidden="1" x14ac:dyDescent="0.2">
      <c r="B924" t="s">
        <v>9496</v>
      </c>
      <c r="C924" t="s">
        <v>9497</v>
      </c>
      <c r="D924" t="s">
        <v>8868</v>
      </c>
      <c r="E924" t="s">
        <v>8869</v>
      </c>
      <c r="F924">
        <v>2016</v>
      </c>
      <c r="G924">
        <v>2020</v>
      </c>
      <c r="H924" t="s">
        <v>9498</v>
      </c>
      <c r="I924" t="s">
        <v>7793</v>
      </c>
      <c r="J924">
        <v>3250</v>
      </c>
      <c r="K924">
        <v>0</v>
      </c>
      <c r="L924" t="s">
        <v>7769</v>
      </c>
      <c r="M924" t="s">
        <v>10078</v>
      </c>
      <c r="N924" t="s">
        <v>10080</v>
      </c>
    </row>
    <row r="925" spans="1:14" hidden="1" x14ac:dyDescent="0.2">
      <c r="B925" t="s">
        <v>9496</v>
      </c>
      <c r="C925" t="s">
        <v>9497</v>
      </c>
      <c r="D925" t="s">
        <v>8868</v>
      </c>
      <c r="E925" t="s">
        <v>8869</v>
      </c>
      <c r="F925">
        <v>2016</v>
      </c>
      <c r="G925">
        <v>2020</v>
      </c>
      <c r="H925" t="s">
        <v>9498</v>
      </c>
      <c r="I925" t="s">
        <v>9499</v>
      </c>
      <c r="J925">
        <v>1350</v>
      </c>
      <c r="K925">
        <v>0</v>
      </c>
      <c r="L925" t="s">
        <v>7769</v>
      </c>
      <c r="M925" t="s">
        <v>10078</v>
      </c>
      <c r="N925" t="s">
        <v>10080</v>
      </c>
    </row>
    <row r="926" spans="1:14" x14ac:dyDescent="0.2">
      <c r="A926" t="s">
        <v>1040</v>
      </c>
      <c r="B926" t="s">
        <v>9496</v>
      </c>
      <c r="C926" t="s">
        <v>9497</v>
      </c>
      <c r="D926" t="s">
        <v>8868</v>
      </c>
      <c r="E926" t="s">
        <v>8869</v>
      </c>
      <c r="F926">
        <v>2016</v>
      </c>
      <c r="G926">
        <v>2020</v>
      </c>
      <c r="H926" t="s">
        <v>9498</v>
      </c>
      <c r="I926" t="s">
        <v>9500</v>
      </c>
      <c r="J926">
        <v>7900</v>
      </c>
      <c r="K926">
        <v>0</v>
      </c>
      <c r="L926" t="s">
        <v>10514</v>
      </c>
      <c r="M926" t="s">
        <v>10079</v>
      </c>
    </row>
    <row r="927" spans="1:14" x14ac:dyDescent="0.2">
      <c r="A927" t="s">
        <v>7883</v>
      </c>
      <c r="B927" t="s">
        <v>9501</v>
      </c>
      <c r="C927" t="s">
        <v>9502</v>
      </c>
      <c r="D927" t="s">
        <v>8868</v>
      </c>
      <c r="E927" t="s">
        <v>8869</v>
      </c>
      <c r="F927">
        <v>2016</v>
      </c>
      <c r="G927">
        <v>2020</v>
      </c>
      <c r="H927" t="s">
        <v>9503</v>
      </c>
      <c r="I927" t="s">
        <v>7883</v>
      </c>
      <c r="J927">
        <v>17152</v>
      </c>
      <c r="K927">
        <v>0</v>
      </c>
      <c r="L927" t="s">
        <v>10516</v>
      </c>
      <c r="M927" t="s">
        <v>10079</v>
      </c>
    </row>
    <row r="928" spans="1:14" hidden="1" x14ac:dyDescent="0.2">
      <c r="B928" t="s">
        <v>9504</v>
      </c>
      <c r="C928" t="s">
        <v>9505</v>
      </c>
      <c r="D928" t="s">
        <v>8868</v>
      </c>
      <c r="E928" t="s">
        <v>8869</v>
      </c>
      <c r="F928">
        <v>2016</v>
      </c>
      <c r="G928">
        <v>2018</v>
      </c>
      <c r="H928" t="s">
        <v>9506</v>
      </c>
      <c r="I928" t="s">
        <v>9507</v>
      </c>
      <c r="J928">
        <v>35177</v>
      </c>
      <c r="K928">
        <v>0</v>
      </c>
      <c r="L928" t="s">
        <v>7769</v>
      </c>
      <c r="M928" t="s">
        <v>10078</v>
      </c>
      <c r="N928" t="s">
        <v>10080</v>
      </c>
    </row>
    <row r="929" spans="1:14" x14ac:dyDescent="0.2">
      <c r="A929" t="s">
        <v>7708</v>
      </c>
      <c r="B929" t="s">
        <v>9504</v>
      </c>
      <c r="C929" t="s">
        <v>9505</v>
      </c>
      <c r="D929" t="s">
        <v>8868</v>
      </c>
      <c r="E929" t="s">
        <v>8869</v>
      </c>
      <c r="F929">
        <v>2016</v>
      </c>
      <c r="G929">
        <v>2018</v>
      </c>
      <c r="H929" t="s">
        <v>9506</v>
      </c>
      <c r="I929" t="s">
        <v>8403</v>
      </c>
      <c r="J929">
        <v>10000</v>
      </c>
      <c r="K929">
        <v>0</v>
      </c>
      <c r="L929" t="s">
        <v>10514</v>
      </c>
      <c r="M929" t="s">
        <v>10079</v>
      </c>
    </row>
    <row r="930" spans="1:14" x14ac:dyDescent="0.2">
      <c r="A930" t="s">
        <v>802</v>
      </c>
      <c r="B930" t="s">
        <v>9508</v>
      </c>
      <c r="C930" t="s">
        <v>9509</v>
      </c>
      <c r="D930" t="s">
        <v>8868</v>
      </c>
      <c r="E930" t="s">
        <v>8869</v>
      </c>
      <c r="F930">
        <v>2016</v>
      </c>
      <c r="G930">
        <v>2020</v>
      </c>
      <c r="H930" t="s">
        <v>9510</v>
      </c>
      <c r="I930" t="s">
        <v>8352</v>
      </c>
      <c r="J930">
        <v>18759</v>
      </c>
      <c r="K930">
        <v>0</v>
      </c>
      <c r="L930" t="s">
        <v>10516</v>
      </c>
      <c r="M930" t="s">
        <v>10079</v>
      </c>
    </row>
    <row r="931" spans="1:14" hidden="1" x14ac:dyDescent="0.2">
      <c r="B931" t="s">
        <v>9508</v>
      </c>
      <c r="C931" t="s">
        <v>9509</v>
      </c>
      <c r="D931" t="s">
        <v>8868</v>
      </c>
      <c r="E931" t="s">
        <v>8869</v>
      </c>
      <c r="F931">
        <v>2016</v>
      </c>
      <c r="G931">
        <v>2020</v>
      </c>
      <c r="H931" t="s">
        <v>9510</v>
      </c>
      <c r="I931" t="s">
        <v>7912</v>
      </c>
      <c r="J931">
        <v>6449</v>
      </c>
      <c r="K931">
        <v>0</v>
      </c>
      <c r="L931" t="s">
        <v>7774</v>
      </c>
      <c r="M931" t="s">
        <v>10078</v>
      </c>
      <c r="N931" t="s">
        <v>10080</v>
      </c>
    </row>
    <row r="932" spans="1:14" x14ac:dyDescent="0.2">
      <c r="A932" t="s">
        <v>7967</v>
      </c>
      <c r="B932" t="s">
        <v>9511</v>
      </c>
      <c r="C932" t="s">
        <v>9512</v>
      </c>
      <c r="D932" t="s">
        <v>8868</v>
      </c>
      <c r="E932" t="s">
        <v>8869</v>
      </c>
      <c r="F932">
        <v>2016</v>
      </c>
      <c r="G932">
        <v>2020</v>
      </c>
      <c r="H932" t="s">
        <v>9513</v>
      </c>
      <c r="I932" t="s">
        <v>9514</v>
      </c>
      <c r="J932">
        <v>32682</v>
      </c>
      <c r="K932">
        <v>0</v>
      </c>
      <c r="L932" t="s">
        <v>10514</v>
      </c>
      <c r="M932" t="s">
        <v>10079</v>
      </c>
    </row>
    <row r="933" spans="1:14" hidden="1" x14ac:dyDescent="0.2">
      <c r="B933" t="s">
        <v>9515</v>
      </c>
      <c r="C933" t="s">
        <v>9516</v>
      </c>
      <c r="D933" t="s">
        <v>8868</v>
      </c>
      <c r="E933" t="s">
        <v>8869</v>
      </c>
      <c r="F933">
        <v>2016</v>
      </c>
      <c r="G933">
        <v>2020</v>
      </c>
      <c r="H933" t="s">
        <v>9517</v>
      </c>
      <c r="I933" t="s">
        <v>8544</v>
      </c>
      <c r="J933">
        <v>6000</v>
      </c>
      <c r="K933">
        <v>0</v>
      </c>
      <c r="L933" t="s">
        <v>7774</v>
      </c>
      <c r="M933" t="s">
        <v>10078</v>
      </c>
      <c r="N933" t="s">
        <v>10080</v>
      </c>
    </row>
    <row r="934" spans="1:14" hidden="1" x14ac:dyDescent="0.2">
      <c r="B934" t="s">
        <v>9515</v>
      </c>
      <c r="C934" t="s">
        <v>9516</v>
      </c>
      <c r="D934" t="s">
        <v>8868</v>
      </c>
      <c r="E934" t="s">
        <v>8869</v>
      </c>
      <c r="F934">
        <v>2016</v>
      </c>
      <c r="G934">
        <v>2020</v>
      </c>
      <c r="H934" t="s">
        <v>9517</v>
      </c>
      <c r="I934" t="s">
        <v>8555</v>
      </c>
      <c r="J934">
        <v>2500</v>
      </c>
      <c r="K934">
        <v>0</v>
      </c>
      <c r="L934" t="s">
        <v>7774</v>
      </c>
      <c r="M934" t="s">
        <v>10078</v>
      </c>
      <c r="N934" t="s">
        <v>10080</v>
      </c>
    </row>
    <row r="935" spans="1:14" hidden="1" x14ac:dyDescent="0.2">
      <c r="B935" t="s">
        <v>9515</v>
      </c>
      <c r="C935" t="s">
        <v>9516</v>
      </c>
      <c r="D935" t="s">
        <v>8868</v>
      </c>
      <c r="E935" t="s">
        <v>8869</v>
      </c>
      <c r="F935">
        <v>2016</v>
      </c>
      <c r="G935">
        <v>2020</v>
      </c>
      <c r="H935" t="s">
        <v>9517</v>
      </c>
      <c r="I935" t="s">
        <v>8002</v>
      </c>
      <c r="J935">
        <v>22500</v>
      </c>
      <c r="K935">
        <v>0</v>
      </c>
      <c r="L935" t="s">
        <v>7774</v>
      </c>
      <c r="M935" t="s">
        <v>10078</v>
      </c>
      <c r="N935" t="s">
        <v>10080</v>
      </c>
    </row>
    <row r="936" spans="1:14" x14ac:dyDescent="0.2">
      <c r="A936" t="s">
        <v>1040</v>
      </c>
      <c r="B936" t="s">
        <v>9518</v>
      </c>
      <c r="C936" t="s">
        <v>9519</v>
      </c>
      <c r="D936" t="s">
        <v>8868</v>
      </c>
      <c r="E936" t="s">
        <v>8869</v>
      </c>
      <c r="F936">
        <v>2016</v>
      </c>
      <c r="G936">
        <v>2020</v>
      </c>
      <c r="H936" t="s">
        <v>9520</v>
      </c>
      <c r="I936" t="s">
        <v>9060</v>
      </c>
      <c r="J936">
        <v>32302</v>
      </c>
      <c r="K936">
        <v>0</v>
      </c>
      <c r="L936" t="s">
        <v>10514</v>
      </c>
      <c r="M936" t="s">
        <v>10079</v>
      </c>
    </row>
    <row r="937" spans="1:14" x14ac:dyDescent="0.2">
      <c r="A937" t="s">
        <v>802</v>
      </c>
      <c r="B937" t="s">
        <v>9521</v>
      </c>
      <c r="C937" t="s">
        <v>9522</v>
      </c>
      <c r="D937" t="s">
        <v>8868</v>
      </c>
      <c r="E937" t="s">
        <v>8869</v>
      </c>
      <c r="F937">
        <v>2016</v>
      </c>
      <c r="G937">
        <v>2020</v>
      </c>
      <c r="H937" t="s">
        <v>9523</v>
      </c>
      <c r="I937" t="s">
        <v>8361</v>
      </c>
      <c r="J937">
        <v>20000</v>
      </c>
      <c r="K937">
        <v>0</v>
      </c>
      <c r="L937" t="s">
        <v>10516</v>
      </c>
      <c r="M937" t="s">
        <v>10079</v>
      </c>
    </row>
    <row r="938" spans="1:14" x14ac:dyDescent="0.2">
      <c r="A938" t="s">
        <v>802</v>
      </c>
      <c r="B938" t="s">
        <v>9524</v>
      </c>
      <c r="C938" t="s">
        <v>9525</v>
      </c>
      <c r="D938" t="s">
        <v>8868</v>
      </c>
      <c r="E938" t="s">
        <v>8869</v>
      </c>
      <c r="F938">
        <v>2016</v>
      </c>
      <c r="G938">
        <v>2020</v>
      </c>
      <c r="H938" t="s">
        <v>9526</v>
      </c>
      <c r="I938" t="s">
        <v>8352</v>
      </c>
      <c r="J938">
        <v>11100</v>
      </c>
      <c r="K938">
        <v>0</v>
      </c>
      <c r="L938" t="s">
        <v>10516</v>
      </c>
      <c r="M938" t="s">
        <v>10079</v>
      </c>
    </row>
    <row r="939" spans="1:14" x14ac:dyDescent="0.2">
      <c r="A939" t="s">
        <v>802</v>
      </c>
      <c r="B939" t="s">
        <v>9527</v>
      </c>
      <c r="C939" t="s">
        <v>9528</v>
      </c>
      <c r="D939" t="s">
        <v>8868</v>
      </c>
      <c r="E939" t="s">
        <v>8869</v>
      </c>
      <c r="F939">
        <v>2016</v>
      </c>
      <c r="G939">
        <v>2020</v>
      </c>
      <c r="H939" t="s">
        <v>9529</v>
      </c>
      <c r="I939" t="s">
        <v>8352</v>
      </c>
      <c r="J939">
        <v>31050</v>
      </c>
      <c r="K939">
        <v>0</v>
      </c>
      <c r="L939" t="s">
        <v>10516</v>
      </c>
      <c r="M939" t="s">
        <v>10079</v>
      </c>
    </row>
    <row r="940" spans="1:14" hidden="1" x14ac:dyDescent="0.2">
      <c r="B940" t="s">
        <v>9530</v>
      </c>
      <c r="C940" t="s">
        <v>9531</v>
      </c>
      <c r="D940" t="s">
        <v>8868</v>
      </c>
      <c r="E940" t="s">
        <v>8869</v>
      </c>
      <c r="F940">
        <v>2016</v>
      </c>
      <c r="G940">
        <v>2019</v>
      </c>
      <c r="H940" t="s">
        <v>9532</v>
      </c>
      <c r="I940" t="s">
        <v>9533</v>
      </c>
      <c r="J940">
        <v>6000</v>
      </c>
      <c r="K940">
        <v>0</v>
      </c>
      <c r="L940" t="s">
        <v>7774</v>
      </c>
      <c r="M940" t="s">
        <v>10078</v>
      </c>
      <c r="N940" t="s">
        <v>10080</v>
      </c>
    </row>
    <row r="941" spans="1:14" x14ac:dyDescent="0.2">
      <c r="A941" t="s">
        <v>802</v>
      </c>
      <c r="B941" t="s">
        <v>9530</v>
      </c>
      <c r="C941" t="s">
        <v>9531</v>
      </c>
      <c r="D941" t="s">
        <v>8868</v>
      </c>
      <c r="E941" t="s">
        <v>8869</v>
      </c>
      <c r="F941">
        <v>2016</v>
      </c>
      <c r="G941">
        <v>2019</v>
      </c>
      <c r="H941" t="s">
        <v>9532</v>
      </c>
      <c r="I941" t="s">
        <v>8585</v>
      </c>
      <c r="J941">
        <v>29952</v>
      </c>
      <c r="K941">
        <v>0</v>
      </c>
      <c r="L941" t="s">
        <v>10516</v>
      </c>
      <c r="M941" t="s">
        <v>10079</v>
      </c>
    </row>
    <row r="942" spans="1:14" hidden="1" x14ac:dyDescent="0.2">
      <c r="B942" t="s">
        <v>9534</v>
      </c>
      <c r="C942" t="s">
        <v>9535</v>
      </c>
      <c r="D942" t="s">
        <v>8868</v>
      </c>
      <c r="E942" t="s">
        <v>8869</v>
      </c>
      <c r="F942">
        <v>2016</v>
      </c>
      <c r="G942">
        <v>2019</v>
      </c>
      <c r="H942" t="s">
        <v>9536</v>
      </c>
      <c r="I942" t="s">
        <v>9537</v>
      </c>
      <c r="J942">
        <v>20946</v>
      </c>
      <c r="K942">
        <v>0</v>
      </c>
      <c r="L942" t="s">
        <v>7769</v>
      </c>
      <c r="M942" t="s">
        <v>10078</v>
      </c>
      <c r="N942" t="s">
        <v>10080</v>
      </c>
    </row>
    <row r="943" spans="1:14" hidden="1" x14ac:dyDescent="0.2">
      <c r="B943" t="s">
        <v>9534</v>
      </c>
      <c r="C943" t="s">
        <v>9535</v>
      </c>
      <c r="D943" t="s">
        <v>8868</v>
      </c>
      <c r="E943" t="s">
        <v>8869</v>
      </c>
      <c r="F943">
        <v>2016</v>
      </c>
      <c r="G943">
        <v>2019</v>
      </c>
      <c r="H943" t="s">
        <v>9536</v>
      </c>
      <c r="I943" t="s">
        <v>1063</v>
      </c>
      <c r="J943">
        <v>20150</v>
      </c>
      <c r="K943">
        <v>0</v>
      </c>
      <c r="L943" t="s">
        <v>7769</v>
      </c>
      <c r="M943" t="s">
        <v>10078</v>
      </c>
      <c r="N943" t="s">
        <v>10080</v>
      </c>
    </row>
    <row r="944" spans="1:14" x14ac:dyDescent="0.2">
      <c r="A944" t="s">
        <v>802</v>
      </c>
      <c r="B944" t="s">
        <v>9538</v>
      </c>
      <c r="C944" t="s">
        <v>9539</v>
      </c>
      <c r="D944" t="s">
        <v>8868</v>
      </c>
      <c r="E944" t="s">
        <v>8869</v>
      </c>
      <c r="F944">
        <v>2016</v>
      </c>
      <c r="G944">
        <v>2019</v>
      </c>
      <c r="H944" t="s">
        <v>9540</v>
      </c>
      <c r="I944" t="s">
        <v>8361</v>
      </c>
      <c r="J944">
        <v>14507</v>
      </c>
      <c r="K944">
        <v>0</v>
      </c>
      <c r="L944" t="s">
        <v>10514</v>
      </c>
      <c r="M944" t="s">
        <v>10079</v>
      </c>
    </row>
    <row r="945" spans="1:14" x14ac:dyDescent="0.2">
      <c r="A945" t="s">
        <v>7666</v>
      </c>
      <c r="B945" t="s">
        <v>9541</v>
      </c>
      <c r="C945" t="s">
        <v>9542</v>
      </c>
      <c r="D945" t="s">
        <v>8868</v>
      </c>
      <c r="E945" t="s">
        <v>8869</v>
      </c>
      <c r="F945">
        <v>2016</v>
      </c>
      <c r="G945">
        <v>2020</v>
      </c>
      <c r="H945" t="s">
        <v>9543</v>
      </c>
      <c r="I945" t="s">
        <v>9544</v>
      </c>
      <c r="J945">
        <v>30870</v>
      </c>
      <c r="K945">
        <v>0</v>
      </c>
      <c r="L945" t="s">
        <v>10514</v>
      </c>
      <c r="M945" t="s">
        <v>10079</v>
      </c>
    </row>
    <row r="946" spans="1:14" hidden="1" x14ac:dyDescent="0.2">
      <c r="B946" t="s">
        <v>9545</v>
      </c>
      <c r="C946" t="s">
        <v>9546</v>
      </c>
      <c r="D946" t="s">
        <v>8868</v>
      </c>
      <c r="E946" t="s">
        <v>8869</v>
      </c>
      <c r="F946">
        <v>2016</v>
      </c>
      <c r="G946">
        <v>2019</v>
      </c>
      <c r="H946" t="s">
        <v>9547</v>
      </c>
      <c r="I946" t="s">
        <v>8708</v>
      </c>
      <c r="J946">
        <v>29692</v>
      </c>
      <c r="K946">
        <v>0</v>
      </c>
      <c r="L946" t="s">
        <v>7769</v>
      </c>
      <c r="M946" t="s">
        <v>10078</v>
      </c>
      <c r="N946" t="s">
        <v>10080</v>
      </c>
    </row>
    <row r="947" spans="1:14" hidden="1" x14ac:dyDescent="0.2">
      <c r="B947" t="s">
        <v>9545</v>
      </c>
      <c r="C947" t="s">
        <v>9546</v>
      </c>
      <c r="D947" t="s">
        <v>8868</v>
      </c>
      <c r="E947" t="s">
        <v>8869</v>
      </c>
      <c r="F947">
        <v>2016</v>
      </c>
      <c r="G947">
        <v>2019</v>
      </c>
      <c r="H947" t="s">
        <v>9547</v>
      </c>
      <c r="I947" t="s">
        <v>7680</v>
      </c>
      <c r="J947">
        <v>8703</v>
      </c>
      <c r="K947">
        <v>0</v>
      </c>
      <c r="L947" t="s">
        <v>7769</v>
      </c>
      <c r="M947" t="s">
        <v>10078</v>
      </c>
      <c r="N947" t="s">
        <v>10080</v>
      </c>
    </row>
    <row r="948" spans="1:14" hidden="1" x14ac:dyDescent="0.2">
      <c r="B948" t="s">
        <v>9548</v>
      </c>
      <c r="C948" t="s">
        <v>9549</v>
      </c>
      <c r="D948" t="s">
        <v>8868</v>
      </c>
      <c r="E948" t="s">
        <v>8869</v>
      </c>
      <c r="F948">
        <v>2016</v>
      </c>
      <c r="G948">
        <v>2020</v>
      </c>
      <c r="H948" t="s">
        <v>9550</v>
      </c>
      <c r="I948" t="s">
        <v>8829</v>
      </c>
      <c r="J948">
        <v>6600</v>
      </c>
      <c r="K948">
        <v>0</v>
      </c>
      <c r="L948" t="s">
        <v>7774</v>
      </c>
      <c r="M948" t="s">
        <v>10078</v>
      </c>
      <c r="N948" t="s">
        <v>10080</v>
      </c>
    </row>
    <row r="949" spans="1:14" x14ac:dyDescent="0.2">
      <c r="A949" t="s">
        <v>802</v>
      </c>
      <c r="B949" t="s">
        <v>9548</v>
      </c>
      <c r="C949" t="s">
        <v>9549</v>
      </c>
      <c r="D949" t="s">
        <v>8868</v>
      </c>
      <c r="E949" t="s">
        <v>8869</v>
      </c>
      <c r="F949">
        <v>2016</v>
      </c>
      <c r="G949">
        <v>2020</v>
      </c>
      <c r="H949" t="s">
        <v>9550</v>
      </c>
      <c r="I949" t="s">
        <v>8585</v>
      </c>
      <c r="J949">
        <v>27676</v>
      </c>
      <c r="K949">
        <v>0</v>
      </c>
      <c r="L949" t="s">
        <v>10516</v>
      </c>
      <c r="M949" t="s">
        <v>10079</v>
      </c>
    </row>
    <row r="950" spans="1:14" hidden="1" x14ac:dyDescent="0.2">
      <c r="B950" t="s">
        <v>9548</v>
      </c>
      <c r="C950" t="s">
        <v>9549</v>
      </c>
      <c r="D950" t="s">
        <v>8868</v>
      </c>
      <c r="E950" t="s">
        <v>8869</v>
      </c>
      <c r="F950">
        <v>2016</v>
      </c>
      <c r="G950">
        <v>2020</v>
      </c>
      <c r="H950" t="s">
        <v>9550</v>
      </c>
      <c r="I950" t="s">
        <v>8003</v>
      </c>
      <c r="J950">
        <v>5296</v>
      </c>
      <c r="K950">
        <v>0</v>
      </c>
      <c r="L950" t="s">
        <v>7774</v>
      </c>
      <c r="M950" t="s">
        <v>10078</v>
      </c>
      <c r="N950" t="s">
        <v>10080</v>
      </c>
    </row>
    <row r="951" spans="1:14" hidden="1" x14ac:dyDescent="0.2">
      <c r="B951" t="s">
        <v>9551</v>
      </c>
      <c r="C951" t="s">
        <v>9552</v>
      </c>
      <c r="D951" t="s">
        <v>8868</v>
      </c>
      <c r="E951" t="s">
        <v>8869</v>
      </c>
      <c r="F951">
        <v>2016</v>
      </c>
      <c r="G951">
        <v>2020</v>
      </c>
      <c r="H951" t="s">
        <v>9553</v>
      </c>
      <c r="I951" t="s">
        <v>8217</v>
      </c>
      <c r="J951">
        <v>25000</v>
      </c>
      <c r="K951">
        <v>0</v>
      </c>
      <c r="L951" t="s">
        <v>7774</v>
      </c>
      <c r="M951" t="s">
        <v>10078</v>
      </c>
      <c r="N951" t="s">
        <v>10080</v>
      </c>
    </row>
    <row r="952" spans="1:14" x14ac:dyDescent="0.2">
      <c r="A952" t="s">
        <v>8175</v>
      </c>
      <c r="B952" t="s">
        <v>9551</v>
      </c>
      <c r="C952" t="s">
        <v>9552</v>
      </c>
      <c r="D952" t="s">
        <v>8868</v>
      </c>
      <c r="E952" t="s">
        <v>8869</v>
      </c>
      <c r="F952">
        <v>2016</v>
      </c>
      <c r="G952">
        <v>2020</v>
      </c>
      <c r="H952" t="s">
        <v>9553</v>
      </c>
      <c r="I952" t="s">
        <v>8175</v>
      </c>
      <c r="J952">
        <v>7391</v>
      </c>
      <c r="K952">
        <v>0</v>
      </c>
      <c r="L952" t="s">
        <v>10516</v>
      </c>
      <c r="M952" t="s">
        <v>10079</v>
      </c>
    </row>
    <row r="953" spans="1:14" hidden="1" x14ac:dyDescent="0.2">
      <c r="B953" t="s">
        <v>9554</v>
      </c>
      <c r="C953" t="s">
        <v>9555</v>
      </c>
      <c r="D953" t="s">
        <v>8868</v>
      </c>
      <c r="E953" t="s">
        <v>8869</v>
      </c>
      <c r="F953">
        <v>2016</v>
      </c>
      <c r="G953">
        <v>2019</v>
      </c>
      <c r="H953" t="s">
        <v>9556</v>
      </c>
      <c r="I953" t="s">
        <v>8100</v>
      </c>
      <c r="J953">
        <v>17945</v>
      </c>
      <c r="K953">
        <v>0</v>
      </c>
      <c r="L953" t="s">
        <v>7774</v>
      </c>
      <c r="M953" t="s">
        <v>10078</v>
      </c>
      <c r="N953" t="s">
        <v>10080</v>
      </c>
    </row>
    <row r="954" spans="1:14" hidden="1" x14ac:dyDescent="0.2">
      <c r="B954" t="s">
        <v>9554</v>
      </c>
      <c r="C954" t="s">
        <v>9555</v>
      </c>
      <c r="D954" t="s">
        <v>8868</v>
      </c>
      <c r="E954" t="s">
        <v>8869</v>
      </c>
      <c r="F954">
        <v>2016</v>
      </c>
      <c r="G954">
        <v>2019</v>
      </c>
      <c r="H954" t="s">
        <v>9556</v>
      </c>
      <c r="I954" t="s">
        <v>7818</v>
      </c>
      <c r="J954">
        <v>17978</v>
      </c>
      <c r="K954">
        <v>0</v>
      </c>
      <c r="L954" t="s">
        <v>7774</v>
      </c>
      <c r="M954" t="s">
        <v>10078</v>
      </c>
      <c r="N954" t="s">
        <v>10080</v>
      </c>
    </row>
    <row r="955" spans="1:14" x14ac:dyDescent="0.2">
      <c r="A955" t="s">
        <v>7708</v>
      </c>
      <c r="B955" t="s">
        <v>9557</v>
      </c>
      <c r="C955" t="s">
        <v>9558</v>
      </c>
      <c r="D955" t="s">
        <v>8868</v>
      </c>
      <c r="E955" t="s">
        <v>8869</v>
      </c>
      <c r="F955">
        <v>2016</v>
      </c>
      <c r="G955">
        <v>2018</v>
      </c>
      <c r="H955" t="s">
        <v>9559</v>
      </c>
      <c r="I955" t="s">
        <v>8490</v>
      </c>
      <c r="J955">
        <v>31058</v>
      </c>
      <c r="K955">
        <v>0</v>
      </c>
      <c r="L955" t="s">
        <v>10514</v>
      </c>
      <c r="M955" t="s">
        <v>10079</v>
      </c>
    </row>
    <row r="956" spans="1:14" hidden="1" x14ac:dyDescent="0.2">
      <c r="B956" t="s">
        <v>9557</v>
      </c>
      <c r="C956" t="s">
        <v>9558</v>
      </c>
      <c r="D956" t="s">
        <v>8868</v>
      </c>
      <c r="E956" t="s">
        <v>8869</v>
      </c>
      <c r="F956">
        <v>2016</v>
      </c>
      <c r="G956">
        <v>2018</v>
      </c>
      <c r="H956" t="s">
        <v>9559</v>
      </c>
      <c r="I956" t="s">
        <v>2742</v>
      </c>
      <c r="J956">
        <v>31122</v>
      </c>
      <c r="K956">
        <v>0</v>
      </c>
      <c r="L956" t="s">
        <v>7769</v>
      </c>
      <c r="M956" t="s">
        <v>10078</v>
      </c>
      <c r="N956" t="s">
        <v>10080</v>
      </c>
    </row>
    <row r="957" spans="1:14" hidden="1" x14ac:dyDescent="0.2">
      <c r="B957" t="s">
        <v>9560</v>
      </c>
      <c r="C957" t="s">
        <v>9561</v>
      </c>
      <c r="D957" t="s">
        <v>8868</v>
      </c>
      <c r="E957" t="s">
        <v>8869</v>
      </c>
      <c r="F957">
        <v>2016</v>
      </c>
      <c r="G957">
        <v>2020</v>
      </c>
      <c r="H957" t="s">
        <v>9562</v>
      </c>
      <c r="I957" t="s">
        <v>782</v>
      </c>
      <c r="J957">
        <v>19143</v>
      </c>
      <c r="K957">
        <v>0</v>
      </c>
      <c r="L957" t="s">
        <v>7774</v>
      </c>
      <c r="M957" t="s">
        <v>10078</v>
      </c>
      <c r="N957" t="s">
        <v>10080</v>
      </c>
    </row>
    <row r="958" spans="1:14" x14ac:dyDescent="0.2">
      <c r="A958" t="s">
        <v>802</v>
      </c>
      <c r="B958" t="s">
        <v>9563</v>
      </c>
      <c r="C958" t="s">
        <v>9564</v>
      </c>
      <c r="D958" t="s">
        <v>8868</v>
      </c>
      <c r="E958" t="s">
        <v>8869</v>
      </c>
      <c r="F958">
        <v>2016</v>
      </c>
      <c r="G958">
        <v>2019</v>
      </c>
      <c r="H958" t="s">
        <v>9565</v>
      </c>
      <c r="I958" t="s">
        <v>8352</v>
      </c>
      <c r="J958">
        <v>8749</v>
      </c>
      <c r="K958">
        <v>0</v>
      </c>
      <c r="L958" t="s">
        <v>10516</v>
      </c>
      <c r="M958" t="s">
        <v>10079</v>
      </c>
    </row>
    <row r="959" spans="1:14" hidden="1" x14ac:dyDescent="0.2">
      <c r="B959" t="s">
        <v>9566</v>
      </c>
      <c r="C959" t="s">
        <v>9567</v>
      </c>
      <c r="D959" t="s">
        <v>8868</v>
      </c>
      <c r="E959" t="s">
        <v>8869</v>
      </c>
      <c r="F959">
        <v>2016</v>
      </c>
      <c r="G959">
        <v>2020</v>
      </c>
      <c r="H959" t="s">
        <v>9568</v>
      </c>
      <c r="I959" t="s">
        <v>8545</v>
      </c>
      <c r="J959">
        <v>3500</v>
      </c>
      <c r="K959">
        <v>0</v>
      </c>
      <c r="L959" t="s">
        <v>7774</v>
      </c>
      <c r="M959" t="s">
        <v>10078</v>
      </c>
      <c r="N959" t="s">
        <v>10080</v>
      </c>
    </row>
    <row r="960" spans="1:14" hidden="1" x14ac:dyDescent="0.2">
      <c r="B960" t="s">
        <v>9566</v>
      </c>
      <c r="C960" t="s">
        <v>9567</v>
      </c>
      <c r="D960" t="s">
        <v>8868</v>
      </c>
      <c r="E960" t="s">
        <v>8869</v>
      </c>
      <c r="F960">
        <v>2016</v>
      </c>
      <c r="G960">
        <v>2020</v>
      </c>
      <c r="H960" t="s">
        <v>9568</v>
      </c>
      <c r="I960" t="s">
        <v>8100</v>
      </c>
      <c r="J960">
        <v>5924</v>
      </c>
      <c r="K960">
        <v>0</v>
      </c>
      <c r="L960" t="s">
        <v>7774</v>
      </c>
      <c r="M960" t="s">
        <v>10078</v>
      </c>
      <c r="N960" t="s">
        <v>10080</v>
      </c>
    </row>
    <row r="961" spans="1:14" x14ac:dyDescent="0.2">
      <c r="A961" t="s">
        <v>7708</v>
      </c>
      <c r="B961" t="s">
        <v>9566</v>
      </c>
      <c r="C961" t="s">
        <v>9567</v>
      </c>
      <c r="D961" t="s">
        <v>8868</v>
      </c>
      <c r="E961" t="s">
        <v>8869</v>
      </c>
      <c r="F961">
        <v>2016</v>
      </c>
      <c r="G961">
        <v>2020</v>
      </c>
      <c r="H961" t="s">
        <v>9568</v>
      </c>
      <c r="I961" t="s">
        <v>8397</v>
      </c>
      <c r="J961">
        <v>9694</v>
      </c>
      <c r="K961">
        <v>0</v>
      </c>
      <c r="L961" t="s">
        <v>10516</v>
      </c>
      <c r="M961" t="s">
        <v>10079</v>
      </c>
    </row>
    <row r="962" spans="1:14" x14ac:dyDescent="0.2">
      <c r="A962" t="s">
        <v>802</v>
      </c>
      <c r="B962" t="s">
        <v>9566</v>
      </c>
      <c r="C962" t="s">
        <v>9567</v>
      </c>
      <c r="D962" t="s">
        <v>8868</v>
      </c>
      <c r="E962" t="s">
        <v>8869</v>
      </c>
      <c r="F962">
        <v>2016</v>
      </c>
      <c r="G962">
        <v>2020</v>
      </c>
      <c r="H962" t="s">
        <v>9568</v>
      </c>
      <c r="I962" t="s">
        <v>8352</v>
      </c>
      <c r="J962">
        <v>4507</v>
      </c>
      <c r="K962">
        <v>0</v>
      </c>
      <c r="L962" t="s">
        <v>10516</v>
      </c>
      <c r="M962" t="s">
        <v>10079</v>
      </c>
    </row>
    <row r="963" spans="1:14" hidden="1" x14ac:dyDescent="0.2">
      <c r="B963" t="s">
        <v>9566</v>
      </c>
      <c r="C963" t="s">
        <v>9567</v>
      </c>
      <c r="D963" t="s">
        <v>8868</v>
      </c>
      <c r="E963" t="s">
        <v>8869</v>
      </c>
      <c r="F963">
        <v>2016</v>
      </c>
      <c r="G963">
        <v>2020</v>
      </c>
      <c r="H963" t="s">
        <v>9568</v>
      </c>
      <c r="I963" t="s">
        <v>8088</v>
      </c>
      <c r="J963">
        <v>4500</v>
      </c>
      <c r="K963">
        <v>0</v>
      </c>
      <c r="L963" t="s">
        <v>7774</v>
      </c>
      <c r="M963" t="s">
        <v>10078</v>
      </c>
      <c r="N963" t="s">
        <v>10080</v>
      </c>
    </row>
    <row r="964" spans="1:14" hidden="1" x14ac:dyDescent="0.2">
      <c r="A964" t="s">
        <v>8008</v>
      </c>
      <c r="B964" t="s">
        <v>9569</v>
      </c>
      <c r="C964" t="s">
        <v>9570</v>
      </c>
      <c r="D964" t="s">
        <v>8868</v>
      </c>
      <c r="E964" t="s">
        <v>8869</v>
      </c>
      <c r="F964">
        <v>2016</v>
      </c>
      <c r="G964">
        <v>2020</v>
      </c>
      <c r="H964" t="s">
        <v>9571</v>
      </c>
      <c r="I964" t="s">
        <v>8848</v>
      </c>
      <c r="J964">
        <v>10126</v>
      </c>
      <c r="K964">
        <v>0</v>
      </c>
      <c r="L964" t="s">
        <v>7774</v>
      </c>
      <c r="M964" t="s">
        <v>10079</v>
      </c>
    </row>
    <row r="965" spans="1:14" hidden="1" x14ac:dyDescent="0.2">
      <c r="B965" t="s">
        <v>9572</v>
      </c>
      <c r="C965" t="s">
        <v>9573</v>
      </c>
      <c r="D965" t="s">
        <v>8868</v>
      </c>
      <c r="E965" t="s">
        <v>8869</v>
      </c>
      <c r="F965">
        <v>2016</v>
      </c>
      <c r="G965">
        <v>2020</v>
      </c>
      <c r="H965" t="s">
        <v>9574</v>
      </c>
      <c r="I965" t="s">
        <v>8190</v>
      </c>
      <c r="J965">
        <v>25000</v>
      </c>
      <c r="K965">
        <v>0</v>
      </c>
      <c r="L965" t="s">
        <v>7774</v>
      </c>
      <c r="M965" t="s">
        <v>10078</v>
      </c>
      <c r="N965" t="s">
        <v>10080</v>
      </c>
    </row>
    <row r="966" spans="1:14" hidden="1" x14ac:dyDescent="0.2">
      <c r="B966" t="s">
        <v>9575</v>
      </c>
      <c r="C966" t="s">
        <v>9576</v>
      </c>
      <c r="D966" t="s">
        <v>8868</v>
      </c>
      <c r="E966" t="s">
        <v>8869</v>
      </c>
      <c r="F966">
        <v>2016</v>
      </c>
      <c r="G966">
        <v>2020</v>
      </c>
      <c r="H966" t="s">
        <v>9577</v>
      </c>
      <c r="I966" t="s">
        <v>8499</v>
      </c>
      <c r="J966">
        <v>21500</v>
      </c>
      <c r="K966">
        <v>0</v>
      </c>
      <c r="L966" t="s">
        <v>7774</v>
      </c>
      <c r="M966" t="s">
        <v>10078</v>
      </c>
      <c r="N966" t="s">
        <v>10080</v>
      </c>
    </row>
    <row r="967" spans="1:14" x14ac:dyDescent="0.2">
      <c r="A967" t="s">
        <v>802</v>
      </c>
      <c r="B967" t="s">
        <v>9575</v>
      </c>
      <c r="C967" t="s">
        <v>9576</v>
      </c>
      <c r="D967" t="s">
        <v>8868</v>
      </c>
      <c r="E967" t="s">
        <v>8869</v>
      </c>
      <c r="F967">
        <v>2016</v>
      </c>
      <c r="G967">
        <v>2020</v>
      </c>
      <c r="H967" t="s">
        <v>9577</v>
      </c>
      <c r="I967" t="s">
        <v>8361</v>
      </c>
      <c r="J967">
        <v>2800</v>
      </c>
      <c r="K967">
        <v>0</v>
      </c>
      <c r="L967" t="s">
        <v>10516</v>
      </c>
      <c r="M967" t="s">
        <v>10079</v>
      </c>
    </row>
    <row r="968" spans="1:14" hidden="1" x14ac:dyDescent="0.2">
      <c r="B968" t="s">
        <v>9575</v>
      </c>
      <c r="C968" t="s">
        <v>9576</v>
      </c>
      <c r="D968" t="s">
        <v>8868</v>
      </c>
      <c r="E968" t="s">
        <v>8869</v>
      </c>
      <c r="F968">
        <v>2016</v>
      </c>
      <c r="G968">
        <v>2020</v>
      </c>
      <c r="H968" t="s">
        <v>9577</v>
      </c>
      <c r="I968" t="s">
        <v>7749</v>
      </c>
      <c r="J968">
        <v>5000</v>
      </c>
      <c r="K968">
        <v>0</v>
      </c>
      <c r="L968" t="s">
        <v>7774</v>
      </c>
      <c r="M968" t="s">
        <v>10078</v>
      </c>
      <c r="N968" t="s">
        <v>10080</v>
      </c>
    </row>
    <row r="969" spans="1:14" x14ac:dyDescent="0.2">
      <c r="A969" t="s">
        <v>7708</v>
      </c>
      <c r="B969" t="s">
        <v>9578</v>
      </c>
      <c r="C969" t="s">
        <v>9579</v>
      </c>
      <c r="D969" t="s">
        <v>8868</v>
      </c>
      <c r="E969" t="s">
        <v>8869</v>
      </c>
      <c r="F969">
        <v>2016</v>
      </c>
      <c r="G969">
        <v>2020</v>
      </c>
      <c r="H969" t="s">
        <v>9580</v>
      </c>
      <c r="I969" t="s">
        <v>8344</v>
      </c>
      <c r="J969">
        <v>38030</v>
      </c>
      <c r="K969">
        <v>0</v>
      </c>
      <c r="L969" t="s">
        <v>10514</v>
      </c>
      <c r="M969" t="s">
        <v>10079</v>
      </c>
    </row>
    <row r="970" spans="1:14" hidden="1" x14ac:dyDescent="0.2">
      <c r="B970" t="s">
        <v>9581</v>
      </c>
      <c r="C970" t="s">
        <v>9582</v>
      </c>
      <c r="D970" t="s">
        <v>8868</v>
      </c>
      <c r="E970" t="s">
        <v>8869</v>
      </c>
      <c r="F970">
        <v>2016</v>
      </c>
      <c r="G970">
        <v>2020</v>
      </c>
      <c r="H970" t="s">
        <v>9583</v>
      </c>
      <c r="I970" t="s">
        <v>8155</v>
      </c>
      <c r="J970">
        <v>32000</v>
      </c>
      <c r="K970">
        <v>0</v>
      </c>
      <c r="L970" t="s">
        <v>7774</v>
      </c>
      <c r="M970" t="s">
        <v>10078</v>
      </c>
      <c r="N970" t="s">
        <v>10080</v>
      </c>
    </row>
    <row r="971" spans="1:14" x14ac:dyDescent="0.2">
      <c r="A971" t="s">
        <v>7819</v>
      </c>
      <c r="B971" t="s">
        <v>9584</v>
      </c>
      <c r="C971" t="s">
        <v>9585</v>
      </c>
      <c r="D971" t="s">
        <v>8868</v>
      </c>
      <c r="E971" t="s">
        <v>8869</v>
      </c>
      <c r="F971">
        <v>2016</v>
      </c>
      <c r="G971">
        <v>2020</v>
      </c>
      <c r="H971" t="s">
        <v>9586</v>
      </c>
      <c r="I971" t="s">
        <v>8719</v>
      </c>
      <c r="J971">
        <v>32779</v>
      </c>
      <c r="K971">
        <v>0</v>
      </c>
      <c r="L971" t="s">
        <v>10516</v>
      </c>
      <c r="M971" t="s">
        <v>10079</v>
      </c>
    </row>
    <row r="972" spans="1:14" hidden="1" x14ac:dyDescent="0.2">
      <c r="B972" t="s">
        <v>9587</v>
      </c>
      <c r="C972" t="s">
        <v>9588</v>
      </c>
      <c r="D972" t="s">
        <v>8868</v>
      </c>
      <c r="E972" t="s">
        <v>8869</v>
      </c>
      <c r="F972">
        <v>2016</v>
      </c>
      <c r="G972">
        <v>2020</v>
      </c>
      <c r="H972" t="s">
        <v>9589</v>
      </c>
      <c r="I972" t="s">
        <v>9590</v>
      </c>
      <c r="J972">
        <v>27572</v>
      </c>
      <c r="K972">
        <v>0</v>
      </c>
      <c r="L972" t="s">
        <v>7769</v>
      </c>
      <c r="M972" t="s">
        <v>10078</v>
      </c>
      <c r="N972" t="s">
        <v>10080</v>
      </c>
    </row>
    <row r="973" spans="1:14" x14ac:dyDescent="0.2">
      <c r="A973" t="s">
        <v>1040</v>
      </c>
      <c r="B973" t="s">
        <v>9587</v>
      </c>
      <c r="C973" t="s">
        <v>9588</v>
      </c>
      <c r="D973" t="s">
        <v>8868</v>
      </c>
      <c r="E973" t="s">
        <v>8869</v>
      </c>
      <c r="F973">
        <v>2016</v>
      </c>
      <c r="G973">
        <v>2020</v>
      </c>
      <c r="H973" t="s">
        <v>9589</v>
      </c>
      <c r="I973" t="s">
        <v>8622</v>
      </c>
      <c r="J973">
        <v>3333</v>
      </c>
      <c r="K973">
        <v>0</v>
      </c>
      <c r="L973" t="s">
        <v>10514</v>
      </c>
      <c r="M973" t="s">
        <v>10079</v>
      </c>
    </row>
    <row r="974" spans="1:14" hidden="1" x14ac:dyDescent="0.2">
      <c r="B974" t="s">
        <v>9591</v>
      </c>
      <c r="C974" t="s">
        <v>9592</v>
      </c>
      <c r="D974" t="s">
        <v>8868</v>
      </c>
      <c r="E974" t="s">
        <v>8869</v>
      </c>
      <c r="F974">
        <v>2016</v>
      </c>
      <c r="G974">
        <v>2019</v>
      </c>
      <c r="H974" t="s">
        <v>9593</v>
      </c>
      <c r="I974" t="s">
        <v>7818</v>
      </c>
      <c r="J974">
        <v>24750</v>
      </c>
      <c r="K974">
        <v>0</v>
      </c>
      <c r="L974" t="s">
        <v>7774</v>
      </c>
      <c r="M974" t="s">
        <v>10078</v>
      </c>
      <c r="N974" t="s">
        <v>10080</v>
      </c>
    </row>
    <row r="975" spans="1:14" hidden="1" x14ac:dyDescent="0.2">
      <c r="B975" t="s">
        <v>9594</v>
      </c>
      <c r="C975" t="s">
        <v>9595</v>
      </c>
      <c r="D975" t="s">
        <v>8868</v>
      </c>
      <c r="E975" t="s">
        <v>8869</v>
      </c>
      <c r="F975">
        <v>2016</v>
      </c>
      <c r="G975">
        <v>2019</v>
      </c>
      <c r="H975" t="s">
        <v>9596</v>
      </c>
      <c r="I975" t="s">
        <v>8536</v>
      </c>
      <c r="J975">
        <v>31060</v>
      </c>
      <c r="K975">
        <v>0</v>
      </c>
      <c r="L975" t="s">
        <v>7774</v>
      </c>
      <c r="M975" t="s">
        <v>10078</v>
      </c>
      <c r="N975" t="s">
        <v>10080</v>
      </c>
    </row>
    <row r="976" spans="1:14" hidden="1" x14ac:dyDescent="0.2">
      <c r="B976" t="s">
        <v>9597</v>
      </c>
      <c r="C976" t="s">
        <v>9598</v>
      </c>
      <c r="D976" t="s">
        <v>8868</v>
      </c>
      <c r="E976" t="s">
        <v>8869</v>
      </c>
      <c r="F976">
        <v>2016</v>
      </c>
      <c r="G976">
        <v>2019</v>
      </c>
      <c r="H976" t="s">
        <v>9599</v>
      </c>
      <c r="I976" t="s">
        <v>7688</v>
      </c>
      <c r="J976">
        <v>12500</v>
      </c>
      <c r="K976">
        <v>0</v>
      </c>
      <c r="L976" t="s">
        <v>7774</v>
      </c>
      <c r="M976" t="s">
        <v>10078</v>
      </c>
      <c r="N976" t="s">
        <v>10080</v>
      </c>
    </row>
    <row r="977" spans="1:14" x14ac:dyDescent="0.2">
      <c r="A977" t="s">
        <v>7708</v>
      </c>
      <c r="B977" t="s">
        <v>9597</v>
      </c>
      <c r="C977" t="s">
        <v>9598</v>
      </c>
      <c r="D977" t="s">
        <v>8868</v>
      </c>
      <c r="E977" t="s">
        <v>8869</v>
      </c>
      <c r="F977">
        <v>2016</v>
      </c>
      <c r="G977">
        <v>2019</v>
      </c>
      <c r="H977" t="s">
        <v>9599</v>
      </c>
      <c r="I977" t="s">
        <v>8403</v>
      </c>
      <c r="J977">
        <v>29200</v>
      </c>
      <c r="K977">
        <v>0</v>
      </c>
      <c r="L977" t="s">
        <v>10516</v>
      </c>
      <c r="M977" t="s">
        <v>10079</v>
      </c>
    </row>
    <row r="978" spans="1:14" x14ac:dyDescent="0.2">
      <c r="A978" t="s">
        <v>7708</v>
      </c>
      <c r="B978" t="s">
        <v>9600</v>
      </c>
      <c r="C978" t="s">
        <v>9601</v>
      </c>
      <c r="D978" t="s">
        <v>8868</v>
      </c>
      <c r="E978" t="s">
        <v>8869</v>
      </c>
      <c r="F978">
        <v>2016</v>
      </c>
      <c r="G978">
        <v>2020</v>
      </c>
      <c r="H978" t="s">
        <v>9602</v>
      </c>
      <c r="I978" t="s">
        <v>8344</v>
      </c>
      <c r="J978">
        <v>20012</v>
      </c>
      <c r="K978">
        <v>0</v>
      </c>
      <c r="L978" t="s">
        <v>10516</v>
      </c>
      <c r="M978" t="s">
        <v>10079</v>
      </c>
    </row>
    <row r="979" spans="1:14" hidden="1" x14ac:dyDescent="0.2">
      <c r="A979" t="s">
        <v>9603</v>
      </c>
      <c r="B979" t="s">
        <v>9604</v>
      </c>
      <c r="C979" t="s">
        <v>9605</v>
      </c>
      <c r="D979" t="s">
        <v>8868</v>
      </c>
      <c r="E979" t="s">
        <v>8869</v>
      </c>
      <c r="F979">
        <v>2016</v>
      </c>
      <c r="G979">
        <v>2020</v>
      </c>
      <c r="H979" t="s">
        <v>9606</v>
      </c>
      <c r="I979" t="s">
        <v>9603</v>
      </c>
      <c r="J979">
        <v>6358</v>
      </c>
      <c r="K979">
        <v>0</v>
      </c>
      <c r="L979" t="s">
        <v>7774</v>
      </c>
      <c r="M979" t="s">
        <v>10079</v>
      </c>
    </row>
    <row r="980" spans="1:14" hidden="1" x14ac:dyDescent="0.2">
      <c r="B980" t="s">
        <v>9604</v>
      </c>
      <c r="C980" t="s">
        <v>9605</v>
      </c>
      <c r="D980" t="s">
        <v>8868</v>
      </c>
      <c r="E980" t="s">
        <v>8869</v>
      </c>
      <c r="F980">
        <v>2016</v>
      </c>
      <c r="G980">
        <v>2020</v>
      </c>
      <c r="H980" t="s">
        <v>9606</v>
      </c>
      <c r="I980" t="s">
        <v>9607</v>
      </c>
      <c r="J980">
        <v>17197</v>
      </c>
      <c r="K980">
        <v>0</v>
      </c>
      <c r="L980" t="s">
        <v>7774</v>
      </c>
      <c r="M980" t="s">
        <v>10078</v>
      </c>
      <c r="N980" t="s">
        <v>10080</v>
      </c>
    </row>
    <row r="981" spans="1:14" x14ac:dyDescent="0.2">
      <c r="A981" t="s">
        <v>802</v>
      </c>
      <c r="B981" t="s">
        <v>9608</v>
      </c>
      <c r="C981" t="s">
        <v>9609</v>
      </c>
      <c r="D981" t="s">
        <v>8868</v>
      </c>
      <c r="E981" t="s">
        <v>8869</v>
      </c>
      <c r="F981">
        <v>2016</v>
      </c>
      <c r="G981">
        <v>2020</v>
      </c>
      <c r="H981" t="s">
        <v>9610</v>
      </c>
      <c r="I981" t="s">
        <v>8585</v>
      </c>
      <c r="J981">
        <v>33520</v>
      </c>
      <c r="K981">
        <v>0</v>
      </c>
      <c r="L981" t="s">
        <v>10516</v>
      </c>
      <c r="M981" t="s">
        <v>10079</v>
      </c>
    </row>
    <row r="982" spans="1:14" x14ac:dyDescent="0.2">
      <c r="A982" t="s">
        <v>802</v>
      </c>
      <c r="B982" t="s">
        <v>9611</v>
      </c>
      <c r="C982" t="s">
        <v>9612</v>
      </c>
      <c r="D982" t="s">
        <v>8868</v>
      </c>
      <c r="E982" t="s">
        <v>8869</v>
      </c>
      <c r="F982">
        <v>2016</v>
      </c>
      <c r="G982">
        <v>2019</v>
      </c>
      <c r="H982" t="s">
        <v>9613</v>
      </c>
      <c r="I982" t="s">
        <v>8537</v>
      </c>
      <c r="J982">
        <v>32817</v>
      </c>
      <c r="K982">
        <v>0</v>
      </c>
      <c r="L982" t="s">
        <v>10516</v>
      </c>
      <c r="M982" t="s">
        <v>10079</v>
      </c>
    </row>
    <row r="983" spans="1:14" x14ac:dyDescent="0.2">
      <c r="A983" t="s">
        <v>7666</v>
      </c>
      <c r="B983" t="s">
        <v>9614</v>
      </c>
      <c r="C983" t="s">
        <v>9615</v>
      </c>
      <c r="D983" t="s">
        <v>8868</v>
      </c>
      <c r="E983" t="s">
        <v>8869</v>
      </c>
      <c r="F983">
        <v>2016</v>
      </c>
      <c r="G983">
        <v>2019</v>
      </c>
      <c r="H983" t="s">
        <v>9616</v>
      </c>
      <c r="I983" t="s">
        <v>8410</v>
      </c>
      <c r="J983">
        <v>42185</v>
      </c>
      <c r="K983">
        <v>0</v>
      </c>
      <c r="L983" t="s">
        <v>10514</v>
      </c>
      <c r="M983" t="s">
        <v>10079</v>
      </c>
    </row>
    <row r="984" spans="1:14" hidden="1" x14ac:dyDescent="0.2">
      <c r="B984" t="s">
        <v>9617</v>
      </c>
      <c r="C984" t="s">
        <v>9618</v>
      </c>
      <c r="D984" t="s">
        <v>8868</v>
      </c>
      <c r="E984" t="s">
        <v>8869</v>
      </c>
      <c r="F984">
        <v>2016</v>
      </c>
      <c r="G984">
        <v>2019</v>
      </c>
      <c r="H984" t="s">
        <v>9619</v>
      </c>
      <c r="I984" t="s">
        <v>8023</v>
      </c>
      <c r="J984">
        <v>10896</v>
      </c>
      <c r="K984">
        <v>0</v>
      </c>
      <c r="L984" t="s">
        <v>7774</v>
      </c>
      <c r="M984" t="s">
        <v>10078</v>
      </c>
      <c r="N984" t="s">
        <v>10080</v>
      </c>
    </row>
    <row r="985" spans="1:14" hidden="1" x14ac:dyDescent="0.2">
      <c r="B985" t="s">
        <v>9617</v>
      </c>
      <c r="C985" t="s">
        <v>9618</v>
      </c>
      <c r="D985" t="s">
        <v>8868</v>
      </c>
      <c r="E985" t="s">
        <v>8869</v>
      </c>
      <c r="F985">
        <v>2016</v>
      </c>
      <c r="G985">
        <v>2019</v>
      </c>
      <c r="H985" t="s">
        <v>9619</v>
      </c>
      <c r="I985" t="s">
        <v>7688</v>
      </c>
      <c r="J985">
        <v>12908</v>
      </c>
      <c r="K985">
        <v>0</v>
      </c>
      <c r="L985" t="s">
        <v>7774</v>
      </c>
      <c r="M985" t="s">
        <v>10078</v>
      </c>
      <c r="N985" t="s">
        <v>10080</v>
      </c>
    </row>
    <row r="986" spans="1:14" hidden="1" x14ac:dyDescent="0.2">
      <c r="B986" t="s">
        <v>9617</v>
      </c>
      <c r="C986" t="s">
        <v>9618</v>
      </c>
      <c r="D986" t="s">
        <v>8868</v>
      </c>
      <c r="E986" t="s">
        <v>8869</v>
      </c>
      <c r="F986">
        <v>2016</v>
      </c>
      <c r="G986">
        <v>2019</v>
      </c>
      <c r="H986" t="s">
        <v>9619</v>
      </c>
      <c r="I986" t="s">
        <v>8100</v>
      </c>
      <c r="J986">
        <v>8587</v>
      </c>
      <c r="K986">
        <v>0</v>
      </c>
      <c r="L986" t="s">
        <v>7774</v>
      </c>
      <c r="M986" t="s">
        <v>10078</v>
      </c>
      <c r="N986" t="s">
        <v>10080</v>
      </c>
    </row>
    <row r="987" spans="1:14" x14ac:dyDescent="0.2">
      <c r="A987" t="s">
        <v>7666</v>
      </c>
      <c r="B987" t="s">
        <v>9620</v>
      </c>
      <c r="C987" t="s">
        <v>9621</v>
      </c>
      <c r="D987" t="s">
        <v>8868</v>
      </c>
      <c r="E987" t="s">
        <v>8869</v>
      </c>
      <c r="F987">
        <v>2016</v>
      </c>
      <c r="G987">
        <v>2020</v>
      </c>
      <c r="H987" t="s">
        <v>4407</v>
      </c>
      <c r="I987" t="s">
        <v>9544</v>
      </c>
      <c r="J987">
        <v>23712</v>
      </c>
      <c r="K987">
        <v>0</v>
      </c>
      <c r="L987" t="s">
        <v>10514</v>
      </c>
      <c r="M987" t="s">
        <v>10079</v>
      </c>
    </row>
    <row r="988" spans="1:14" hidden="1" x14ac:dyDescent="0.2">
      <c r="B988" t="s">
        <v>9620</v>
      </c>
      <c r="C988" t="s">
        <v>9621</v>
      </c>
      <c r="D988" t="s">
        <v>8868</v>
      </c>
      <c r="E988" t="s">
        <v>8869</v>
      </c>
      <c r="F988">
        <v>2016</v>
      </c>
      <c r="G988">
        <v>2020</v>
      </c>
      <c r="H988" t="s">
        <v>4407</v>
      </c>
      <c r="I988" t="s">
        <v>8491</v>
      </c>
      <c r="J988">
        <v>9375</v>
      </c>
      <c r="K988">
        <v>0</v>
      </c>
      <c r="L988" t="s">
        <v>7769</v>
      </c>
      <c r="M988" t="s">
        <v>10078</v>
      </c>
      <c r="N988" t="s">
        <v>10080</v>
      </c>
    </row>
    <row r="989" spans="1:14" hidden="1" x14ac:dyDescent="0.2">
      <c r="B989" t="s">
        <v>9622</v>
      </c>
      <c r="C989" t="s">
        <v>9623</v>
      </c>
      <c r="D989" t="s">
        <v>8868</v>
      </c>
      <c r="E989" t="s">
        <v>8869</v>
      </c>
      <c r="F989">
        <v>2016</v>
      </c>
      <c r="G989">
        <v>2020</v>
      </c>
      <c r="H989" t="s">
        <v>9624</v>
      </c>
      <c r="I989" t="s">
        <v>8498</v>
      </c>
      <c r="J989">
        <v>9413</v>
      </c>
      <c r="K989">
        <v>0</v>
      </c>
      <c r="L989" t="s">
        <v>7774</v>
      </c>
      <c r="M989" t="s">
        <v>10078</v>
      </c>
      <c r="N989" t="s">
        <v>10080</v>
      </c>
    </row>
    <row r="990" spans="1:14" hidden="1" x14ac:dyDescent="0.2">
      <c r="B990" t="s">
        <v>9622</v>
      </c>
      <c r="C990" t="s">
        <v>9623</v>
      </c>
      <c r="D990" t="s">
        <v>8868</v>
      </c>
      <c r="E990" t="s">
        <v>8869</v>
      </c>
      <c r="F990">
        <v>2016</v>
      </c>
      <c r="G990">
        <v>2020</v>
      </c>
      <c r="H990" t="s">
        <v>9624</v>
      </c>
      <c r="I990" t="s">
        <v>8383</v>
      </c>
      <c r="J990">
        <v>22481</v>
      </c>
      <c r="K990">
        <v>0</v>
      </c>
      <c r="L990" t="s">
        <v>7774</v>
      </c>
      <c r="M990" t="s">
        <v>10078</v>
      </c>
      <c r="N990" t="s">
        <v>10080</v>
      </c>
    </row>
    <row r="991" spans="1:14" x14ac:dyDescent="0.2">
      <c r="A991" t="s">
        <v>7666</v>
      </c>
      <c r="B991" t="s">
        <v>9625</v>
      </c>
      <c r="C991" t="s">
        <v>9626</v>
      </c>
      <c r="D991" t="s">
        <v>8868</v>
      </c>
      <c r="E991" t="s">
        <v>8869</v>
      </c>
      <c r="F991">
        <v>2016</v>
      </c>
      <c r="G991">
        <v>2020</v>
      </c>
      <c r="H991" t="s">
        <v>9627</v>
      </c>
      <c r="I991" t="s">
        <v>9544</v>
      </c>
      <c r="J991">
        <v>21730</v>
      </c>
      <c r="K991">
        <v>0</v>
      </c>
      <c r="L991" t="s">
        <v>10514</v>
      </c>
      <c r="M991" t="s">
        <v>10079</v>
      </c>
    </row>
    <row r="992" spans="1:14" x14ac:dyDescent="0.2">
      <c r="A992" t="s">
        <v>7708</v>
      </c>
      <c r="B992" t="s">
        <v>9628</v>
      </c>
      <c r="C992" t="s">
        <v>801</v>
      </c>
      <c r="D992" t="s">
        <v>8868</v>
      </c>
      <c r="E992" t="s">
        <v>8869</v>
      </c>
      <c r="F992">
        <v>2016</v>
      </c>
      <c r="G992">
        <v>2019</v>
      </c>
      <c r="H992" t="s">
        <v>9629</v>
      </c>
      <c r="I992" t="s">
        <v>8490</v>
      </c>
      <c r="J992">
        <v>11963</v>
      </c>
      <c r="K992">
        <v>0</v>
      </c>
      <c r="L992" t="s">
        <v>10514</v>
      </c>
      <c r="M992" t="s">
        <v>10079</v>
      </c>
    </row>
    <row r="993" spans="1:14" x14ac:dyDescent="0.2">
      <c r="A993" t="s">
        <v>802</v>
      </c>
      <c r="B993" t="s">
        <v>9628</v>
      </c>
      <c r="C993" t="s">
        <v>801</v>
      </c>
      <c r="D993" t="s">
        <v>8868</v>
      </c>
      <c r="E993" t="s">
        <v>8869</v>
      </c>
      <c r="F993">
        <v>2016</v>
      </c>
      <c r="G993">
        <v>2019</v>
      </c>
      <c r="H993" t="s">
        <v>9629</v>
      </c>
      <c r="I993" t="s">
        <v>9630</v>
      </c>
      <c r="J993">
        <v>11998</v>
      </c>
      <c r="K993">
        <v>0</v>
      </c>
      <c r="L993" t="s">
        <v>10514</v>
      </c>
      <c r="M993" t="s">
        <v>10079</v>
      </c>
    </row>
    <row r="994" spans="1:14" x14ac:dyDescent="0.2">
      <c r="A994" t="s">
        <v>7832</v>
      </c>
      <c r="B994" t="s">
        <v>9631</v>
      </c>
      <c r="C994" t="s">
        <v>9632</v>
      </c>
      <c r="D994" t="s">
        <v>8868</v>
      </c>
      <c r="E994" t="s">
        <v>8869</v>
      </c>
      <c r="F994">
        <v>2016</v>
      </c>
      <c r="G994">
        <v>2020</v>
      </c>
      <c r="H994" t="s">
        <v>9633</v>
      </c>
      <c r="I994" t="s">
        <v>9634</v>
      </c>
      <c r="J994">
        <v>42285</v>
      </c>
      <c r="K994">
        <v>0</v>
      </c>
      <c r="L994" t="s">
        <v>10514</v>
      </c>
      <c r="M994" t="s">
        <v>10079</v>
      </c>
    </row>
    <row r="995" spans="1:14" x14ac:dyDescent="0.2">
      <c r="A995" t="s">
        <v>7689</v>
      </c>
      <c r="B995" t="s">
        <v>9635</v>
      </c>
      <c r="C995" t="s">
        <v>9636</v>
      </c>
      <c r="D995" t="s">
        <v>8868</v>
      </c>
      <c r="E995" t="s">
        <v>8869</v>
      </c>
      <c r="F995">
        <v>2016</v>
      </c>
      <c r="G995">
        <v>2019</v>
      </c>
      <c r="H995" t="s">
        <v>9637</v>
      </c>
      <c r="I995" t="s">
        <v>8348</v>
      </c>
      <c r="J995">
        <v>44373</v>
      </c>
      <c r="K995">
        <v>0</v>
      </c>
      <c r="L995" t="s">
        <v>10516</v>
      </c>
      <c r="M995" t="s">
        <v>10079</v>
      </c>
    </row>
    <row r="996" spans="1:14" hidden="1" x14ac:dyDescent="0.2">
      <c r="B996" t="s">
        <v>9638</v>
      </c>
      <c r="C996" t="s">
        <v>9639</v>
      </c>
      <c r="D996" t="s">
        <v>8868</v>
      </c>
      <c r="E996" t="s">
        <v>8869</v>
      </c>
      <c r="F996">
        <v>2016</v>
      </c>
      <c r="G996">
        <v>2019</v>
      </c>
      <c r="H996" t="s">
        <v>9640</v>
      </c>
      <c r="I996" t="s">
        <v>7700</v>
      </c>
      <c r="J996">
        <v>21014</v>
      </c>
      <c r="K996">
        <v>0</v>
      </c>
      <c r="L996" t="s">
        <v>7769</v>
      </c>
      <c r="M996" t="s">
        <v>10078</v>
      </c>
      <c r="N996" t="s">
        <v>10080</v>
      </c>
    </row>
    <row r="997" spans="1:14" x14ac:dyDescent="0.2">
      <c r="A997" t="s">
        <v>7689</v>
      </c>
      <c r="B997" t="s">
        <v>9638</v>
      </c>
      <c r="C997" t="s">
        <v>9639</v>
      </c>
      <c r="D997" t="s">
        <v>8868</v>
      </c>
      <c r="E997" t="s">
        <v>8869</v>
      </c>
      <c r="F997">
        <v>2016</v>
      </c>
      <c r="G997">
        <v>2019</v>
      </c>
      <c r="H997" t="s">
        <v>9640</v>
      </c>
      <c r="I997" t="s">
        <v>8348</v>
      </c>
      <c r="J997">
        <v>17311</v>
      </c>
      <c r="K997">
        <v>0</v>
      </c>
      <c r="L997" t="s">
        <v>10514</v>
      </c>
      <c r="M997" t="s">
        <v>10079</v>
      </c>
    </row>
    <row r="998" spans="1:14" hidden="1" x14ac:dyDescent="0.2">
      <c r="B998" t="s">
        <v>9641</v>
      </c>
      <c r="C998" t="s">
        <v>9642</v>
      </c>
      <c r="D998" t="s">
        <v>8868</v>
      </c>
      <c r="E998" t="s">
        <v>8869</v>
      </c>
      <c r="F998">
        <v>2016</v>
      </c>
      <c r="G998">
        <v>2018</v>
      </c>
      <c r="H998" t="s">
        <v>9643</v>
      </c>
      <c r="I998" t="s">
        <v>9644</v>
      </c>
      <c r="J998">
        <v>49180</v>
      </c>
      <c r="K998">
        <v>0</v>
      </c>
      <c r="L998" t="s">
        <v>7769</v>
      </c>
      <c r="M998" t="s">
        <v>10078</v>
      </c>
      <c r="N998" t="s">
        <v>10080</v>
      </c>
    </row>
    <row r="999" spans="1:14" x14ac:dyDescent="0.2">
      <c r="A999" t="s">
        <v>7819</v>
      </c>
      <c r="B999" t="s">
        <v>9645</v>
      </c>
      <c r="C999" t="s">
        <v>9646</v>
      </c>
      <c r="D999" t="s">
        <v>8868</v>
      </c>
      <c r="E999" t="s">
        <v>8869</v>
      </c>
      <c r="F999">
        <v>2016</v>
      </c>
      <c r="G999">
        <v>2020</v>
      </c>
      <c r="H999" t="s">
        <v>9647</v>
      </c>
      <c r="I999" t="s">
        <v>8580</v>
      </c>
      <c r="J999">
        <v>28355</v>
      </c>
      <c r="K999">
        <v>0</v>
      </c>
      <c r="L999" t="s">
        <v>10516</v>
      </c>
      <c r="M999" t="s">
        <v>10079</v>
      </c>
    </row>
    <row r="1000" spans="1:14" hidden="1" x14ac:dyDescent="0.2">
      <c r="B1000" t="s">
        <v>9648</v>
      </c>
      <c r="C1000" t="s">
        <v>9649</v>
      </c>
      <c r="D1000" t="s">
        <v>8868</v>
      </c>
      <c r="E1000" t="s">
        <v>8869</v>
      </c>
      <c r="F1000">
        <v>2016</v>
      </c>
      <c r="G1000">
        <v>2020</v>
      </c>
      <c r="H1000" t="s">
        <v>9650</v>
      </c>
      <c r="I1000" t="s">
        <v>8383</v>
      </c>
      <c r="J1000">
        <v>31900</v>
      </c>
      <c r="K1000">
        <v>0</v>
      </c>
      <c r="L1000" t="s">
        <v>7769</v>
      </c>
      <c r="M1000" t="s">
        <v>10078</v>
      </c>
      <c r="N1000" t="s">
        <v>10080</v>
      </c>
    </row>
    <row r="1001" spans="1:14" hidden="1" x14ac:dyDescent="0.2">
      <c r="B1001" t="s">
        <v>9651</v>
      </c>
      <c r="C1001" t="s">
        <v>9652</v>
      </c>
      <c r="D1001" t="s">
        <v>8868</v>
      </c>
      <c r="E1001" t="s">
        <v>8869</v>
      </c>
      <c r="F1001">
        <v>2016</v>
      </c>
      <c r="G1001">
        <v>2019</v>
      </c>
      <c r="H1001" t="s">
        <v>9653</v>
      </c>
      <c r="I1001" t="s">
        <v>8384</v>
      </c>
      <c r="J1001">
        <v>10067</v>
      </c>
      <c r="K1001">
        <v>0</v>
      </c>
      <c r="L1001" t="s">
        <v>7774</v>
      </c>
      <c r="M1001" t="s">
        <v>10078</v>
      </c>
      <c r="N1001" t="s">
        <v>10080</v>
      </c>
    </row>
    <row r="1002" spans="1:14" x14ac:dyDescent="0.2">
      <c r="A1002" t="s">
        <v>7967</v>
      </c>
      <c r="B1002" t="s">
        <v>9651</v>
      </c>
      <c r="C1002" t="s">
        <v>9652</v>
      </c>
      <c r="D1002" t="s">
        <v>8868</v>
      </c>
      <c r="E1002" t="s">
        <v>8869</v>
      </c>
      <c r="F1002">
        <v>2016</v>
      </c>
      <c r="G1002">
        <v>2019</v>
      </c>
      <c r="H1002" t="s">
        <v>9653</v>
      </c>
      <c r="I1002" t="s">
        <v>8379</v>
      </c>
      <c r="J1002">
        <v>35172</v>
      </c>
      <c r="K1002">
        <v>0</v>
      </c>
      <c r="L1002" t="s">
        <v>10516</v>
      </c>
      <c r="M1002" t="s">
        <v>10079</v>
      </c>
    </row>
    <row r="1003" spans="1:14" hidden="1" x14ac:dyDescent="0.2">
      <c r="B1003" t="s">
        <v>9654</v>
      </c>
      <c r="C1003" t="s">
        <v>9655</v>
      </c>
      <c r="D1003" t="s">
        <v>8868</v>
      </c>
      <c r="E1003" t="s">
        <v>8869</v>
      </c>
      <c r="F1003">
        <v>2016</v>
      </c>
      <c r="G1003">
        <v>2020</v>
      </c>
      <c r="H1003" t="s">
        <v>9656</v>
      </c>
      <c r="I1003" t="s">
        <v>8536</v>
      </c>
      <c r="J1003">
        <v>29057</v>
      </c>
      <c r="K1003">
        <v>0</v>
      </c>
      <c r="L1003" t="s">
        <v>7769</v>
      </c>
      <c r="M1003" t="s">
        <v>10078</v>
      </c>
      <c r="N1003" t="s">
        <v>10080</v>
      </c>
    </row>
    <row r="1004" spans="1:14" hidden="1" x14ac:dyDescent="0.2">
      <c r="B1004" t="s">
        <v>9657</v>
      </c>
      <c r="C1004" t="s">
        <v>9658</v>
      </c>
      <c r="D1004" t="s">
        <v>8868</v>
      </c>
      <c r="E1004" t="s">
        <v>8869</v>
      </c>
      <c r="F1004">
        <v>2016</v>
      </c>
      <c r="G1004">
        <v>2019</v>
      </c>
      <c r="H1004" t="s">
        <v>9659</v>
      </c>
      <c r="I1004" t="s">
        <v>8865</v>
      </c>
      <c r="J1004">
        <v>33290</v>
      </c>
      <c r="K1004">
        <v>0</v>
      </c>
      <c r="L1004" t="s">
        <v>7769</v>
      </c>
      <c r="M1004" t="s">
        <v>10078</v>
      </c>
      <c r="N1004" t="s">
        <v>10080</v>
      </c>
    </row>
    <row r="1005" spans="1:14" hidden="1" x14ac:dyDescent="0.2">
      <c r="B1005" t="s">
        <v>9657</v>
      </c>
      <c r="C1005" t="s">
        <v>9658</v>
      </c>
      <c r="D1005" t="s">
        <v>8868</v>
      </c>
      <c r="E1005" t="s">
        <v>8869</v>
      </c>
      <c r="F1005">
        <v>2016</v>
      </c>
      <c r="G1005">
        <v>2019</v>
      </c>
      <c r="H1005" t="s">
        <v>9659</v>
      </c>
      <c r="I1005" t="s">
        <v>8491</v>
      </c>
      <c r="J1005">
        <v>12500</v>
      </c>
      <c r="K1005">
        <v>0</v>
      </c>
      <c r="L1005" t="s">
        <v>7769</v>
      </c>
      <c r="M1005" t="s">
        <v>10078</v>
      </c>
      <c r="N1005" t="s">
        <v>10080</v>
      </c>
    </row>
    <row r="1006" spans="1:14" hidden="1" x14ac:dyDescent="0.2">
      <c r="B1006" t="s">
        <v>9660</v>
      </c>
      <c r="C1006" t="s">
        <v>9661</v>
      </c>
      <c r="D1006" t="s">
        <v>8868</v>
      </c>
      <c r="E1006" t="s">
        <v>8869</v>
      </c>
      <c r="F1006">
        <v>2016</v>
      </c>
      <c r="G1006">
        <v>2020</v>
      </c>
      <c r="H1006" t="s">
        <v>9662</v>
      </c>
      <c r="I1006" t="s">
        <v>1078</v>
      </c>
      <c r="J1006">
        <v>2250</v>
      </c>
      <c r="K1006">
        <v>0</v>
      </c>
      <c r="L1006" t="s">
        <v>7774</v>
      </c>
      <c r="M1006" t="s">
        <v>10078</v>
      </c>
      <c r="N1006" t="s">
        <v>10080</v>
      </c>
    </row>
    <row r="1007" spans="1:14" hidden="1" x14ac:dyDescent="0.2">
      <c r="B1007" t="s">
        <v>9660</v>
      </c>
      <c r="C1007" t="s">
        <v>9661</v>
      </c>
      <c r="D1007" t="s">
        <v>8868</v>
      </c>
      <c r="E1007" t="s">
        <v>8869</v>
      </c>
      <c r="F1007">
        <v>2016</v>
      </c>
      <c r="G1007">
        <v>2020</v>
      </c>
      <c r="H1007" t="s">
        <v>9662</v>
      </c>
      <c r="I1007" t="s">
        <v>7830</v>
      </c>
      <c r="J1007">
        <v>20100</v>
      </c>
      <c r="K1007">
        <v>0</v>
      </c>
      <c r="L1007" t="s">
        <v>7774</v>
      </c>
      <c r="M1007" t="s">
        <v>10078</v>
      </c>
      <c r="N1007" t="s">
        <v>10080</v>
      </c>
    </row>
    <row r="1008" spans="1:14" x14ac:dyDescent="0.2">
      <c r="A1008" t="s">
        <v>7708</v>
      </c>
      <c r="B1008" t="s">
        <v>9663</v>
      </c>
      <c r="C1008" t="s">
        <v>9664</v>
      </c>
      <c r="D1008" t="s">
        <v>8868</v>
      </c>
      <c r="E1008" t="s">
        <v>8869</v>
      </c>
      <c r="F1008">
        <v>2016</v>
      </c>
      <c r="G1008">
        <v>2020</v>
      </c>
      <c r="H1008" t="s">
        <v>9665</v>
      </c>
      <c r="I1008" t="s">
        <v>9445</v>
      </c>
      <c r="J1008">
        <v>3504</v>
      </c>
      <c r="K1008">
        <v>0</v>
      </c>
      <c r="L1008" t="s">
        <v>10516</v>
      </c>
      <c r="M1008" t="s">
        <v>10079</v>
      </c>
    </row>
    <row r="1009" spans="1:14" x14ac:dyDescent="0.2">
      <c r="A1009" t="s">
        <v>7666</v>
      </c>
      <c r="B1009" t="s">
        <v>9663</v>
      </c>
      <c r="C1009" t="s">
        <v>9664</v>
      </c>
      <c r="D1009" t="s">
        <v>8868</v>
      </c>
      <c r="E1009" t="s">
        <v>8869</v>
      </c>
      <c r="F1009">
        <v>2016</v>
      </c>
      <c r="G1009">
        <v>2020</v>
      </c>
      <c r="H1009" t="s">
        <v>9665</v>
      </c>
      <c r="I1009" t="s">
        <v>8410</v>
      </c>
      <c r="J1009">
        <v>37000</v>
      </c>
      <c r="K1009">
        <v>0</v>
      </c>
      <c r="L1009" t="s">
        <v>10516</v>
      </c>
      <c r="M1009" t="s">
        <v>10079</v>
      </c>
    </row>
    <row r="1010" spans="1:14" hidden="1" x14ac:dyDescent="0.2">
      <c r="B1010" t="s">
        <v>9666</v>
      </c>
      <c r="C1010" t="s">
        <v>9667</v>
      </c>
      <c r="D1010" t="s">
        <v>8868</v>
      </c>
      <c r="E1010" t="s">
        <v>8869</v>
      </c>
      <c r="F1010">
        <v>2016</v>
      </c>
      <c r="G1010">
        <v>2020</v>
      </c>
      <c r="H1010" t="s">
        <v>9668</v>
      </c>
      <c r="I1010" t="s">
        <v>8190</v>
      </c>
      <c r="J1010">
        <v>5307</v>
      </c>
      <c r="K1010">
        <v>0</v>
      </c>
      <c r="L1010" t="s">
        <v>7774</v>
      </c>
      <c r="M1010" t="s">
        <v>10078</v>
      </c>
      <c r="N1010" t="s">
        <v>10080</v>
      </c>
    </row>
    <row r="1011" spans="1:14" x14ac:dyDescent="0.2">
      <c r="A1011" t="s">
        <v>802</v>
      </c>
      <c r="B1011" t="s">
        <v>9666</v>
      </c>
      <c r="C1011" t="s">
        <v>9667</v>
      </c>
      <c r="D1011" t="s">
        <v>8868</v>
      </c>
      <c r="E1011" t="s">
        <v>8869</v>
      </c>
      <c r="F1011">
        <v>2016</v>
      </c>
      <c r="G1011">
        <v>2020</v>
      </c>
      <c r="H1011" t="s">
        <v>9668</v>
      </c>
      <c r="I1011" t="s">
        <v>8537</v>
      </c>
      <c r="J1011">
        <v>15085</v>
      </c>
      <c r="K1011">
        <v>0</v>
      </c>
      <c r="L1011" t="s">
        <v>10516</v>
      </c>
      <c r="M1011" t="s">
        <v>10079</v>
      </c>
    </row>
    <row r="1012" spans="1:14" hidden="1" x14ac:dyDescent="0.2">
      <c r="B1012" t="s">
        <v>9669</v>
      </c>
      <c r="C1012" t="s">
        <v>9670</v>
      </c>
      <c r="D1012" t="s">
        <v>8868</v>
      </c>
      <c r="E1012" t="s">
        <v>8869</v>
      </c>
      <c r="F1012">
        <v>2016</v>
      </c>
      <c r="G1012">
        <v>2020</v>
      </c>
      <c r="H1012" t="s">
        <v>9671</v>
      </c>
      <c r="I1012" t="s">
        <v>8100</v>
      </c>
      <c r="J1012">
        <v>12408</v>
      </c>
      <c r="K1012">
        <v>0</v>
      </c>
      <c r="L1012" t="s">
        <v>7774</v>
      </c>
      <c r="M1012" t="s">
        <v>10078</v>
      </c>
      <c r="N1012" t="s">
        <v>10080</v>
      </c>
    </row>
    <row r="1013" spans="1:14" hidden="1" x14ac:dyDescent="0.2">
      <c r="B1013" t="s">
        <v>9669</v>
      </c>
      <c r="C1013" t="s">
        <v>9670</v>
      </c>
      <c r="D1013" t="s">
        <v>8868</v>
      </c>
      <c r="E1013" t="s">
        <v>8869</v>
      </c>
      <c r="F1013">
        <v>2016</v>
      </c>
      <c r="G1013">
        <v>2020</v>
      </c>
      <c r="H1013" t="s">
        <v>9671</v>
      </c>
      <c r="I1013" t="s">
        <v>7830</v>
      </c>
      <c r="J1013">
        <v>25000</v>
      </c>
      <c r="K1013">
        <v>0</v>
      </c>
      <c r="L1013" t="s">
        <v>7774</v>
      </c>
      <c r="M1013" t="s">
        <v>10078</v>
      </c>
      <c r="N1013" t="s">
        <v>10080</v>
      </c>
    </row>
    <row r="1014" spans="1:14" x14ac:dyDescent="0.2">
      <c r="A1014" t="s">
        <v>802</v>
      </c>
      <c r="B1014" t="s">
        <v>9672</v>
      </c>
      <c r="C1014" t="s">
        <v>9673</v>
      </c>
      <c r="D1014" t="s">
        <v>8868</v>
      </c>
      <c r="E1014" t="s">
        <v>8869</v>
      </c>
      <c r="F1014">
        <v>2016</v>
      </c>
      <c r="G1014">
        <v>2020</v>
      </c>
      <c r="H1014" t="s">
        <v>9674</v>
      </c>
      <c r="I1014" t="s">
        <v>9675</v>
      </c>
      <c r="J1014">
        <v>23580</v>
      </c>
      <c r="K1014">
        <v>0</v>
      </c>
      <c r="L1014" t="s">
        <v>10514</v>
      </c>
      <c r="M1014" t="s">
        <v>10079</v>
      </c>
    </row>
    <row r="1015" spans="1:14" hidden="1" x14ac:dyDescent="0.2">
      <c r="B1015" t="s">
        <v>9676</v>
      </c>
      <c r="C1015" t="s">
        <v>9677</v>
      </c>
      <c r="D1015" t="s">
        <v>8868</v>
      </c>
      <c r="E1015" t="s">
        <v>8869</v>
      </c>
      <c r="F1015">
        <v>2016</v>
      </c>
      <c r="G1015">
        <v>2020</v>
      </c>
      <c r="H1015" t="s">
        <v>9678</v>
      </c>
      <c r="I1015" t="s">
        <v>7830</v>
      </c>
      <c r="J1015">
        <v>15000</v>
      </c>
      <c r="K1015">
        <v>0</v>
      </c>
      <c r="L1015" t="s">
        <v>7774</v>
      </c>
      <c r="M1015" t="s">
        <v>10078</v>
      </c>
      <c r="N1015" t="s">
        <v>10080</v>
      </c>
    </row>
    <row r="1016" spans="1:14" hidden="1" x14ac:dyDescent="0.2">
      <c r="B1016" t="s">
        <v>9676</v>
      </c>
      <c r="C1016" t="s">
        <v>9677</v>
      </c>
      <c r="D1016" t="s">
        <v>8868</v>
      </c>
      <c r="E1016" t="s">
        <v>8869</v>
      </c>
      <c r="F1016">
        <v>2016</v>
      </c>
      <c r="G1016">
        <v>2020</v>
      </c>
      <c r="H1016" t="s">
        <v>9678</v>
      </c>
      <c r="I1016" t="s">
        <v>8088</v>
      </c>
      <c r="J1016">
        <v>9700</v>
      </c>
      <c r="K1016">
        <v>0</v>
      </c>
      <c r="L1016" t="s">
        <v>7774</v>
      </c>
      <c r="M1016" t="s">
        <v>10078</v>
      </c>
      <c r="N1016" t="s">
        <v>10080</v>
      </c>
    </row>
    <row r="1017" spans="1:14" hidden="1" x14ac:dyDescent="0.2">
      <c r="B1017" t="s">
        <v>9679</v>
      </c>
      <c r="C1017" t="s">
        <v>9680</v>
      </c>
      <c r="D1017" t="s">
        <v>8868</v>
      </c>
      <c r="E1017" t="s">
        <v>8869</v>
      </c>
      <c r="F1017">
        <v>2016</v>
      </c>
      <c r="G1017">
        <v>2020</v>
      </c>
      <c r="H1017" t="s">
        <v>9681</v>
      </c>
      <c r="I1017" t="s">
        <v>1078</v>
      </c>
      <c r="J1017">
        <v>27428</v>
      </c>
      <c r="K1017">
        <v>0</v>
      </c>
      <c r="L1017" t="s">
        <v>7769</v>
      </c>
      <c r="M1017" t="s">
        <v>10078</v>
      </c>
      <c r="N1017" t="s">
        <v>10080</v>
      </c>
    </row>
    <row r="1018" spans="1:14" x14ac:dyDescent="0.2">
      <c r="A1018" t="s">
        <v>7666</v>
      </c>
      <c r="B1018" t="s">
        <v>9682</v>
      </c>
      <c r="C1018" t="s">
        <v>9683</v>
      </c>
      <c r="D1018" t="s">
        <v>8868</v>
      </c>
      <c r="E1018" t="s">
        <v>8869</v>
      </c>
      <c r="F1018">
        <v>2016</v>
      </c>
      <c r="G1018">
        <v>2020</v>
      </c>
      <c r="H1018" t="s">
        <v>9684</v>
      </c>
      <c r="I1018" t="s">
        <v>8410</v>
      </c>
      <c r="J1018">
        <v>26532</v>
      </c>
      <c r="K1018">
        <v>0</v>
      </c>
      <c r="L1018" t="s">
        <v>10515</v>
      </c>
      <c r="M1018" t="s">
        <v>10079</v>
      </c>
    </row>
    <row r="1019" spans="1:14" x14ac:dyDescent="0.2">
      <c r="A1019" t="s">
        <v>1040</v>
      </c>
      <c r="B1019" t="s">
        <v>9685</v>
      </c>
      <c r="C1019" t="s">
        <v>9686</v>
      </c>
      <c r="D1019" t="s">
        <v>8868</v>
      </c>
      <c r="E1019" t="s">
        <v>8869</v>
      </c>
      <c r="F1019">
        <v>2016</v>
      </c>
      <c r="G1019">
        <v>2020</v>
      </c>
      <c r="H1019" t="s">
        <v>9687</v>
      </c>
      <c r="I1019" t="s">
        <v>1040</v>
      </c>
      <c r="J1019">
        <v>21459</v>
      </c>
      <c r="K1019">
        <v>0</v>
      </c>
      <c r="L1019" t="s">
        <v>10516</v>
      </c>
      <c r="M1019" t="s">
        <v>10079</v>
      </c>
    </row>
    <row r="1020" spans="1:14" x14ac:dyDescent="0.2">
      <c r="A1020" t="s">
        <v>7708</v>
      </c>
      <c r="B1020" t="s">
        <v>9688</v>
      </c>
      <c r="C1020" t="s">
        <v>9689</v>
      </c>
      <c r="D1020" t="s">
        <v>8868</v>
      </c>
      <c r="E1020" t="s">
        <v>8869</v>
      </c>
      <c r="F1020">
        <v>2016</v>
      </c>
      <c r="G1020">
        <v>2019</v>
      </c>
      <c r="H1020" t="s">
        <v>9690</v>
      </c>
      <c r="I1020" t="s">
        <v>8490</v>
      </c>
      <c r="J1020">
        <v>22142</v>
      </c>
      <c r="K1020">
        <v>0</v>
      </c>
      <c r="L1020" t="s">
        <v>10514</v>
      </c>
      <c r="M1020" t="s">
        <v>10079</v>
      </c>
    </row>
    <row r="1021" spans="1:14" x14ac:dyDescent="0.2">
      <c r="A1021" t="s">
        <v>802</v>
      </c>
      <c r="B1021" t="s">
        <v>9688</v>
      </c>
      <c r="C1021" t="s">
        <v>9689</v>
      </c>
      <c r="D1021" t="s">
        <v>8868</v>
      </c>
      <c r="E1021" t="s">
        <v>8869</v>
      </c>
      <c r="F1021">
        <v>2016</v>
      </c>
      <c r="G1021">
        <v>2019</v>
      </c>
      <c r="H1021" t="s">
        <v>9690</v>
      </c>
      <c r="I1021" t="s">
        <v>8483</v>
      </c>
      <c r="J1021">
        <v>62884</v>
      </c>
      <c r="K1021">
        <v>0</v>
      </c>
      <c r="L1021" t="s">
        <v>10514</v>
      </c>
      <c r="M1021" t="s">
        <v>10079</v>
      </c>
    </row>
    <row r="1022" spans="1:14" hidden="1" x14ac:dyDescent="0.2">
      <c r="B1022" t="s">
        <v>9691</v>
      </c>
      <c r="C1022" t="s">
        <v>9692</v>
      </c>
      <c r="D1022" t="s">
        <v>8868</v>
      </c>
      <c r="E1022" t="s">
        <v>8869</v>
      </c>
      <c r="F1022">
        <v>2016</v>
      </c>
      <c r="G1022">
        <v>2019</v>
      </c>
      <c r="H1022" t="s">
        <v>9693</v>
      </c>
      <c r="I1022" t="s">
        <v>8100</v>
      </c>
      <c r="J1022">
        <v>28644</v>
      </c>
      <c r="K1022">
        <v>0</v>
      </c>
      <c r="L1022" t="s">
        <v>7774</v>
      </c>
      <c r="M1022" t="s">
        <v>10078</v>
      </c>
      <c r="N1022" t="s">
        <v>10080</v>
      </c>
    </row>
    <row r="1023" spans="1:14" hidden="1" x14ac:dyDescent="0.2">
      <c r="B1023" t="s">
        <v>9694</v>
      </c>
      <c r="C1023" t="s">
        <v>9695</v>
      </c>
      <c r="D1023" t="s">
        <v>8868</v>
      </c>
      <c r="E1023" t="s">
        <v>8869</v>
      </c>
      <c r="F1023">
        <v>2016</v>
      </c>
      <c r="G1023">
        <v>2020</v>
      </c>
      <c r="H1023" t="s">
        <v>9696</v>
      </c>
      <c r="I1023" t="s">
        <v>7864</v>
      </c>
      <c r="J1023">
        <v>27602</v>
      </c>
      <c r="K1023">
        <v>0</v>
      </c>
      <c r="L1023" t="s">
        <v>7774</v>
      </c>
      <c r="M1023" t="s">
        <v>10078</v>
      </c>
      <c r="N1023" t="s">
        <v>10080</v>
      </c>
    </row>
    <row r="1024" spans="1:14" hidden="1" x14ac:dyDescent="0.2">
      <c r="B1024" t="s">
        <v>9697</v>
      </c>
      <c r="C1024" t="s">
        <v>9698</v>
      </c>
      <c r="D1024" t="s">
        <v>8868</v>
      </c>
      <c r="E1024" t="s">
        <v>8869</v>
      </c>
      <c r="F1024">
        <v>2016</v>
      </c>
      <c r="G1024">
        <v>2019</v>
      </c>
      <c r="H1024" t="s">
        <v>9699</v>
      </c>
      <c r="I1024" t="s">
        <v>8298</v>
      </c>
      <c r="J1024">
        <v>29325</v>
      </c>
      <c r="K1024">
        <v>0</v>
      </c>
      <c r="L1024" t="s">
        <v>7769</v>
      </c>
      <c r="M1024" t="s">
        <v>10078</v>
      </c>
      <c r="N1024" t="s">
        <v>10080</v>
      </c>
    </row>
    <row r="1025" spans="1:14" x14ac:dyDescent="0.2">
      <c r="A1025" t="s">
        <v>7708</v>
      </c>
      <c r="B1025" t="s">
        <v>9697</v>
      </c>
      <c r="C1025" t="s">
        <v>9698</v>
      </c>
      <c r="D1025" t="s">
        <v>8868</v>
      </c>
      <c r="E1025" t="s">
        <v>8869</v>
      </c>
      <c r="F1025">
        <v>2016</v>
      </c>
      <c r="G1025">
        <v>2019</v>
      </c>
      <c r="H1025" t="s">
        <v>9699</v>
      </c>
      <c r="I1025" t="s">
        <v>8403</v>
      </c>
      <c r="J1025">
        <v>13593</v>
      </c>
      <c r="K1025">
        <v>0</v>
      </c>
      <c r="L1025" t="s">
        <v>10514</v>
      </c>
      <c r="M1025" t="s">
        <v>10079</v>
      </c>
    </row>
    <row r="1026" spans="1:14" hidden="1" x14ac:dyDescent="0.2">
      <c r="B1026" t="s">
        <v>9700</v>
      </c>
      <c r="C1026" t="s">
        <v>9701</v>
      </c>
      <c r="D1026" t="s">
        <v>8868</v>
      </c>
      <c r="E1026" t="s">
        <v>8869</v>
      </c>
      <c r="F1026">
        <v>2016</v>
      </c>
      <c r="G1026">
        <v>2020</v>
      </c>
      <c r="H1026" t="s">
        <v>9702</v>
      </c>
      <c r="I1026" t="s">
        <v>8282</v>
      </c>
      <c r="J1026">
        <v>27306</v>
      </c>
      <c r="K1026">
        <v>0</v>
      </c>
      <c r="L1026" t="s">
        <v>7774</v>
      </c>
      <c r="M1026" t="s">
        <v>10078</v>
      </c>
      <c r="N1026" t="s">
        <v>10080</v>
      </c>
    </row>
    <row r="1027" spans="1:14" x14ac:dyDescent="0.2">
      <c r="A1027" t="s">
        <v>377</v>
      </c>
      <c r="B1027" t="s">
        <v>9703</v>
      </c>
      <c r="C1027" t="s">
        <v>9704</v>
      </c>
      <c r="D1027" t="s">
        <v>8868</v>
      </c>
      <c r="E1027" t="s">
        <v>8869</v>
      </c>
      <c r="F1027">
        <v>2016</v>
      </c>
      <c r="G1027">
        <v>2020</v>
      </c>
      <c r="H1027" t="s">
        <v>9705</v>
      </c>
      <c r="I1027" t="s">
        <v>8618</v>
      </c>
      <c r="J1027">
        <v>18170</v>
      </c>
      <c r="K1027">
        <v>0</v>
      </c>
      <c r="L1027" t="s">
        <v>10516</v>
      </c>
      <c r="M1027" t="s">
        <v>10079</v>
      </c>
    </row>
    <row r="1028" spans="1:14" hidden="1" x14ac:dyDescent="0.2">
      <c r="B1028" t="s">
        <v>9706</v>
      </c>
      <c r="C1028" t="s">
        <v>9707</v>
      </c>
      <c r="D1028" t="s">
        <v>8868</v>
      </c>
      <c r="E1028" t="s">
        <v>8869</v>
      </c>
      <c r="F1028">
        <v>2016</v>
      </c>
      <c r="G1028">
        <v>2020</v>
      </c>
      <c r="H1028" t="s">
        <v>9708</v>
      </c>
      <c r="I1028" t="s">
        <v>8805</v>
      </c>
      <c r="J1028">
        <v>41841</v>
      </c>
      <c r="K1028">
        <v>0</v>
      </c>
      <c r="L1028" t="s">
        <v>7769</v>
      </c>
      <c r="M1028" t="s">
        <v>10078</v>
      </c>
      <c r="N1028" t="s">
        <v>10080</v>
      </c>
    </row>
    <row r="1029" spans="1:14" x14ac:dyDescent="0.2">
      <c r="A1029" t="s">
        <v>7666</v>
      </c>
      <c r="B1029" t="s">
        <v>9709</v>
      </c>
      <c r="C1029" t="s">
        <v>9710</v>
      </c>
      <c r="D1029" t="s">
        <v>8868</v>
      </c>
      <c r="E1029" t="s">
        <v>8869</v>
      </c>
      <c r="F1029">
        <v>2016</v>
      </c>
      <c r="G1029">
        <v>2020</v>
      </c>
      <c r="H1029" t="s">
        <v>9711</v>
      </c>
      <c r="I1029" t="s">
        <v>9409</v>
      </c>
      <c r="J1029">
        <v>28925</v>
      </c>
      <c r="K1029">
        <v>0</v>
      </c>
      <c r="L1029" t="s">
        <v>10516</v>
      </c>
      <c r="M1029" t="s">
        <v>10079</v>
      </c>
    </row>
    <row r="1030" spans="1:14" x14ac:dyDescent="0.2">
      <c r="A1030" t="s">
        <v>1040</v>
      </c>
      <c r="B1030" t="s">
        <v>9712</v>
      </c>
      <c r="C1030" t="s">
        <v>9713</v>
      </c>
      <c r="D1030" t="s">
        <v>8868</v>
      </c>
      <c r="E1030" t="s">
        <v>8869</v>
      </c>
      <c r="F1030">
        <v>2016</v>
      </c>
      <c r="G1030">
        <v>2019</v>
      </c>
      <c r="H1030" t="s">
        <v>9714</v>
      </c>
      <c r="I1030" t="s">
        <v>8426</v>
      </c>
      <c r="J1030">
        <v>58632</v>
      </c>
      <c r="K1030">
        <v>0</v>
      </c>
      <c r="L1030" t="s">
        <v>10514</v>
      </c>
      <c r="M1030" t="s">
        <v>10079</v>
      </c>
    </row>
    <row r="1031" spans="1:14" hidden="1" x14ac:dyDescent="0.2">
      <c r="B1031" t="s">
        <v>9715</v>
      </c>
      <c r="C1031" t="s">
        <v>9716</v>
      </c>
      <c r="D1031" t="s">
        <v>8868</v>
      </c>
      <c r="E1031" t="s">
        <v>8869</v>
      </c>
      <c r="F1031">
        <v>2016</v>
      </c>
      <c r="G1031">
        <v>2019</v>
      </c>
      <c r="H1031" t="s">
        <v>9717</v>
      </c>
      <c r="I1031" t="s">
        <v>9718</v>
      </c>
      <c r="J1031">
        <v>20030</v>
      </c>
      <c r="K1031">
        <v>0</v>
      </c>
      <c r="L1031" t="s">
        <v>7769</v>
      </c>
      <c r="M1031" t="s">
        <v>10078</v>
      </c>
      <c r="N1031" t="s">
        <v>10080</v>
      </c>
    </row>
    <row r="1032" spans="1:14" x14ac:dyDescent="0.2">
      <c r="A1032" t="s">
        <v>7708</v>
      </c>
      <c r="B1032" t="s">
        <v>9715</v>
      </c>
      <c r="C1032" t="s">
        <v>9716</v>
      </c>
      <c r="D1032" t="s">
        <v>8868</v>
      </c>
      <c r="E1032" t="s">
        <v>8869</v>
      </c>
      <c r="F1032">
        <v>2016</v>
      </c>
      <c r="G1032">
        <v>2019</v>
      </c>
      <c r="H1032" t="s">
        <v>9717</v>
      </c>
      <c r="I1032" t="s">
        <v>9445</v>
      </c>
      <c r="J1032">
        <v>9593</v>
      </c>
      <c r="K1032">
        <v>0</v>
      </c>
      <c r="L1032" t="s">
        <v>10514</v>
      </c>
      <c r="M1032" t="s">
        <v>10079</v>
      </c>
    </row>
    <row r="1033" spans="1:14" x14ac:dyDescent="0.2">
      <c r="A1033" t="s">
        <v>1040</v>
      </c>
      <c r="B1033" t="s">
        <v>9719</v>
      </c>
      <c r="C1033" t="s">
        <v>9720</v>
      </c>
      <c r="D1033" t="s">
        <v>8868</v>
      </c>
      <c r="E1033" t="s">
        <v>8869</v>
      </c>
      <c r="F1033">
        <v>2016</v>
      </c>
      <c r="G1033">
        <v>2019</v>
      </c>
      <c r="H1033" t="s">
        <v>9721</v>
      </c>
      <c r="I1033" t="s">
        <v>8426</v>
      </c>
      <c r="J1033">
        <v>46848</v>
      </c>
      <c r="K1033">
        <v>0</v>
      </c>
      <c r="L1033" t="s">
        <v>10514</v>
      </c>
      <c r="M1033" t="s">
        <v>10079</v>
      </c>
    </row>
    <row r="1034" spans="1:14" hidden="1" x14ac:dyDescent="0.2">
      <c r="B1034" t="s">
        <v>9722</v>
      </c>
      <c r="C1034" t="s">
        <v>9723</v>
      </c>
      <c r="D1034" t="s">
        <v>9724</v>
      </c>
      <c r="E1034" t="s">
        <v>9725</v>
      </c>
      <c r="F1034">
        <v>2016</v>
      </c>
      <c r="G1034">
        <v>2017</v>
      </c>
      <c r="H1034" t="s">
        <v>9726</v>
      </c>
      <c r="I1034" t="s">
        <v>8137</v>
      </c>
      <c r="J1034">
        <v>2000</v>
      </c>
      <c r="K1034">
        <v>0</v>
      </c>
      <c r="M1034" t="s">
        <v>10078</v>
      </c>
      <c r="N1034" t="s">
        <v>10080</v>
      </c>
    </row>
    <row r="1035" spans="1:14" hidden="1" x14ac:dyDescent="0.2">
      <c r="A1035" t="s">
        <v>802</v>
      </c>
      <c r="B1035" t="s">
        <v>9727</v>
      </c>
      <c r="C1035" t="s">
        <v>9728</v>
      </c>
      <c r="D1035" t="s">
        <v>9724</v>
      </c>
      <c r="E1035" t="s">
        <v>9725</v>
      </c>
      <c r="F1035">
        <v>2016</v>
      </c>
      <c r="G1035">
        <v>2017</v>
      </c>
      <c r="H1035" t="s">
        <v>9729</v>
      </c>
      <c r="I1035" t="s">
        <v>8361</v>
      </c>
      <c r="J1035">
        <v>2000</v>
      </c>
      <c r="K1035">
        <v>0</v>
      </c>
      <c r="M1035" t="s">
        <v>10078</v>
      </c>
      <c r="N1035" t="s">
        <v>10513</v>
      </c>
    </row>
    <row r="1036" spans="1:14" hidden="1" x14ac:dyDescent="0.2">
      <c r="A1036" t="s">
        <v>802</v>
      </c>
      <c r="B1036" t="s">
        <v>9730</v>
      </c>
      <c r="C1036" t="s">
        <v>9731</v>
      </c>
      <c r="D1036" t="s">
        <v>9724</v>
      </c>
      <c r="E1036" t="s">
        <v>9725</v>
      </c>
      <c r="F1036">
        <v>2016</v>
      </c>
      <c r="G1036">
        <v>2017</v>
      </c>
      <c r="H1036" t="s">
        <v>8497</v>
      </c>
      <c r="I1036" t="s">
        <v>8352</v>
      </c>
      <c r="J1036">
        <v>2000</v>
      </c>
      <c r="K1036">
        <v>0</v>
      </c>
      <c r="M1036" t="s">
        <v>10078</v>
      </c>
      <c r="N1036" t="s">
        <v>10513</v>
      </c>
    </row>
    <row r="1037" spans="1:14" hidden="1" x14ac:dyDescent="0.2">
      <c r="A1037" t="s">
        <v>802</v>
      </c>
      <c r="B1037" t="s">
        <v>9732</v>
      </c>
      <c r="C1037" t="s">
        <v>9733</v>
      </c>
      <c r="D1037" t="s">
        <v>9724</v>
      </c>
      <c r="E1037" t="s">
        <v>9725</v>
      </c>
      <c r="F1037">
        <v>2016</v>
      </c>
      <c r="G1037">
        <v>2017</v>
      </c>
      <c r="H1037" t="s">
        <v>9734</v>
      </c>
      <c r="I1037" t="s">
        <v>8361</v>
      </c>
      <c r="J1037">
        <v>2000</v>
      </c>
      <c r="K1037">
        <v>0</v>
      </c>
      <c r="M1037" t="s">
        <v>10078</v>
      </c>
      <c r="N1037" t="s">
        <v>10513</v>
      </c>
    </row>
    <row r="1038" spans="1:14" hidden="1" x14ac:dyDescent="0.2">
      <c r="A1038" t="s">
        <v>8144</v>
      </c>
      <c r="B1038" t="s">
        <v>9735</v>
      </c>
      <c r="C1038" t="s">
        <v>9736</v>
      </c>
      <c r="D1038" t="s">
        <v>9724</v>
      </c>
      <c r="E1038" t="s">
        <v>9725</v>
      </c>
      <c r="F1038">
        <v>2016</v>
      </c>
      <c r="G1038">
        <v>2017</v>
      </c>
      <c r="H1038" t="s">
        <v>9737</v>
      </c>
      <c r="I1038" t="s">
        <v>9738</v>
      </c>
      <c r="J1038">
        <v>1910</v>
      </c>
      <c r="K1038">
        <v>0</v>
      </c>
      <c r="M1038" t="s">
        <v>10078</v>
      </c>
      <c r="N1038" t="s">
        <v>10513</v>
      </c>
    </row>
    <row r="1039" spans="1:14" hidden="1" x14ac:dyDescent="0.2">
      <c r="A1039" t="s">
        <v>802</v>
      </c>
      <c r="B1039" t="s">
        <v>9739</v>
      </c>
      <c r="C1039" t="s">
        <v>9740</v>
      </c>
      <c r="D1039" t="s">
        <v>9724</v>
      </c>
      <c r="E1039" t="s">
        <v>9725</v>
      </c>
      <c r="F1039">
        <v>2016</v>
      </c>
      <c r="G1039">
        <v>2017</v>
      </c>
      <c r="H1039" t="s">
        <v>9741</v>
      </c>
      <c r="I1039" t="s">
        <v>8352</v>
      </c>
      <c r="J1039">
        <v>2000</v>
      </c>
      <c r="K1039">
        <v>0</v>
      </c>
      <c r="M1039" t="s">
        <v>10078</v>
      </c>
      <c r="N1039" t="s">
        <v>10513</v>
      </c>
    </row>
    <row r="1040" spans="1:14" hidden="1" x14ac:dyDescent="0.2">
      <c r="A1040" t="s">
        <v>7967</v>
      </c>
      <c r="B1040" t="s">
        <v>9742</v>
      </c>
      <c r="C1040" t="s">
        <v>9743</v>
      </c>
      <c r="D1040" t="s">
        <v>9724</v>
      </c>
      <c r="E1040" t="s">
        <v>9725</v>
      </c>
      <c r="F1040">
        <v>2016</v>
      </c>
      <c r="G1040">
        <v>2017</v>
      </c>
      <c r="H1040" t="s">
        <v>9744</v>
      </c>
      <c r="I1040" t="s">
        <v>8379</v>
      </c>
      <c r="J1040">
        <v>2000</v>
      </c>
      <c r="K1040">
        <v>0</v>
      </c>
      <c r="M1040" t="s">
        <v>10078</v>
      </c>
      <c r="N1040" t="s">
        <v>10513</v>
      </c>
    </row>
    <row r="1041" spans="1:14" hidden="1" x14ac:dyDescent="0.2">
      <c r="B1041" t="s">
        <v>9745</v>
      </c>
      <c r="C1041" t="s">
        <v>9746</v>
      </c>
      <c r="D1041" t="s">
        <v>9724</v>
      </c>
      <c r="E1041" t="s">
        <v>9725</v>
      </c>
      <c r="F1041">
        <v>2016</v>
      </c>
      <c r="G1041">
        <v>2017</v>
      </c>
      <c r="H1041" t="s">
        <v>9747</v>
      </c>
      <c r="I1041" t="s">
        <v>335</v>
      </c>
      <c r="J1041">
        <v>2000</v>
      </c>
      <c r="K1041">
        <v>0</v>
      </c>
      <c r="M1041" t="s">
        <v>10078</v>
      </c>
      <c r="N1041" t="s">
        <v>10080</v>
      </c>
    </row>
    <row r="1042" spans="1:14" hidden="1" x14ac:dyDescent="0.2">
      <c r="A1042" t="s">
        <v>7819</v>
      </c>
      <c r="B1042" t="s">
        <v>9748</v>
      </c>
      <c r="C1042" t="s">
        <v>9749</v>
      </c>
      <c r="D1042" t="s">
        <v>9724</v>
      </c>
      <c r="E1042" t="s">
        <v>9725</v>
      </c>
      <c r="F1042">
        <v>2016</v>
      </c>
      <c r="G1042">
        <v>2017</v>
      </c>
      <c r="H1042" t="s">
        <v>9750</v>
      </c>
      <c r="I1042" t="s">
        <v>8398</v>
      </c>
      <c r="J1042">
        <v>2000</v>
      </c>
      <c r="K1042">
        <v>0</v>
      </c>
      <c r="M1042" t="s">
        <v>10078</v>
      </c>
      <c r="N1042" t="s">
        <v>10513</v>
      </c>
    </row>
    <row r="1043" spans="1:14" hidden="1" x14ac:dyDescent="0.2">
      <c r="A1043" t="s">
        <v>7666</v>
      </c>
      <c r="B1043" t="s">
        <v>9751</v>
      </c>
      <c r="C1043" t="s">
        <v>9752</v>
      </c>
      <c r="D1043" t="s">
        <v>9724</v>
      </c>
      <c r="E1043" t="s">
        <v>9725</v>
      </c>
      <c r="F1043">
        <v>2016</v>
      </c>
      <c r="G1043">
        <v>2017</v>
      </c>
      <c r="H1043" t="s">
        <v>9753</v>
      </c>
      <c r="I1043" t="s">
        <v>8519</v>
      </c>
      <c r="J1043">
        <v>2000</v>
      </c>
      <c r="K1043">
        <v>0</v>
      </c>
      <c r="M1043" t="s">
        <v>10078</v>
      </c>
      <c r="N1043" t="s">
        <v>10513</v>
      </c>
    </row>
    <row r="1044" spans="1:14" hidden="1" x14ac:dyDescent="0.2">
      <c r="A1044" t="s">
        <v>8144</v>
      </c>
      <c r="B1044" t="s">
        <v>9754</v>
      </c>
      <c r="C1044" t="s">
        <v>9755</v>
      </c>
      <c r="D1044" t="s">
        <v>9724</v>
      </c>
      <c r="E1044" t="s">
        <v>9725</v>
      </c>
      <c r="F1044">
        <v>2016</v>
      </c>
      <c r="G1044">
        <v>2017</v>
      </c>
      <c r="H1044" t="s">
        <v>9756</v>
      </c>
      <c r="I1044" t="s">
        <v>8340</v>
      </c>
      <c r="J1044">
        <v>1950</v>
      </c>
      <c r="K1044">
        <v>0</v>
      </c>
      <c r="M1044" t="s">
        <v>10078</v>
      </c>
      <c r="N1044" t="s">
        <v>10513</v>
      </c>
    </row>
    <row r="1045" spans="1:14" hidden="1" x14ac:dyDescent="0.2">
      <c r="B1045" t="s">
        <v>9757</v>
      </c>
      <c r="C1045" t="s">
        <v>9758</v>
      </c>
      <c r="D1045" t="s">
        <v>9724</v>
      </c>
      <c r="E1045" t="s">
        <v>9725</v>
      </c>
      <c r="F1045">
        <v>2016</v>
      </c>
      <c r="G1045">
        <v>2017</v>
      </c>
      <c r="H1045" t="s">
        <v>9759</v>
      </c>
      <c r="I1045" t="s">
        <v>8137</v>
      </c>
      <c r="J1045">
        <v>1600</v>
      </c>
      <c r="K1045">
        <v>0</v>
      </c>
      <c r="M1045" t="s">
        <v>10078</v>
      </c>
      <c r="N1045" t="s">
        <v>10080</v>
      </c>
    </row>
    <row r="1046" spans="1:14" hidden="1" x14ac:dyDescent="0.2">
      <c r="A1046" t="s">
        <v>7708</v>
      </c>
      <c r="B1046" t="s">
        <v>9760</v>
      </c>
      <c r="C1046" t="s">
        <v>9761</v>
      </c>
      <c r="D1046" t="s">
        <v>9724</v>
      </c>
      <c r="E1046" t="s">
        <v>9725</v>
      </c>
      <c r="F1046">
        <v>2016</v>
      </c>
      <c r="G1046">
        <v>2017</v>
      </c>
      <c r="H1046" t="s">
        <v>9762</v>
      </c>
      <c r="I1046" t="s">
        <v>8490</v>
      </c>
      <c r="J1046">
        <v>2000</v>
      </c>
      <c r="K1046">
        <v>0</v>
      </c>
      <c r="M1046" t="s">
        <v>10078</v>
      </c>
      <c r="N1046" t="s">
        <v>10513</v>
      </c>
    </row>
    <row r="1047" spans="1:14" hidden="1" x14ac:dyDescent="0.2">
      <c r="A1047" t="s">
        <v>802</v>
      </c>
      <c r="B1047" t="s">
        <v>9763</v>
      </c>
      <c r="C1047" t="s">
        <v>9764</v>
      </c>
      <c r="D1047" t="s">
        <v>9724</v>
      </c>
      <c r="E1047" t="s">
        <v>9725</v>
      </c>
      <c r="F1047">
        <v>2016</v>
      </c>
      <c r="G1047">
        <v>2017</v>
      </c>
      <c r="H1047" t="s">
        <v>9765</v>
      </c>
      <c r="I1047" t="s">
        <v>8352</v>
      </c>
      <c r="J1047">
        <v>2000</v>
      </c>
      <c r="K1047">
        <v>0</v>
      </c>
      <c r="M1047" t="s">
        <v>10078</v>
      </c>
      <c r="N1047" t="s">
        <v>10513</v>
      </c>
    </row>
    <row r="1048" spans="1:14" hidden="1" x14ac:dyDescent="0.2">
      <c r="A1048" t="s">
        <v>8175</v>
      </c>
      <c r="B1048" t="s">
        <v>9766</v>
      </c>
      <c r="C1048" t="s">
        <v>9767</v>
      </c>
      <c r="D1048" t="s">
        <v>9724</v>
      </c>
      <c r="E1048" t="s">
        <v>9725</v>
      </c>
      <c r="F1048">
        <v>2016</v>
      </c>
      <c r="G1048">
        <v>2017</v>
      </c>
      <c r="H1048" t="s">
        <v>9768</v>
      </c>
      <c r="I1048" t="s">
        <v>8175</v>
      </c>
      <c r="J1048">
        <v>2000</v>
      </c>
      <c r="K1048">
        <v>0</v>
      </c>
      <c r="M1048" t="s">
        <v>10078</v>
      </c>
      <c r="N1048" t="s">
        <v>10513</v>
      </c>
    </row>
    <row r="1049" spans="1:14" hidden="1" x14ac:dyDescent="0.2">
      <c r="A1049" t="s">
        <v>802</v>
      </c>
      <c r="B1049" t="s">
        <v>9769</v>
      </c>
      <c r="C1049" t="s">
        <v>9770</v>
      </c>
      <c r="D1049" t="s">
        <v>9724</v>
      </c>
      <c r="E1049" t="s">
        <v>9725</v>
      </c>
      <c r="F1049">
        <v>2016</v>
      </c>
      <c r="G1049">
        <v>2017</v>
      </c>
      <c r="H1049" t="s">
        <v>9629</v>
      </c>
      <c r="I1049" t="s">
        <v>9630</v>
      </c>
      <c r="J1049">
        <v>1943</v>
      </c>
      <c r="K1049">
        <v>0</v>
      </c>
      <c r="M1049" t="s">
        <v>10078</v>
      </c>
      <c r="N1049" t="s">
        <v>10513</v>
      </c>
    </row>
    <row r="1050" spans="1:14" hidden="1" x14ac:dyDescent="0.2">
      <c r="A1050" t="s">
        <v>7819</v>
      </c>
      <c r="B1050" t="s">
        <v>9771</v>
      </c>
      <c r="C1050" t="s">
        <v>9772</v>
      </c>
      <c r="D1050" t="s">
        <v>9773</v>
      </c>
      <c r="E1050" t="s">
        <v>9774</v>
      </c>
      <c r="F1050">
        <v>2016</v>
      </c>
      <c r="G1050">
        <v>2017</v>
      </c>
      <c r="H1050" t="s">
        <v>9775</v>
      </c>
      <c r="I1050" t="s">
        <v>8398</v>
      </c>
      <c r="J1050">
        <v>2600</v>
      </c>
      <c r="K1050">
        <v>0</v>
      </c>
      <c r="M1050" t="s">
        <v>10078</v>
      </c>
      <c r="N1050" t="s">
        <v>10513</v>
      </c>
    </row>
    <row r="1051" spans="1:14" hidden="1" x14ac:dyDescent="0.2">
      <c r="B1051" t="s">
        <v>9776</v>
      </c>
      <c r="C1051" t="s">
        <v>9777</v>
      </c>
      <c r="D1051" t="s">
        <v>9773</v>
      </c>
      <c r="E1051" t="s">
        <v>9774</v>
      </c>
      <c r="F1051">
        <v>2016</v>
      </c>
      <c r="G1051">
        <v>2017</v>
      </c>
      <c r="H1051" t="s">
        <v>9778</v>
      </c>
      <c r="I1051" t="s">
        <v>8384</v>
      </c>
      <c r="J1051">
        <v>2600</v>
      </c>
      <c r="K1051">
        <v>0</v>
      </c>
      <c r="M1051" t="s">
        <v>10078</v>
      </c>
      <c r="N1051" t="s">
        <v>10080</v>
      </c>
    </row>
    <row r="1052" spans="1:14" hidden="1" x14ac:dyDescent="0.2">
      <c r="A1052" t="s">
        <v>8039</v>
      </c>
      <c r="B1052" t="s">
        <v>9779</v>
      </c>
      <c r="C1052" t="s">
        <v>9780</v>
      </c>
      <c r="D1052" t="s">
        <v>9773</v>
      </c>
      <c r="E1052" t="s">
        <v>9774</v>
      </c>
      <c r="F1052">
        <v>2016</v>
      </c>
      <c r="G1052">
        <v>2017</v>
      </c>
      <c r="H1052" t="s">
        <v>8931</v>
      </c>
      <c r="I1052" t="s">
        <v>8362</v>
      </c>
      <c r="J1052">
        <v>2600</v>
      </c>
      <c r="K1052">
        <v>0</v>
      </c>
      <c r="M1052" t="s">
        <v>10078</v>
      </c>
      <c r="N1052" t="s">
        <v>10513</v>
      </c>
    </row>
    <row r="1053" spans="1:14" hidden="1" x14ac:dyDescent="0.2">
      <c r="A1053" t="s">
        <v>7967</v>
      </c>
      <c r="B1053" t="s">
        <v>9781</v>
      </c>
      <c r="C1053" t="s">
        <v>9782</v>
      </c>
      <c r="D1053" t="s">
        <v>9773</v>
      </c>
      <c r="E1053" t="s">
        <v>9774</v>
      </c>
      <c r="F1053">
        <v>2016</v>
      </c>
      <c r="G1053">
        <v>2017</v>
      </c>
      <c r="H1053" t="s">
        <v>9783</v>
      </c>
      <c r="I1053" t="s">
        <v>9069</v>
      </c>
      <c r="J1053">
        <v>2600</v>
      </c>
      <c r="K1053">
        <v>0</v>
      </c>
      <c r="M1053" t="s">
        <v>10078</v>
      </c>
      <c r="N1053" t="s">
        <v>10513</v>
      </c>
    </row>
    <row r="1054" spans="1:14" hidden="1" x14ac:dyDescent="0.2">
      <c r="B1054" t="s">
        <v>9784</v>
      </c>
      <c r="C1054" t="s">
        <v>9785</v>
      </c>
      <c r="D1054" t="s">
        <v>9773</v>
      </c>
      <c r="E1054" t="s">
        <v>9774</v>
      </c>
      <c r="F1054">
        <v>2016</v>
      </c>
      <c r="G1054">
        <v>2017</v>
      </c>
      <c r="H1054" t="s">
        <v>9786</v>
      </c>
      <c r="I1054" t="s">
        <v>8430</v>
      </c>
      <c r="J1054">
        <v>2580</v>
      </c>
      <c r="K1054">
        <v>0</v>
      </c>
      <c r="M1054" t="s">
        <v>10078</v>
      </c>
      <c r="N1054" t="s">
        <v>10080</v>
      </c>
    </row>
    <row r="1055" spans="1:14" hidden="1" x14ac:dyDescent="0.2">
      <c r="A1055" t="s">
        <v>802</v>
      </c>
      <c r="B1055" t="s">
        <v>9787</v>
      </c>
      <c r="C1055" t="s">
        <v>9788</v>
      </c>
      <c r="D1055" t="s">
        <v>9773</v>
      </c>
      <c r="E1055" t="s">
        <v>9774</v>
      </c>
      <c r="F1055">
        <v>2016</v>
      </c>
      <c r="G1055">
        <v>2017</v>
      </c>
      <c r="H1055" t="s">
        <v>9789</v>
      </c>
      <c r="I1055" t="s">
        <v>8361</v>
      </c>
      <c r="J1055">
        <v>2600</v>
      </c>
      <c r="K1055">
        <v>0</v>
      </c>
      <c r="M1055" t="s">
        <v>10078</v>
      </c>
      <c r="N1055" t="s">
        <v>10513</v>
      </c>
    </row>
    <row r="1056" spans="1:14" hidden="1" x14ac:dyDescent="0.2">
      <c r="B1056" t="s">
        <v>9790</v>
      </c>
      <c r="C1056" t="s">
        <v>9791</v>
      </c>
      <c r="D1056" t="s">
        <v>9773</v>
      </c>
      <c r="E1056" t="s">
        <v>9774</v>
      </c>
      <c r="F1056">
        <v>2016</v>
      </c>
      <c r="G1056">
        <v>2017</v>
      </c>
      <c r="H1056" t="s">
        <v>9792</v>
      </c>
      <c r="I1056" t="s">
        <v>8384</v>
      </c>
      <c r="J1056">
        <v>2600</v>
      </c>
      <c r="K1056">
        <v>0</v>
      </c>
      <c r="M1056" t="s">
        <v>10078</v>
      </c>
      <c r="N1056" t="s">
        <v>10080</v>
      </c>
    </row>
    <row r="1057" spans="1:14" hidden="1" x14ac:dyDescent="0.2">
      <c r="A1057" t="s">
        <v>7883</v>
      </c>
      <c r="B1057" t="s">
        <v>9793</v>
      </c>
      <c r="C1057" t="s">
        <v>9794</v>
      </c>
      <c r="D1057" t="s">
        <v>9773</v>
      </c>
      <c r="E1057" t="s">
        <v>9774</v>
      </c>
      <c r="F1057">
        <v>2016</v>
      </c>
      <c r="G1057">
        <v>2017</v>
      </c>
      <c r="H1057" t="s">
        <v>9795</v>
      </c>
      <c r="I1057" t="s">
        <v>8801</v>
      </c>
      <c r="J1057">
        <v>2600</v>
      </c>
      <c r="K1057">
        <v>0</v>
      </c>
      <c r="M1057" t="s">
        <v>10078</v>
      </c>
      <c r="N1057" t="s">
        <v>10513</v>
      </c>
    </row>
    <row r="1058" spans="1:14" hidden="1" x14ac:dyDescent="0.2">
      <c r="A1058" t="s">
        <v>5863</v>
      </c>
      <c r="B1058" t="s">
        <v>9796</v>
      </c>
      <c r="C1058" t="s">
        <v>9797</v>
      </c>
      <c r="D1058" t="s">
        <v>9773</v>
      </c>
      <c r="E1058" t="s">
        <v>9774</v>
      </c>
      <c r="F1058">
        <v>2016</v>
      </c>
      <c r="G1058">
        <v>2017</v>
      </c>
      <c r="H1058" t="s">
        <v>9798</v>
      </c>
      <c r="I1058" t="s">
        <v>8621</v>
      </c>
      <c r="J1058">
        <v>2517</v>
      </c>
      <c r="K1058">
        <v>0</v>
      </c>
      <c r="M1058" t="s">
        <v>10078</v>
      </c>
      <c r="N1058" t="s">
        <v>10513</v>
      </c>
    </row>
    <row r="1059" spans="1:14" hidden="1" x14ac:dyDescent="0.2">
      <c r="B1059" t="s">
        <v>9799</v>
      </c>
      <c r="C1059" t="s">
        <v>9800</v>
      </c>
      <c r="D1059" t="s">
        <v>9773</v>
      </c>
      <c r="E1059" t="s">
        <v>9774</v>
      </c>
      <c r="F1059">
        <v>2016</v>
      </c>
      <c r="G1059">
        <v>2017</v>
      </c>
      <c r="H1059" t="s">
        <v>9801</v>
      </c>
      <c r="I1059" t="s">
        <v>8430</v>
      </c>
      <c r="J1059">
        <v>2600</v>
      </c>
      <c r="K1059">
        <v>0</v>
      </c>
      <c r="M1059" t="s">
        <v>10078</v>
      </c>
      <c r="N1059" t="s">
        <v>10080</v>
      </c>
    </row>
    <row r="1060" spans="1:14" hidden="1" x14ac:dyDescent="0.2">
      <c r="A1060" t="s">
        <v>802</v>
      </c>
      <c r="B1060" t="s">
        <v>9802</v>
      </c>
      <c r="C1060" t="s">
        <v>9803</v>
      </c>
      <c r="D1060" t="s">
        <v>9773</v>
      </c>
      <c r="E1060" t="s">
        <v>9774</v>
      </c>
      <c r="F1060">
        <v>2016</v>
      </c>
      <c r="G1060">
        <v>2017</v>
      </c>
      <c r="H1060" t="s">
        <v>9523</v>
      </c>
      <c r="I1060" t="s">
        <v>8361</v>
      </c>
      <c r="J1060">
        <v>2600</v>
      </c>
      <c r="K1060">
        <v>0</v>
      </c>
      <c r="M1060" t="s">
        <v>10078</v>
      </c>
      <c r="N1060" t="s">
        <v>10513</v>
      </c>
    </row>
    <row r="1061" spans="1:14" hidden="1" x14ac:dyDescent="0.2">
      <c r="A1061" t="s">
        <v>7967</v>
      </c>
      <c r="B1061" t="s">
        <v>9804</v>
      </c>
      <c r="C1061" t="s">
        <v>9805</v>
      </c>
      <c r="D1061" t="s">
        <v>9773</v>
      </c>
      <c r="E1061" t="s">
        <v>9774</v>
      </c>
      <c r="F1061">
        <v>2016</v>
      </c>
      <c r="G1061">
        <v>2017</v>
      </c>
      <c r="H1061" t="s">
        <v>9653</v>
      </c>
      <c r="I1061" t="s">
        <v>8379</v>
      </c>
      <c r="J1061">
        <v>2600</v>
      </c>
      <c r="K1061">
        <v>0</v>
      </c>
      <c r="M1061" t="s">
        <v>10078</v>
      </c>
      <c r="N1061" t="s">
        <v>10513</v>
      </c>
    </row>
    <row r="1062" spans="1:14" hidden="1" x14ac:dyDescent="0.2">
      <c r="B1062" t="s">
        <v>9806</v>
      </c>
      <c r="C1062" t="s">
        <v>9807</v>
      </c>
      <c r="D1062" t="s">
        <v>9773</v>
      </c>
      <c r="E1062" t="s">
        <v>9774</v>
      </c>
      <c r="F1062">
        <v>2016</v>
      </c>
      <c r="G1062">
        <v>2017</v>
      </c>
      <c r="H1062" t="s">
        <v>9808</v>
      </c>
      <c r="I1062" t="s">
        <v>7684</v>
      </c>
      <c r="J1062">
        <v>2570</v>
      </c>
      <c r="K1062">
        <v>0</v>
      </c>
      <c r="M1062" t="s">
        <v>10078</v>
      </c>
      <c r="N1062" t="s">
        <v>10080</v>
      </c>
    </row>
    <row r="1063" spans="1:14" hidden="1" x14ac:dyDescent="0.2">
      <c r="A1063" t="s">
        <v>5863</v>
      </c>
      <c r="B1063" t="s">
        <v>9809</v>
      </c>
      <c r="C1063" t="s">
        <v>9810</v>
      </c>
      <c r="D1063" t="s">
        <v>9811</v>
      </c>
      <c r="E1063" t="s">
        <v>9812</v>
      </c>
      <c r="F1063">
        <v>2016</v>
      </c>
      <c r="G1063">
        <v>2017</v>
      </c>
      <c r="H1063" t="s">
        <v>9813</v>
      </c>
      <c r="I1063" t="s">
        <v>8928</v>
      </c>
      <c r="J1063">
        <v>4000</v>
      </c>
      <c r="K1063">
        <v>0</v>
      </c>
      <c r="M1063" t="s">
        <v>10078</v>
      </c>
      <c r="N1063" t="s">
        <v>10513</v>
      </c>
    </row>
    <row r="1064" spans="1:14" hidden="1" x14ac:dyDescent="0.2">
      <c r="A1064" t="s">
        <v>7967</v>
      </c>
      <c r="B1064" t="s">
        <v>9814</v>
      </c>
      <c r="C1064" t="s">
        <v>9815</v>
      </c>
      <c r="D1064" t="s">
        <v>9811</v>
      </c>
      <c r="E1064" t="s">
        <v>9812</v>
      </c>
      <c r="F1064">
        <v>2016</v>
      </c>
      <c r="G1064">
        <v>2017</v>
      </c>
      <c r="H1064" t="s">
        <v>9653</v>
      </c>
      <c r="I1064" t="s">
        <v>8379</v>
      </c>
      <c r="J1064">
        <v>4000</v>
      </c>
      <c r="K1064">
        <v>0</v>
      </c>
      <c r="M1064" t="s">
        <v>10078</v>
      </c>
      <c r="N1064" t="s">
        <v>10513</v>
      </c>
    </row>
    <row r="1065" spans="1:14" hidden="1" x14ac:dyDescent="0.2">
      <c r="A1065" t="s">
        <v>1040</v>
      </c>
      <c r="B1065" t="s">
        <v>9816</v>
      </c>
      <c r="C1065" t="s">
        <v>9817</v>
      </c>
      <c r="D1065" t="s">
        <v>9811</v>
      </c>
      <c r="E1065" t="s">
        <v>9812</v>
      </c>
      <c r="F1065">
        <v>2016</v>
      </c>
      <c r="G1065">
        <v>2017</v>
      </c>
      <c r="H1065" t="s">
        <v>9818</v>
      </c>
      <c r="I1065" t="s">
        <v>9060</v>
      </c>
      <c r="J1065">
        <v>4000</v>
      </c>
      <c r="K1065">
        <v>0</v>
      </c>
      <c r="M1065" t="s">
        <v>10078</v>
      </c>
      <c r="N1065" t="s">
        <v>10513</v>
      </c>
    </row>
    <row r="1066" spans="1:14" hidden="1" x14ac:dyDescent="0.2">
      <c r="B1066" t="s">
        <v>9819</v>
      </c>
      <c r="C1066" t="s">
        <v>9820</v>
      </c>
      <c r="D1066" t="s">
        <v>9811</v>
      </c>
      <c r="E1066" t="s">
        <v>9812</v>
      </c>
      <c r="F1066">
        <v>2016</v>
      </c>
      <c r="G1066">
        <v>2017</v>
      </c>
      <c r="H1066" t="s">
        <v>9821</v>
      </c>
      <c r="I1066" t="s">
        <v>8384</v>
      </c>
      <c r="J1066">
        <v>4000</v>
      </c>
      <c r="K1066">
        <v>0</v>
      </c>
      <c r="M1066" t="s">
        <v>10078</v>
      </c>
      <c r="N1066" t="s">
        <v>10080</v>
      </c>
    </row>
    <row r="1067" spans="1:14" hidden="1" x14ac:dyDescent="0.2">
      <c r="B1067" t="s">
        <v>9822</v>
      </c>
      <c r="C1067" t="s">
        <v>9823</v>
      </c>
      <c r="D1067" t="s">
        <v>9811</v>
      </c>
      <c r="E1067" t="s">
        <v>9812</v>
      </c>
      <c r="F1067">
        <v>2016</v>
      </c>
      <c r="G1067">
        <v>2017</v>
      </c>
      <c r="H1067" t="s">
        <v>9824</v>
      </c>
      <c r="I1067" t="s">
        <v>8453</v>
      </c>
      <c r="J1067">
        <v>4000</v>
      </c>
      <c r="K1067">
        <v>0</v>
      </c>
      <c r="M1067" t="s">
        <v>10078</v>
      </c>
      <c r="N1067" t="s">
        <v>10080</v>
      </c>
    </row>
    <row r="1068" spans="1:14" hidden="1" x14ac:dyDescent="0.2">
      <c r="A1068" t="s">
        <v>7708</v>
      </c>
      <c r="B1068" t="s">
        <v>9825</v>
      </c>
      <c r="C1068" t="s">
        <v>9826</v>
      </c>
      <c r="D1068" t="s">
        <v>9811</v>
      </c>
      <c r="E1068" t="s">
        <v>9812</v>
      </c>
      <c r="F1068">
        <v>2016</v>
      </c>
      <c r="G1068">
        <v>2017</v>
      </c>
      <c r="H1068" t="s">
        <v>9827</v>
      </c>
      <c r="I1068" t="s">
        <v>9004</v>
      </c>
      <c r="J1068">
        <v>3900</v>
      </c>
      <c r="K1068">
        <v>0</v>
      </c>
      <c r="M1068" t="s">
        <v>10078</v>
      </c>
      <c r="N1068" t="s">
        <v>10513</v>
      </c>
    </row>
    <row r="1069" spans="1:14" hidden="1" x14ac:dyDescent="0.2">
      <c r="B1069" t="s">
        <v>9828</v>
      </c>
      <c r="C1069" t="s">
        <v>9829</v>
      </c>
      <c r="D1069" t="s">
        <v>9811</v>
      </c>
      <c r="E1069" t="s">
        <v>9812</v>
      </c>
      <c r="F1069">
        <v>2016</v>
      </c>
      <c r="G1069">
        <v>2017</v>
      </c>
      <c r="H1069" t="s">
        <v>9830</v>
      </c>
      <c r="I1069" t="s">
        <v>7830</v>
      </c>
      <c r="J1069">
        <v>4000</v>
      </c>
      <c r="K1069">
        <v>0</v>
      </c>
      <c r="M1069" t="s">
        <v>10078</v>
      </c>
      <c r="N1069" t="s">
        <v>10080</v>
      </c>
    </row>
    <row r="1070" spans="1:14" hidden="1" x14ac:dyDescent="0.2">
      <c r="A1070" t="s">
        <v>1040</v>
      </c>
      <c r="B1070" t="s">
        <v>9831</v>
      </c>
      <c r="C1070" t="s">
        <v>9832</v>
      </c>
      <c r="D1070" t="s">
        <v>9811</v>
      </c>
      <c r="E1070" t="s">
        <v>9812</v>
      </c>
      <c r="F1070">
        <v>2016</v>
      </c>
      <c r="G1070">
        <v>2017</v>
      </c>
      <c r="H1070" t="s">
        <v>9833</v>
      </c>
      <c r="I1070" t="s">
        <v>9834</v>
      </c>
      <c r="J1070">
        <v>4000</v>
      </c>
      <c r="K1070">
        <v>0</v>
      </c>
      <c r="M1070" t="s">
        <v>10078</v>
      </c>
      <c r="N1070" t="s">
        <v>10513</v>
      </c>
    </row>
    <row r="1071" spans="1:14" hidden="1" x14ac:dyDescent="0.2">
      <c r="A1071" t="s">
        <v>7708</v>
      </c>
      <c r="B1071" t="s">
        <v>2996</v>
      </c>
      <c r="C1071" t="s">
        <v>2998</v>
      </c>
      <c r="D1071" t="s">
        <v>9811</v>
      </c>
      <c r="E1071" t="s">
        <v>9812</v>
      </c>
      <c r="F1071">
        <v>2016</v>
      </c>
      <c r="G1071">
        <v>2017</v>
      </c>
      <c r="H1071" t="s">
        <v>9835</v>
      </c>
      <c r="I1071" t="s">
        <v>8397</v>
      </c>
      <c r="J1071">
        <v>3900</v>
      </c>
      <c r="K1071">
        <v>0</v>
      </c>
      <c r="M1071" t="s">
        <v>10078</v>
      </c>
      <c r="N1071" t="s">
        <v>10513</v>
      </c>
    </row>
    <row r="1072" spans="1:14" hidden="1" x14ac:dyDescent="0.2">
      <c r="B1072" t="s">
        <v>9836</v>
      </c>
      <c r="C1072" t="s">
        <v>9837</v>
      </c>
      <c r="D1072" t="s">
        <v>9811</v>
      </c>
      <c r="E1072" t="s">
        <v>9812</v>
      </c>
      <c r="F1072">
        <v>2016</v>
      </c>
      <c r="G1072">
        <v>2017</v>
      </c>
      <c r="H1072" t="s">
        <v>9838</v>
      </c>
      <c r="I1072" t="s">
        <v>8384</v>
      </c>
      <c r="J1072">
        <v>4000</v>
      </c>
      <c r="K1072">
        <v>0</v>
      </c>
      <c r="M1072" t="s">
        <v>10078</v>
      </c>
      <c r="N1072" t="s">
        <v>10080</v>
      </c>
    </row>
    <row r="1073" spans="1:14" hidden="1" x14ac:dyDescent="0.2">
      <c r="B1073" t="s">
        <v>9839</v>
      </c>
      <c r="C1073" t="s">
        <v>9840</v>
      </c>
      <c r="D1073" t="s">
        <v>9811</v>
      </c>
      <c r="E1073" t="s">
        <v>9812</v>
      </c>
      <c r="F1073">
        <v>2016</v>
      </c>
      <c r="G1073">
        <v>2017</v>
      </c>
      <c r="H1073" t="s">
        <v>9841</v>
      </c>
      <c r="I1073" t="s">
        <v>7818</v>
      </c>
      <c r="J1073">
        <v>4000</v>
      </c>
      <c r="K1073">
        <v>0</v>
      </c>
      <c r="M1073" t="s">
        <v>10078</v>
      </c>
      <c r="N1073" t="s">
        <v>10080</v>
      </c>
    </row>
    <row r="1074" spans="1:14" hidden="1" x14ac:dyDescent="0.2">
      <c r="A1074" t="s">
        <v>7819</v>
      </c>
      <c r="B1074" t="s">
        <v>9842</v>
      </c>
      <c r="C1074" t="s">
        <v>9843</v>
      </c>
      <c r="D1074" t="s">
        <v>9811</v>
      </c>
      <c r="E1074" t="s">
        <v>9812</v>
      </c>
      <c r="F1074">
        <v>2016</v>
      </c>
      <c r="G1074">
        <v>2017</v>
      </c>
      <c r="H1074" t="s">
        <v>8449</v>
      </c>
      <c r="I1074" t="s">
        <v>8398</v>
      </c>
      <c r="J1074">
        <v>4000</v>
      </c>
      <c r="K1074">
        <v>0</v>
      </c>
      <c r="M1074" t="s">
        <v>10078</v>
      </c>
      <c r="N1074" t="s">
        <v>10513</v>
      </c>
    </row>
    <row r="1075" spans="1:14" hidden="1" x14ac:dyDescent="0.2">
      <c r="A1075" t="s">
        <v>7819</v>
      </c>
      <c r="B1075" t="s">
        <v>9844</v>
      </c>
      <c r="C1075" t="s">
        <v>9845</v>
      </c>
      <c r="D1075" t="s">
        <v>9811</v>
      </c>
      <c r="E1075" t="s">
        <v>9812</v>
      </c>
      <c r="F1075">
        <v>2016</v>
      </c>
      <c r="G1075">
        <v>2017</v>
      </c>
      <c r="H1075" t="s">
        <v>9846</v>
      </c>
      <c r="I1075" t="s">
        <v>8398</v>
      </c>
      <c r="J1075">
        <v>4000</v>
      </c>
      <c r="K1075">
        <v>0</v>
      </c>
      <c r="M1075" t="s">
        <v>10078</v>
      </c>
      <c r="N1075" t="s">
        <v>10513</v>
      </c>
    </row>
    <row r="1076" spans="1:14" hidden="1" x14ac:dyDescent="0.2">
      <c r="A1076" t="s">
        <v>7708</v>
      </c>
      <c r="B1076" t="s">
        <v>2994</v>
      </c>
      <c r="C1076" t="s">
        <v>2995</v>
      </c>
      <c r="D1076" t="s">
        <v>9847</v>
      </c>
      <c r="E1076" t="s">
        <v>9848</v>
      </c>
      <c r="F1076">
        <v>2016</v>
      </c>
      <c r="G1076">
        <v>2017</v>
      </c>
      <c r="H1076" t="s">
        <v>8876</v>
      </c>
      <c r="I1076" t="s">
        <v>8397</v>
      </c>
      <c r="J1076">
        <v>2647</v>
      </c>
      <c r="K1076">
        <v>0</v>
      </c>
      <c r="M1076" t="s">
        <v>10078</v>
      </c>
      <c r="N1076" t="s">
        <v>10513</v>
      </c>
    </row>
    <row r="1077" spans="1:14" hidden="1" x14ac:dyDescent="0.2">
      <c r="A1077" t="s">
        <v>5863</v>
      </c>
      <c r="B1077" t="s">
        <v>9849</v>
      </c>
      <c r="C1077" t="s">
        <v>9850</v>
      </c>
      <c r="D1077" t="s">
        <v>9847</v>
      </c>
      <c r="E1077" t="s">
        <v>9848</v>
      </c>
      <c r="F1077">
        <v>2016</v>
      </c>
      <c r="G1077">
        <v>2017</v>
      </c>
      <c r="H1077" t="s">
        <v>9851</v>
      </c>
      <c r="I1077" t="s">
        <v>8928</v>
      </c>
      <c r="J1077">
        <v>2650</v>
      </c>
      <c r="K1077">
        <v>0</v>
      </c>
      <c r="M1077" t="s">
        <v>10078</v>
      </c>
      <c r="N1077" t="s">
        <v>10513</v>
      </c>
    </row>
    <row r="1078" spans="1:14" hidden="1" x14ac:dyDescent="0.2">
      <c r="A1078" t="s">
        <v>802</v>
      </c>
      <c r="B1078" t="s">
        <v>9852</v>
      </c>
      <c r="C1078" t="s">
        <v>9853</v>
      </c>
      <c r="D1078" t="s">
        <v>9847</v>
      </c>
      <c r="E1078" t="s">
        <v>9848</v>
      </c>
      <c r="F1078">
        <v>2016</v>
      </c>
      <c r="G1078">
        <v>2017</v>
      </c>
      <c r="H1078" t="s">
        <v>9854</v>
      </c>
      <c r="I1078" t="s">
        <v>8361</v>
      </c>
      <c r="J1078">
        <v>2600</v>
      </c>
      <c r="K1078">
        <v>0</v>
      </c>
      <c r="M1078" t="s">
        <v>10078</v>
      </c>
      <c r="N1078" t="s">
        <v>10513</v>
      </c>
    </row>
    <row r="1079" spans="1:14" hidden="1" x14ac:dyDescent="0.2">
      <c r="A1079" t="s">
        <v>7708</v>
      </c>
      <c r="B1079" t="s">
        <v>9855</v>
      </c>
      <c r="C1079" t="s">
        <v>9856</v>
      </c>
      <c r="D1079" t="s">
        <v>9847</v>
      </c>
      <c r="E1079" t="s">
        <v>9848</v>
      </c>
      <c r="F1079">
        <v>2016</v>
      </c>
      <c r="G1079">
        <v>2017</v>
      </c>
      <c r="H1079" t="s">
        <v>9857</v>
      </c>
      <c r="I1079" t="s">
        <v>9004</v>
      </c>
      <c r="J1079">
        <v>2650</v>
      </c>
      <c r="K1079">
        <v>0</v>
      </c>
      <c r="M1079" t="s">
        <v>10078</v>
      </c>
      <c r="N1079" t="s">
        <v>10513</v>
      </c>
    </row>
    <row r="1080" spans="1:14" hidden="1" x14ac:dyDescent="0.2">
      <c r="B1080" t="s">
        <v>9858</v>
      </c>
      <c r="C1080" t="s">
        <v>9859</v>
      </c>
      <c r="D1080" t="s">
        <v>9847</v>
      </c>
      <c r="E1080" t="s">
        <v>9848</v>
      </c>
      <c r="F1080">
        <v>2016</v>
      </c>
      <c r="G1080">
        <v>2017</v>
      </c>
      <c r="H1080" t="s">
        <v>9860</v>
      </c>
      <c r="I1080" t="s">
        <v>8545</v>
      </c>
      <c r="J1080">
        <v>2650</v>
      </c>
      <c r="K1080">
        <v>0</v>
      </c>
      <c r="M1080" t="s">
        <v>10078</v>
      </c>
      <c r="N1080" t="s">
        <v>10080</v>
      </c>
    </row>
    <row r="1081" spans="1:14" hidden="1" x14ac:dyDescent="0.2">
      <c r="A1081" t="s">
        <v>7967</v>
      </c>
      <c r="B1081" t="s">
        <v>9861</v>
      </c>
      <c r="C1081" t="s">
        <v>9862</v>
      </c>
      <c r="D1081" t="s">
        <v>9847</v>
      </c>
      <c r="E1081" t="s">
        <v>9848</v>
      </c>
      <c r="F1081">
        <v>2016</v>
      </c>
      <c r="G1081">
        <v>2017</v>
      </c>
      <c r="H1081" t="s">
        <v>9863</v>
      </c>
      <c r="I1081" t="s">
        <v>8375</v>
      </c>
      <c r="J1081">
        <v>2650</v>
      </c>
      <c r="K1081">
        <v>0</v>
      </c>
      <c r="M1081" t="s">
        <v>10078</v>
      </c>
      <c r="N1081" t="s">
        <v>10513</v>
      </c>
    </row>
    <row r="1082" spans="1:14" hidden="1" x14ac:dyDescent="0.2">
      <c r="A1082" t="s">
        <v>802</v>
      </c>
      <c r="B1082" t="s">
        <v>9864</v>
      </c>
      <c r="C1082" t="s">
        <v>9865</v>
      </c>
      <c r="D1082" t="s">
        <v>9847</v>
      </c>
      <c r="E1082" t="s">
        <v>9848</v>
      </c>
      <c r="F1082">
        <v>2016</v>
      </c>
      <c r="G1082">
        <v>2017</v>
      </c>
      <c r="H1082" t="s">
        <v>9866</v>
      </c>
      <c r="I1082" t="s">
        <v>8361</v>
      </c>
      <c r="J1082">
        <v>2650</v>
      </c>
      <c r="K1082">
        <v>0</v>
      </c>
      <c r="M1082" t="s">
        <v>10078</v>
      </c>
      <c r="N1082" t="s">
        <v>10513</v>
      </c>
    </row>
    <row r="1083" spans="1:14" hidden="1" x14ac:dyDescent="0.2">
      <c r="A1083" t="s">
        <v>7708</v>
      </c>
      <c r="B1083" t="s">
        <v>9867</v>
      </c>
      <c r="C1083" t="s">
        <v>9868</v>
      </c>
      <c r="D1083" t="s">
        <v>9847</v>
      </c>
      <c r="E1083" t="s">
        <v>9848</v>
      </c>
      <c r="F1083">
        <v>2016</v>
      </c>
      <c r="G1083">
        <v>2017</v>
      </c>
      <c r="H1083" t="s">
        <v>9869</v>
      </c>
      <c r="I1083" t="s">
        <v>8490</v>
      </c>
      <c r="J1083">
        <v>2646</v>
      </c>
      <c r="K1083">
        <v>0</v>
      </c>
      <c r="M1083" t="s">
        <v>10078</v>
      </c>
      <c r="N1083" t="s">
        <v>10513</v>
      </c>
    </row>
    <row r="1084" spans="1:14" hidden="1" x14ac:dyDescent="0.2">
      <c r="A1084" t="s">
        <v>7708</v>
      </c>
      <c r="B1084" t="s">
        <v>9870</v>
      </c>
      <c r="C1084" t="s">
        <v>9871</v>
      </c>
      <c r="D1084" t="s">
        <v>9847</v>
      </c>
      <c r="E1084" t="s">
        <v>9848</v>
      </c>
      <c r="F1084">
        <v>2016</v>
      </c>
      <c r="G1084">
        <v>2017</v>
      </c>
      <c r="H1084" t="s">
        <v>9464</v>
      </c>
      <c r="I1084" t="s">
        <v>8490</v>
      </c>
      <c r="J1084">
        <v>2650</v>
      </c>
      <c r="K1084">
        <v>0</v>
      </c>
      <c r="M1084" t="s">
        <v>10078</v>
      </c>
      <c r="N1084" t="s">
        <v>10513</v>
      </c>
    </row>
    <row r="1085" spans="1:14" hidden="1" x14ac:dyDescent="0.2">
      <c r="A1085" t="s">
        <v>802</v>
      </c>
      <c r="B1085" t="s">
        <v>9872</v>
      </c>
      <c r="C1085" t="s">
        <v>9873</v>
      </c>
      <c r="D1085" t="s">
        <v>9847</v>
      </c>
      <c r="E1085" t="s">
        <v>9848</v>
      </c>
      <c r="F1085">
        <v>2016</v>
      </c>
      <c r="G1085">
        <v>2017</v>
      </c>
      <c r="H1085" t="s">
        <v>9874</v>
      </c>
      <c r="I1085" t="s">
        <v>8361</v>
      </c>
      <c r="J1085">
        <v>2000</v>
      </c>
      <c r="K1085">
        <v>0</v>
      </c>
      <c r="M1085" t="s">
        <v>10078</v>
      </c>
      <c r="N1085" t="s">
        <v>10513</v>
      </c>
    </row>
    <row r="1086" spans="1:14" hidden="1" x14ac:dyDescent="0.2">
      <c r="B1086" t="s">
        <v>9875</v>
      </c>
      <c r="C1086" t="s">
        <v>9876</v>
      </c>
      <c r="D1086" t="s">
        <v>9847</v>
      </c>
      <c r="E1086" t="s">
        <v>9848</v>
      </c>
      <c r="F1086">
        <v>2016</v>
      </c>
      <c r="G1086">
        <v>2017</v>
      </c>
      <c r="H1086" t="s">
        <v>9877</v>
      </c>
      <c r="I1086" t="s">
        <v>8805</v>
      </c>
      <c r="J1086">
        <v>2645</v>
      </c>
      <c r="K1086">
        <v>0</v>
      </c>
      <c r="M1086" t="s">
        <v>10078</v>
      </c>
      <c r="N1086" t="s">
        <v>10080</v>
      </c>
    </row>
    <row r="1087" spans="1:14" hidden="1" x14ac:dyDescent="0.2">
      <c r="A1087" t="s">
        <v>802</v>
      </c>
      <c r="B1087" t="s">
        <v>9878</v>
      </c>
      <c r="C1087" t="s">
        <v>9879</v>
      </c>
      <c r="D1087" t="s">
        <v>9847</v>
      </c>
      <c r="E1087" t="s">
        <v>9848</v>
      </c>
      <c r="F1087">
        <v>2016</v>
      </c>
      <c r="G1087">
        <v>2017</v>
      </c>
      <c r="H1087" t="s">
        <v>9880</v>
      </c>
      <c r="I1087" t="s">
        <v>8352</v>
      </c>
      <c r="J1087">
        <v>2650</v>
      </c>
      <c r="K1087">
        <v>0</v>
      </c>
      <c r="M1087" t="s">
        <v>10078</v>
      </c>
      <c r="N1087" t="s">
        <v>10513</v>
      </c>
    </row>
    <row r="1088" spans="1:14" hidden="1" x14ac:dyDescent="0.2">
      <c r="B1088" t="s">
        <v>9881</v>
      </c>
      <c r="C1088" t="s">
        <v>9882</v>
      </c>
      <c r="D1088" t="s">
        <v>9847</v>
      </c>
      <c r="E1088" t="s">
        <v>9848</v>
      </c>
      <c r="F1088">
        <v>2016</v>
      </c>
      <c r="G1088">
        <v>2017</v>
      </c>
      <c r="H1088" t="s">
        <v>9883</v>
      </c>
      <c r="I1088" t="s">
        <v>1078</v>
      </c>
      <c r="J1088">
        <v>2650</v>
      </c>
      <c r="K1088">
        <v>0</v>
      </c>
      <c r="M1088" t="s">
        <v>10078</v>
      </c>
      <c r="N1088" t="s">
        <v>10080</v>
      </c>
    </row>
    <row r="1089" spans="1:14" hidden="1" x14ac:dyDescent="0.2">
      <c r="B1089" t="s">
        <v>9884</v>
      </c>
      <c r="C1089" t="s">
        <v>9885</v>
      </c>
      <c r="D1089" t="s">
        <v>9847</v>
      </c>
      <c r="E1089" t="s">
        <v>9848</v>
      </c>
      <c r="F1089">
        <v>2016</v>
      </c>
      <c r="G1089">
        <v>2017</v>
      </c>
      <c r="H1089" t="s">
        <v>9886</v>
      </c>
      <c r="I1089" t="s">
        <v>9887</v>
      </c>
      <c r="J1089">
        <v>2650</v>
      </c>
      <c r="K1089">
        <v>0</v>
      </c>
      <c r="M1089" t="s">
        <v>10078</v>
      </c>
      <c r="N1089" t="s">
        <v>10080</v>
      </c>
    </row>
    <row r="1090" spans="1:14" hidden="1" x14ac:dyDescent="0.2">
      <c r="B1090" t="s">
        <v>9888</v>
      </c>
      <c r="C1090" t="s">
        <v>9889</v>
      </c>
      <c r="D1090" t="s">
        <v>9847</v>
      </c>
      <c r="E1090" t="s">
        <v>9848</v>
      </c>
      <c r="F1090">
        <v>2016</v>
      </c>
      <c r="G1090">
        <v>2017</v>
      </c>
      <c r="H1090" t="s">
        <v>9890</v>
      </c>
      <c r="I1090" t="s">
        <v>8743</v>
      </c>
      <c r="J1090">
        <v>2650</v>
      </c>
      <c r="K1090">
        <v>0</v>
      </c>
      <c r="M1090" t="s">
        <v>10078</v>
      </c>
      <c r="N1090" t="s">
        <v>10080</v>
      </c>
    </row>
    <row r="1091" spans="1:14" hidden="1" x14ac:dyDescent="0.2">
      <c r="A1091" t="s">
        <v>7708</v>
      </c>
      <c r="B1091" t="s">
        <v>9891</v>
      </c>
      <c r="C1091" t="s">
        <v>2993</v>
      </c>
      <c r="D1091" t="s">
        <v>9892</v>
      </c>
      <c r="E1091" t="s">
        <v>9893</v>
      </c>
      <c r="F1091">
        <v>2015</v>
      </c>
      <c r="G1091">
        <v>2016</v>
      </c>
      <c r="H1091" t="s">
        <v>9894</v>
      </c>
      <c r="I1091" t="s">
        <v>8397</v>
      </c>
      <c r="J1091">
        <v>1500</v>
      </c>
      <c r="K1091">
        <v>0</v>
      </c>
      <c r="M1091" t="s">
        <v>10078</v>
      </c>
      <c r="N1091" t="s">
        <v>10513</v>
      </c>
    </row>
    <row r="1092" spans="1:14" hidden="1" x14ac:dyDescent="0.2">
      <c r="B1092" t="s">
        <v>9895</v>
      </c>
      <c r="C1092" t="s">
        <v>9896</v>
      </c>
      <c r="D1092" t="s">
        <v>9892</v>
      </c>
      <c r="E1092" t="s">
        <v>9893</v>
      </c>
      <c r="F1092">
        <v>2015</v>
      </c>
      <c r="G1092">
        <v>2016</v>
      </c>
      <c r="H1092" t="s">
        <v>9897</v>
      </c>
      <c r="I1092" t="s">
        <v>7818</v>
      </c>
      <c r="J1092">
        <v>1300</v>
      </c>
      <c r="K1092">
        <v>0</v>
      </c>
      <c r="M1092" t="s">
        <v>10078</v>
      </c>
      <c r="N1092" t="s">
        <v>10080</v>
      </c>
    </row>
    <row r="1093" spans="1:14" hidden="1" x14ac:dyDescent="0.2">
      <c r="B1093" t="s">
        <v>9898</v>
      </c>
      <c r="C1093" t="s">
        <v>9899</v>
      </c>
      <c r="D1093" t="s">
        <v>9892</v>
      </c>
      <c r="E1093" t="s">
        <v>9893</v>
      </c>
      <c r="F1093">
        <v>2015</v>
      </c>
      <c r="G1093">
        <v>2016</v>
      </c>
      <c r="H1093" t="s">
        <v>9900</v>
      </c>
      <c r="I1093" t="s">
        <v>8384</v>
      </c>
      <c r="J1093">
        <v>1500</v>
      </c>
      <c r="K1093">
        <v>0</v>
      </c>
      <c r="M1093" t="s">
        <v>10078</v>
      </c>
      <c r="N1093" t="s">
        <v>10080</v>
      </c>
    </row>
    <row r="1094" spans="1:14" hidden="1" x14ac:dyDescent="0.2">
      <c r="A1094" t="s">
        <v>7708</v>
      </c>
      <c r="B1094" t="s">
        <v>2988</v>
      </c>
      <c r="C1094" t="s">
        <v>2990</v>
      </c>
      <c r="D1094" t="s">
        <v>9892</v>
      </c>
      <c r="E1094" t="s">
        <v>9893</v>
      </c>
      <c r="F1094">
        <v>2015</v>
      </c>
      <c r="G1094">
        <v>2016</v>
      </c>
      <c r="H1094" t="s">
        <v>9901</v>
      </c>
      <c r="I1094" t="s">
        <v>8397</v>
      </c>
      <c r="J1094">
        <v>1500</v>
      </c>
      <c r="K1094">
        <v>0</v>
      </c>
      <c r="M1094" t="s">
        <v>10078</v>
      </c>
      <c r="N1094" t="s">
        <v>10513</v>
      </c>
    </row>
    <row r="1095" spans="1:14" hidden="1" x14ac:dyDescent="0.2">
      <c r="A1095" t="s">
        <v>7666</v>
      </c>
      <c r="B1095" t="s">
        <v>9902</v>
      </c>
      <c r="C1095" t="s">
        <v>9903</v>
      </c>
      <c r="D1095" t="s">
        <v>9892</v>
      </c>
      <c r="E1095" t="s">
        <v>9893</v>
      </c>
      <c r="F1095">
        <v>2015</v>
      </c>
      <c r="G1095">
        <v>2016</v>
      </c>
      <c r="H1095" t="s">
        <v>9904</v>
      </c>
      <c r="I1095" t="s">
        <v>8410</v>
      </c>
      <c r="J1095">
        <v>1500</v>
      </c>
      <c r="K1095">
        <v>0</v>
      </c>
      <c r="M1095" t="s">
        <v>10078</v>
      </c>
      <c r="N1095" t="s">
        <v>10513</v>
      </c>
    </row>
    <row r="1096" spans="1:14" hidden="1" x14ac:dyDescent="0.2">
      <c r="A1096" t="s">
        <v>802</v>
      </c>
      <c r="B1096" t="s">
        <v>9905</v>
      </c>
      <c r="C1096" t="s">
        <v>9906</v>
      </c>
      <c r="D1096" t="s">
        <v>9892</v>
      </c>
      <c r="E1096" t="s">
        <v>9893</v>
      </c>
      <c r="F1096">
        <v>2015</v>
      </c>
      <c r="G1096">
        <v>2016</v>
      </c>
      <c r="H1096" t="s">
        <v>9874</v>
      </c>
      <c r="I1096" t="s">
        <v>8361</v>
      </c>
      <c r="J1096">
        <v>1500</v>
      </c>
      <c r="K1096">
        <v>0</v>
      </c>
      <c r="M1096" t="s">
        <v>10078</v>
      </c>
      <c r="N1096" t="s">
        <v>10513</v>
      </c>
    </row>
    <row r="1097" spans="1:14" hidden="1" x14ac:dyDescent="0.2">
      <c r="B1097" t="s">
        <v>9907</v>
      </c>
      <c r="C1097" t="s">
        <v>9908</v>
      </c>
      <c r="D1097" t="s">
        <v>9892</v>
      </c>
      <c r="E1097" t="s">
        <v>9893</v>
      </c>
      <c r="F1097">
        <v>2015</v>
      </c>
      <c r="G1097">
        <v>2016</v>
      </c>
      <c r="H1097" t="s">
        <v>9909</v>
      </c>
      <c r="I1097" t="s">
        <v>7912</v>
      </c>
      <c r="J1097">
        <v>1480</v>
      </c>
      <c r="K1097">
        <v>0</v>
      </c>
      <c r="M1097" t="s">
        <v>10078</v>
      </c>
      <c r="N1097" t="s">
        <v>10080</v>
      </c>
    </row>
    <row r="1098" spans="1:14" hidden="1" x14ac:dyDescent="0.2">
      <c r="B1098" t="s">
        <v>9910</v>
      </c>
      <c r="C1098" t="s">
        <v>9911</v>
      </c>
      <c r="D1098" t="s">
        <v>9892</v>
      </c>
      <c r="E1098" t="s">
        <v>9893</v>
      </c>
      <c r="F1098">
        <v>2015</v>
      </c>
      <c r="G1098">
        <v>2016</v>
      </c>
      <c r="H1098" t="s">
        <v>9912</v>
      </c>
      <c r="I1098" t="s">
        <v>8384</v>
      </c>
      <c r="J1098">
        <v>1500</v>
      </c>
      <c r="K1098">
        <v>0</v>
      </c>
      <c r="M1098" t="s">
        <v>10078</v>
      </c>
      <c r="N1098" t="s">
        <v>10080</v>
      </c>
    </row>
    <row r="1099" spans="1:14" hidden="1" x14ac:dyDescent="0.2">
      <c r="B1099" t="s">
        <v>9913</v>
      </c>
      <c r="C1099" t="s">
        <v>9914</v>
      </c>
      <c r="D1099" t="s">
        <v>9892</v>
      </c>
      <c r="E1099" t="s">
        <v>9893</v>
      </c>
      <c r="F1099">
        <v>2015</v>
      </c>
      <c r="G1099">
        <v>2016</v>
      </c>
      <c r="H1099" t="s">
        <v>9915</v>
      </c>
      <c r="I1099" t="s">
        <v>8100</v>
      </c>
      <c r="J1099">
        <v>650</v>
      </c>
      <c r="K1099">
        <v>0</v>
      </c>
      <c r="M1099" t="s">
        <v>10078</v>
      </c>
      <c r="N1099" t="s">
        <v>10080</v>
      </c>
    </row>
    <row r="1100" spans="1:14" hidden="1" x14ac:dyDescent="0.2">
      <c r="A1100" t="s">
        <v>7689</v>
      </c>
      <c r="B1100" t="s">
        <v>9916</v>
      </c>
      <c r="C1100" t="s">
        <v>9917</v>
      </c>
      <c r="D1100" t="s">
        <v>9892</v>
      </c>
      <c r="E1100" t="s">
        <v>9893</v>
      </c>
      <c r="F1100">
        <v>2015</v>
      </c>
      <c r="G1100">
        <v>2016</v>
      </c>
      <c r="H1100" t="s">
        <v>9918</v>
      </c>
      <c r="I1100" t="s">
        <v>8608</v>
      </c>
      <c r="J1100">
        <v>1490</v>
      </c>
      <c r="K1100">
        <v>0</v>
      </c>
      <c r="M1100" t="s">
        <v>10078</v>
      </c>
      <c r="N1100" t="s">
        <v>10513</v>
      </c>
    </row>
    <row r="1101" spans="1:14" hidden="1" x14ac:dyDescent="0.2">
      <c r="B1101" t="s">
        <v>9919</v>
      </c>
      <c r="C1101" t="s">
        <v>9920</v>
      </c>
      <c r="D1101" t="s">
        <v>9892</v>
      </c>
      <c r="E1101" t="s">
        <v>9893</v>
      </c>
      <c r="F1101">
        <v>2015</v>
      </c>
      <c r="G1101">
        <v>2016</v>
      </c>
      <c r="H1101" t="s">
        <v>8683</v>
      </c>
      <c r="I1101" t="s">
        <v>7818</v>
      </c>
      <c r="J1101">
        <v>1500</v>
      </c>
      <c r="K1101">
        <v>0</v>
      </c>
      <c r="M1101" t="s">
        <v>10078</v>
      </c>
      <c r="N1101" t="s">
        <v>10080</v>
      </c>
    </row>
    <row r="1102" spans="1:14" hidden="1" x14ac:dyDescent="0.2">
      <c r="B1102" t="s">
        <v>9921</v>
      </c>
      <c r="C1102" t="s">
        <v>9922</v>
      </c>
      <c r="D1102" t="s">
        <v>9892</v>
      </c>
      <c r="E1102" t="s">
        <v>9893</v>
      </c>
      <c r="F1102">
        <v>2015</v>
      </c>
      <c r="G1102">
        <v>2016</v>
      </c>
      <c r="H1102" t="s">
        <v>9821</v>
      </c>
      <c r="I1102" t="s">
        <v>8384</v>
      </c>
      <c r="J1102">
        <v>1500</v>
      </c>
      <c r="K1102">
        <v>0</v>
      </c>
      <c r="M1102" t="s">
        <v>10078</v>
      </c>
      <c r="N1102" t="s">
        <v>10080</v>
      </c>
    </row>
    <row r="1103" spans="1:14" hidden="1" x14ac:dyDescent="0.2">
      <c r="A1103" t="s">
        <v>8144</v>
      </c>
      <c r="B1103" t="s">
        <v>9923</v>
      </c>
      <c r="C1103" t="s">
        <v>9924</v>
      </c>
      <c r="D1103" t="s">
        <v>9892</v>
      </c>
      <c r="E1103" t="s">
        <v>9893</v>
      </c>
      <c r="F1103">
        <v>2015</v>
      </c>
      <c r="G1103">
        <v>2016</v>
      </c>
      <c r="H1103" t="s">
        <v>9925</v>
      </c>
      <c r="I1103" t="s">
        <v>9926</v>
      </c>
      <c r="J1103">
        <v>1485</v>
      </c>
      <c r="K1103">
        <v>0</v>
      </c>
      <c r="M1103" t="s">
        <v>10078</v>
      </c>
      <c r="N1103" t="s">
        <v>10513</v>
      </c>
    </row>
    <row r="1104" spans="1:14" hidden="1" x14ac:dyDescent="0.2">
      <c r="B1104" t="s">
        <v>9927</v>
      </c>
      <c r="C1104" t="s">
        <v>9928</v>
      </c>
      <c r="D1104" t="s">
        <v>9929</v>
      </c>
      <c r="E1104" t="s">
        <v>9930</v>
      </c>
      <c r="F1104">
        <v>2016</v>
      </c>
      <c r="G1104">
        <v>2017</v>
      </c>
      <c r="H1104" t="s">
        <v>8359</v>
      </c>
      <c r="I1104" t="s">
        <v>8360</v>
      </c>
      <c r="J1104">
        <v>2000</v>
      </c>
      <c r="K1104">
        <v>0</v>
      </c>
      <c r="M1104" t="s">
        <v>10078</v>
      </c>
      <c r="N1104" t="s">
        <v>10080</v>
      </c>
    </row>
    <row r="1105" spans="1:14" hidden="1" x14ac:dyDescent="0.2">
      <c r="B1105" t="s">
        <v>9931</v>
      </c>
      <c r="C1105" t="s">
        <v>9932</v>
      </c>
      <c r="D1105" t="s">
        <v>9929</v>
      </c>
      <c r="E1105" t="s">
        <v>9930</v>
      </c>
      <c r="F1105">
        <v>2016</v>
      </c>
      <c r="G1105">
        <v>2017</v>
      </c>
      <c r="H1105" t="s">
        <v>9933</v>
      </c>
      <c r="I1105" t="s">
        <v>9934</v>
      </c>
      <c r="J1105">
        <v>2000</v>
      </c>
      <c r="K1105">
        <v>0</v>
      </c>
      <c r="M1105" t="s">
        <v>10078</v>
      </c>
      <c r="N1105" t="s">
        <v>10080</v>
      </c>
    </row>
    <row r="1106" spans="1:14" hidden="1" x14ac:dyDescent="0.2">
      <c r="A1106" t="s">
        <v>1040</v>
      </c>
      <c r="B1106" t="s">
        <v>9935</v>
      </c>
      <c r="C1106" t="s">
        <v>9936</v>
      </c>
      <c r="D1106" t="s">
        <v>9929</v>
      </c>
      <c r="E1106" t="s">
        <v>9930</v>
      </c>
      <c r="F1106">
        <v>2016</v>
      </c>
      <c r="G1106">
        <v>2017</v>
      </c>
      <c r="H1106" t="s">
        <v>9937</v>
      </c>
      <c r="I1106" t="s">
        <v>8766</v>
      </c>
      <c r="J1106">
        <v>2000</v>
      </c>
      <c r="K1106">
        <v>0</v>
      </c>
      <c r="M1106" t="s">
        <v>10078</v>
      </c>
      <c r="N1106" t="s">
        <v>10513</v>
      </c>
    </row>
    <row r="1107" spans="1:14" hidden="1" x14ac:dyDescent="0.2">
      <c r="A1107" t="s">
        <v>1040</v>
      </c>
      <c r="B1107" t="s">
        <v>9938</v>
      </c>
      <c r="C1107" t="s">
        <v>9939</v>
      </c>
      <c r="D1107" t="s">
        <v>9929</v>
      </c>
      <c r="E1107" t="s">
        <v>9930</v>
      </c>
      <c r="F1107">
        <v>2016</v>
      </c>
      <c r="G1107">
        <v>2017</v>
      </c>
      <c r="H1107" t="s">
        <v>9940</v>
      </c>
      <c r="I1107" t="s">
        <v>8426</v>
      </c>
      <c r="J1107">
        <v>2000</v>
      </c>
      <c r="K1107">
        <v>0</v>
      </c>
      <c r="M1107" t="s">
        <v>10078</v>
      </c>
      <c r="N1107" t="s">
        <v>10513</v>
      </c>
    </row>
    <row r="1108" spans="1:14" hidden="1" x14ac:dyDescent="0.2">
      <c r="A1108" t="s">
        <v>1040</v>
      </c>
      <c r="B1108" t="s">
        <v>9941</v>
      </c>
      <c r="C1108" t="s">
        <v>9942</v>
      </c>
      <c r="D1108" t="s">
        <v>9929</v>
      </c>
      <c r="E1108" t="s">
        <v>9930</v>
      </c>
      <c r="F1108">
        <v>2016</v>
      </c>
      <c r="G1108">
        <v>2017</v>
      </c>
      <c r="H1108" t="s">
        <v>9943</v>
      </c>
      <c r="I1108" t="s">
        <v>8622</v>
      </c>
      <c r="J1108">
        <v>1980</v>
      </c>
      <c r="K1108">
        <v>0</v>
      </c>
      <c r="M1108" t="s">
        <v>10078</v>
      </c>
      <c r="N1108" t="s">
        <v>10513</v>
      </c>
    </row>
    <row r="1109" spans="1:14" hidden="1" x14ac:dyDescent="0.2">
      <c r="A1109" t="s">
        <v>802</v>
      </c>
      <c r="B1109" t="s">
        <v>9944</v>
      </c>
      <c r="C1109" t="s">
        <v>9945</v>
      </c>
      <c r="D1109" t="s">
        <v>9929</v>
      </c>
      <c r="E1109" t="s">
        <v>9930</v>
      </c>
      <c r="F1109">
        <v>2016</v>
      </c>
      <c r="G1109">
        <v>2017</v>
      </c>
      <c r="H1109" t="s">
        <v>9946</v>
      </c>
      <c r="I1109" t="s">
        <v>8352</v>
      </c>
      <c r="J1109">
        <v>2000</v>
      </c>
      <c r="K1109">
        <v>0</v>
      </c>
      <c r="M1109" t="s">
        <v>10078</v>
      </c>
      <c r="N1109" t="s">
        <v>10513</v>
      </c>
    </row>
    <row r="1110" spans="1:14" hidden="1" x14ac:dyDescent="0.2">
      <c r="B1110" t="s">
        <v>9947</v>
      </c>
      <c r="C1110" t="s">
        <v>9948</v>
      </c>
      <c r="D1110" t="s">
        <v>9929</v>
      </c>
      <c r="E1110" t="s">
        <v>9930</v>
      </c>
      <c r="F1110">
        <v>2016</v>
      </c>
      <c r="G1110">
        <v>2017</v>
      </c>
      <c r="H1110" t="s">
        <v>9949</v>
      </c>
      <c r="I1110" t="s">
        <v>335</v>
      </c>
      <c r="J1110">
        <v>1500</v>
      </c>
      <c r="K1110">
        <v>0</v>
      </c>
      <c r="M1110" t="s">
        <v>10078</v>
      </c>
      <c r="N1110" t="s">
        <v>10080</v>
      </c>
    </row>
    <row r="1111" spans="1:14" hidden="1" x14ac:dyDescent="0.2">
      <c r="A1111" t="s">
        <v>8144</v>
      </c>
      <c r="B1111" t="s">
        <v>9950</v>
      </c>
      <c r="C1111" t="s">
        <v>9951</v>
      </c>
      <c r="D1111" t="s">
        <v>9929</v>
      </c>
      <c r="E1111" t="s">
        <v>9930</v>
      </c>
      <c r="F1111">
        <v>2016</v>
      </c>
      <c r="G1111">
        <v>2017</v>
      </c>
      <c r="H1111" t="s">
        <v>9952</v>
      </c>
      <c r="I1111" t="s">
        <v>8340</v>
      </c>
      <c r="J1111">
        <v>2000</v>
      </c>
      <c r="K1111">
        <v>0</v>
      </c>
      <c r="M1111" t="s">
        <v>10078</v>
      </c>
      <c r="N1111" t="s">
        <v>10513</v>
      </c>
    </row>
    <row r="1112" spans="1:14" hidden="1" x14ac:dyDescent="0.2">
      <c r="A1112" t="s">
        <v>7666</v>
      </c>
      <c r="B1112" t="s">
        <v>9953</v>
      </c>
      <c r="C1112" t="s">
        <v>9954</v>
      </c>
      <c r="D1112" t="s">
        <v>9929</v>
      </c>
      <c r="E1112" t="s">
        <v>9930</v>
      </c>
      <c r="F1112">
        <v>2016</v>
      </c>
      <c r="G1112">
        <v>2017</v>
      </c>
      <c r="H1112" t="s">
        <v>8842</v>
      </c>
      <c r="I1112" t="s">
        <v>8843</v>
      </c>
      <c r="J1112">
        <v>2000</v>
      </c>
      <c r="K1112">
        <v>0</v>
      </c>
      <c r="M1112" t="s">
        <v>10078</v>
      </c>
      <c r="N1112" t="s">
        <v>10513</v>
      </c>
    </row>
    <row r="1113" spans="1:14" hidden="1" x14ac:dyDescent="0.2">
      <c r="A1113" t="s">
        <v>7666</v>
      </c>
      <c r="B1113" t="s">
        <v>9955</v>
      </c>
      <c r="C1113" t="s">
        <v>9956</v>
      </c>
      <c r="D1113" t="s">
        <v>9929</v>
      </c>
      <c r="E1113" t="s">
        <v>9930</v>
      </c>
      <c r="F1113">
        <v>2016</v>
      </c>
      <c r="G1113">
        <v>2017</v>
      </c>
      <c r="H1113" t="s">
        <v>9957</v>
      </c>
      <c r="I1113" t="s">
        <v>8673</v>
      </c>
      <c r="J1113">
        <v>1800</v>
      </c>
      <c r="K1113">
        <v>0</v>
      </c>
      <c r="M1113" t="s">
        <v>10078</v>
      </c>
      <c r="N1113" t="s">
        <v>10513</v>
      </c>
    </row>
    <row r="1114" spans="1:14" hidden="1" x14ac:dyDescent="0.2">
      <c r="B1114" t="s">
        <v>9958</v>
      </c>
      <c r="C1114" t="s">
        <v>9959</v>
      </c>
      <c r="D1114" t="s">
        <v>9929</v>
      </c>
      <c r="E1114" t="s">
        <v>9930</v>
      </c>
      <c r="F1114">
        <v>2016</v>
      </c>
      <c r="G1114">
        <v>2017</v>
      </c>
      <c r="H1114" t="s">
        <v>9960</v>
      </c>
      <c r="I1114" t="s">
        <v>9121</v>
      </c>
      <c r="J1114">
        <v>2000</v>
      </c>
      <c r="K1114">
        <v>0</v>
      </c>
      <c r="M1114" t="s">
        <v>10078</v>
      </c>
      <c r="N1114" t="s">
        <v>10080</v>
      </c>
    </row>
    <row r="1115" spans="1:14" hidden="1" x14ac:dyDescent="0.2">
      <c r="B1115" t="s">
        <v>9961</v>
      </c>
      <c r="C1115" t="s">
        <v>9962</v>
      </c>
      <c r="D1115" t="s">
        <v>9929</v>
      </c>
      <c r="E1115" t="s">
        <v>9930</v>
      </c>
      <c r="F1115">
        <v>2016</v>
      </c>
      <c r="G1115">
        <v>2017</v>
      </c>
      <c r="H1115" t="s">
        <v>9963</v>
      </c>
      <c r="I1115" t="s">
        <v>8932</v>
      </c>
      <c r="J1115">
        <v>2000</v>
      </c>
      <c r="K1115">
        <v>0</v>
      </c>
      <c r="M1115" t="s">
        <v>10078</v>
      </c>
      <c r="N1115" t="s">
        <v>10080</v>
      </c>
    </row>
    <row r="1116" spans="1:14" hidden="1" x14ac:dyDescent="0.2">
      <c r="A1116" t="s">
        <v>1040</v>
      </c>
      <c r="B1116" t="s">
        <v>9964</v>
      </c>
      <c r="C1116" t="s">
        <v>9965</v>
      </c>
      <c r="D1116" t="s">
        <v>9929</v>
      </c>
      <c r="E1116" t="s">
        <v>9930</v>
      </c>
      <c r="F1116">
        <v>2016</v>
      </c>
      <c r="G1116">
        <v>2017</v>
      </c>
      <c r="H1116" t="s">
        <v>9966</v>
      </c>
      <c r="I1116" t="s">
        <v>8622</v>
      </c>
      <c r="J1116">
        <v>1999</v>
      </c>
      <c r="K1116">
        <v>0</v>
      </c>
      <c r="M1116" t="s">
        <v>10078</v>
      </c>
      <c r="N1116" t="s">
        <v>10513</v>
      </c>
    </row>
    <row r="1117" spans="1:14" hidden="1" x14ac:dyDescent="0.2">
      <c r="B1117" t="s">
        <v>9967</v>
      </c>
      <c r="C1117" t="s">
        <v>9968</v>
      </c>
      <c r="D1117" t="s">
        <v>9929</v>
      </c>
      <c r="E1117" t="s">
        <v>9930</v>
      </c>
      <c r="F1117">
        <v>2016</v>
      </c>
      <c r="G1117">
        <v>2017</v>
      </c>
      <c r="H1117" t="s">
        <v>9969</v>
      </c>
      <c r="I1117" t="s">
        <v>9121</v>
      </c>
      <c r="J1117">
        <v>2000</v>
      </c>
      <c r="K1117">
        <v>0</v>
      </c>
      <c r="M1117" t="s">
        <v>10078</v>
      </c>
      <c r="N1117" t="s">
        <v>10080</v>
      </c>
    </row>
    <row r="1118" spans="1:14" hidden="1" x14ac:dyDescent="0.2">
      <c r="B1118" t="s">
        <v>9970</v>
      </c>
      <c r="C1118" t="s">
        <v>9971</v>
      </c>
      <c r="D1118" t="s">
        <v>9929</v>
      </c>
      <c r="E1118" t="s">
        <v>9930</v>
      </c>
      <c r="F1118">
        <v>2016</v>
      </c>
      <c r="G1118">
        <v>2017</v>
      </c>
      <c r="H1118" t="s">
        <v>9972</v>
      </c>
      <c r="I1118" t="s">
        <v>8536</v>
      </c>
      <c r="J1118">
        <v>2000</v>
      </c>
      <c r="K1118">
        <v>0</v>
      </c>
      <c r="M1118" t="s">
        <v>10078</v>
      </c>
      <c r="N1118" t="s">
        <v>10080</v>
      </c>
    </row>
    <row r="1119" spans="1:14" hidden="1" x14ac:dyDescent="0.2">
      <c r="A1119" t="s">
        <v>7708</v>
      </c>
      <c r="B1119" t="s">
        <v>9973</v>
      </c>
      <c r="C1119" t="s">
        <v>9974</v>
      </c>
      <c r="D1119" t="s">
        <v>9929</v>
      </c>
      <c r="E1119" t="s">
        <v>9930</v>
      </c>
      <c r="F1119">
        <v>2016</v>
      </c>
      <c r="G1119">
        <v>2017</v>
      </c>
      <c r="H1119" t="s">
        <v>9975</v>
      </c>
      <c r="I1119" t="s">
        <v>8490</v>
      </c>
      <c r="J1119">
        <v>2000</v>
      </c>
      <c r="K1119">
        <v>0</v>
      </c>
      <c r="M1119" t="s">
        <v>10078</v>
      </c>
      <c r="N1119" t="s">
        <v>10513</v>
      </c>
    </row>
    <row r="1120" spans="1:14" hidden="1" x14ac:dyDescent="0.2">
      <c r="B1120" t="s">
        <v>9976</v>
      </c>
      <c r="C1120" t="s">
        <v>9977</v>
      </c>
      <c r="D1120" t="s">
        <v>9978</v>
      </c>
      <c r="E1120" t="s">
        <v>9979</v>
      </c>
      <c r="F1120">
        <v>2016</v>
      </c>
      <c r="G1120">
        <v>2017</v>
      </c>
      <c r="H1120" t="s">
        <v>9980</v>
      </c>
      <c r="I1120" t="s">
        <v>9981</v>
      </c>
      <c r="J1120">
        <v>2700</v>
      </c>
      <c r="K1120">
        <v>0</v>
      </c>
      <c r="M1120" t="s">
        <v>10078</v>
      </c>
      <c r="N1120" t="s">
        <v>10080</v>
      </c>
    </row>
    <row r="1121" spans="1:14" hidden="1" x14ac:dyDescent="0.2">
      <c r="A1121" t="s">
        <v>7967</v>
      </c>
      <c r="B1121" t="s">
        <v>9982</v>
      </c>
      <c r="C1121" t="s">
        <v>9983</v>
      </c>
      <c r="D1121" t="s">
        <v>9978</v>
      </c>
      <c r="E1121" t="s">
        <v>9979</v>
      </c>
      <c r="F1121">
        <v>2016</v>
      </c>
      <c r="G1121">
        <v>2017</v>
      </c>
      <c r="H1121" t="s">
        <v>9984</v>
      </c>
      <c r="I1121" t="s">
        <v>9069</v>
      </c>
      <c r="J1121">
        <v>2700</v>
      </c>
      <c r="K1121">
        <v>0</v>
      </c>
      <c r="M1121" t="s">
        <v>10078</v>
      </c>
      <c r="N1121" t="s">
        <v>10513</v>
      </c>
    </row>
    <row r="1122" spans="1:14" hidden="1" x14ac:dyDescent="0.2">
      <c r="A1122" t="s">
        <v>7666</v>
      </c>
      <c r="B1122" t="s">
        <v>9985</v>
      </c>
      <c r="C1122" t="s">
        <v>9986</v>
      </c>
      <c r="D1122" t="s">
        <v>9978</v>
      </c>
      <c r="E1122" t="s">
        <v>9979</v>
      </c>
      <c r="F1122">
        <v>2016</v>
      </c>
      <c r="G1122">
        <v>2017</v>
      </c>
      <c r="H1122" t="s">
        <v>9987</v>
      </c>
      <c r="I1122" t="s">
        <v>9409</v>
      </c>
      <c r="J1122">
        <v>2700</v>
      </c>
      <c r="K1122">
        <v>0</v>
      </c>
      <c r="M1122" t="s">
        <v>10078</v>
      </c>
      <c r="N1122" t="s">
        <v>10513</v>
      </c>
    </row>
    <row r="1123" spans="1:14" hidden="1" x14ac:dyDescent="0.2">
      <c r="A1123" t="s">
        <v>802</v>
      </c>
      <c r="B1123" t="s">
        <v>9988</v>
      </c>
      <c r="C1123" t="s">
        <v>9989</v>
      </c>
      <c r="D1123" t="s">
        <v>9978</v>
      </c>
      <c r="E1123" t="s">
        <v>9979</v>
      </c>
      <c r="F1123">
        <v>2016</v>
      </c>
      <c r="G1123">
        <v>2017</v>
      </c>
      <c r="H1123" t="s">
        <v>9990</v>
      </c>
      <c r="I1123" t="s">
        <v>8352</v>
      </c>
      <c r="J1123">
        <v>2700</v>
      </c>
      <c r="K1123">
        <v>0</v>
      </c>
      <c r="M1123" t="s">
        <v>10078</v>
      </c>
      <c r="N1123" t="s">
        <v>10513</v>
      </c>
    </row>
    <row r="1124" spans="1:14" hidden="1" x14ac:dyDescent="0.2">
      <c r="A1124" t="s">
        <v>8144</v>
      </c>
      <c r="B1124" t="s">
        <v>9991</v>
      </c>
      <c r="C1124" t="s">
        <v>9992</v>
      </c>
      <c r="D1124" t="s">
        <v>9978</v>
      </c>
      <c r="E1124" t="s">
        <v>9979</v>
      </c>
      <c r="F1124">
        <v>2016</v>
      </c>
      <c r="G1124">
        <v>2017</v>
      </c>
      <c r="H1124" t="s">
        <v>9993</v>
      </c>
      <c r="I1124" t="s">
        <v>8340</v>
      </c>
      <c r="J1124">
        <v>2650</v>
      </c>
      <c r="K1124">
        <v>0</v>
      </c>
      <c r="M1124" t="s">
        <v>10078</v>
      </c>
      <c r="N1124" t="s">
        <v>10513</v>
      </c>
    </row>
    <row r="1125" spans="1:14" hidden="1" x14ac:dyDescent="0.2">
      <c r="A1125" t="s">
        <v>7739</v>
      </c>
      <c r="B1125" t="s">
        <v>9994</v>
      </c>
      <c r="C1125" t="s">
        <v>9995</v>
      </c>
      <c r="D1125" t="s">
        <v>9978</v>
      </c>
      <c r="E1125" t="s">
        <v>9979</v>
      </c>
      <c r="F1125">
        <v>2016</v>
      </c>
      <c r="G1125">
        <v>2017</v>
      </c>
      <c r="H1125" t="s">
        <v>9996</v>
      </c>
      <c r="I1125" t="s">
        <v>8393</v>
      </c>
      <c r="J1125">
        <v>2700</v>
      </c>
      <c r="K1125">
        <v>0</v>
      </c>
      <c r="M1125" t="s">
        <v>10078</v>
      </c>
      <c r="N1125" t="s">
        <v>10513</v>
      </c>
    </row>
    <row r="1126" spans="1:14" hidden="1" x14ac:dyDescent="0.2">
      <c r="A1126" t="s">
        <v>7708</v>
      </c>
      <c r="B1126" t="s">
        <v>9997</v>
      </c>
      <c r="C1126" t="s">
        <v>9998</v>
      </c>
      <c r="D1126" t="s">
        <v>9978</v>
      </c>
      <c r="E1126" t="s">
        <v>9979</v>
      </c>
      <c r="F1126">
        <v>2016</v>
      </c>
      <c r="G1126">
        <v>2017</v>
      </c>
      <c r="H1126" t="s">
        <v>9827</v>
      </c>
      <c r="I1126" t="s">
        <v>9004</v>
      </c>
      <c r="J1126">
        <v>2200</v>
      </c>
      <c r="K1126">
        <v>0</v>
      </c>
      <c r="M1126" t="s">
        <v>10078</v>
      </c>
      <c r="N1126" t="s">
        <v>10513</v>
      </c>
    </row>
    <row r="1127" spans="1:14" hidden="1" x14ac:dyDescent="0.2">
      <c r="B1127" t="s">
        <v>9999</v>
      </c>
      <c r="C1127" t="s">
        <v>10000</v>
      </c>
      <c r="D1127" t="s">
        <v>9978</v>
      </c>
      <c r="E1127" t="s">
        <v>9979</v>
      </c>
      <c r="F1127">
        <v>2016</v>
      </c>
      <c r="G1127">
        <v>2017</v>
      </c>
      <c r="H1127" t="s">
        <v>10001</v>
      </c>
      <c r="I1127" t="s">
        <v>9121</v>
      </c>
      <c r="J1127">
        <v>2484</v>
      </c>
      <c r="K1127">
        <v>0</v>
      </c>
      <c r="M1127" t="s">
        <v>10078</v>
      </c>
      <c r="N1127" t="s">
        <v>10080</v>
      </c>
    </row>
    <row r="1128" spans="1:14" hidden="1" x14ac:dyDescent="0.2">
      <c r="B1128" t="s">
        <v>10002</v>
      </c>
      <c r="C1128" t="s">
        <v>10003</v>
      </c>
      <c r="D1128" t="s">
        <v>9978</v>
      </c>
      <c r="E1128" t="s">
        <v>9979</v>
      </c>
      <c r="F1128">
        <v>2016</v>
      </c>
      <c r="G1128">
        <v>2017</v>
      </c>
      <c r="H1128" t="s">
        <v>10004</v>
      </c>
      <c r="I1128" t="s">
        <v>8100</v>
      </c>
      <c r="J1128">
        <v>2700</v>
      </c>
      <c r="K1128">
        <v>0</v>
      </c>
      <c r="M1128" t="s">
        <v>10078</v>
      </c>
      <c r="N1128" t="s">
        <v>10080</v>
      </c>
    </row>
    <row r="1129" spans="1:14" hidden="1" x14ac:dyDescent="0.2">
      <c r="B1129" t="s">
        <v>10005</v>
      </c>
      <c r="C1129" t="s">
        <v>10006</v>
      </c>
      <c r="D1129" t="s">
        <v>9978</v>
      </c>
      <c r="E1129" t="s">
        <v>9979</v>
      </c>
      <c r="F1129">
        <v>2016</v>
      </c>
      <c r="G1129">
        <v>2017</v>
      </c>
      <c r="H1129" t="s">
        <v>10007</v>
      </c>
      <c r="I1129" t="s">
        <v>7818</v>
      </c>
      <c r="J1129">
        <v>2700</v>
      </c>
      <c r="K1129">
        <v>0</v>
      </c>
      <c r="M1129" t="s">
        <v>10078</v>
      </c>
      <c r="N1129" t="s">
        <v>10080</v>
      </c>
    </row>
    <row r="1130" spans="1:14" hidden="1" x14ac:dyDescent="0.2">
      <c r="A1130" t="s">
        <v>7708</v>
      </c>
      <c r="B1130" t="s">
        <v>10008</v>
      </c>
      <c r="C1130" t="s">
        <v>10009</v>
      </c>
      <c r="D1130" t="s">
        <v>9978</v>
      </c>
      <c r="E1130" t="s">
        <v>9979</v>
      </c>
      <c r="F1130">
        <v>2016</v>
      </c>
      <c r="G1130">
        <v>2017</v>
      </c>
      <c r="H1130" t="s">
        <v>10010</v>
      </c>
      <c r="I1130" t="s">
        <v>8490</v>
      </c>
      <c r="J1130">
        <v>2700</v>
      </c>
      <c r="K1130">
        <v>0</v>
      </c>
      <c r="M1130" t="s">
        <v>10078</v>
      </c>
      <c r="N1130" t="s">
        <v>10513</v>
      </c>
    </row>
    <row r="1131" spans="1:14" hidden="1" x14ac:dyDescent="0.2">
      <c r="A1131" t="s">
        <v>7666</v>
      </c>
      <c r="B1131" t="s">
        <v>10011</v>
      </c>
      <c r="C1131" t="s">
        <v>10012</v>
      </c>
      <c r="D1131" t="s">
        <v>9978</v>
      </c>
      <c r="E1131" t="s">
        <v>9979</v>
      </c>
      <c r="F1131">
        <v>2016</v>
      </c>
      <c r="G1131">
        <v>2017</v>
      </c>
      <c r="H1131" t="s">
        <v>10013</v>
      </c>
      <c r="I1131" t="s">
        <v>8410</v>
      </c>
      <c r="J1131">
        <v>2700</v>
      </c>
      <c r="K1131">
        <v>0</v>
      </c>
      <c r="M1131" t="s">
        <v>10078</v>
      </c>
      <c r="N1131" t="s">
        <v>10513</v>
      </c>
    </row>
    <row r="1132" spans="1:14" hidden="1" x14ac:dyDescent="0.2">
      <c r="A1132" t="s">
        <v>7819</v>
      </c>
      <c r="B1132" t="s">
        <v>10014</v>
      </c>
      <c r="C1132" t="s">
        <v>10015</v>
      </c>
      <c r="D1132" t="s">
        <v>10016</v>
      </c>
      <c r="E1132" t="s">
        <v>10017</v>
      </c>
      <c r="F1132">
        <v>2015</v>
      </c>
      <c r="G1132">
        <v>2016</v>
      </c>
      <c r="H1132" t="s">
        <v>10018</v>
      </c>
      <c r="I1132" t="s">
        <v>8398</v>
      </c>
      <c r="J1132">
        <v>2430</v>
      </c>
      <c r="K1132">
        <v>0</v>
      </c>
      <c r="M1132" t="s">
        <v>10078</v>
      </c>
      <c r="N1132" t="s">
        <v>10513</v>
      </c>
    </row>
    <row r="1133" spans="1:14" hidden="1" x14ac:dyDescent="0.2">
      <c r="B1133" t="s">
        <v>10019</v>
      </c>
      <c r="C1133" t="s">
        <v>10020</v>
      </c>
      <c r="D1133" t="s">
        <v>10016</v>
      </c>
      <c r="E1133" t="s">
        <v>10017</v>
      </c>
      <c r="F1133">
        <v>2015</v>
      </c>
      <c r="G1133">
        <v>2016</v>
      </c>
      <c r="H1133" t="s">
        <v>10021</v>
      </c>
      <c r="I1133" t="s">
        <v>10022</v>
      </c>
      <c r="J1133">
        <v>2430</v>
      </c>
      <c r="K1133">
        <v>0</v>
      </c>
      <c r="M1133" t="s">
        <v>10078</v>
      </c>
      <c r="N1133" t="s">
        <v>10080</v>
      </c>
    </row>
    <row r="1134" spans="1:14" hidden="1" x14ac:dyDescent="0.2">
      <c r="B1134" t="s">
        <v>10023</v>
      </c>
      <c r="C1134" t="s">
        <v>10024</v>
      </c>
      <c r="D1134" t="s">
        <v>10016</v>
      </c>
      <c r="E1134" t="s">
        <v>10017</v>
      </c>
      <c r="F1134">
        <v>2015</v>
      </c>
      <c r="G1134">
        <v>2016</v>
      </c>
      <c r="H1134" t="s">
        <v>10025</v>
      </c>
      <c r="I1134" t="s">
        <v>8932</v>
      </c>
      <c r="J1134">
        <v>2430</v>
      </c>
      <c r="K1134">
        <v>0</v>
      </c>
      <c r="M1134" t="s">
        <v>10078</v>
      </c>
      <c r="N1134" t="s">
        <v>10080</v>
      </c>
    </row>
    <row r="1135" spans="1:14" hidden="1" x14ac:dyDescent="0.2">
      <c r="A1135" t="s">
        <v>802</v>
      </c>
      <c r="B1135" t="s">
        <v>10026</v>
      </c>
      <c r="C1135" t="s">
        <v>10027</v>
      </c>
      <c r="D1135" t="s">
        <v>10016</v>
      </c>
      <c r="E1135" t="s">
        <v>10017</v>
      </c>
      <c r="F1135">
        <v>2015</v>
      </c>
      <c r="G1135">
        <v>2016</v>
      </c>
      <c r="H1135" t="s">
        <v>10028</v>
      </c>
      <c r="I1135" t="s">
        <v>8361</v>
      </c>
      <c r="J1135">
        <v>2430</v>
      </c>
      <c r="K1135">
        <v>0</v>
      </c>
      <c r="M1135" t="s">
        <v>10078</v>
      </c>
      <c r="N1135" t="s">
        <v>10513</v>
      </c>
    </row>
    <row r="1136" spans="1:14" hidden="1" x14ac:dyDescent="0.2">
      <c r="B1136" t="s">
        <v>10029</v>
      </c>
      <c r="C1136" t="s">
        <v>10030</v>
      </c>
      <c r="D1136" t="s">
        <v>10016</v>
      </c>
      <c r="E1136" t="s">
        <v>10017</v>
      </c>
      <c r="F1136">
        <v>2015</v>
      </c>
      <c r="G1136">
        <v>2016</v>
      </c>
      <c r="H1136" t="s">
        <v>8755</v>
      </c>
      <c r="I1136" t="s">
        <v>1078</v>
      </c>
      <c r="J1136">
        <v>2430</v>
      </c>
      <c r="K1136">
        <v>0</v>
      </c>
      <c r="M1136" t="s">
        <v>10078</v>
      </c>
      <c r="N1136" t="s">
        <v>10080</v>
      </c>
    </row>
    <row r="1137" spans="1:14" hidden="1" x14ac:dyDescent="0.2">
      <c r="A1137" t="s">
        <v>7967</v>
      </c>
      <c r="B1137" t="s">
        <v>10031</v>
      </c>
      <c r="C1137" t="s">
        <v>10032</v>
      </c>
      <c r="D1137" t="s">
        <v>10016</v>
      </c>
      <c r="E1137" t="s">
        <v>10017</v>
      </c>
      <c r="F1137">
        <v>2015</v>
      </c>
      <c r="G1137">
        <v>2016</v>
      </c>
      <c r="H1137" t="s">
        <v>10033</v>
      </c>
      <c r="I1137" t="s">
        <v>8619</v>
      </c>
      <c r="J1137">
        <v>2430</v>
      </c>
      <c r="K1137">
        <v>0</v>
      </c>
      <c r="M1137" t="s">
        <v>10078</v>
      </c>
      <c r="N1137" t="s">
        <v>10513</v>
      </c>
    </row>
    <row r="1138" spans="1:14" hidden="1" x14ac:dyDescent="0.2">
      <c r="A1138" t="s">
        <v>7708</v>
      </c>
      <c r="B1138" t="s">
        <v>10034</v>
      </c>
      <c r="C1138" t="s">
        <v>10035</v>
      </c>
      <c r="D1138" t="s">
        <v>10016</v>
      </c>
      <c r="E1138" t="s">
        <v>10017</v>
      </c>
      <c r="F1138">
        <v>2015</v>
      </c>
      <c r="G1138">
        <v>2016</v>
      </c>
      <c r="H1138" t="s">
        <v>10036</v>
      </c>
      <c r="I1138" t="s">
        <v>9004</v>
      </c>
      <c r="J1138">
        <v>2410</v>
      </c>
      <c r="K1138">
        <v>0</v>
      </c>
      <c r="M1138" t="s">
        <v>10078</v>
      </c>
      <c r="N1138" t="s">
        <v>10513</v>
      </c>
    </row>
    <row r="1139" spans="1:14" hidden="1" x14ac:dyDescent="0.2">
      <c r="A1139" t="s">
        <v>7666</v>
      </c>
      <c r="B1139" t="s">
        <v>10037</v>
      </c>
      <c r="C1139" t="s">
        <v>10038</v>
      </c>
      <c r="D1139" t="s">
        <v>10016</v>
      </c>
      <c r="E1139" t="s">
        <v>10017</v>
      </c>
      <c r="F1139">
        <v>2015</v>
      </c>
      <c r="G1139">
        <v>2016</v>
      </c>
      <c r="H1139" t="s">
        <v>10039</v>
      </c>
      <c r="I1139" t="s">
        <v>8519</v>
      </c>
      <c r="J1139">
        <v>2430</v>
      </c>
      <c r="K1139">
        <v>0</v>
      </c>
      <c r="M1139" t="s">
        <v>10078</v>
      </c>
      <c r="N1139" t="s">
        <v>10513</v>
      </c>
    </row>
    <row r="1140" spans="1:14" hidden="1" x14ac:dyDescent="0.2">
      <c r="A1140" t="s">
        <v>7967</v>
      </c>
      <c r="B1140" t="s">
        <v>10040</v>
      </c>
      <c r="C1140" t="s">
        <v>10041</v>
      </c>
      <c r="D1140" t="s">
        <v>10016</v>
      </c>
      <c r="E1140" t="s">
        <v>10017</v>
      </c>
      <c r="F1140">
        <v>2015</v>
      </c>
      <c r="G1140">
        <v>2016</v>
      </c>
      <c r="H1140" t="s">
        <v>10042</v>
      </c>
      <c r="I1140" t="s">
        <v>8375</v>
      </c>
      <c r="J1140">
        <v>2430</v>
      </c>
      <c r="K1140">
        <v>0</v>
      </c>
      <c r="M1140" t="s">
        <v>10078</v>
      </c>
      <c r="N1140" t="s">
        <v>10513</v>
      </c>
    </row>
    <row r="1141" spans="1:14" hidden="1" x14ac:dyDescent="0.2">
      <c r="A1141" t="s">
        <v>7967</v>
      </c>
      <c r="B1141" t="s">
        <v>10043</v>
      </c>
      <c r="C1141" t="s">
        <v>10044</v>
      </c>
      <c r="D1141" t="s">
        <v>10016</v>
      </c>
      <c r="E1141" t="s">
        <v>10017</v>
      </c>
      <c r="F1141">
        <v>2015</v>
      </c>
      <c r="G1141">
        <v>2016</v>
      </c>
      <c r="H1141" t="s">
        <v>10045</v>
      </c>
      <c r="I1141" t="s">
        <v>7967</v>
      </c>
      <c r="J1141">
        <v>2430</v>
      </c>
      <c r="K1141">
        <v>0</v>
      </c>
      <c r="M1141" t="s">
        <v>10078</v>
      </c>
      <c r="N1141" t="s">
        <v>10513</v>
      </c>
    </row>
    <row r="1142" spans="1:14" hidden="1" x14ac:dyDescent="0.2">
      <c r="B1142" t="s">
        <v>10046</v>
      </c>
      <c r="C1142" t="s">
        <v>10047</v>
      </c>
      <c r="D1142" t="s">
        <v>10016</v>
      </c>
      <c r="E1142" t="s">
        <v>10017</v>
      </c>
      <c r="F1142">
        <v>2015</v>
      </c>
      <c r="G1142">
        <v>2016</v>
      </c>
      <c r="H1142" t="s">
        <v>8629</v>
      </c>
      <c r="I1142" t="s">
        <v>8088</v>
      </c>
      <c r="J1142">
        <v>2350</v>
      </c>
      <c r="K1142">
        <v>0</v>
      </c>
      <c r="M1142" t="s">
        <v>10078</v>
      </c>
      <c r="N1142" t="s">
        <v>10080</v>
      </c>
    </row>
    <row r="1143" spans="1:14" hidden="1" x14ac:dyDescent="0.2">
      <c r="A1143" t="s">
        <v>802</v>
      </c>
      <c r="B1143" t="s">
        <v>10048</v>
      </c>
      <c r="C1143" t="s">
        <v>10049</v>
      </c>
      <c r="D1143" t="s">
        <v>10016</v>
      </c>
      <c r="E1143" t="s">
        <v>10017</v>
      </c>
      <c r="F1143">
        <v>2015</v>
      </c>
      <c r="G1143">
        <v>2016</v>
      </c>
      <c r="H1143" t="s">
        <v>10050</v>
      </c>
      <c r="I1143" t="s">
        <v>8361</v>
      </c>
      <c r="J1143">
        <v>2430</v>
      </c>
      <c r="K1143">
        <v>0</v>
      </c>
      <c r="M1143" t="s">
        <v>10078</v>
      </c>
      <c r="N1143" t="s">
        <v>10513</v>
      </c>
    </row>
    <row r="1144" spans="1:14" hidden="1" x14ac:dyDescent="0.2">
      <c r="A1144" t="s">
        <v>802</v>
      </c>
      <c r="B1144" t="s">
        <v>10051</v>
      </c>
      <c r="C1144" t="s">
        <v>10052</v>
      </c>
      <c r="D1144" t="s">
        <v>10016</v>
      </c>
      <c r="E1144" t="s">
        <v>10017</v>
      </c>
      <c r="F1144">
        <v>2015</v>
      </c>
      <c r="G1144">
        <v>2016</v>
      </c>
      <c r="H1144" t="s">
        <v>9880</v>
      </c>
      <c r="I1144" t="s">
        <v>8352</v>
      </c>
      <c r="J1144">
        <v>2430</v>
      </c>
      <c r="K1144">
        <v>0</v>
      </c>
      <c r="M1144" t="s">
        <v>10078</v>
      </c>
      <c r="N1144" t="s">
        <v>10513</v>
      </c>
    </row>
    <row r="1145" spans="1:14" hidden="1" x14ac:dyDescent="0.2">
      <c r="B1145" t="s">
        <v>10053</v>
      </c>
      <c r="C1145" t="s">
        <v>10054</v>
      </c>
      <c r="D1145" t="s">
        <v>10016</v>
      </c>
      <c r="E1145" t="s">
        <v>10017</v>
      </c>
      <c r="F1145">
        <v>2015</v>
      </c>
      <c r="G1145">
        <v>2016</v>
      </c>
      <c r="H1145" t="s">
        <v>10055</v>
      </c>
      <c r="I1145" t="s">
        <v>7818</v>
      </c>
      <c r="J1145">
        <v>2430</v>
      </c>
      <c r="K1145">
        <v>0</v>
      </c>
      <c r="M1145" t="s">
        <v>10078</v>
      </c>
      <c r="N1145" t="s">
        <v>10080</v>
      </c>
    </row>
    <row r="1146" spans="1:14" hidden="1" x14ac:dyDescent="0.2">
      <c r="B1146" t="s">
        <v>10056</v>
      </c>
      <c r="C1146" t="s">
        <v>10057</v>
      </c>
      <c r="D1146" t="s">
        <v>10016</v>
      </c>
      <c r="E1146" t="s">
        <v>10017</v>
      </c>
      <c r="F1146">
        <v>2015</v>
      </c>
      <c r="G1146">
        <v>2016</v>
      </c>
      <c r="H1146" t="s">
        <v>10058</v>
      </c>
      <c r="I1146" t="s">
        <v>8417</v>
      </c>
      <c r="J1146">
        <v>2430</v>
      </c>
      <c r="K1146">
        <v>0</v>
      </c>
      <c r="M1146" t="s">
        <v>10078</v>
      </c>
      <c r="N1146" t="s">
        <v>10080</v>
      </c>
    </row>
    <row r="1147" spans="1:14" hidden="1" x14ac:dyDescent="0.2">
      <c r="B1147" t="s">
        <v>10059</v>
      </c>
      <c r="C1147" t="s">
        <v>10060</v>
      </c>
      <c r="D1147" t="s">
        <v>10061</v>
      </c>
      <c r="E1147" t="s">
        <v>10062</v>
      </c>
      <c r="F1147">
        <v>2015</v>
      </c>
      <c r="G1147">
        <v>2016</v>
      </c>
      <c r="H1147" t="s">
        <v>8429</v>
      </c>
      <c r="I1147" t="s">
        <v>8430</v>
      </c>
      <c r="J1147">
        <v>2820</v>
      </c>
      <c r="K1147">
        <v>0</v>
      </c>
      <c r="M1147" t="s">
        <v>10078</v>
      </c>
      <c r="N1147" t="s">
        <v>10080</v>
      </c>
    </row>
    <row r="1148" spans="1:14" hidden="1" x14ac:dyDescent="0.2">
      <c r="A1148" t="s">
        <v>7666</v>
      </c>
      <c r="B1148" t="s">
        <v>10063</v>
      </c>
      <c r="C1148" t="s">
        <v>10064</v>
      </c>
      <c r="D1148" t="s">
        <v>10061</v>
      </c>
      <c r="E1148" t="s">
        <v>10062</v>
      </c>
      <c r="F1148">
        <v>2015</v>
      </c>
      <c r="G1148">
        <v>2016</v>
      </c>
      <c r="H1148" t="s">
        <v>10065</v>
      </c>
      <c r="I1148" t="s">
        <v>8519</v>
      </c>
      <c r="J1148">
        <v>2620</v>
      </c>
      <c r="K1148">
        <v>0</v>
      </c>
      <c r="M1148" t="s">
        <v>10078</v>
      </c>
      <c r="N1148" t="s">
        <v>10513</v>
      </c>
    </row>
    <row r="1149" spans="1:14" hidden="1" x14ac:dyDescent="0.2">
      <c r="A1149" t="s">
        <v>7689</v>
      </c>
      <c r="B1149" t="s">
        <v>10066</v>
      </c>
      <c r="C1149" t="s">
        <v>10067</v>
      </c>
      <c r="D1149" t="s">
        <v>10061</v>
      </c>
      <c r="E1149" t="s">
        <v>10062</v>
      </c>
      <c r="F1149">
        <v>2015</v>
      </c>
      <c r="G1149">
        <v>2016</v>
      </c>
      <c r="H1149" t="s">
        <v>10068</v>
      </c>
      <c r="I1149" t="s">
        <v>10069</v>
      </c>
      <c r="J1149">
        <v>2820</v>
      </c>
      <c r="K1149">
        <v>0</v>
      </c>
      <c r="M1149" t="s">
        <v>10078</v>
      </c>
      <c r="N1149" t="s">
        <v>10513</v>
      </c>
    </row>
    <row r="1150" spans="1:14" hidden="1" x14ac:dyDescent="0.2">
      <c r="B1150" t="s">
        <v>10070</v>
      </c>
      <c r="C1150" t="s">
        <v>10071</v>
      </c>
      <c r="D1150" t="s">
        <v>10061</v>
      </c>
      <c r="E1150" t="s">
        <v>10062</v>
      </c>
      <c r="F1150">
        <v>2015</v>
      </c>
      <c r="G1150">
        <v>2016</v>
      </c>
      <c r="H1150" t="s">
        <v>10072</v>
      </c>
      <c r="I1150" t="s">
        <v>7818</v>
      </c>
      <c r="J1150">
        <v>1930</v>
      </c>
      <c r="K1150">
        <v>0</v>
      </c>
      <c r="M1150" t="s">
        <v>10078</v>
      </c>
      <c r="N1150" t="s">
        <v>10080</v>
      </c>
    </row>
    <row r="1151" spans="1:14" hidden="1" x14ac:dyDescent="0.2">
      <c r="B1151" t="s">
        <v>10073</v>
      </c>
      <c r="C1151" t="s">
        <v>10074</v>
      </c>
      <c r="D1151" t="s">
        <v>10061</v>
      </c>
      <c r="E1151" t="s">
        <v>10062</v>
      </c>
      <c r="F1151">
        <v>2015</v>
      </c>
      <c r="G1151">
        <v>2016</v>
      </c>
      <c r="H1151" t="s">
        <v>10075</v>
      </c>
      <c r="I1151" t="s">
        <v>7818</v>
      </c>
      <c r="J1151">
        <v>1350</v>
      </c>
      <c r="K1151">
        <v>0</v>
      </c>
      <c r="M1151" t="s">
        <v>10078</v>
      </c>
      <c r="N1151" t="s">
        <v>10080</v>
      </c>
    </row>
    <row r="1152" spans="1:14" hidden="1" x14ac:dyDescent="0.2">
      <c r="B1152" t="s">
        <v>10076</v>
      </c>
      <c r="C1152" t="s">
        <v>10077</v>
      </c>
      <c r="D1152" t="s">
        <v>10061</v>
      </c>
      <c r="E1152" t="s">
        <v>10062</v>
      </c>
      <c r="F1152">
        <v>2015</v>
      </c>
      <c r="G1152">
        <v>2016</v>
      </c>
      <c r="H1152" t="s">
        <v>8456</v>
      </c>
      <c r="I1152" t="s">
        <v>7831</v>
      </c>
      <c r="J1152">
        <v>2800</v>
      </c>
      <c r="K1152">
        <v>0</v>
      </c>
      <c r="M1152" t="s">
        <v>10078</v>
      </c>
      <c r="N1152" t="s">
        <v>10080</v>
      </c>
    </row>
  </sheetData>
  <autoFilter ref="A1:N1152">
    <filterColumn colId="0">
      <filters>
        <filter val="Ekonomická univerzita v Bratislave"/>
        <filter val="Katolícka univerzita v Ružomberku"/>
        <filter val="Prešovská univerzita v Prešove"/>
        <filter val="Slovenská poľnohospodárska univerzita v Nitre"/>
        <filter val="Slovenská technická univerzita v Bratislave"/>
        <filter val="Technická univerzita v Košiciach"/>
        <filter val="Technická univerzita vo Zvolene"/>
        <filter val="Trenčianska univerzita Alexandra Dubčeka v Trenčíne"/>
        <filter val="Trnavská univerzita v Trnave"/>
        <filter val="Univerzita Komenského v Bratislave"/>
        <filter val="Univerzita Konštantína Filozofa v Nitre"/>
        <filter val="Univerzita Mateja Bela v Banskej Bystrici"/>
        <filter val="Univerzita Pavla Jozefa Šafárika v Košiciach"/>
        <filter val="Univerzita sv. Cyrila a Metoda v Trnave"/>
        <filter val="Univerzita veterinárskeho lekárstva a farmácie v Košiciach"/>
        <filter val="Vysoká škola múzických umení v Bratislave"/>
        <filter val="Vysoká škola výtvarných umení"/>
        <filter val="Žilinská univerzita v Žiline"/>
      </filters>
    </filterColumn>
    <filterColumn colId="12">
      <filters>
        <filter val="A"/>
      </filters>
    </filterColumn>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cols>
    <col min="2" max="2" width="21.85546875" bestFit="1" customWidth="1"/>
  </cols>
  <sheetData>
    <row r="1" spans="1:2" x14ac:dyDescent="0.2">
      <c r="A1" s="32" t="s">
        <v>141</v>
      </c>
      <c r="B1" s="33" t="s">
        <v>165</v>
      </c>
    </row>
    <row r="2" spans="1:2" x14ac:dyDescent="0.2">
      <c r="A2" s="32" t="s">
        <v>133</v>
      </c>
      <c r="B2" s="32">
        <f>1/1.4188</f>
        <v>0.70482097547222999</v>
      </c>
    </row>
    <row r="3" spans="1:2" x14ac:dyDescent="0.2">
      <c r="A3" s="32" t="s">
        <v>131</v>
      </c>
      <c r="B3" s="32">
        <v>1</v>
      </c>
    </row>
    <row r="4" spans="1:2" x14ac:dyDescent="0.2">
      <c r="A4" s="32" t="s">
        <v>134</v>
      </c>
      <c r="B4" s="32">
        <f>1/27.021</f>
        <v>3.7008252840383407E-2</v>
      </c>
    </row>
    <row r="5" spans="1:2" x14ac:dyDescent="0.2">
      <c r="A5" s="32" t="s">
        <v>135</v>
      </c>
      <c r="B5" s="32">
        <f>1/0.85618</f>
        <v>1.1679786960685836</v>
      </c>
    </row>
    <row r="6" spans="1:2" x14ac:dyDescent="0.2">
      <c r="A6" s="32" t="s">
        <v>136</v>
      </c>
      <c r="B6" s="32">
        <f>1/309.83</f>
        <v>3.2275764128715748E-3</v>
      </c>
    </row>
    <row r="7" spans="1:2" x14ac:dyDescent="0.2">
      <c r="A7" s="32" t="s">
        <v>137</v>
      </c>
      <c r="B7" s="32">
        <f>1/123.4</f>
        <v>8.1037277147487843E-3</v>
      </c>
    </row>
    <row r="8" spans="1:2" x14ac:dyDescent="0.2">
      <c r="A8" s="32" t="s">
        <v>138</v>
      </c>
      <c r="B8" s="32">
        <f>1/9.0863</f>
        <v>0.1100557982897329</v>
      </c>
    </row>
    <row r="9" spans="1:2" x14ac:dyDescent="0.2">
      <c r="A9" s="32" t="s">
        <v>139</v>
      </c>
      <c r="B9" s="32">
        <f>1/4.4103</f>
        <v>0.22674194499240413</v>
      </c>
    </row>
    <row r="10" spans="1:2" x14ac:dyDescent="0.2">
      <c r="A10" s="42" t="s">
        <v>172</v>
      </c>
      <c r="B10">
        <f>1/1.0739</f>
        <v>0.93118539901294339</v>
      </c>
    </row>
    <row r="11" spans="1:2" x14ac:dyDescent="0.2">
      <c r="A11" s="32" t="s">
        <v>140</v>
      </c>
      <c r="B11" s="32">
        <f>1/1.0541</f>
        <v>0.94867659614837296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29"/>
  <sheetViews>
    <sheetView tabSelected="1" workbookViewId="0">
      <selection sqref="A1:I1"/>
    </sheetView>
  </sheetViews>
  <sheetFormatPr defaultRowHeight="12.75" x14ac:dyDescent="0.2"/>
  <cols>
    <col min="1" max="1" width="19.7109375" bestFit="1" customWidth="1"/>
    <col min="2" max="2" width="15" customWidth="1"/>
    <col min="3" max="3" width="13.28515625" customWidth="1"/>
    <col min="4" max="4" width="16.85546875" customWidth="1"/>
    <col min="5" max="5" width="16" bestFit="1" customWidth="1"/>
    <col min="6" max="6" width="14.42578125" bestFit="1" customWidth="1"/>
    <col min="7" max="7" width="18.140625" customWidth="1"/>
    <col min="8" max="9" width="15.85546875" customWidth="1"/>
    <col min="10" max="10" width="24.5703125" bestFit="1" customWidth="1"/>
    <col min="11" max="11" width="22.140625" customWidth="1"/>
    <col min="12" max="12" width="11.42578125" bestFit="1" customWidth="1"/>
    <col min="246" max="246" width="19.7109375" bestFit="1" customWidth="1"/>
    <col min="247" max="247" width="15" customWidth="1"/>
    <col min="248" max="248" width="13.28515625" customWidth="1"/>
    <col min="249" max="249" width="16.85546875" customWidth="1"/>
    <col min="250" max="250" width="16" bestFit="1" customWidth="1"/>
    <col min="251" max="251" width="14.42578125" bestFit="1" customWidth="1"/>
    <col min="252" max="252" width="18.140625" customWidth="1"/>
    <col min="253" max="253" width="10.42578125" customWidth="1"/>
    <col min="254" max="254" width="16.42578125" customWidth="1"/>
    <col min="255" max="255" width="16.85546875" customWidth="1"/>
    <col min="256" max="256" width="17.7109375" customWidth="1"/>
    <col min="257" max="257" width="13.42578125" customWidth="1"/>
    <col min="258" max="258" width="15.42578125" customWidth="1"/>
    <col min="259" max="259" width="17.7109375" customWidth="1"/>
    <col min="502" max="502" width="19.7109375" bestFit="1" customWidth="1"/>
    <col min="503" max="503" width="15" customWidth="1"/>
    <col min="504" max="504" width="13.28515625" customWidth="1"/>
    <col min="505" max="505" width="16.85546875" customWidth="1"/>
    <col min="506" max="506" width="16" bestFit="1" customWidth="1"/>
    <col min="507" max="507" width="14.42578125" bestFit="1" customWidth="1"/>
    <col min="508" max="508" width="18.140625" customWidth="1"/>
    <col min="509" max="509" width="10.42578125" customWidth="1"/>
    <col min="510" max="510" width="16.42578125" customWidth="1"/>
    <col min="511" max="511" width="16.85546875" customWidth="1"/>
    <col min="512" max="512" width="17.7109375" customWidth="1"/>
    <col min="513" max="513" width="13.42578125" customWidth="1"/>
    <col min="514" max="514" width="15.42578125" customWidth="1"/>
    <col min="515" max="515" width="17.7109375" customWidth="1"/>
    <col min="758" max="758" width="19.7109375" bestFit="1" customWidth="1"/>
    <col min="759" max="759" width="15" customWidth="1"/>
    <col min="760" max="760" width="13.28515625" customWidth="1"/>
    <col min="761" max="761" width="16.85546875" customWidth="1"/>
    <col min="762" max="762" width="16" bestFit="1" customWidth="1"/>
    <col min="763" max="763" width="14.42578125" bestFit="1" customWidth="1"/>
    <col min="764" max="764" width="18.140625" customWidth="1"/>
    <col min="765" max="765" width="10.42578125" customWidth="1"/>
    <col min="766" max="766" width="16.42578125" customWidth="1"/>
    <col min="767" max="767" width="16.85546875" customWidth="1"/>
    <col min="768" max="768" width="17.7109375" customWidth="1"/>
    <col min="769" max="769" width="13.42578125" customWidth="1"/>
    <col min="770" max="770" width="15.42578125" customWidth="1"/>
    <col min="771" max="771" width="17.7109375" customWidth="1"/>
    <col min="1014" max="1014" width="19.7109375" bestFit="1" customWidth="1"/>
    <col min="1015" max="1015" width="15" customWidth="1"/>
    <col min="1016" max="1016" width="13.28515625" customWidth="1"/>
    <col min="1017" max="1017" width="16.85546875" customWidth="1"/>
    <col min="1018" max="1018" width="16" bestFit="1" customWidth="1"/>
    <col min="1019" max="1019" width="14.42578125" bestFit="1" customWidth="1"/>
    <col min="1020" max="1020" width="18.140625" customWidth="1"/>
    <col min="1021" max="1021" width="10.42578125" customWidth="1"/>
    <col min="1022" max="1022" width="16.42578125" customWidth="1"/>
    <col min="1023" max="1023" width="16.85546875" customWidth="1"/>
    <col min="1024" max="1024" width="17.7109375" customWidth="1"/>
    <col min="1025" max="1025" width="13.42578125" customWidth="1"/>
    <col min="1026" max="1026" width="15.42578125" customWidth="1"/>
    <col min="1027" max="1027" width="17.7109375" customWidth="1"/>
    <col min="1270" max="1270" width="19.7109375" bestFit="1" customWidth="1"/>
    <col min="1271" max="1271" width="15" customWidth="1"/>
    <col min="1272" max="1272" width="13.28515625" customWidth="1"/>
    <col min="1273" max="1273" width="16.85546875" customWidth="1"/>
    <col min="1274" max="1274" width="16" bestFit="1" customWidth="1"/>
    <col min="1275" max="1275" width="14.42578125" bestFit="1" customWidth="1"/>
    <col min="1276" max="1276" width="18.140625" customWidth="1"/>
    <col min="1277" max="1277" width="10.42578125" customWidth="1"/>
    <col min="1278" max="1278" width="16.42578125" customWidth="1"/>
    <col min="1279" max="1279" width="16.85546875" customWidth="1"/>
    <col min="1280" max="1280" width="17.7109375" customWidth="1"/>
    <col min="1281" max="1281" width="13.42578125" customWidth="1"/>
    <col min="1282" max="1282" width="15.42578125" customWidth="1"/>
    <col min="1283" max="1283" width="17.7109375" customWidth="1"/>
    <col min="1526" max="1526" width="19.7109375" bestFit="1" customWidth="1"/>
    <col min="1527" max="1527" width="15" customWidth="1"/>
    <col min="1528" max="1528" width="13.28515625" customWidth="1"/>
    <col min="1529" max="1529" width="16.85546875" customWidth="1"/>
    <col min="1530" max="1530" width="16" bestFit="1" customWidth="1"/>
    <col min="1531" max="1531" width="14.42578125" bestFit="1" customWidth="1"/>
    <col min="1532" max="1532" width="18.140625" customWidth="1"/>
    <col min="1533" max="1533" width="10.42578125" customWidth="1"/>
    <col min="1534" max="1534" width="16.42578125" customWidth="1"/>
    <col min="1535" max="1535" width="16.85546875" customWidth="1"/>
    <col min="1536" max="1536" width="17.7109375" customWidth="1"/>
    <col min="1537" max="1537" width="13.42578125" customWidth="1"/>
    <col min="1538" max="1538" width="15.42578125" customWidth="1"/>
    <col min="1539" max="1539" width="17.7109375" customWidth="1"/>
    <col min="1782" max="1782" width="19.7109375" bestFit="1" customWidth="1"/>
    <col min="1783" max="1783" width="15" customWidth="1"/>
    <col min="1784" max="1784" width="13.28515625" customWidth="1"/>
    <col min="1785" max="1785" width="16.85546875" customWidth="1"/>
    <col min="1786" max="1786" width="16" bestFit="1" customWidth="1"/>
    <col min="1787" max="1787" width="14.42578125" bestFit="1" customWidth="1"/>
    <col min="1788" max="1788" width="18.140625" customWidth="1"/>
    <col min="1789" max="1789" width="10.42578125" customWidth="1"/>
    <col min="1790" max="1790" width="16.42578125" customWidth="1"/>
    <col min="1791" max="1791" width="16.85546875" customWidth="1"/>
    <col min="1792" max="1792" width="17.7109375" customWidth="1"/>
    <col min="1793" max="1793" width="13.42578125" customWidth="1"/>
    <col min="1794" max="1794" width="15.42578125" customWidth="1"/>
    <col min="1795" max="1795" width="17.7109375" customWidth="1"/>
    <col min="2038" max="2038" width="19.7109375" bestFit="1" customWidth="1"/>
    <col min="2039" max="2039" width="15" customWidth="1"/>
    <col min="2040" max="2040" width="13.28515625" customWidth="1"/>
    <col min="2041" max="2041" width="16.85546875" customWidth="1"/>
    <col min="2042" max="2042" width="16" bestFit="1" customWidth="1"/>
    <col min="2043" max="2043" width="14.42578125" bestFit="1" customWidth="1"/>
    <col min="2044" max="2044" width="18.140625" customWidth="1"/>
    <col min="2045" max="2045" width="10.42578125" customWidth="1"/>
    <col min="2046" max="2046" width="16.42578125" customWidth="1"/>
    <col min="2047" max="2047" width="16.85546875" customWidth="1"/>
    <col min="2048" max="2048" width="17.7109375" customWidth="1"/>
    <col min="2049" max="2049" width="13.42578125" customWidth="1"/>
    <col min="2050" max="2050" width="15.42578125" customWidth="1"/>
    <col min="2051" max="2051" width="17.7109375" customWidth="1"/>
    <col min="2294" max="2294" width="19.7109375" bestFit="1" customWidth="1"/>
    <col min="2295" max="2295" width="15" customWidth="1"/>
    <col min="2296" max="2296" width="13.28515625" customWidth="1"/>
    <col min="2297" max="2297" width="16.85546875" customWidth="1"/>
    <col min="2298" max="2298" width="16" bestFit="1" customWidth="1"/>
    <col min="2299" max="2299" width="14.42578125" bestFit="1" customWidth="1"/>
    <col min="2300" max="2300" width="18.140625" customWidth="1"/>
    <col min="2301" max="2301" width="10.42578125" customWidth="1"/>
    <col min="2302" max="2302" width="16.42578125" customWidth="1"/>
    <col min="2303" max="2303" width="16.85546875" customWidth="1"/>
    <col min="2304" max="2304" width="17.7109375" customWidth="1"/>
    <col min="2305" max="2305" width="13.42578125" customWidth="1"/>
    <col min="2306" max="2306" width="15.42578125" customWidth="1"/>
    <col min="2307" max="2307" width="17.7109375" customWidth="1"/>
    <col min="2550" max="2550" width="19.7109375" bestFit="1" customWidth="1"/>
    <col min="2551" max="2551" width="15" customWidth="1"/>
    <col min="2552" max="2552" width="13.28515625" customWidth="1"/>
    <col min="2553" max="2553" width="16.85546875" customWidth="1"/>
    <col min="2554" max="2554" width="16" bestFit="1" customWidth="1"/>
    <col min="2555" max="2555" width="14.42578125" bestFit="1" customWidth="1"/>
    <col min="2556" max="2556" width="18.140625" customWidth="1"/>
    <col min="2557" max="2557" width="10.42578125" customWidth="1"/>
    <col min="2558" max="2558" width="16.42578125" customWidth="1"/>
    <col min="2559" max="2559" width="16.85546875" customWidth="1"/>
    <col min="2560" max="2560" width="17.7109375" customWidth="1"/>
    <col min="2561" max="2561" width="13.42578125" customWidth="1"/>
    <col min="2562" max="2562" width="15.42578125" customWidth="1"/>
    <col min="2563" max="2563" width="17.7109375" customWidth="1"/>
    <col min="2806" max="2806" width="19.7109375" bestFit="1" customWidth="1"/>
    <col min="2807" max="2807" width="15" customWidth="1"/>
    <col min="2808" max="2808" width="13.28515625" customWidth="1"/>
    <col min="2809" max="2809" width="16.85546875" customWidth="1"/>
    <col min="2810" max="2810" width="16" bestFit="1" customWidth="1"/>
    <col min="2811" max="2811" width="14.42578125" bestFit="1" customWidth="1"/>
    <col min="2812" max="2812" width="18.140625" customWidth="1"/>
    <col min="2813" max="2813" width="10.42578125" customWidth="1"/>
    <col min="2814" max="2814" width="16.42578125" customWidth="1"/>
    <col min="2815" max="2815" width="16.85546875" customWidth="1"/>
    <col min="2816" max="2816" width="17.7109375" customWidth="1"/>
    <col min="2817" max="2817" width="13.42578125" customWidth="1"/>
    <col min="2818" max="2818" width="15.42578125" customWidth="1"/>
    <col min="2819" max="2819" width="17.7109375" customWidth="1"/>
    <col min="3062" max="3062" width="19.7109375" bestFit="1" customWidth="1"/>
    <col min="3063" max="3063" width="15" customWidth="1"/>
    <col min="3064" max="3064" width="13.28515625" customWidth="1"/>
    <col min="3065" max="3065" width="16.85546875" customWidth="1"/>
    <col min="3066" max="3066" width="16" bestFit="1" customWidth="1"/>
    <col min="3067" max="3067" width="14.42578125" bestFit="1" customWidth="1"/>
    <col min="3068" max="3068" width="18.140625" customWidth="1"/>
    <col min="3069" max="3069" width="10.42578125" customWidth="1"/>
    <col min="3070" max="3070" width="16.42578125" customWidth="1"/>
    <col min="3071" max="3071" width="16.85546875" customWidth="1"/>
    <col min="3072" max="3072" width="17.7109375" customWidth="1"/>
    <col min="3073" max="3073" width="13.42578125" customWidth="1"/>
    <col min="3074" max="3074" width="15.42578125" customWidth="1"/>
    <col min="3075" max="3075" width="17.7109375" customWidth="1"/>
    <col min="3318" max="3318" width="19.7109375" bestFit="1" customWidth="1"/>
    <col min="3319" max="3319" width="15" customWidth="1"/>
    <col min="3320" max="3320" width="13.28515625" customWidth="1"/>
    <col min="3321" max="3321" width="16.85546875" customWidth="1"/>
    <col min="3322" max="3322" width="16" bestFit="1" customWidth="1"/>
    <col min="3323" max="3323" width="14.42578125" bestFit="1" customWidth="1"/>
    <col min="3324" max="3324" width="18.140625" customWidth="1"/>
    <col min="3325" max="3325" width="10.42578125" customWidth="1"/>
    <col min="3326" max="3326" width="16.42578125" customWidth="1"/>
    <col min="3327" max="3327" width="16.85546875" customWidth="1"/>
    <col min="3328" max="3328" width="17.7109375" customWidth="1"/>
    <col min="3329" max="3329" width="13.42578125" customWidth="1"/>
    <col min="3330" max="3330" width="15.42578125" customWidth="1"/>
    <col min="3331" max="3331" width="17.7109375" customWidth="1"/>
    <col min="3574" max="3574" width="19.7109375" bestFit="1" customWidth="1"/>
    <col min="3575" max="3575" width="15" customWidth="1"/>
    <col min="3576" max="3576" width="13.28515625" customWidth="1"/>
    <col min="3577" max="3577" width="16.85546875" customWidth="1"/>
    <col min="3578" max="3578" width="16" bestFit="1" customWidth="1"/>
    <col min="3579" max="3579" width="14.42578125" bestFit="1" customWidth="1"/>
    <col min="3580" max="3580" width="18.140625" customWidth="1"/>
    <col min="3581" max="3581" width="10.42578125" customWidth="1"/>
    <col min="3582" max="3582" width="16.42578125" customWidth="1"/>
    <col min="3583" max="3583" width="16.85546875" customWidth="1"/>
    <col min="3584" max="3584" width="17.7109375" customWidth="1"/>
    <col min="3585" max="3585" width="13.42578125" customWidth="1"/>
    <col min="3586" max="3586" width="15.42578125" customWidth="1"/>
    <col min="3587" max="3587" width="17.7109375" customWidth="1"/>
    <col min="3830" max="3830" width="19.7109375" bestFit="1" customWidth="1"/>
    <col min="3831" max="3831" width="15" customWidth="1"/>
    <col min="3832" max="3832" width="13.28515625" customWidth="1"/>
    <col min="3833" max="3833" width="16.85546875" customWidth="1"/>
    <col min="3834" max="3834" width="16" bestFit="1" customWidth="1"/>
    <col min="3835" max="3835" width="14.42578125" bestFit="1" customWidth="1"/>
    <col min="3836" max="3836" width="18.140625" customWidth="1"/>
    <col min="3837" max="3837" width="10.42578125" customWidth="1"/>
    <col min="3838" max="3838" width="16.42578125" customWidth="1"/>
    <col min="3839" max="3839" width="16.85546875" customWidth="1"/>
    <col min="3840" max="3840" width="17.7109375" customWidth="1"/>
    <col min="3841" max="3841" width="13.42578125" customWidth="1"/>
    <col min="3842" max="3842" width="15.42578125" customWidth="1"/>
    <col min="3843" max="3843" width="17.7109375" customWidth="1"/>
    <col min="4086" max="4086" width="19.7109375" bestFit="1" customWidth="1"/>
    <col min="4087" max="4087" width="15" customWidth="1"/>
    <col min="4088" max="4088" width="13.28515625" customWidth="1"/>
    <col min="4089" max="4089" width="16.85546875" customWidth="1"/>
    <col min="4090" max="4090" width="16" bestFit="1" customWidth="1"/>
    <col min="4091" max="4091" width="14.42578125" bestFit="1" customWidth="1"/>
    <col min="4092" max="4092" width="18.140625" customWidth="1"/>
    <col min="4093" max="4093" width="10.42578125" customWidth="1"/>
    <col min="4094" max="4094" width="16.42578125" customWidth="1"/>
    <col min="4095" max="4095" width="16.85546875" customWidth="1"/>
    <col min="4096" max="4096" width="17.7109375" customWidth="1"/>
    <col min="4097" max="4097" width="13.42578125" customWidth="1"/>
    <col min="4098" max="4098" width="15.42578125" customWidth="1"/>
    <col min="4099" max="4099" width="17.7109375" customWidth="1"/>
    <col min="4342" max="4342" width="19.7109375" bestFit="1" customWidth="1"/>
    <col min="4343" max="4343" width="15" customWidth="1"/>
    <col min="4344" max="4344" width="13.28515625" customWidth="1"/>
    <col min="4345" max="4345" width="16.85546875" customWidth="1"/>
    <col min="4346" max="4346" width="16" bestFit="1" customWidth="1"/>
    <col min="4347" max="4347" width="14.42578125" bestFit="1" customWidth="1"/>
    <col min="4348" max="4348" width="18.140625" customWidth="1"/>
    <col min="4349" max="4349" width="10.42578125" customWidth="1"/>
    <col min="4350" max="4350" width="16.42578125" customWidth="1"/>
    <col min="4351" max="4351" width="16.85546875" customWidth="1"/>
    <col min="4352" max="4352" width="17.7109375" customWidth="1"/>
    <col min="4353" max="4353" width="13.42578125" customWidth="1"/>
    <col min="4354" max="4354" width="15.42578125" customWidth="1"/>
    <col min="4355" max="4355" width="17.7109375" customWidth="1"/>
    <col min="4598" max="4598" width="19.7109375" bestFit="1" customWidth="1"/>
    <col min="4599" max="4599" width="15" customWidth="1"/>
    <col min="4600" max="4600" width="13.28515625" customWidth="1"/>
    <col min="4601" max="4601" width="16.85546875" customWidth="1"/>
    <col min="4602" max="4602" width="16" bestFit="1" customWidth="1"/>
    <col min="4603" max="4603" width="14.42578125" bestFit="1" customWidth="1"/>
    <col min="4604" max="4604" width="18.140625" customWidth="1"/>
    <col min="4605" max="4605" width="10.42578125" customWidth="1"/>
    <col min="4606" max="4606" width="16.42578125" customWidth="1"/>
    <col min="4607" max="4607" width="16.85546875" customWidth="1"/>
    <col min="4608" max="4608" width="17.7109375" customWidth="1"/>
    <col min="4609" max="4609" width="13.42578125" customWidth="1"/>
    <col min="4610" max="4610" width="15.42578125" customWidth="1"/>
    <col min="4611" max="4611" width="17.7109375" customWidth="1"/>
    <col min="4854" max="4854" width="19.7109375" bestFit="1" customWidth="1"/>
    <col min="4855" max="4855" width="15" customWidth="1"/>
    <col min="4856" max="4856" width="13.28515625" customWidth="1"/>
    <col min="4857" max="4857" width="16.85546875" customWidth="1"/>
    <col min="4858" max="4858" width="16" bestFit="1" customWidth="1"/>
    <col min="4859" max="4859" width="14.42578125" bestFit="1" customWidth="1"/>
    <col min="4860" max="4860" width="18.140625" customWidth="1"/>
    <col min="4861" max="4861" width="10.42578125" customWidth="1"/>
    <col min="4862" max="4862" width="16.42578125" customWidth="1"/>
    <col min="4863" max="4863" width="16.85546875" customWidth="1"/>
    <col min="4864" max="4864" width="17.7109375" customWidth="1"/>
    <col min="4865" max="4865" width="13.42578125" customWidth="1"/>
    <col min="4866" max="4866" width="15.42578125" customWidth="1"/>
    <col min="4867" max="4867" width="17.7109375" customWidth="1"/>
    <col min="5110" max="5110" width="19.7109375" bestFit="1" customWidth="1"/>
    <col min="5111" max="5111" width="15" customWidth="1"/>
    <col min="5112" max="5112" width="13.28515625" customWidth="1"/>
    <col min="5113" max="5113" width="16.85546875" customWidth="1"/>
    <col min="5114" max="5114" width="16" bestFit="1" customWidth="1"/>
    <col min="5115" max="5115" width="14.42578125" bestFit="1" customWidth="1"/>
    <col min="5116" max="5116" width="18.140625" customWidth="1"/>
    <col min="5117" max="5117" width="10.42578125" customWidth="1"/>
    <col min="5118" max="5118" width="16.42578125" customWidth="1"/>
    <col min="5119" max="5119" width="16.85546875" customWidth="1"/>
    <col min="5120" max="5120" width="17.7109375" customWidth="1"/>
    <col min="5121" max="5121" width="13.42578125" customWidth="1"/>
    <col min="5122" max="5122" width="15.42578125" customWidth="1"/>
    <col min="5123" max="5123" width="17.7109375" customWidth="1"/>
    <col min="5366" max="5366" width="19.7109375" bestFit="1" customWidth="1"/>
    <col min="5367" max="5367" width="15" customWidth="1"/>
    <col min="5368" max="5368" width="13.28515625" customWidth="1"/>
    <col min="5369" max="5369" width="16.85546875" customWidth="1"/>
    <col min="5370" max="5370" width="16" bestFit="1" customWidth="1"/>
    <col min="5371" max="5371" width="14.42578125" bestFit="1" customWidth="1"/>
    <col min="5372" max="5372" width="18.140625" customWidth="1"/>
    <col min="5373" max="5373" width="10.42578125" customWidth="1"/>
    <col min="5374" max="5374" width="16.42578125" customWidth="1"/>
    <col min="5375" max="5375" width="16.85546875" customWidth="1"/>
    <col min="5376" max="5376" width="17.7109375" customWidth="1"/>
    <col min="5377" max="5377" width="13.42578125" customWidth="1"/>
    <col min="5378" max="5378" width="15.42578125" customWidth="1"/>
    <col min="5379" max="5379" width="17.7109375" customWidth="1"/>
    <col min="5622" max="5622" width="19.7109375" bestFit="1" customWidth="1"/>
    <col min="5623" max="5623" width="15" customWidth="1"/>
    <col min="5624" max="5624" width="13.28515625" customWidth="1"/>
    <col min="5625" max="5625" width="16.85546875" customWidth="1"/>
    <col min="5626" max="5626" width="16" bestFit="1" customWidth="1"/>
    <col min="5627" max="5627" width="14.42578125" bestFit="1" customWidth="1"/>
    <col min="5628" max="5628" width="18.140625" customWidth="1"/>
    <col min="5629" max="5629" width="10.42578125" customWidth="1"/>
    <col min="5630" max="5630" width="16.42578125" customWidth="1"/>
    <col min="5631" max="5631" width="16.85546875" customWidth="1"/>
    <col min="5632" max="5632" width="17.7109375" customWidth="1"/>
    <col min="5633" max="5633" width="13.42578125" customWidth="1"/>
    <col min="5634" max="5634" width="15.42578125" customWidth="1"/>
    <col min="5635" max="5635" width="17.7109375" customWidth="1"/>
    <col min="5878" max="5878" width="19.7109375" bestFit="1" customWidth="1"/>
    <col min="5879" max="5879" width="15" customWidth="1"/>
    <col min="5880" max="5880" width="13.28515625" customWidth="1"/>
    <col min="5881" max="5881" width="16.85546875" customWidth="1"/>
    <col min="5882" max="5882" width="16" bestFit="1" customWidth="1"/>
    <col min="5883" max="5883" width="14.42578125" bestFit="1" customWidth="1"/>
    <col min="5884" max="5884" width="18.140625" customWidth="1"/>
    <col min="5885" max="5885" width="10.42578125" customWidth="1"/>
    <col min="5886" max="5886" width="16.42578125" customWidth="1"/>
    <col min="5887" max="5887" width="16.85546875" customWidth="1"/>
    <col min="5888" max="5888" width="17.7109375" customWidth="1"/>
    <col min="5889" max="5889" width="13.42578125" customWidth="1"/>
    <col min="5890" max="5890" width="15.42578125" customWidth="1"/>
    <col min="5891" max="5891" width="17.7109375" customWidth="1"/>
    <col min="6134" max="6134" width="19.7109375" bestFit="1" customWidth="1"/>
    <col min="6135" max="6135" width="15" customWidth="1"/>
    <col min="6136" max="6136" width="13.28515625" customWidth="1"/>
    <col min="6137" max="6137" width="16.85546875" customWidth="1"/>
    <col min="6138" max="6138" width="16" bestFit="1" customWidth="1"/>
    <col min="6139" max="6139" width="14.42578125" bestFit="1" customWidth="1"/>
    <col min="6140" max="6140" width="18.140625" customWidth="1"/>
    <col min="6141" max="6141" width="10.42578125" customWidth="1"/>
    <col min="6142" max="6142" width="16.42578125" customWidth="1"/>
    <col min="6143" max="6143" width="16.85546875" customWidth="1"/>
    <col min="6144" max="6144" width="17.7109375" customWidth="1"/>
    <col min="6145" max="6145" width="13.42578125" customWidth="1"/>
    <col min="6146" max="6146" width="15.42578125" customWidth="1"/>
    <col min="6147" max="6147" width="17.7109375" customWidth="1"/>
    <col min="6390" max="6390" width="19.7109375" bestFit="1" customWidth="1"/>
    <col min="6391" max="6391" width="15" customWidth="1"/>
    <col min="6392" max="6392" width="13.28515625" customWidth="1"/>
    <col min="6393" max="6393" width="16.85546875" customWidth="1"/>
    <col min="6394" max="6394" width="16" bestFit="1" customWidth="1"/>
    <col min="6395" max="6395" width="14.42578125" bestFit="1" customWidth="1"/>
    <col min="6396" max="6396" width="18.140625" customWidth="1"/>
    <col min="6397" max="6397" width="10.42578125" customWidth="1"/>
    <col min="6398" max="6398" width="16.42578125" customWidth="1"/>
    <col min="6399" max="6399" width="16.85546875" customWidth="1"/>
    <col min="6400" max="6400" width="17.7109375" customWidth="1"/>
    <col min="6401" max="6401" width="13.42578125" customWidth="1"/>
    <col min="6402" max="6402" width="15.42578125" customWidth="1"/>
    <col min="6403" max="6403" width="17.7109375" customWidth="1"/>
    <col min="6646" max="6646" width="19.7109375" bestFit="1" customWidth="1"/>
    <col min="6647" max="6647" width="15" customWidth="1"/>
    <col min="6648" max="6648" width="13.28515625" customWidth="1"/>
    <col min="6649" max="6649" width="16.85546875" customWidth="1"/>
    <col min="6650" max="6650" width="16" bestFit="1" customWidth="1"/>
    <col min="6651" max="6651" width="14.42578125" bestFit="1" customWidth="1"/>
    <col min="6652" max="6652" width="18.140625" customWidth="1"/>
    <col min="6653" max="6653" width="10.42578125" customWidth="1"/>
    <col min="6654" max="6654" width="16.42578125" customWidth="1"/>
    <col min="6655" max="6655" width="16.85546875" customWidth="1"/>
    <col min="6656" max="6656" width="17.7109375" customWidth="1"/>
    <col min="6657" max="6657" width="13.42578125" customWidth="1"/>
    <col min="6658" max="6658" width="15.42578125" customWidth="1"/>
    <col min="6659" max="6659" width="17.7109375" customWidth="1"/>
    <col min="6902" max="6902" width="19.7109375" bestFit="1" customWidth="1"/>
    <col min="6903" max="6903" width="15" customWidth="1"/>
    <col min="6904" max="6904" width="13.28515625" customWidth="1"/>
    <col min="6905" max="6905" width="16.85546875" customWidth="1"/>
    <col min="6906" max="6906" width="16" bestFit="1" customWidth="1"/>
    <col min="6907" max="6907" width="14.42578125" bestFit="1" customWidth="1"/>
    <col min="6908" max="6908" width="18.140625" customWidth="1"/>
    <col min="6909" max="6909" width="10.42578125" customWidth="1"/>
    <col min="6910" max="6910" width="16.42578125" customWidth="1"/>
    <col min="6911" max="6911" width="16.85546875" customWidth="1"/>
    <col min="6912" max="6912" width="17.7109375" customWidth="1"/>
    <col min="6913" max="6913" width="13.42578125" customWidth="1"/>
    <col min="6914" max="6914" width="15.42578125" customWidth="1"/>
    <col min="6915" max="6915" width="17.7109375" customWidth="1"/>
    <col min="7158" max="7158" width="19.7109375" bestFit="1" customWidth="1"/>
    <col min="7159" max="7159" width="15" customWidth="1"/>
    <col min="7160" max="7160" width="13.28515625" customWidth="1"/>
    <col min="7161" max="7161" width="16.85546875" customWidth="1"/>
    <col min="7162" max="7162" width="16" bestFit="1" customWidth="1"/>
    <col min="7163" max="7163" width="14.42578125" bestFit="1" customWidth="1"/>
    <col min="7164" max="7164" width="18.140625" customWidth="1"/>
    <col min="7165" max="7165" width="10.42578125" customWidth="1"/>
    <col min="7166" max="7166" width="16.42578125" customWidth="1"/>
    <col min="7167" max="7167" width="16.85546875" customWidth="1"/>
    <col min="7168" max="7168" width="17.7109375" customWidth="1"/>
    <col min="7169" max="7169" width="13.42578125" customWidth="1"/>
    <col min="7170" max="7170" width="15.42578125" customWidth="1"/>
    <col min="7171" max="7171" width="17.7109375" customWidth="1"/>
    <col min="7414" max="7414" width="19.7109375" bestFit="1" customWidth="1"/>
    <col min="7415" max="7415" width="15" customWidth="1"/>
    <col min="7416" max="7416" width="13.28515625" customWidth="1"/>
    <col min="7417" max="7417" width="16.85546875" customWidth="1"/>
    <col min="7418" max="7418" width="16" bestFit="1" customWidth="1"/>
    <col min="7419" max="7419" width="14.42578125" bestFit="1" customWidth="1"/>
    <col min="7420" max="7420" width="18.140625" customWidth="1"/>
    <col min="7421" max="7421" width="10.42578125" customWidth="1"/>
    <col min="7422" max="7422" width="16.42578125" customWidth="1"/>
    <col min="7423" max="7423" width="16.85546875" customWidth="1"/>
    <col min="7424" max="7424" width="17.7109375" customWidth="1"/>
    <col min="7425" max="7425" width="13.42578125" customWidth="1"/>
    <col min="7426" max="7426" width="15.42578125" customWidth="1"/>
    <col min="7427" max="7427" width="17.7109375" customWidth="1"/>
    <col min="7670" max="7670" width="19.7109375" bestFit="1" customWidth="1"/>
    <col min="7671" max="7671" width="15" customWidth="1"/>
    <col min="7672" max="7672" width="13.28515625" customWidth="1"/>
    <col min="7673" max="7673" width="16.85546875" customWidth="1"/>
    <col min="7674" max="7674" width="16" bestFit="1" customWidth="1"/>
    <col min="7675" max="7675" width="14.42578125" bestFit="1" customWidth="1"/>
    <col min="7676" max="7676" width="18.140625" customWidth="1"/>
    <col min="7677" max="7677" width="10.42578125" customWidth="1"/>
    <col min="7678" max="7678" width="16.42578125" customWidth="1"/>
    <col min="7679" max="7679" width="16.85546875" customWidth="1"/>
    <col min="7680" max="7680" width="17.7109375" customWidth="1"/>
    <col min="7681" max="7681" width="13.42578125" customWidth="1"/>
    <col min="7682" max="7682" width="15.42578125" customWidth="1"/>
    <col min="7683" max="7683" width="17.7109375" customWidth="1"/>
    <col min="7926" max="7926" width="19.7109375" bestFit="1" customWidth="1"/>
    <col min="7927" max="7927" width="15" customWidth="1"/>
    <col min="7928" max="7928" width="13.28515625" customWidth="1"/>
    <col min="7929" max="7929" width="16.85546875" customWidth="1"/>
    <col min="7930" max="7930" width="16" bestFit="1" customWidth="1"/>
    <col min="7931" max="7931" width="14.42578125" bestFit="1" customWidth="1"/>
    <col min="7932" max="7932" width="18.140625" customWidth="1"/>
    <col min="7933" max="7933" width="10.42578125" customWidth="1"/>
    <col min="7934" max="7934" width="16.42578125" customWidth="1"/>
    <col min="7935" max="7935" width="16.85546875" customWidth="1"/>
    <col min="7936" max="7936" width="17.7109375" customWidth="1"/>
    <col min="7937" max="7937" width="13.42578125" customWidth="1"/>
    <col min="7938" max="7938" width="15.42578125" customWidth="1"/>
    <col min="7939" max="7939" width="17.7109375" customWidth="1"/>
    <col min="8182" max="8182" width="19.7109375" bestFit="1" customWidth="1"/>
    <col min="8183" max="8183" width="15" customWidth="1"/>
    <col min="8184" max="8184" width="13.28515625" customWidth="1"/>
    <col min="8185" max="8185" width="16.85546875" customWidth="1"/>
    <col min="8186" max="8186" width="16" bestFit="1" customWidth="1"/>
    <col min="8187" max="8187" width="14.42578125" bestFit="1" customWidth="1"/>
    <col min="8188" max="8188" width="18.140625" customWidth="1"/>
    <col min="8189" max="8189" width="10.42578125" customWidth="1"/>
    <col min="8190" max="8190" width="16.42578125" customWidth="1"/>
    <col min="8191" max="8191" width="16.85546875" customWidth="1"/>
    <col min="8192" max="8192" width="17.7109375" customWidth="1"/>
    <col min="8193" max="8193" width="13.42578125" customWidth="1"/>
    <col min="8194" max="8194" width="15.42578125" customWidth="1"/>
    <col min="8195" max="8195" width="17.7109375" customWidth="1"/>
    <col min="8438" max="8438" width="19.7109375" bestFit="1" customWidth="1"/>
    <col min="8439" max="8439" width="15" customWidth="1"/>
    <col min="8440" max="8440" width="13.28515625" customWidth="1"/>
    <col min="8441" max="8441" width="16.85546875" customWidth="1"/>
    <col min="8442" max="8442" width="16" bestFit="1" customWidth="1"/>
    <col min="8443" max="8443" width="14.42578125" bestFit="1" customWidth="1"/>
    <col min="8444" max="8444" width="18.140625" customWidth="1"/>
    <col min="8445" max="8445" width="10.42578125" customWidth="1"/>
    <col min="8446" max="8446" width="16.42578125" customWidth="1"/>
    <col min="8447" max="8447" width="16.85546875" customWidth="1"/>
    <col min="8448" max="8448" width="17.7109375" customWidth="1"/>
    <col min="8449" max="8449" width="13.42578125" customWidth="1"/>
    <col min="8450" max="8450" width="15.42578125" customWidth="1"/>
    <col min="8451" max="8451" width="17.7109375" customWidth="1"/>
    <col min="8694" max="8694" width="19.7109375" bestFit="1" customWidth="1"/>
    <col min="8695" max="8695" width="15" customWidth="1"/>
    <col min="8696" max="8696" width="13.28515625" customWidth="1"/>
    <col min="8697" max="8697" width="16.85546875" customWidth="1"/>
    <col min="8698" max="8698" width="16" bestFit="1" customWidth="1"/>
    <col min="8699" max="8699" width="14.42578125" bestFit="1" customWidth="1"/>
    <col min="8700" max="8700" width="18.140625" customWidth="1"/>
    <col min="8701" max="8701" width="10.42578125" customWidth="1"/>
    <col min="8702" max="8702" width="16.42578125" customWidth="1"/>
    <col min="8703" max="8703" width="16.85546875" customWidth="1"/>
    <col min="8704" max="8704" width="17.7109375" customWidth="1"/>
    <col min="8705" max="8705" width="13.42578125" customWidth="1"/>
    <col min="8706" max="8706" width="15.42578125" customWidth="1"/>
    <col min="8707" max="8707" width="17.7109375" customWidth="1"/>
    <col min="8950" max="8950" width="19.7109375" bestFit="1" customWidth="1"/>
    <col min="8951" max="8951" width="15" customWidth="1"/>
    <col min="8952" max="8952" width="13.28515625" customWidth="1"/>
    <col min="8953" max="8953" width="16.85546875" customWidth="1"/>
    <col min="8954" max="8954" width="16" bestFit="1" customWidth="1"/>
    <col min="8955" max="8955" width="14.42578125" bestFit="1" customWidth="1"/>
    <col min="8956" max="8956" width="18.140625" customWidth="1"/>
    <col min="8957" max="8957" width="10.42578125" customWidth="1"/>
    <col min="8958" max="8958" width="16.42578125" customWidth="1"/>
    <col min="8959" max="8959" width="16.85546875" customWidth="1"/>
    <col min="8960" max="8960" width="17.7109375" customWidth="1"/>
    <col min="8961" max="8961" width="13.42578125" customWidth="1"/>
    <col min="8962" max="8962" width="15.42578125" customWidth="1"/>
    <col min="8963" max="8963" width="17.7109375" customWidth="1"/>
    <col min="9206" max="9206" width="19.7109375" bestFit="1" customWidth="1"/>
    <col min="9207" max="9207" width="15" customWidth="1"/>
    <col min="9208" max="9208" width="13.28515625" customWidth="1"/>
    <col min="9209" max="9209" width="16.85546875" customWidth="1"/>
    <col min="9210" max="9210" width="16" bestFit="1" customWidth="1"/>
    <col min="9211" max="9211" width="14.42578125" bestFit="1" customWidth="1"/>
    <col min="9212" max="9212" width="18.140625" customWidth="1"/>
    <col min="9213" max="9213" width="10.42578125" customWidth="1"/>
    <col min="9214" max="9214" width="16.42578125" customWidth="1"/>
    <col min="9215" max="9215" width="16.85546875" customWidth="1"/>
    <col min="9216" max="9216" width="17.7109375" customWidth="1"/>
    <col min="9217" max="9217" width="13.42578125" customWidth="1"/>
    <col min="9218" max="9218" width="15.42578125" customWidth="1"/>
    <col min="9219" max="9219" width="17.7109375" customWidth="1"/>
    <col min="9462" max="9462" width="19.7109375" bestFit="1" customWidth="1"/>
    <col min="9463" max="9463" width="15" customWidth="1"/>
    <col min="9464" max="9464" width="13.28515625" customWidth="1"/>
    <col min="9465" max="9465" width="16.85546875" customWidth="1"/>
    <col min="9466" max="9466" width="16" bestFit="1" customWidth="1"/>
    <col min="9467" max="9467" width="14.42578125" bestFit="1" customWidth="1"/>
    <col min="9468" max="9468" width="18.140625" customWidth="1"/>
    <col min="9469" max="9469" width="10.42578125" customWidth="1"/>
    <col min="9470" max="9470" width="16.42578125" customWidth="1"/>
    <col min="9471" max="9471" width="16.85546875" customWidth="1"/>
    <col min="9472" max="9472" width="17.7109375" customWidth="1"/>
    <col min="9473" max="9473" width="13.42578125" customWidth="1"/>
    <col min="9474" max="9474" width="15.42578125" customWidth="1"/>
    <col min="9475" max="9475" width="17.7109375" customWidth="1"/>
    <col min="9718" max="9718" width="19.7109375" bestFit="1" customWidth="1"/>
    <col min="9719" max="9719" width="15" customWidth="1"/>
    <col min="9720" max="9720" width="13.28515625" customWidth="1"/>
    <col min="9721" max="9721" width="16.85546875" customWidth="1"/>
    <col min="9722" max="9722" width="16" bestFit="1" customWidth="1"/>
    <col min="9723" max="9723" width="14.42578125" bestFit="1" customWidth="1"/>
    <col min="9724" max="9724" width="18.140625" customWidth="1"/>
    <col min="9725" max="9725" width="10.42578125" customWidth="1"/>
    <col min="9726" max="9726" width="16.42578125" customWidth="1"/>
    <col min="9727" max="9727" width="16.85546875" customWidth="1"/>
    <col min="9728" max="9728" width="17.7109375" customWidth="1"/>
    <col min="9729" max="9729" width="13.42578125" customWidth="1"/>
    <col min="9730" max="9730" width="15.42578125" customWidth="1"/>
    <col min="9731" max="9731" width="17.7109375" customWidth="1"/>
    <col min="9974" max="9974" width="19.7109375" bestFit="1" customWidth="1"/>
    <col min="9975" max="9975" width="15" customWidth="1"/>
    <col min="9976" max="9976" width="13.28515625" customWidth="1"/>
    <col min="9977" max="9977" width="16.85546875" customWidth="1"/>
    <col min="9978" max="9978" width="16" bestFit="1" customWidth="1"/>
    <col min="9979" max="9979" width="14.42578125" bestFit="1" customWidth="1"/>
    <col min="9980" max="9980" width="18.140625" customWidth="1"/>
    <col min="9981" max="9981" width="10.42578125" customWidth="1"/>
    <col min="9982" max="9982" width="16.42578125" customWidth="1"/>
    <col min="9983" max="9983" width="16.85546875" customWidth="1"/>
    <col min="9984" max="9984" width="17.7109375" customWidth="1"/>
    <col min="9985" max="9985" width="13.42578125" customWidth="1"/>
    <col min="9986" max="9986" width="15.42578125" customWidth="1"/>
    <col min="9987" max="9987" width="17.7109375" customWidth="1"/>
    <col min="10230" max="10230" width="19.7109375" bestFit="1" customWidth="1"/>
    <col min="10231" max="10231" width="15" customWidth="1"/>
    <col min="10232" max="10232" width="13.28515625" customWidth="1"/>
    <col min="10233" max="10233" width="16.85546875" customWidth="1"/>
    <col min="10234" max="10234" width="16" bestFit="1" customWidth="1"/>
    <col min="10235" max="10235" width="14.42578125" bestFit="1" customWidth="1"/>
    <col min="10236" max="10236" width="18.140625" customWidth="1"/>
    <col min="10237" max="10237" width="10.42578125" customWidth="1"/>
    <col min="10238" max="10238" width="16.42578125" customWidth="1"/>
    <col min="10239" max="10239" width="16.85546875" customWidth="1"/>
    <col min="10240" max="10240" width="17.7109375" customWidth="1"/>
    <col min="10241" max="10241" width="13.42578125" customWidth="1"/>
    <col min="10242" max="10242" width="15.42578125" customWidth="1"/>
    <col min="10243" max="10243" width="17.7109375" customWidth="1"/>
    <col min="10486" max="10486" width="19.7109375" bestFit="1" customWidth="1"/>
    <col min="10487" max="10487" width="15" customWidth="1"/>
    <col min="10488" max="10488" width="13.28515625" customWidth="1"/>
    <col min="10489" max="10489" width="16.85546875" customWidth="1"/>
    <col min="10490" max="10490" width="16" bestFit="1" customWidth="1"/>
    <col min="10491" max="10491" width="14.42578125" bestFit="1" customWidth="1"/>
    <col min="10492" max="10492" width="18.140625" customWidth="1"/>
    <col min="10493" max="10493" width="10.42578125" customWidth="1"/>
    <col min="10494" max="10494" width="16.42578125" customWidth="1"/>
    <col min="10495" max="10495" width="16.85546875" customWidth="1"/>
    <col min="10496" max="10496" width="17.7109375" customWidth="1"/>
    <col min="10497" max="10497" width="13.42578125" customWidth="1"/>
    <col min="10498" max="10498" width="15.42578125" customWidth="1"/>
    <col min="10499" max="10499" width="17.7109375" customWidth="1"/>
    <col min="10742" max="10742" width="19.7109375" bestFit="1" customWidth="1"/>
    <col min="10743" max="10743" width="15" customWidth="1"/>
    <col min="10744" max="10744" width="13.28515625" customWidth="1"/>
    <col min="10745" max="10745" width="16.85546875" customWidth="1"/>
    <col min="10746" max="10746" width="16" bestFit="1" customWidth="1"/>
    <col min="10747" max="10747" width="14.42578125" bestFit="1" customWidth="1"/>
    <col min="10748" max="10748" width="18.140625" customWidth="1"/>
    <col min="10749" max="10749" width="10.42578125" customWidth="1"/>
    <col min="10750" max="10750" width="16.42578125" customWidth="1"/>
    <col min="10751" max="10751" width="16.85546875" customWidth="1"/>
    <col min="10752" max="10752" width="17.7109375" customWidth="1"/>
    <col min="10753" max="10753" width="13.42578125" customWidth="1"/>
    <col min="10754" max="10754" width="15.42578125" customWidth="1"/>
    <col min="10755" max="10755" width="17.7109375" customWidth="1"/>
    <col min="10998" max="10998" width="19.7109375" bestFit="1" customWidth="1"/>
    <col min="10999" max="10999" width="15" customWidth="1"/>
    <col min="11000" max="11000" width="13.28515625" customWidth="1"/>
    <col min="11001" max="11001" width="16.85546875" customWidth="1"/>
    <col min="11002" max="11002" width="16" bestFit="1" customWidth="1"/>
    <col min="11003" max="11003" width="14.42578125" bestFit="1" customWidth="1"/>
    <col min="11004" max="11004" width="18.140625" customWidth="1"/>
    <col min="11005" max="11005" width="10.42578125" customWidth="1"/>
    <col min="11006" max="11006" width="16.42578125" customWidth="1"/>
    <col min="11007" max="11007" width="16.85546875" customWidth="1"/>
    <col min="11008" max="11008" width="17.7109375" customWidth="1"/>
    <col min="11009" max="11009" width="13.42578125" customWidth="1"/>
    <col min="11010" max="11010" width="15.42578125" customWidth="1"/>
    <col min="11011" max="11011" width="17.7109375" customWidth="1"/>
    <col min="11254" max="11254" width="19.7109375" bestFit="1" customWidth="1"/>
    <col min="11255" max="11255" width="15" customWidth="1"/>
    <col min="11256" max="11256" width="13.28515625" customWidth="1"/>
    <col min="11257" max="11257" width="16.85546875" customWidth="1"/>
    <col min="11258" max="11258" width="16" bestFit="1" customWidth="1"/>
    <col min="11259" max="11259" width="14.42578125" bestFit="1" customWidth="1"/>
    <col min="11260" max="11260" width="18.140625" customWidth="1"/>
    <col min="11261" max="11261" width="10.42578125" customWidth="1"/>
    <col min="11262" max="11262" width="16.42578125" customWidth="1"/>
    <col min="11263" max="11263" width="16.85546875" customWidth="1"/>
    <col min="11264" max="11264" width="17.7109375" customWidth="1"/>
    <col min="11265" max="11265" width="13.42578125" customWidth="1"/>
    <col min="11266" max="11266" width="15.42578125" customWidth="1"/>
    <col min="11267" max="11267" width="17.7109375" customWidth="1"/>
    <col min="11510" max="11510" width="19.7109375" bestFit="1" customWidth="1"/>
    <col min="11511" max="11511" width="15" customWidth="1"/>
    <col min="11512" max="11512" width="13.28515625" customWidth="1"/>
    <col min="11513" max="11513" width="16.85546875" customWidth="1"/>
    <col min="11514" max="11514" width="16" bestFit="1" customWidth="1"/>
    <col min="11515" max="11515" width="14.42578125" bestFit="1" customWidth="1"/>
    <col min="11516" max="11516" width="18.140625" customWidth="1"/>
    <col min="11517" max="11517" width="10.42578125" customWidth="1"/>
    <col min="11518" max="11518" width="16.42578125" customWidth="1"/>
    <col min="11519" max="11519" width="16.85546875" customWidth="1"/>
    <col min="11520" max="11520" width="17.7109375" customWidth="1"/>
    <col min="11521" max="11521" width="13.42578125" customWidth="1"/>
    <col min="11522" max="11522" width="15.42578125" customWidth="1"/>
    <col min="11523" max="11523" width="17.7109375" customWidth="1"/>
    <col min="11766" max="11766" width="19.7109375" bestFit="1" customWidth="1"/>
    <col min="11767" max="11767" width="15" customWidth="1"/>
    <col min="11768" max="11768" width="13.28515625" customWidth="1"/>
    <col min="11769" max="11769" width="16.85546875" customWidth="1"/>
    <col min="11770" max="11770" width="16" bestFit="1" customWidth="1"/>
    <col min="11771" max="11771" width="14.42578125" bestFit="1" customWidth="1"/>
    <col min="11772" max="11772" width="18.140625" customWidth="1"/>
    <col min="11773" max="11773" width="10.42578125" customWidth="1"/>
    <col min="11774" max="11774" width="16.42578125" customWidth="1"/>
    <col min="11775" max="11775" width="16.85546875" customWidth="1"/>
    <col min="11776" max="11776" width="17.7109375" customWidth="1"/>
    <col min="11777" max="11777" width="13.42578125" customWidth="1"/>
    <col min="11778" max="11778" width="15.42578125" customWidth="1"/>
    <col min="11779" max="11779" width="17.7109375" customWidth="1"/>
    <col min="12022" max="12022" width="19.7109375" bestFit="1" customWidth="1"/>
    <col min="12023" max="12023" width="15" customWidth="1"/>
    <col min="12024" max="12024" width="13.28515625" customWidth="1"/>
    <col min="12025" max="12025" width="16.85546875" customWidth="1"/>
    <col min="12026" max="12026" width="16" bestFit="1" customWidth="1"/>
    <col min="12027" max="12027" width="14.42578125" bestFit="1" customWidth="1"/>
    <col min="12028" max="12028" width="18.140625" customWidth="1"/>
    <col min="12029" max="12029" width="10.42578125" customWidth="1"/>
    <col min="12030" max="12030" width="16.42578125" customWidth="1"/>
    <col min="12031" max="12031" width="16.85546875" customWidth="1"/>
    <col min="12032" max="12032" width="17.7109375" customWidth="1"/>
    <col min="12033" max="12033" width="13.42578125" customWidth="1"/>
    <col min="12034" max="12034" width="15.42578125" customWidth="1"/>
    <col min="12035" max="12035" width="17.7109375" customWidth="1"/>
    <col min="12278" max="12278" width="19.7109375" bestFit="1" customWidth="1"/>
    <col min="12279" max="12279" width="15" customWidth="1"/>
    <col min="12280" max="12280" width="13.28515625" customWidth="1"/>
    <col min="12281" max="12281" width="16.85546875" customWidth="1"/>
    <col min="12282" max="12282" width="16" bestFit="1" customWidth="1"/>
    <col min="12283" max="12283" width="14.42578125" bestFit="1" customWidth="1"/>
    <col min="12284" max="12284" width="18.140625" customWidth="1"/>
    <col min="12285" max="12285" width="10.42578125" customWidth="1"/>
    <col min="12286" max="12286" width="16.42578125" customWidth="1"/>
    <col min="12287" max="12287" width="16.85546875" customWidth="1"/>
    <col min="12288" max="12288" width="17.7109375" customWidth="1"/>
    <col min="12289" max="12289" width="13.42578125" customWidth="1"/>
    <col min="12290" max="12290" width="15.42578125" customWidth="1"/>
    <col min="12291" max="12291" width="17.7109375" customWidth="1"/>
    <col min="12534" max="12534" width="19.7109375" bestFit="1" customWidth="1"/>
    <col min="12535" max="12535" width="15" customWidth="1"/>
    <col min="12536" max="12536" width="13.28515625" customWidth="1"/>
    <col min="12537" max="12537" width="16.85546875" customWidth="1"/>
    <col min="12538" max="12538" width="16" bestFit="1" customWidth="1"/>
    <col min="12539" max="12539" width="14.42578125" bestFit="1" customWidth="1"/>
    <col min="12540" max="12540" width="18.140625" customWidth="1"/>
    <col min="12541" max="12541" width="10.42578125" customWidth="1"/>
    <col min="12542" max="12542" width="16.42578125" customWidth="1"/>
    <col min="12543" max="12543" width="16.85546875" customWidth="1"/>
    <col min="12544" max="12544" width="17.7109375" customWidth="1"/>
    <col min="12545" max="12545" width="13.42578125" customWidth="1"/>
    <col min="12546" max="12546" width="15.42578125" customWidth="1"/>
    <col min="12547" max="12547" width="17.7109375" customWidth="1"/>
    <col min="12790" max="12790" width="19.7109375" bestFit="1" customWidth="1"/>
    <col min="12791" max="12791" width="15" customWidth="1"/>
    <col min="12792" max="12792" width="13.28515625" customWidth="1"/>
    <col min="12793" max="12793" width="16.85546875" customWidth="1"/>
    <col min="12794" max="12794" width="16" bestFit="1" customWidth="1"/>
    <col min="12795" max="12795" width="14.42578125" bestFit="1" customWidth="1"/>
    <col min="12796" max="12796" width="18.140625" customWidth="1"/>
    <col min="12797" max="12797" width="10.42578125" customWidth="1"/>
    <col min="12798" max="12798" width="16.42578125" customWidth="1"/>
    <col min="12799" max="12799" width="16.85546875" customWidth="1"/>
    <col min="12800" max="12800" width="17.7109375" customWidth="1"/>
    <col min="12801" max="12801" width="13.42578125" customWidth="1"/>
    <col min="12802" max="12802" width="15.42578125" customWidth="1"/>
    <col min="12803" max="12803" width="17.7109375" customWidth="1"/>
    <col min="13046" max="13046" width="19.7109375" bestFit="1" customWidth="1"/>
    <col min="13047" max="13047" width="15" customWidth="1"/>
    <col min="13048" max="13048" width="13.28515625" customWidth="1"/>
    <col min="13049" max="13049" width="16.85546875" customWidth="1"/>
    <col min="13050" max="13050" width="16" bestFit="1" customWidth="1"/>
    <col min="13051" max="13051" width="14.42578125" bestFit="1" customWidth="1"/>
    <col min="13052" max="13052" width="18.140625" customWidth="1"/>
    <col min="13053" max="13053" width="10.42578125" customWidth="1"/>
    <col min="13054" max="13054" width="16.42578125" customWidth="1"/>
    <col min="13055" max="13055" width="16.85546875" customWidth="1"/>
    <col min="13056" max="13056" width="17.7109375" customWidth="1"/>
    <col min="13057" max="13057" width="13.42578125" customWidth="1"/>
    <col min="13058" max="13058" width="15.42578125" customWidth="1"/>
    <col min="13059" max="13059" width="17.7109375" customWidth="1"/>
    <col min="13302" max="13302" width="19.7109375" bestFit="1" customWidth="1"/>
    <col min="13303" max="13303" width="15" customWidth="1"/>
    <col min="13304" max="13304" width="13.28515625" customWidth="1"/>
    <col min="13305" max="13305" width="16.85546875" customWidth="1"/>
    <col min="13306" max="13306" width="16" bestFit="1" customWidth="1"/>
    <col min="13307" max="13307" width="14.42578125" bestFit="1" customWidth="1"/>
    <col min="13308" max="13308" width="18.140625" customWidth="1"/>
    <col min="13309" max="13309" width="10.42578125" customWidth="1"/>
    <col min="13310" max="13310" width="16.42578125" customWidth="1"/>
    <col min="13311" max="13311" width="16.85546875" customWidth="1"/>
    <col min="13312" max="13312" width="17.7109375" customWidth="1"/>
    <col min="13313" max="13313" width="13.42578125" customWidth="1"/>
    <col min="13314" max="13314" width="15.42578125" customWidth="1"/>
    <col min="13315" max="13315" width="17.7109375" customWidth="1"/>
    <col min="13558" max="13558" width="19.7109375" bestFit="1" customWidth="1"/>
    <col min="13559" max="13559" width="15" customWidth="1"/>
    <col min="13560" max="13560" width="13.28515625" customWidth="1"/>
    <col min="13561" max="13561" width="16.85546875" customWidth="1"/>
    <col min="13562" max="13562" width="16" bestFit="1" customWidth="1"/>
    <col min="13563" max="13563" width="14.42578125" bestFit="1" customWidth="1"/>
    <col min="13564" max="13564" width="18.140625" customWidth="1"/>
    <col min="13565" max="13565" width="10.42578125" customWidth="1"/>
    <col min="13566" max="13566" width="16.42578125" customWidth="1"/>
    <col min="13567" max="13567" width="16.85546875" customWidth="1"/>
    <col min="13568" max="13568" width="17.7109375" customWidth="1"/>
    <col min="13569" max="13569" width="13.42578125" customWidth="1"/>
    <col min="13570" max="13570" width="15.42578125" customWidth="1"/>
    <col min="13571" max="13571" width="17.7109375" customWidth="1"/>
    <col min="13814" max="13814" width="19.7109375" bestFit="1" customWidth="1"/>
    <col min="13815" max="13815" width="15" customWidth="1"/>
    <col min="13816" max="13816" width="13.28515625" customWidth="1"/>
    <col min="13817" max="13817" width="16.85546875" customWidth="1"/>
    <col min="13818" max="13818" width="16" bestFit="1" customWidth="1"/>
    <col min="13819" max="13819" width="14.42578125" bestFit="1" customWidth="1"/>
    <col min="13820" max="13820" width="18.140625" customWidth="1"/>
    <col min="13821" max="13821" width="10.42578125" customWidth="1"/>
    <col min="13822" max="13822" width="16.42578125" customWidth="1"/>
    <col min="13823" max="13823" width="16.85546875" customWidth="1"/>
    <col min="13824" max="13824" width="17.7109375" customWidth="1"/>
    <col min="13825" max="13825" width="13.42578125" customWidth="1"/>
    <col min="13826" max="13826" width="15.42578125" customWidth="1"/>
    <col min="13827" max="13827" width="17.7109375" customWidth="1"/>
    <col min="14070" max="14070" width="19.7109375" bestFit="1" customWidth="1"/>
    <col min="14071" max="14071" width="15" customWidth="1"/>
    <col min="14072" max="14072" width="13.28515625" customWidth="1"/>
    <col min="14073" max="14073" width="16.85546875" customWidth="1"/>
    <col min="14074" max="14074" width="16" bestFit="1" customWidth="1"/>
    <col min="14075" max="14075" width="14.42578125" bestFit="1" customWidth="1"/>
    <col min="14076" max="14076" width="18.140625" customWidth="1"/>
    <col min="14077" max="14077" width="10.42578125" customWidth="1"/>
    <col min="14078" max="14078" width="16.42578125" customWidth="1"/>
    <col min="14079" max="14079" width="16.85546875" customWidth="1"/>
    <col min="14080" max="14080" width="17.7109375" customWidth="1"/>
    <col min="14081" max="14081" width="13.42578125" customWidth="1"/>
    <col min="14082" max="14082" width="15.42578125" customWidth="1"/>
    <col min="14083" max="14083" width="17.7109375" customWidth="1"/>
    <col min="14326" max="14326" width="19.7109375" bestFit="1" customWidth="1"/>
    <col min="14327" max="14327" width="15" customWidth="1"/>
    <col min="14328" max="14328" width="13.28515625" customWidth="1"/>
    <col min="14329" max="14329" width="16.85546875" customWidth="1"/>
    <col min="14330" max="14330" width="16" bestFit="1" customWidth="1"/>
    <col min="14331" max="14331" width="14.42578125" bestFit="1" customWidth="1"/>
    <col min="14332" max="14332" width="18.140625" customWidth="1"/>
    <col min="14333" max="14333" width="10.42578125" customWidth="1"/>
    <col min="14334" max="14334" width="16.42578125" customWidth="1"/>
    <col min="14335" max="14335" width="16.85546875" customWidth="1"/>
    <col min="14336" max="14336" width="17.7109375" customWidth="1"/>
    <col min="14337" max="14337" width="13.42578125" customWidth="1"/>
    <col min="14338" max="14338" width="15.42578125" customWidth="1"/>
    <col min="14339" max="14339" width="17.7109375" customWidth="1"/>
    <col min="14582" max="14582" width="19.7109375" bestFit="1" customWidth="1"/>
    <col min="14583" max="14583" width="15" customWidth="1"/>
    <col min="14584" max="14584" width="13.28515625" customWidth="1"/>
    <col min="14585" max="14585" width="16.85546875" customWidth="1"/>
    <col min="14586" max="14586" width="16" bestFit="1" customWidth="1"/>
    <col min="14587" max="14587" width="14.42578125" bestFit="1" customWidth="1"/>
    <col min="14588" max="14588" width="18.140625" customWidth="1"/>
    <col min="14589" max="14589" width="10.42578125" customWidth="1"/>
    <col min="14590" max="14590" width="16.42578125" customWidth="1"/>
    <col min="14591" max="14591" width="16.85546875" customWidth="1"/>
    <col min="14592" max="14592" width="17.7109375" customWidth="1"/>
    <col min="14593" max="14593" width="13.42578125" customWidth="1"/>
    <col min="14594" max="14594" width="15.42578125" customWidth="1"/>
    <col min="14595" max="14595" width="17.7109375" customWidth="1"/>
    <col min="14838" max="14838" width="19.7109375" bestFit="1" customWidth="1"/>
    <col min="14839" max="14839" width="15" customWidth="1"/>
    <col min="14840" max="14840" width="13.28515625" customWidth="1"/>
    <col min="14841" max="14841" width="16.85546875" customWidth="1"/>
    <col min="14842" max="14842" width="16" bestFit="1" customWidth="1"/>
    <col min="14843" max="14843" width="14.42578125" bestFit="1" customWidth="1"/>
    <col min="14844" max="14844" width="18.140625" customWidth="1"/>
    <col min="14845" max="14845" width="10.42578125" customWidth="1"/>
    <col min="14846" max="14846" width="16.42578125" customWidth="1"/>
    <col min="14847" max="14847" width="16.85546875" customWidth="1"/>
    <col min="14848" max="14848" width="17.7109375" customWidth="1"/>
    <col min="14849" max="14849" width="13.42578125" customWidth="1"/>
    <col min="14850" max="14850" width="15.42578125" customWidth="1"/>
    <col min="14851" max="14851" width="17.7109375" customWidth="1"/>
    <col min="15094" max="15094" width="19.7109375" bestFit="1" customWidth="1"/>
    <col min="15095" max="15095" width="15" customWidth="1"/>
    <col min="15096" max="15096" width="13.28515625" customWidth="1"/>
    <col min="15097" max="15097" width="16.85546875" customWidth="1"/>
    <col min="15098" max="15098" width="16" bestFit="1" customWidth="1"/>
    <col min="15099" max="15099" width="14.42578125" bestFit="1" customWidth="1"/>
    <col min="15100" max="15100" width="18.140625" customWidth="1"/>
    <col min="15101" max="15101" width="10.42578125" customWidth="1"/>
    <col min="15102" max="15102" width="16.42578125" customWidth="1"/>
    <col min="15103" max="15103" width="16.85546875" customWidth="1"/>
    <col min="15104" max="15104" width="17.7109375" customWidth="1"/>
    <col min="15105" max="15105" width="13.42578125" customWidth="1"/>
    <col min="15106" max="15106" width="15.42578125" customWidth="1"/>
    <col min="15107" max="15107" width="17.7109375" customWidth="1"/>
    <col min="15350" max="15350" width="19.7109375" bestFit="1" customWidth="1"/>
    <col min="15351" max="15351" width="15" customWidth="1"/>
    <col min="15352" max="15352" width="13.28515625" customWidth="1"/>
    <col min="15353" max="15353" width="16.85546875" customWidth="1"/>
    <col min="15354" max="15354" width="16" bestFit="1" customWidth="1"/>
    <col min="15355" max="15355" width="14.42578125" bestFit="1" customWidth="1"/>
    <col min="15356" max="15356" width="18.140625" customWidth="1"/>
    <col min="15357" max="15357" width="10.42578125" customWidth="1"/>
    <col min="15358" max="15358" width="16.42578125" customWidth="1"/>
    <col min="15359" max="15359" width="16.85546875" customWidth="1"/>
    <col min="15360" max="15360" width="17.7109375" customWidth="1"/>
    <col min="15361" max="15361" width="13.42578125" customWidth="1"/>
    <col min="15362" max="15362" width="15.42578125" customWidth="1"/>
    <col min="15363" max="15363" width="17.7109375" customWidth="1"/>
    <col min="15606" max="15606" width="19.7109375" bestFit="1" customWidth="1"/>
    <col min="15607" max="15607" width="15" customWidth="1"/>
    <col min="15608" max="15608" width="13.28515625" customWidth="1"/>
    <col min="15609" max="15609" width="16.85546875" customWidth="1"/>
    <col min="15610" max="15610" width="16" bestFit="1" customWidth="1"/>
    <col min="15611" max="15611" width="14.42578125" bestFit="1" customWidth="1"/>
    <col min="15612" max="15612" width="18.140625" customWidth="1"/>
    <col min="15613" max="15613" width="10.42578125" customWidth="1"/>
    <col min="15614" max="15614" width="16.42578125" customWidth="1"/>
    <col min="15615" max="15615" width="16.85546875" customWidth="1"/>
    <col min="15616" max="15616" width="17.7109375" customWidth="1"/>
    <col min="15617" max="15617" width="13.42578125" customWidth="1"/>
    <col min="15618" max="15618" width="15.42578125" customWidth="1"/>
    <col min="15619" max="15619" width="17.7109375" customWidth="1"/>
    <col min="15862" max="15862" width="19.7109375" bestFit="1" customWidth="1"/>
    <col min="15863" max="15863" width="15" customWidth="1"/>
    <col min="15864" max="15864" width="13.28515625" customWidth="1"/>
    <col min="15865" max="15865" width="16.85546875" customWidth="1"/>
    <col min="15866" max="15866" width="16" bestFit="1" customWidth="1"/>
    <col min="15867" max="15867" width="14.42578125" bestFit="1" customWidth="1"/>
    <col min="15868" max="15868" width="18.140625" customWidth="1"/>
    <col min="15869" max="15869" width="10.42578125" customWidth="1"/>
    <col min="15870" max="15870" width="16.42578125" customWidth="1"/>
    <col min="15871" max="15871" width="16.85546875" customWidth="1"/>
    <col min="15872" max="15872" width="17.7109375" customWidth="1"/>
    <col min="15873" max="15873" width="13.42578125" customWidth="1"/>
    <col min="15874" max="15874" width="15.42578125" customWidth="1"/>
    <col min="15875" max="15875" width="17.7109375" customWidth="1"/>
    <col min="16118" max="16118" width="19.7109375" bestFit="1" customWidth="1"/>
    <col min="16119" max="16119" width="15" customWidth="1"/>
    <col min="16120" max="16120" width="13.28515625" customWidth="1"/>
    <col min="16121" max="16121" width="16.85546875" customWidth="1"/>
    <col min="16122" max="16122" width="16" bestFit="1" customWidth="1"/>
    <col min="16123" max="16123" width="14.42578125" bestFit="1" customWidth="1"/>
    <col min="16124" max="16124" width="18.140625" customWidth="1"/>
    <col min="16125" max="16125" width="10.42578125" customWidth="1"/>
    <col min="16126" max="16126" width="16.42578125" customWidth="1"/>
    <col min="16127" max="16127" width="16.85546875" customWidth="1"/>
    <col min="16128" max="16128" width="17.7109375" customWidth="1"/>
    <col min="16129" max="16129" width="13.42578125" customWidth="1"/>
    <col min="16130" max="16130" width="15.42578125" customWidth="1"/>
    <col min="16131" max="16131" width="17.7109375" customWidth="1"/>
  </cols>
  <sheetData>
    <row r="1" spans="1:9" ht="38.25" customHeight="1" x14ac:dyDescent="0.2">
      <c r="A1" s="73" t="s">
        <v>7661</v>
      </c>
      <c r="B1" s="73"/>
      <c r="C1" s="73"/>
      <c r="D1" s="73"/>
      <c r="E1" s="73"/>
      <c r="F1" s="73"/>
      <c r="G1" s="73"/>
      <c r="H1" s="73"/>
      <c r="I1" s="73"/>
    </row>
    <row r="2" spans="1:9" ht="114.75" x14ac:dyDescent="0.2">
      <c r="A2" s="44"/>
      <c r="B2" s="45" t="s">
        <v>7653</v>
      </c>
      <c r="C2" s="45" t="s">
        <v>7654</v>
      </c>
      <c r="D2" s="45" t="s">
        <v>7655</v>
      </c>
      <c r="E2" s="46" t="s">
        <v>7656</v>
      </c>
      <c r="F2" s="46" t="s">
        <v>7657</v>
      </c>
      <c r="G2" s="47" t="s">
        <v>7658</v>
      </c>
      <c r="H2" s="48" t="s">
        <v>10659</v>
      </c>
      <c r="I2" s="49" t="s">
        <v>7659</v>
      </c>
    </row>
    <row r="3" spans="1:9" x14ac:dyDescent="0.2">
      <c r="A3" s="50" t="s">
        <v>33</v>
      </c>
      <c r="B3" s="51">
        <v>2330098</v>
      </c>
      <c r="C3" s="51">
        <v>252489</v>
      </c>
      <c r="D3" s="51">
        <v>4428024</v>
      </c>
      <c r="E3" s="52">
        <v>616351.25108623458</v>
      </c>
      <c r="F3" s="53">
        <f>SUM(B3:E3)</f>
        <v>7626962.251086235</v>
      </c>
      <c r="G3" s="54">
        <v>221559.32</v>
      </c>
      <c r="H3" s="55">
        <v>1726148.7325633243</v>
      </c>
      <c r="I3" s="56">
        <v>310626.23926192959</v>
      </c>
    </row>
    <row r="4" spans="1:9" x14ac:dyDescent="0.2">
      <c r="A4" s="50" t="s">
        <v>4</v>
      </c>
      <c r="B4" s="51">
        <v>792236</v>
      </c>
      <c r="C4" s="51">
        <v>134049</v>
      </c>
      <c r="D4" s="51">
        <v>1043983</v>
      </c>
      <c r="E4" s="52">
        <v>19000</v>
      </c>
      <c r="F4" s="53">
        <f t="shared" ref="F4:F22" si="0">SUM(B4:E4)</f>
        <v>1989268</v>
      </c>
      <c r="G4" s="54">
        <v>27199</v>
      </c>
      <c r="H4" s="55">
        <v>1442969</v>
      </c>
      <c r="I4" s="56">
        <v>15126</v>
      </c>
    </row>
    <row r="5" spans="1:9" x14ac:dyDescent="0.2">
      <c r="A5" s="50" t="s">
        <v>30</v>
      </c>
      <c r="B5" s="51">
        <v>307028</v>
      </c>
      <c r="C5" s="51">
        <v>262912</v>
      </c>
      <c r="D5" s="51">
        <v>267143</v>
      </c>
      <c r="E5" s="52">
        <v>0</v>
      </c>
      <c r="F5" s="53">
        <f t="shared" si="0"/>
        <v>837083</v>
      </c>
      <c r="G5" s="54">
        <v>21634.639999999999</v>
      </c>
      <c r="H5" s="55">
        <v>148130.9</v>
      </c>
      <c r="I5" s="56">
        <v>494817.94</v>
      </c>
    </row>
    <row r="6" spans="1:9" x14ac:dyDescent="0.2">
      <c r="A6" s="50" t="s">
        <v>5</v>
      </c>
      <c r="B6" s="51">
        <v>85441</v>
      </c>
      <c r="C6" s="51">
        <v>15283</v>
      </c>
      <c r="D6" s="51">
        <v>157013.79999999999</v>
      </c>
      <c r="E6" s="52">
        <v>0</v>
      </c>
      <c r="F6" s="53">
        <f t="shared" si="0"/>
        <v>257737.8</v>
      </c>
      <c r="G6" s="54">
        <v>0</v>
      </c>
      <c r="H6" s="55">
        <v>0</v>
      </c>
      <c r="I6" s="56">
        <v>381707</v>
      </c>
    </row>
    <row r="7" spans="1:9" x14ac:dyDescent="0.2">
      <c r="A7" s="50" t="s">
        <v>115</v>
      </c>
      <c r="B7" s="51">
        <v>437824</v>
      </c>
      <c r="C7" s="51">
        <v>137346</v>
      </c>
      <c r="D7" s="51">
        <v>271170</v>
      </c>
      <c r="E7" s="52">
        <v>0</v>
      </c>
      <c r="F7" s="53">
        <f t="shared" si="0"/>
        <v>846340</v>
      </c>
      <c r="G7" s="54">
        <v>0</v>
      </c>
      <c r="H7" s="55">
        <v>0</v>
      </c>
      <c r="I7" s="56">
        <v>1200</v>
      </c>
    </row>
    <row r="8" spans="1:9" x14ac:dyDescent="0.2">
      <c r="A8" s="50" t="s">
        <v>6</v>
      </c>
      <c r="B8" s="51">
        <v>237875</v>
      </c>
      <c r="C8" s="51">
        <v>131747</v>
      </c>
      <c r="D8" s="51">
        <v>315740</v>
      </c>
      <c r="E8" s="52">
        <v>123836</v>
      </c>
      <c r="F8" s="53">
        <f t="shared" si="0"/>
        <v>809198</v>
      </c>
      <c r="G8" s="54">
        <v>6670</v>
      </c>
      <c r="H8" s="55">
        <v>146036</v>
      </c>
      <c r="I8" s="56">
        <v>780528</v>
      </c>
    </row>
    <row r="9" spans="1:9" x14ac:dyDescent="0.2">
      <c r="A9" s="50" t="s">
        <v>7</v>
      </c>
      <c r="B9" s="51">
        <v>343606</v>
      </c>
      <c r="C9" s="51">
        <v>93796</v>
      </c>
      <c r="D9" s="51">
        <v>288944</v>
      </c>
      <c r="E9" s="52">
        <v>93531.36</v>
      </c>
      <c r="F9" s="53">
        <f t="shared" si="0"/>
        <v>819877.36</v>
      </c>
      <c r="G9" s="54">
        <v>2576</v>
      </c>
      <c r="H9" s="55">
        <v>163711.57999999999</v>
      </c>
      <c r="I9" s="56">
        <v>734369.86596148368</v>
      </c>
    </row>
    <row r="10" spans="1:9" x14ac:dyDescent="0.2">
      <c r="A10" s="50" t="s">
        <v>32</v>
      </c>
      <c r="B10" s="51">
        <v>204496</v>
      </c>
      <c r="C10" s="51">
        <v>61317</v>
      </c>
      <c r="D10" s="51">
        <v>381426</v>
      </c>
      <c r="E10" s="52">
        <v>0</v>
      </c>
      <c r="F10" s="53">
        <f t="shared" si="0"/>
        <v>647239</v>
      </c>
      <c r="G10" s="54">
        <v>27397</v>
      </c>
      <c r="H10" s="55">
        <v>83375.75</v>
      </c>
      <c r="I10" s="56">
        <v>281553.38218859688</v>
      </c>
    </row>
    <row r="11" spans="1:9" x14ac:dyDescent="0.2">
      <c r="A11" s="50" t="s">
        <v>31</v>
      </c>
      <c r="B11" s="51">
        <v>1671617</v>
      </c>
      <c r="C11" s="51">
        <v>194913</v>
      </c>
      <c r="D11" s="51">
        <v>3170375</v>
      </c>
      <c r="E11" s="52">
        <v>549795</v>
      </c>
      <c r="F11" s="53">
        <f t="shared" si="0"/>
        <v>5586700</v>
      </c>
      <c r="G11" s="54">
        <v>1082973.54</v>
      </c>
      <c r="H11" s="55">
        <v>1607625.8599999999</v>
      </c>
      <c r="I11" s="56">
        <v>1893808.7333895026</v>
      </c>
    </row>
    <row r="12" spans="1:9" x14ac:dyDescent="0.2">
      <c r="A12" s="50" t="s">
        <v>8</v>
      </c>
      <c r="B12" s="51">
        <v>984082</v>
      </c>
      <c r="C12" s="51">
        <v>423210</v>
      </c>
      <c r="D12" s="51">
        <v>1369081</v>
      </c>
      <c r="E12" s="52">
        <v>143502</v>
      </c>
      <c r="F12" s="53">
        <f t="shared" si="0"/>
        <v>2919875</v>
      </c>
      <c r="G12" s="54">
        <v>549002.89</v>
      </c>
      <c r="H12" s="55">
        <v>758632.6</v>
      </c>
      <c r="I12" s="56">
        <v>199506.12</v>
      </c>
    </row>
    <row r="13" spans="1:9" x14ac:dyDescent="0.2">
      <c r="A13" s="50" t="s">
        <v>9</v>
      </c>
      <c r="B13" s="51">
        <v>637705</v>
      </c>
      <c r="C13" s="51">
        <v>251154</v>
      </c>
      <c r="D13" s="51">
        <v>1291724.5</v>
      </c>
      <c r="E13" s="52">
        <v>392683.5</v>
      </c>
      <c r="F13" s="53">
        <f t="shared" si="0"/>
        <v>2573267</v>
      </c>
      <c r="G13" s="54">
        <v>2124681.84</v>
      </c>
      <c r="H13" s="55">
        <v>641872.35</v>
      </c>
      <c r="I13" s="56">
        <v>949436.49</v>
      </c>
    </row>
    <row r="14" spans="1:9" x14ac:dyDescent="0.2">
      <c r="A14" s="50" t="s">
        <v>10</v>
      </c>
      <c r="B14" s="51">
        <v>34486</v>
      </c>
      <c r="C14" s="51">
        <v>12825</v>
      </c>
      <c r="D14" s="51">
        <v>70697</v>
      </c>
      <c r="E14" s="52">
        <v>0</v>
      </c>
      <c r="F14" s="53">
        <f t="shared" si="0"/>
        <v>118008</v>
      </c>
      <c r="G14" s="54">
        <v>362342</v>
      </c>
      <c r="H14" s="55">
        <v>49762</v>
      </c>
      <c r="I14" s="56">
        <v>156624</v>
      </c>
    </row>
    <row r="15" spans="1:9" x14ac:dyDescent="0.2">
      <c r="A15" s="50" t="s">
        <v>11</v>
      </c>
      <c r="B15" s="51">
        <v>447478</v>
      </c>
      <c r="C15" s="51">
        <v>53832</v>
      </c>
      <c r="D15" s="51">
        <v>155644</v>
      </c>
      <c r="E15" s="52">
        <v>0</v>
      </c>
      <c r="F15" s="53">
        <f t="shared" si="0"/>
        <v>656954</v>
      </c>
      <c r="G15" s="54">
        <v>103144</v>
      </c>
      <c r="H15" s="55">
        <v>639324</v>
      </c>
      <c r="I15" s="56">
        <v>1030766</v>
      </c>
    </row>
    <row r="16" spans="1:9" x14ac:dyDescent="0.2">
      <c r="A16" s="50" t="s">
        <v>12</v>
      </c>
      <c r="B16" s="51">
        <v>478607</v>
      </c>
      <c r="C16" s="51">
        <v>191175</v>
      </c>
      <c r="D16" s="51">
        <v>462505</v>
      </c>
      <c r="E16" s="52">
        <v>24622.5</v>
      </c>
      <c r="F16" s="53">
        <f t="shared" si="0"/>
        <v>1156909.5</v>
      </c>
      <c r="G16" s="54">
        <v>958004</v>
      </c>
      <c r="H16" s="55">
        <v>11867</v>
      </c>
      <c r="I16" s="56">
        <v>1570409.17</v>
      </c>
    </row>
    <row r="17" spans="1:9" x14ac:dyDescent="0.2">
      <c r="A17" s="50" t="s">
        <v>13</v>
      </c>
      <c r="B17" s="51">
        <v>305281</v>
      </c>
      <c r="C17" s="51">
        <v>114712</v>
      </c>
      <c r="D17" s="51">
        <v>608449</v>
      </c>
      <c r="E17" s="52">
        <v>4000</v>
      </c>
      <c r="F17" s="53">
        <f t="shared" si="0"/>
        <v>1032442</v>
      </c>
      <c r="G17" s="54">
        <v>6975</v>
      </c>
      <c r="H17" s="55">
        <v>124314.47</v>
      </c>
      <c r="I17" s="56">
        <v>409071</v>
      </c>
    </row>
    <row r="18" spans="1:9" x14ac:dyDescent="0.2">
      <c r="A18" s="50" t="s">
        <v>34</v>
      </c>
      <c r="B18" s="51">
        <v>8990</v>
      </c>
      <c r="C18" s="51">
        <v>31514</v>
      </c>
      <c r="D18" s="51">
        <v>28594</v>
      </c>
      <c r="E18" s="52">
        <v>182939</v>
      </c>
      <c r="F18" s="53">
        <f t="shared" si="0"/>
        <v>252037</v>
      </c>
      <c r="G18" s="54">
        <v>16461.97</v>
      </c>
      <c r="H18" s="55">
        <v>1000</v>
      </c>
      <c r="I18" s="56">
        <v>132127</v>
      </c>
    </row>
    <row r="19" spans="1:9" x14ac:dyDescent="0.2">
      <c r="A19" s="50" t="s">
        <v>14</v>
      </c>
      <c r="B19" s="51">
        <v>1739</v>
      </c>
      <c r="C19" s="51">
        <v>77829</v>
      </c>
      <c r="D19" s="51">
        <v>5760</v>
      </c>
      <c r="E19" s="52">
        <v>16585</v>
      </c>
      <c r="F19" s="53">
        <f t="shared" si="0"/>
        <v>101913</v>
      </c>
      <c r="G19" s="54">
        <v>0</v>
      </c>
      <c r="H19" s="55">
        <v>0</v>
      </c>
      <c r="I19" s="56">
        <v>300780.14</v>
      </c>
    </row>
    <row r="20" spans="1:9" x14ac:dyDescent="0.2">
      <c r="A20" s="50" t="s">
        <v>28</v>
      </c>
      <c r="B20" s="51">
        <v>0</v>
      </c>
      <c r="C20" s="51">
        <v>14865</v>
      </c>
      <c r="D20" s="51">
        <v>0</v>
      </c>
      <c r="E20" s="52">
        <v>40574</v>
      </c>
      <c r="F20" s="53">
        <f t="shared" si="0"/>
        <v>55439</v>
      </c>
      <c r="G20" s="54">
        <v>6700</v>
      </c>
      <c r="H20" s="55">
        <v>0</v>
      </c>
      <c r="I20" s="56">
        <v>117700</v>
      </c>
    </row>
    <row r="21" spans="1:9" x14ac:dyDescent="0.2">
      <c r="A21" s="50" t="s">
        <v>29</v>
      </c>
      <c r="B21" s="51">
        <v>50607</v>
      </c>
      <c r="C21" s="51">
        <v>24787</v>
      </c>
      <c r="D21" s="51">
        <v>3471</v>
      </c>
      <c r="E21" s="52">
        <v>0</v>
      </c>
      <c r="F21" s="53">
        <f t="shared" si="0"/>
        <v>78865</v>
      </c>
      <c r="G21" s="54">
        <v>9380</v>
      </c>
      <c r="H21" s="55">
        <v>82090.97</v>
      </c>
      <c r="I21" s="56">
        <v>375272.84</v>
      </c>
    </row>
    <row r="22" spans="1:9" x14ac:dyDescent="0.2">
      <c r="A22" s="50" t="s">
        <v>20</v>
      </c>
      <c r="B22" s="51">
        <v>3144</v>
      </c>
      <c r="C22" s="51">
        <v>16809</v>
      </c>
      <c r="D22" s="51">
        <v>0</v>
      </c>
      <c r="E22" s="52">
        <v>0</v>
      </c>
      <c r="F22" s="53">
        <f t="shared" si="0"/>
        <v>19953</v>
      </c>
      <c r="G22" s="54">
        <v>0</v>
      </c>
      <c r="H22" s="55">
        <v>40000</v>
      </c>
      <c r="I22" s="56">
        <v>745896</v>
      </c>
    </row>
    <row r="23" spans="1:9" x14ac:dyDescent="0.2">
      <c r="A23" s="57" t="s">
        <v>7385</v>
      </c>
      <c r="B23" s="58">
        <f t="shared" ref="B23:G23" si="1">+SUM(B3:B22)</f>
        <v>9362340</v>
      </c>
      <c r="C23" s="58">
        <f t="shared" si="1"/>
        <v>2496564</v>
      </c>
      <c r="D23" s="58">
        <f t="shared" si="1"/>
        <v>14319744.300000001</v>
      </c>
      <c r="E23" s="58">
        <f t="shared" si="1"/>
        <v>2207419.6110862345</v>
      </c>
      <c r="F23" s="59">
        <f t="shared" si="1"/>
        <v>28386067.911086235</v>
      </c>
      <c r="G23" s="60">
        <f t="shared" si="1"/>
        <v>5526701.2000000002</v>
      </c>
      <c r="H23" s="61">
        <f>SUM(H3:H22)</f>
        <v>7666861.2125633229</v>
      </c>
      <c r="I23" s="62">
        <f>SUM(I3:I22)</f>
        <v>10881325.920801513</v>
      </c>
    </row>
    <row r="25" spans="1:9" ht="27.75" customHeight="1" x14ac:dyDescent="0.2">
      <c r="A25" s="74" t="s">
        <v>7660</v>
      </c>
      <c r="B25" s="74"/>
      <c r="C25" s="74"/>
      <c r="D25" s="74"/>
      <c r="E25" s="74"/>
      <c r="F25" s="74"/>
      <c r="G25" s="74"/>
      <c r="H25" s="74"/>
      <c r="I25" s="74"/>
    </row>
    <row r="26" spans="1:9" ht="27" customHeight="1" x14ac:dyDescent="0.2">
      <c r="A26" s="74" t="s">
        <v>7662</v>
      </c>
      <c r="B26" s="74"/>
      <c r="C26" s="74"/>
      <c r="D26" s="74"/>
      <c r="E26" s="74"/>
      <c r="F26" s="74"/>
      <c r="G26" s="74"/>
      <c r="H26" s="74"/>
      <c r="I26" s="74"/>
    </row>
    <row r="27" spans="1:9" x14ac:dyDescent="0.2">
      <c r="G27" s="43"/>
    </row>
    <row r="28" spans="1:9" ht="12.75" customHeight="1" x14ac:dyDescent="0.2">
      <c r="G28" s="43"/>
    </row>
    <row r="29" spans="1:9" x14ac:dyDescent="0.2">
      <c r="G29" s="43"/>
    </row>
  </sheetData>
  <mergeCells count="3">
    <mergeCell ref="A1:I1"/>
    <mergeCell ref="A25:I25"/>
    <mergeCell ref="A26:I26"/>
  </mergeCells>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2</vt:i4>
      </vt:variant>
    </vt:vector>
  </HeadingPairs>
  <TitlesOfParts>
    <vt:vector size="10" baseType="lpstr">
      <vt:lpstr>T1 - výskumné z verejnej správy</vt:lpstr>
      <vt:lpstr>T2 - výsk. nie z verej. správy</vt:lpstr>
      <vt:lpstr>T3 - výsk. zahr. grant. schémy</vt:lpstr>
      <vt:lpstr>T4 - nevýskumné zahraničné</vt:lpstr>
      <vt:lpstr>T5 - nevýskumné domáce</vt:lpstr>
      <vt:lpstr>APVV 2016</vt:lpstr>
      <vt:lpstr>Kurzy</vt:lpstr>
      <vt:lpstr>Prehľad</vt:lpstr>
      <vt:lpstr>'T1 - výskumné z verejnej správy'!Názvy_tlače</vt:lpstr>
      <vt:lpstr>'T5 - nevýskumné domáce'!Názvy_tlače</vt:lpstr>
    </vt:vector>
  </TitlesOfParts>
  <Company>Ministerstvo školstva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Ján Kysucký</dc:creator>
  <cp:lastModifiedBy>Kysucký Ján</cp:lastModifiedBy>
  <cp:lastPrinted>2017-09-22T11:08:38Z</cp:lastPrinted>
  <dcterms:created xsi:type="dcterms:W3CDTF">2004-11-22T13:01:21Z</dcterms:created>
  <dcterms:modified xsi:type="dcterms:W3CDTF">2017-11-21T12:27:05Z</dcterms:modified>
</cp:coreProperties>
</file>